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comments+xml" PartName="/xl/comments2.xml"/>
  <Override ContentType="application/vnd.openxmlformats-officedocument.spreadsheetml.comments+xml" PartName="/xl/comments3.xml"/>
  <Override ContentType="application/vnd.openxmlformats-officedocument.spreadsheetml.comments+xml" PartName="/xl/comments4.xml"/>
  <Override ContentType="application/vnd.ms-excel.controlproperties+xml" PartName="/xl/ctrlProps/ctrlProp1.xml"/>
  <Override ContentType="application/vnd.ms-excel.controlproperties+xml" PartName="/xl/ctrlProps/ctrlProp2.xml"/>
  <Override ContentType="application/vnd.ms-excel.controlproperties+xml" PartName="/xl/ctrlProps/ctrlProp3.xml"/>
  <Override ContentType="application/vnd.ms-excel.controlproperties+xml" PartName="/xl/ctrlProps/ctrlProp4.xml"/>
  <Override ContentType="application/vnd.ms-excel.controlproperties+xml" PartName="/xl/ctrlProps/ctrlProp5.xml"/>
  <Override ContentType="application/vnd.ms-excel.controlproperties+xml" PartName="/xl/ctrlProps/ctrlProp6.xml"/>
  <Override ContentType="application/vnd.ms-excel.controlproperties+xml" PartName="/xl/ctrlProps/ctrlProp7.xml"/>
  <Override ContentType="application/vnd.ms-excel.controlproperties+xml" PartName="/xl/ctrlProps/ctrlProp8.xml"/>
  <Override ContentType="application/vnd.ms-excel.controlproperties+xml" PartName="/xl/ctrlProps/ctrlProp9.xml"/>
  <Override ContentType="application/vnd.ms-excel.controlproperties+xml" PartName="/xl/ctrlProps/ctrlProp10.xml"/>
  <Override ContentType="application/vnd.ms-excel.controlproperties+xml" PartName="/xl/ctrlProps/ctrlProp11.xml"/>
  <Override ContentType="application/vnd.ms-excel.controlproperties+xml" PartName="/xl/ctrlProps/ctrlProp12.xml"/>
  <Override ContentType="application/vnd.ms-excel.controlproperties+xml" PartName="/xl/ctrlProps/ctrlProp13.xml"/>
  <Override ContentType="application/vnd.ms-excel.controlproperties+xml" PartName="/xl/ctrlProps/ctrlProp14.xml"/>
  <Override ContentType="application/vnd.ms-excel.controlproperties+xml" PartName="/xl/ctrlProps/ctrlProp15.xml"/>
  <Override ContentType="application/vnd.ms-excel.controlproperties+xml" PartName="/xl/ctrlProps/ctrlProp16.xml"/>
  <Override ContentType="application/vnd.ms-excel.controlproperties+xml" PartName="/xl/ctrlProps/ctrlProp17.xml"/>
  <Override ContentType="application/vnd.ms-excel.controlproperties+xml" PartName="/xl/ctrlProps/ctrlProp18.xml"/>
  <Override ContentType="application/vnd.ms-excel.controlproperties+xml" PartName="/xl/ctrlProps/ctrlProp19.xml"/>
  <Override ContentType="application/vnd.ms-excel.controlproperties+xml" PartName="/xl/ctrlProps/ctrlProp20.xml"/>
  <Override ContentType="application/vnd.ms-excel.controlproperties+xml" PartName="/xl/ctrlProps/ctrlProp21.xml"/>
  <Override ContentType="application/vnd.ms-excel.controlproperties+xml" PartName="/xl/ctrlProps/ctrlProp22.xml"/>
  <Override ContentType="application/vnd.ms-excel.controlproperties+xml" PartName="/xl/ctrlProps/ctrlProp23.xml"/>
  <Override ContentType="application/vnd.ms-excel.controlproperties+xml" PartName="/xl/ctrlProps/ctrlProp24.xml"/>
  <Override ContentType="application/vnd.ms-excel.controlproperties+xml" PartName="/xl/ctrlProps/ctrlProp25.xml"/>
  <Override ContentType="application/vnd.ms-excel.controlproperties+xml" PartName="/xl/ctrlProps/ctrlProp26.xml"/>
  <Override ContentType="application/vnd.ms-excel.controlproperties+xml" PartName="/xl/ctrlProps/ctrlProp27.xml"/>
  <Override ContentType="application/vnd.ms-excel.controlproperties+xml" PartName="/xl/ctrlProps/ctrlProp28.xml"/>
  <Override ContentType="application/vnd.ms-excel.controlproperties+xml" PartName="/xl/ctrlProps/ctrlProp29.xml"/>
  <Override ContentType="application/vnd.ms-excel.controlproperties+xml" PartName="/xl/ctrlProps/ctrlProp30.xml"/>
  <Override ContentType="application/vnd.ms-excel.controlproperties+xml" PartName="/xl/ctrlProps/ctrlProp31.xml"/>
  <Override ContentType="application/vnd.ms-excel.controlproperties+xml" PartName="/xl/ctrlProps/ctrlProp32.xml"/>
  <Override ContentType="application/vnd.ms-excel.controlproperties+xml" PartName="/xl/ctrlProps/ctrlProp33.xml"/>
  <Override ContentType="application/vnd.ms-excel.controlproperties+xml" PartName="/xl/ctrlProps/ctrlProp34.xml"/>
  <Override ContentType="application/vnd.ms-excel.controlproperties+xml" PartName="/xl/ctrlProps/ctrlProp35.xml"/>
  <Override ContentType="application/vnd.ms-excel.controlproperties+xml" PartName="/xl/ctrlProps/ctrlProp36.xml"/>
  <Override ContentType="application/vnd.ms-excel.controlproperties+xml" PartName="/xl/ctrlProps/ctrlProp37.xml"/>
  <Override ContentType="application/vnd.ms-excel.controlproperties+xml" PartName="/xl/ctrlProps/ctrlProp38.xml"/>
  <Override ContentType="application/vnd.ms-excel.controlproperties+xml" PartName="/xl/ctrlProps/ctrlProp39.xml"/>
  <Override ContentType="application/vnd.ms-excel.controlproperties+xml" PartName="/xl/ctrlProps/ctrlProp40.xml"/>
  <Override ContentType="application/vnd.ms-excel.controlproperties+xml" PartName="/xl/ctrlProps/ctrlProp41.xml"/>
  <Override ContentType="application/vnd.ms-excel.controlproperties+xml" PartName="/xl/ctrlProps/ctrlProp42.xml"/>
  <Override ContentType="application/vnd.ms-excel.controlproperties+xml" PartName="/xl/ctrlProps/ctrlProp43.xml"/>
  <Override ContentType="application/vnd.ms-excel.controlproperties+xml" PartName="/xl/ctrlProps/ctrlProp44.xml"/>
  <Override ContentType="application/vnd.ms-excel.controlproperties+xml" PartName="/xl/ctrlProps/ctrlProp45.xml"/>
  <Override ContentType="application/vnd.ms-excel.controlproperties+xml" PartName="/xl/ctrlProps/ctrlProp46.xml"/>
  <Override ContentType="application/vnd.ms-excel.controlproperties+xml" PartName="/xl/ctrlProps/ctrlProp47.xml"/>
  <Override ContentType="application/vnd.ms-excel.controlproperties+xml" PartName="/xl/ctrlProps/ctrlProp48.xml"/>
  <Override ContentType="application/vnd.ms-excel.controlproperties+xml" PartName="/xl/ctrlProps/ctrlProp49.xml"/>
  <Override ContentType="application/vnd.ms-excel.controlproperties+xml" PartName="/xl/ctrlProps/ctrlProp50.xml"/>
  <Override ContentType="application/vnd.ms-excel.controlproperties+xml" PartName="/xl/ctrlProps/ctrlProp51.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xml" PartName="/xl/drawings/drawing5.xml"/>
  <Override ContentType="application/vnd.openxmlformats-officedocument.drawing+xml" PartName="/xl/drawings/drawing6.xml"/>
  <Override ContentType="application/vnd.openxmlformats-officedocument.drawing+xml" PartName="/xl/drawings/drawing7.xml"/>
  <Override ContentType="application/vnd.openxmlformats-officedocument.drawing+xml" PartName="/xl/drawings/drawing8.xml"/>
  <Override ContentType="application/vnd.openxmlformats-officedocument.drawing+xml" PartName="/xl/drawings/drawing9.xml"/>
  <Override ContentType="application/vnd.openxmlformats-officedocument.drawing+xml" PartName="/xl/drawings/drawing10.xml"/>
  <Override ContentType="application/vnd.openxmlformats-officedocument.drawing+xml" PartName="/xl/drawings/drawing11.xml"/>
  <Override ContentType="application/vnd.openxmlformats-officedocument.spreadsheetml.externalLink+xml" PartName="/xl/externalLinks/externalLink1.xml"/>
  <Override ContentType="application/vnd.openxmlformats-officedocument.spreadsheetml.sheetMetadata+xml" PartName="/xl/metadata.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Override ContentType="application/vnd.openxmlformats-officedocument.spreadsheetml.worksheet+xml" PartName="/xl/worksheets/sheet15.xml"/>
  <Override ContentType="application/vnd.openxmlformats-officedocument.spreadsheetml.worksheet+xml" PartName="/xl/worksheets/sheet16.xml"/>
  <Override ContentType="application/vnd.openxmlformats-officedocument.spreadsheetml.worksheet+xml" PartName="/xl/worksheets/sheet17.xml"/>
  <Override ContentType="application/vnd.openxmlformats-officedocument.spreadsheetml.worksheet+xml" PartName="/xl/worksheets/sheet18.xml"/>
  <Override ContentType="application/vnd.openxmlformats-officedocument.spreadsheetml.worksheet+xml" PartName="/xl/worksheets/sheet19.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updateLinks="always"/>
  <mc:AlternateContent xmlns:mc="http://schemas.openxmlformats.org/markup-compatibility/2006">
    <mc:Choice Requires="x15">
      <x15ac:absPath xmlns:x15ac="http://schemas.microsoft.com/office/spreadsheetml/2010/11/ac" url="https://mhlwlan-my.sharepoint.com/personal/ymiuf_lansys_mhlw_go_jp/Documents/PassageDrive/PCfolder/Downloads/"/>
    </mc:Choice>
  </mc:AlternateContent>
  <xr:revisionPtr revIDLastSave="0" documentId="8_{0F8DCF16-82C4-475B-905D-C0F9D587AB08}" xr6:coauthVersionLast="47" xr6:coauthVersionMax="47" xr10:uidLastSave="{00000000-0000-0000-0000-000000000000}"/>
  <bookViews>
    <workbookView xWindow="-120" yWindow="-120" windowWidth="29040" windowHeight="15720" tabRatio="813" activeTab="17" xr2:uid="{00000000-000D-0000-FFFF-FFFF00000000}"/>
  </bookViews>
  <sheets>
    <sheet name="支給申請書兼請求書（病院→国）" sheetId="64" r:id="rId1"/>
    <sheet name="【参考】集計用シート" sheetId="65" r:id="rId2"/>
    <sheet name="【参考】委任状" sheetId="87" r:id="rId3"/>
    <sheet name="賃上げ支援事業（申請書）" sheetId="96" r:id="rId4"/>
    <sheet name="別紙（病院）" sheetId="92" r:id="rId5"/>
    <sheet name="【総額及び平均額】賃上げ支援事業実績報告書" sheetId="97" r:id="rId6"/>
    <sheet name="別紙（2.0％超部分算定シート）" sheetId="111" r:id="rId7"/>
    <sheet name="物価支援事業（申請書兼実績報告書）" sheetId="109" r:id="rId8"/>
    <sheet name="【Ｒ５】物価支援事業（申請書兼実績報告書）" sheetId="108" r:id="rId9"/>
    <sheet name="【Ｒ６】物価支援事業（申請書兼実績報告書）" sheetId="110" r:id="rId10"/>
    <sheet name="【参考】集計用シート（賃上げ支援事業）" sheetId="98" state="hidden" r:id="rId11"/>
    <sheet name="【記載例】賃上げ支援事業（申請書）" sheetId="119" r:id="rId12"/>
    <sheet name="【記載例】別紙（病院）" sheetId="101" r:id="rId13"/>
    <sheet name="【記載例】【総額及び平均額】賃上げ支援事業実績報告書" sheetId="120" r:id="rId14"/>
    <sheet name="【記載例】別紙（2.0％超部分算定シート）" sheetId="121" r:id="rId15"/>
    <sheet name="【記載例】物価支援事業（申請書兼実績報告書）" sheetId="112" r:id="rId16"/>
    <sheet name="【記載例】【Ｒ５】物価支援事業（申請書兼実績報告書）" sheetId="113" r:id="rId17"/>
    <sheet name="【記載例】【Ｒ６】物価支援事業（申請書兼実績報告書）" sheetId="114" r:id="rId18"/>
    <sheet name="都道府県リスト" sheetId="62" state="hidden" r:id="rId19"/>
  </sheets>
  <externalReferences>
    <externalReference r:id="rId20"/>
  </externalReferences>
  <definedNames>
    <definedName name="_xlnm._FilterDatabase" localSheetId="13" hidden="1">【記載例】【総額及び平均額】賃上げ支援事業実績報告書!$A$9:$O$19</definedName>
    <definedName name="_xlnm._FilterDatabase" localSheetId="14" hidden="1">'【記載例】別紙（2.0％超部分算定シート）'!$A$4:$O$8</definedName>
    <definedName name="_xlnm._FilterDatabase" localSheetId="5" hidden="1">【総額及び平均額】賃上げ支援事業実績報告書!$A$1:$S$19</definedName>
    <definedName name="_xlnm._FilterDatabase" localSheetId="6" hidden="1">'別紙（2.0％超部分算定シート）'!$A$4:$O$8</definedName>
    <definedName name="_xlnm.Print_Area" localSheetId="8">'【Ｒ５】物価支援事業（申請書兼実績報告書）'!$A$1:$G$40</definedName>
    <definedName name="_xlnm.Print_Area" localSheetId="9">'【Ｒ６】物価支援事業（申請書兼実績報告書）'!$A$1:$G$40</definedName>
    <definedName name="_xlnm.Print_Area" localSheetId="16">'【記載例】【Ｒ５】物価支援事業（申請書兼実績報告書）'!$A$1:$G$40</definedName>
    <definedName name="_xlnm.Print_Area" localSheetId="17">'【記載例】【Ｒ６】物価支援事業（申請書兼実績報告書）'!$A$1:$G$40</definedName>
    <definedName name="_xlnm.Print_Area" localSheetId="13">【記載例】【総額及び平均額】賃上げ支援事業実績報告書!$A$1:$L$19</definedName>
    <definedName name="_xlnm.Print_Area" localSheetId="11">'【記載例】賃上げ支援事業（申請書）'!$A$1:$H$44</definedName>
    <definedName name="_xlnm.Print_Area" localSheetId="15">'【記載例】物価支援事業（申請書兼実績報告書）'!$A$1:$G$25</definedName>
    <definedName name="_xlnm.Print_Area" localSheetId="14">'【記載例】別紙（2.0％超部分算定シート）'!$A$1:$L$8</definedName>
    <definedName name="_xlnm.Print_Area" localSheetId="12">'【記載例】別紙（病院）'!$B$1:$C$10</definedName>
    <definedName name="_xlnm.Print_Area" localSheetId="2">【参考】委任状!$B$2:$J$38</definedName>
    <definedName name="_xlnm.Print_Area" localSheetId="5">【総額及び平均額】賃上げ支援事業実績報告書!$A$1:$L$19</definedName>
    <definedName name="_xlnm.Print_Area" localSheetId="0">'支給申請書兼請求書（病院→国）'!$A$1:$CL$67</definedName>
    <definedName name="_xlnm.Print_Area" localSheetId="3">'賃上げ支援事業（申請書）'!$A$1:$G$43</definedName>
    <definedName name="_xlnm.Print_Area" localSheetId="7">'物価支援事業（申請書兼実績報告書）'!$A$1:$G$25</definedName>
    <definedName name="_xlnm.Print_Area" localSheetId="6">'別紙（2.0％超部分算定シート）'!$A$1:$L$8</definedName>
    <definedName name="_xlnm.Print_Area" localSheetId="4">'別紙（病院）'!$B$1:$C$10</definedName>
    <definedName name="_xlnm.Print_Area">#REF!</definedName>
    <definedName name="_xlnm.Print_Titles" localSheetId="5">【総額及び平均額】賃上げ支援事業実績報告書!$1:$7</definedName>
    <definedName name="_xlnm.Print_Titles" localSheetId="6">'別紙（2.0％超部分算定シート）'!$1:$2</definedName>
    <definedName name="ブロック">#REF!</definedName>
    <definedName name="医療提供体制施設整備交付金">#REF!</definedName>
    <definedName name="医療提供体制施設整備補助金">#REF!</definedName>
    <definedName name="地域医療介護総合確保基金">#REF!</definedName>
    <definedName name="鉄筋コンクリート">#REF!</definedName>
    <definedName name="病床確保料">#REF!</definedName>
    <definedName name="木造">#REF!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22" i="113" l="1"/>
  <c r="G22" i="110"/>
  <c r="G21" i="113" a="1"/>
  <c r="G21" i="113" s="1"/>
  <c r="G21" i="108" a="1"/>
  <c r="G21" i="108" s="1"/>
  <c r="G22" i="108" s="1"/>
  <c r="BL13" i="64"/>
  <c r="G6" i="120"/>
  <c r="N40" i="64"/>
  <c r="G12" i="97"/>
  <c r="L19" i="120" l="1"/>
  <c r="L13" i="120"/>
  <c r="G19" i="120"/>
  <c r="F19" i="120"/>
  <c r="E19" i="120"/>
  <c r="G13" i="120"/>
  <c r="F13" i="120"/>
  <c r="E13" i="120"/>
  <c r="K18" i="120"/>
  <c r="J18" i="120"/>
  <c r="I18" i="120"/>
  <c r="G18" i="120"/>
  <c r="F18" i="120" s="1"/>
  <c r="K12" i="120"/>
  <c r="J12" i="120"/>
  <c r="I12" i="120"/>
  <c r="G12" i="120"/>
  <c r="F12" i="120" s="1"/>
  <c r="A6" i="121"/>
  <c r="A3" i="121"/>
  <c r="H14" i="120"/>
  <c r="H8" i="120"/>
  <c r="H14" i="97"/>
  <c r="H8" i="97"/>
  <c r="L18" i="120" l="1"/>
  <c r="L12" i="120"/>
  <c r="A6" i="111"/>
  <c r="A3" i="111"/>
  <c r="G18" i="97"/>
  <c r="F12" i="97"/>
  <c r="L8" i="121" l="1"/>
  <c r="K8" i="121"/>
  <c r="J8" i="121"/>
  <c r="D8" i="121"/>
  <c r="E8" i="121" s="1"/>
  <c r="L5" i="121"/>
  <c r="K5" i="121"/>
  <c r="J5" i="121"/>
  <c r="D5" i="121"/>
  <c r="E5" i="121" s="1"/>
  <c r="K17" i="120"/>
  <c r="J17" i="120"/>
  <c r="I17" i="120"/>
  <c r="L17" i="120" s="1"/>
  <c r="G17" i="120"/>
  <c r="F17" i="120"/>
  <c r="K16" i="120"/>
  <c r="J16" i="120"/>
  <c r="I16" i="120"/>
  <c r="G16" i="120"/>
  <c r="F16" i="120"/>
  <c r="L14" i="120"/>
  <c r="K11" i="120"/>
  <c r="J11" i="120"/>
  <c r="I11" i="120"/>
  <c r="L11" i="120" s="1"/>
  <c r="G11" i="120"/>
  <c r="F11" i="120"/>
  <c r="K10" i="120"/>
  <c r="J10" i="120"/>
  <c r="I10" i="120"/>
  <c r="G10" i="120"/>
  <c r="F10" i="120"/>
  <c r="L8" i="120"/>
  <c r="G4" i="120"/>
  <c r="G3" i="120"/>
  <c r="L1" i="120"/>
  <c r="K5" i="111"/>
  <c r="L5" i="111"/>
  <c r="J5" i="111"/>
  <c r="F13" i="97" s="1"/>
  <c r="K8" i="111"/>
  <c r="G19" i="97" s="1"/>
  <c r="K18" i="97"/>
  <c r="J18" i="97"/>
  <c r="I18" i="97"/>
  <c r="F18" i="97"/>
  <c r="K17" i="97"/>
  <c r="J17" i="97"/>
  <c r="I17" i="97"/>
  <c r="G17" i="97"/>
  <c r="F17" i="97"/>
  <c r="K16" i="97"/>
  <c r="J16" i="97"/>
  <c r="I16" i="97"/>
  <c r="G16" i="97"/>
  <c r="F16" i="97"/>
  <c r="G11" i="97"/>
  <c r="G10" i="97"/>
  <c r="F11" i="97"/>
  <c r="F10" i="97"/>
  <c r="C36" i="119"/>
  <c r="G36" i="119" s="1"/>
  <c r="L4" i="120" s="1"/>
  <c r="H3" i="119"/>
  <c r="H2" i="119"/>
  <c r="H1" i="119"/>
  <c r="G31" i="114"/>
  <c r="F5" i="114"/>
  <c r="G32" i="114" s="1" a="1"/>
  <c r="G32" i="114" s="1"/>
  <c r="G31" i="113"/>
  <c r="F5" i="113"/>
  <c r="G32" i="113" s="1" a="1"/>
  <c r="G32" i="113" s="1"/>
  <c r="G10" i="112"/>
  <c r="G23" i="112" s="1"/>
  <c r="C10" i="112"/>
  <c r="G3" i="112"/>
  <c r="G2" i="112"/>
  <c r="G1" i="112"/>
  <c r="E13" i="97"/>
  <c r="E19" i="97"/>
  <c r="K11" i="97"/>
  <c r="J11" i="97"/>
  <c r="I11" i="97"/>
  <c r="L8" i="111"/>
  <c r="J8" i="111"/>
  <c r="D8" i="111"/>
  <c r="E8" i="111" s="1"/>
  <c r="D5" i="111"/>
  <c r="E5" i="111" s="1"/>
  <c r="K12" i="97"/>
  <c r="K10" i="97"/>
  <c r="L14" i="97"/>
  <c r="L8" i="97"/>
  <c r="G21" i="110" a="1"/>
  <c r="G21" i="110" s="1"/>
  <c r="G26" i="110" s="1" a="1"/>
  <c r="G26" i="110" s="1"/>
  <c r="G32" i="110" a="1"/>
  <c r="G32" i="110" s="1"/>
  <c r="G31" i="110"/>
  <c r="G15" i="110" a="1"/>
  <c r="G15" i="110" s="1"/>
  <c r="G13" i="110" a="1"/>
  <c r="G13" i="110" s="1"/>
  <c r="G12" i="110" a="1"/>
  <c r="G12" i="110" s="1"/>
  <c r="G11" i="110" a="1"/>
  <c r="G11" i="110" s="1"/>
  <c r="F5" i="110"/>
  <c r="F5" i="108"/>
  <c r="G32" i="108" s="1" a="1"/>
  <c r="G32" i="108" s="1"/>
  <c r="C10" i="109"/>
  <c r="G10" i="109" s="1"/>
  <c r="G23" i="109" s="1"/>
  <c r="G3" i="109"/>
  <c r="G2" i="109"/>
  <c r="G1" i="109"/>
  <c r="G31" i="108"/>
  <c r="C35" i="96"/>
  <c r="AA3" i="65"/>
  <c r="L10" i="120" l="1"/>
  <c r="L3" i="120" s="1"/>
  <c r="L16" i="120"/>
  <c r="L13" i="97"/>
  <c r="G13" i="97"/>
  <c r="G5" i="120"/>
  <c r="L17" i="97"/>
  <c r="L16" i="97"/>
  <c r="L18" i="97"/>
  <c r="G5" i="97"/>
  <c r="F19" i="97"/>
  <c r="L19" i="97"/>
  <c r="G33" i="114"/>
  <c r="G36" i="114" s="1" a="1"/>
  <c r="G36" i="114" s="1"/>
  <c r="G10" i="114" a="1"/>
  <c r="G10" i="114" s="1"/>
  <c r="G14" i="114" a="1"/>
  <c r="G14" i="114" s="1"/>
  <c r="G15" i="114" a="1"/>
  <c r="G15" i="114" s="1"/>
  <c r="G11" i="114" a="1"/>
  <c r="G11" i="114" s="1"/>
  <c r="G12" i="114" a="1"/>
  <c r="G12" i="114" s="1"/>
  <c r="G21" i="114" a="1"/>
  <c r="G21" i="114" s="1"/>
  <c r="G22" i="114" s="1"/>
  <c r="G13" i="114" a="1"/>
  <c r="G13" i="114" s="1"/>
  <c r="G33" i="113"/>
  <c r="G37" i="113" s="1" a="1"/>
  <c r="G37" i="113" s="1"/>
  <c r="G10" i="113" a="1"/>
  <c r="G10" i="113" s="1"/>
  <c r="G14" i="113" a="1"/>
  <c r="G14" i="113" s="1"/>
  <c r="G11" i="113" a="1"/>
  <c r="G11" i="113" s="1"/>
  <c r="G15" i="113" a="1"/>
  <c r="G15" i="113" s="1"/>
  <c r="G12" i="113" a="1"/>
  <c r="G12" i="113" s="1"/>
  <c r="G13" i="113" a="1"/>
  <c r="G13" i="113" s="1"/>
  <c r="G33" i="108"/>
  <c r="G36" i="108" s="1" a="1"/>
  <c r="G36" i="108" s="1"/>
  <c r="G25" i="110" a="1"/>
  <c r="G25" i="110" s="1"/>
  <c r="G33" i="110"/>
  <c r="G37" i="110" s="1" a="1"/>
  <c r="G37" i="110" s="1"/>
  <c r="G25" i="108" a="1"/>
  <c r="G25" i="108" s="1"/>
  <c r="G10" i="110" a="1"/>
  <c r="G10" i="110" s="1"/>
  <c r="G14" i="110" a="1"/>
  <c r="G14" i="110" s="1"/>
  <c r="G10" i="108" a="1"/>
  <c r="G10" i="108" s="1"/>
  <c r="G11" i="108" a="1"/>
  <c r="G11" i="108" s="1"/>
  <c r="G12" i="108" a="1"/>
  <c r="G12" i="108" s="1"/>
  <c r="G13" i="108" a="1"/>
  <c r="G13" i="108" s="1"/>
  <c r="G14" i="108" a="1"/>
  <c r="G14" i="108" s="1"/>
  <c r="G15" i="108" a="1"/>
  <c r="G15" i="108" s="1"/>
  <c r="G36" i="110" l="1" a="1"/>
  <c r="G36" i="110" s="1"/>
  <c r="G38" i="110" s="1"/>
  <c r="L6" i="120"/>
  <c r="L5" i="120"/>
  <c r="G16" i="110"/>
  <c r="G16" i="114"/>
  <c r="G37" i="114" a="1"/>
  <c r="G37" i="114" s="1"/>
  <c r="G38" i="114" s="1"/>
  <c r="G26" i="114" a="1"/>
  <c r="G26" i="114" s="1"/>
  <c r="G16" i="113"/>
  <c r="G36" i="113" a="1"/>
  <c r="G36" i="113" s="1"/>
  <c r="G38" i="113" s="1"/>
  <c r="G26" i="113" a="1"/>
  <c r="G26" i="113" s="1"/>
  <c r="G37" i="108" a="1"/>
  <c r="G37" i="108" s="1"/>
  <c r="G26" i="108" a="1"/>
  <c r="G26" i="108" s="1"/>
  <c r="G27" i="110"/>
  <c r="G16" i="108"/>
  <c r="J12" i="97"/>
  <c r="J10" i="97"/>
  <c r="I10" i="97"/>
  <c r="AF3" i="65"/>
  <c r="AE3" i="65"/>
  <c r="G4" i="97"/>
  <c r="G3" i="97"/>
  <c r="G3" i="96"/>
  <c r="C3" i="101" s="1"/>
  <c r="G2" i="96"/>
  <c r="C2" i="101" s="1"/>
  <c r="G1" i="96"/>
  <c r="AD3" i="65"/>
  <c r="L1" i="97"/>
  <c r="G25" i="114" l="1" a="1"/>
  <c r="G25" i="114" s="1"/>
  <c r="G27" i="114" s="1"/>
  <c r="G40" i="114" s="1"/>
  <c r="G25" i="113" a="1"/>
  <c r="G25" i="113" s="1"/>
  <c r="G27" i="113" s="1"/>
  <c r="G40" i="113" s="1"/>
  <c r="L10" i="97"/>
  <c r="G40" i="110"/>
  <c r="G38" i="108"/>
  <c r="G27" i="108"/>
  <c r="C3" i="92"/>
  <c r="C2" i="92"/>
  <c r="AR44" i="64" a="1"/>
  <c r="AR44" i="64" s="1"/>
  <c r="D3" i="98"/>
  <c r="C20" i="112" l="1"/>
  <c r="G24" i="112" s="1"/>
  <c r="G40" i="108"/>
  <c r="B2" i="98"/>
  <c r="A2" i="98"/>
  <c r="PD2" i="98"/>
  <c r="PC2" i="98"/>
  <c r="OX2" i="98"/>
  <c r="OW2" i="98"/>
  <c r="OR2" i="98"/>
  <c r="OQ2" i="98"/>
  <c r="OL2" i="98"/>
  <c r="OK2" i="98"/>
  <c r="OF2" i="98"/>
  <c r="OE2" i="98"/>
  <c r="NZ2" i="98"/>
  <c r="NY2" i="98"/>
  <c r="NT2" i="98"/>
  <c r="NS2" i="98"/>
  <c r="NN2" i="98"/>
  <c r="NM2" i="98"/>
  <c r="NH2" i="98"/>
  <c r="NG2" i="98"/>
  <c r="NB2" i="98"/>
  <c r="NA2" i="98"/>
  <c r="MV2" i="98"/>
  <c r="MU2" i="98"/>
  <c r="MP2" i="98"/>
  <c r="MO2" i="98"/>
  <c r="MJ2" i="98"/>
  <c r="MI2" i="98"/>
  <c r="MD2" i="98"/>
  <c r="MC2" i="98"/>
  <c r="LX2" i="98"/>
  <c r="LW2" i="98"/>
  <c r="LR2" i="98"/>
  <c r="LQ2" i="98"/>
  <c r="LL2" i="98"/>
  <c r="LK2" i="98"/>
  <c r="LF2" i="98"/>
  <c r="LE2" i="98"/>
  <c r="KZ2" i="98"/>
  <c r="KY2" i="98"/>
  <c r="KT2" i="98"/>
  <c r="KS2" i="98"/>
  <c r="KN2" i="98"/>
  <c r="KM2" i="98"/>
  <c r="KH2" i="98"/>
  <c r="KG2" i="98"/>
  <c r="KB2" i="98"/>
  <c r="KA2" i="98"/>
  <c r="JV2" i="98"/>
  <c r="JU2" i="98"/>
  <c r="JP2" i="98"/>
  <c r="JO2" i="98"/>
  <c r="JJ2" i="98"/>
  <c r="JI2" i="98"/>
  <c r="JD2" i="98"/>
  <c r="JC2" i="98"/>
  <c r="IX2" i="98"/>
  <c r="IW2" i="98"/>
  <c r="IR2" i="98"/>
  <c r="IQ2" i="98"/>
  <c r="IL2" i="98"/>
  <c r="IK2" i="98"/>
  <c r="IF2" i="98"/>
  <c r="IE2" i="98"/>
  <c r="HZ2" i="98"/>
  <c r="HY2" i="98"/>
  <c r="HT2" i="98"/>
  <c r="HS2" i="98"/>
  <c r="HN2" i="98"/>
  <c r="HM2" i="98"/>
  <c r="HH2" i="98"/>
  <c r="HG2" i="98"/>
  <c r="HE2" i="98"/>
  <c r="HD2" i="98"/>
  <c r="HC2" i="98"/>
  <c r="HB2" i="98"/>
  <c r="HA2" i="98"/>
  <c r="GZ2" i="98"/>
  <c r="GY2" i="98"/>
  <c r="GX2" i="98"/>
  <c r="GW2" i="98"/>
  <c r="GV2" i="98"/>
  <c r="GU2" i="98"/>
  <c r="GT2" i="98"/>
  <c r="GS2" i="98"/>
  <c r="GR2" i="98"/>
  <c r="GQ2" i="98"/>
  <c r="GP2" i="98"/>
  <c r="GO2" i="98"/>
  <c r="GN2" i="98"/>
  <c r="GM2" i="98"/>
  <c r="GL2" i="98"/>
  <c r="GK2" i="98"/>
  <c r="GJ2" i="98"/>
  <c r="GI2" i="98"/>
  <c r="GH2" i="98"/>
  <c r="GG2" i="98"/>
  <c r="GF2" i="98"/>
  <c r="GE2" i="98"/>
  <c r="GD2" i="98"/>
  <c r="GC2" i="98"/>
  <c r="GB2" i="98"/>
  <c r="GA2" i="98"/>
  <c r="FZ2" i="98"/>
  <c r="FY2" i="98"/>
  <c r="FX2" i="98"/>
  <c r="FW2" i="98"/>
  <c r="FV2" i="98"/>
  <c r="FU2" i="98"/>
  <c r="FT2" i="98"/>
  <c r="FS2" i="98"/>
  <c r="FR2" i="98"/>
  <c r="FQ2" i="98"/>
  <c r="FP2" i="98"/>
  <c r="FO2" i="98"/>
  <c r="FN2" i="98"/>
  <c r="FM2" i="98"/>
  <c r="FL2" i="98"/>
  <c r="FK2" i="98"/>
  <c r="FJ2" i="98"/>
  <c r="FI2" i="98"/>
  <c r="FH2" i="98"/>
  <c r="FG2" i="98"/>
  <c r="FF2" i="98"/>
  <c r="FE2" i="98"/>
  <c r="FD2" i="98"/>
  <c r="FC2" i="98"/>
  <c r="FB2" i="98"/>
  <c r="FA2" i="98"/>
  <c r="EZ2" i="98"/>
  <c r="EY2" i="98"/>
  <c r="EX2" i="98"/>
  <c r="EW2" i="98"/>
  <c r="EV2" i="98"/>
  <c r="EU2" i="98"/>
  <c r="ET2" i="98"/>
  <c r="ES2" i="98"/>
  <c r="ER2" i="98"/>
  <c r="EQ2" i="98"/>
  <c r="EP2" i="98"/>
  <c r="EO2" i="98"/>
  <c r="EN2" i="98"/>
  <c r="EM2" i="98"/>
  <c r="EL2" i="98"/>
  <c r="EK2" i="98"/>
  <c r="EJ2" i="98"/>
  <c r="EI2" i="98"/>
  <c r="EH2" i="98"/>
  <c r="EG2" i="98"/>
  <c r="EF2" i="98"/>
  <c r="EE2" i="98"/>
  <c r="ED2" i="98"/>
  <c r="EC2" i="98"/>
  <c r="EB2" i="98"/>
  <c r="EA2" i="98"/>
  <c r="DZ2" i="98"/>
  <c r="DY2" i="98"/>
  <c r="DX2" i="98"/>
  <c r="DW2" i="98"/>
  <c r="DV2" i="98"/>
  <c r="DU2" i="98"/>
  <c r="DT2" i="98"/>
  <c r="DS2" i="98"/>
  <c r="DR2" i="98"/>
  <c r="DQ2" i="98"/>
  <c r="DP2" i="98"/>
  <c r="DO2" i="98"/>
  <c r="DN2" i="98"/>
  <c r="DM2" i="98"/>
  <c r="DL2" i="98"/>
  <c r="DK2" i="98"/>
  <c r="DJ2" i="98"/>
  <c r="DI2" i="98"/>
  <c r="DH2" i="98"/>
  <c r="DG2" i="98"/>
  <c r="DF2" i="98"/>
  <c r="DE2" i="98"/>
  <c r="DD2" i="98"/>
  <c r="DC2" i="98"/>
  <c r="DB2" i="98"/>
  <c r="DA2" i="98"/>
  <c r="CZ2" i="98"/>
  <c r="CY2" i="98"/>
  <c r="CX2" i="98"/>
  <c r="CW2" i="98"/>
  <c r="CV2" i="98"/>
  <c r="CU2" i="98"/>
  <c r="CT2" i="98"/>
  <c r="CS2" i="98"/>
  <c r="CR2" i="98"/>
  <c r="CQ2" i="98"/>
  <c r="CP2" i="98"/>
  <c r="CO2" i="98"/>
  <c r="CN2" i="98"/>
  <c r="CM2" i="98"/>
  <c r="CL2" i="98"/>
  <c r="CK2" i="98"/>
  <c r="CJ2" i="98"/>
  <c r="CI2" i="98"/>
  <c r="CH2" i="98"/>
  <c r="CG2" i="98"/>
  <c r="CF2" i="98"/>
  <c r="CE2" i="98"/>
  <c r="CD2" i="98"/>
  <c r="CC2" i="98"/>
  <c r="CB2" i="98"/>
  <c r="CA2" i="98"/>
  <c r="BZ2" i="98"/>
  <c r="BY2" i="98"/>
  <c r="BX2" i="98"/>
  <c r="BW2" i="98"/>
  <c r="BV2" i="98"/>
  <c r="BU2" i="98"/>
  <c r="BT2" i="98"/>
  <c r="BS2" i="98"/>
  <c r="BR2" i="98"/>
  <c r="BQ2" i="98"/>
  <c r="BP2" i="98"/>
  <c r="BO2" i="98"/>
  <c r="BN2" i="98"/>
  <c r="BM2" i="98"/>
  <c r="BL2" i="98"/>
  <c r="BK2" i="98"/>
  <c r="BJ2" i="98"/>
  <c r="BI2" i="98"/>
  <c r="BH2" i="98"/>
  <c r="BG2" i="98"/>
  <c r="BF2" i="98"/>
  <c r="BE2" i="98"/>
  <c r="BD2" i="98"/>
  <c r="BC2" i="98"/>
  <c r="BB2" i="98"/>
  <c r="BA2" i="98"/>
  <c r="AZ2" i="98"/>
  <c r="AY2" i="98"/>
  <c r="AX2" i="98"/>
  <c r="AW2" i="98"/>
  <c r="AV2" i="98"/>
  <c r="AU2" i="98"/>
  <c r="AT2" i="98"/>
  <c r="AS2" i="98"/>
  <c r="AR2" i="98"/>
  <c r="AQ2" i="98"/>
  <c r="AP2" i="98"/>
  <c r="AO2" i="98"/>
  <c r="AN2" i="98"/>
  <c r="AM2" i="98"/>
  <c r="AL2" i="98"/>
  <c r="AK2" i="98"/>
  <c r="AJ2" i="98"/>
  <c r="AI2" i="98"/>
  <c r="AH2" i="98"/>
  <c r="AG2" i="98"/>
  <c r="AF2" i="98"/>
  <c r="AE2" i="98"/>
  <c r="AD2" i="98"/>
  <c r="AC2" i="98"/>
  <c r="AB2" i="98"/>
  <c r="AA2" i="98"/>
  <c r="Z2" i="98"/>
  <c r="Y2" i="98"/>
  <c r="X2" i="98"/>
  <c r="W2" i="98"/>
  <c r="V2" i="98"/>
  <c r="U2" i="98"/>
  <c r="T2" i="98"/>
  <c r="S2" i="98"/>
  <c r="R2" i="98"/>
  <c r="Q2" i="98"/>
  <c r="P2" i="98"/>
  <c r="O2" i="98"/>
  <c r="N2" i="98"/>
  <c r="M2" i="98"/>
  <c r="L2" i="98"/>
  <c r="K2" i="98"/>
  <c r="J2" i="98"/>
  <c r="I2" i="98"/>
  <c r="H2" i="98"/>
  <c r="G2" i="98"/>
  <c r="F2" i="98"/>
  <c r="E2" i="98"/>
  <c r="D2" i="98"/>
  <c r="PD3" i="98"/>
  <c r="PC3" i="98"/>
  <c r="OX3" i="98"/>
  <c r="OW3" i="98"/>
  <c r="OR3" i="98"/>
  <c r="OQ3" i="98"/>
  <c r="OL3" i="98"/>
  <c r="OK3" i="98"/>
  <c r="OF3" i="98"/>
  <c r="OE3" i="98"/>
  <c r="NZ3" i="98"/>
  <c r="NY3" i="98"/>
  <c r="NT3" i="98"/>
  <c r="NS3" i="98"/>
  <c r="NN3" i="98"/>
  <c r="NM3" i="98"/>
  <c r="NH3" i="98"/>
  <c r="NG3" i="98"/>
  <c r="NB3" i="98"/>
  <c r="NA3" i="98"/>
  <c r="MV3" i="98"/>
  <c r="MU3" i="98"/>
  <c r="MP3" i="98"/>
  <c r="MO3" i="98"/>
  <c r="MJ3" i="98"/>
  <c r="MI3" i="98"/>
  <c r="MD3" i="98"/>
  <c r="MC3" i="98"/>
  <c r="LX3" i="98"/>
  <c r="LW3" i="98"/>
  <c r="LR3" i="98"/>
  <c r="LQ3" i="98"/>
  <c r="LL3" i="98"/>
  <c r="LK3" i="98"/>
  <c r="LF3" i="98"/>
  <c r="LE3" i="98"/>
  <c r="KZ3" i="98"/>
  <c r="KY3" i="98"/>
  <c r="KT3" i="98"/>
  <c r="KS3" i="98"/>
  <c r="KN3" i="98"/>
  <c r="KM3" i="98"/>
  <c r="KH3" i="98"/>
  <c r="KG3" i="98"/>
  <c r="KB3" i="98"/>
  <c r="KA3" i="98"/>
  <c r="JV3" i="98"/>
  <c r="JU3" i="98"/>
  <c r="JP3" i="98"/>
  <c r="JO3" i="98"/>
  <c r="JJ3" i="98"/>
  <c r="JI3" i="98"/>
  <c r="JD3" i="98"/>
  <c r="JC3" i="98"/>
  <c r="IX3" i="98"/>
  <c r="IW3" i="98"/>
  <c r="IR3" i="98"/>
  <c r="IQ3" i="98"/>
  <c r="IL3" i="98"/>
  <c r="IK3" i="98"/>
  <c r="IF3" i="98"/>
  <c r="IE3" i="98"/>
  <c r="HZ3" i="98"/>
  <c r="HY3" i="98"/>
  <c r="HT3" i="98"/>
  <c r="HS3" i="98"/>
  <c r="HN3" i="98"/>
  <c r="HM3" i="98"/>
  <c r="HI3" i="98"/>
  <c r="HH3" i="98"/>
  <c r="HG3" i="98"/>
  <c r="HE3" i="98"/>
  <c r="HD3" i="98"/>
  <c r="HC3" i="98"/>
  <c r="HB3" i="98"/>
  <c r="HA3" i="98"/>
  <c r="GZ3" i="98"/>
  <c r="GY3" i="98"/>
  <c r="GX3" i="98"/>
  <c r="GW3" i="98"/>
  <c r="GV3" i="98"/>
  <c r="GU3" i="98"/>
  <c r="GT3" i="98"/>
  <c r="GS3" i="98"/>
  <c r="GR3" i="98"/>
  <c r="GQ3" i="98"/>
  <c r="GP3" i="98"/>
  <c r="GO3" i="98"/>
  <c r="GN3" i="98"/>
  <c r="GM3" i="98"/>
  <c r="GL3" i="98"/>
  <c r="GK3" i="98"/>
  <c r="GJ3" i="98"/>
  <c r="GI3" i="98"/>
  <c r="GH3" i="98"/>
  <c r="GG3" i="98"/>
  <c r="GF3" i="98"/>
  <c r="GE3" i="98"/>
  <c r="GD3" i="98"/>
  <c r="GC3" i="98"/>
  <c r="GB3" i="98"/>
  <c r="GA3" i="98"/>
  <c r="FZ3" i="98"/>
  <c r="FY3" i="98"/>
  <c r="FX3" i="98"/>
  <c r="FW3" i="98"/>
  <c r="FV3" i="98"/>
  <c r="FU3" i="98"/>
  <c r="FT3" i="98"/>
  <c r="FS3" i="98"/>
  <c r="FR3" i="98"/>
  <c r="FQ3" i="98"/>
  <c r="FP3" i="98"/>
  <c r="FO3" i="98"/>
  <c r="FN3" i="98"/>
  <c r="FM3" i="98"/>
  <c r="FL3" i="98"/>
  <c r="FK3" i="98"/>
  <c r="FJ3" i="98"/>
  <c r="FI3" i="98"/>
  <c r="FH3" i="98"/>
  <c r="FG3" i="98"/>
  <c r="FF3" i="98"/>
  <c r="FE3" i="98"/>
  <c r="FD3" i="98"/>
  <c r="FC3" i="98"/>
  <c r="FB3" i="98"/>
  <c r="FA3" i="98"/>
  <c r="EZ3" i="98"/>
  <c r="EY3" i="98"/>
  <c r="EX3" i="98"/>
  <c r="EW3" i="98"/>
  <c r="EV3" i="98"/>
  <c r="EU3" i="98"/>
  <c r="ET3" i="98"/>
  <c r="ES3" i="98"/>
  <c r="ER3" i="98"/>
  <c r="EQ3" i="98"/>
  <c r="EP3" i="98"/>
  <c r="EO3" i="98"/>
  <c r="EN3" i="98"/>
  <c r="EM3" i="98"/>
  <c r="EL3" i="98"/>
  <c r="EK3" i="98"/>
  <c r="EJ3" i="98"/>
  <c r="EI3" i="98"/>
  <c r="EH3" i="98"/>
  <c r="EG3" i="98"/>
  <c r="EF3" i="98"/>
  <c r="EE3" i="98"/>
  <c r="ED3" i="98"/>
  <c r="EC3" i="98"/>
  <c r="EB3" i="98"/>
  <c r="EA3" i="98"/>
  <c r="DZ3" i="98"/>
  <c r="DY3" i="98"/>
  <c r="DX3" i="98"/>
  <c r="DW3" i="98"/>
  <c r="DV3" i="98"/>
  <c r="DU3" i="98"/>
  <c r="DT3" i="98"/>
  <c r="DS3" i="98"/>
  <c r="DR3" i="98"/>
  <c r="DQ3" i="98"/>
  <c r="DP3" i="98"/>
  <c r="DO3" i="98"/>
  <c r="DN3" i="98"/>
  <c r="DM3" i="98"/>
  <c r="DL3" i="98"/>
  <c r="DK3" i="98"/>
  <c r="DJ3" i="98"/>
  <c r="DI3" i="98"/>
  <c r="DH3" i="98"/>
  <c r="DG3" i="98"/>
  <c r="DF3" i="98"/>
  <c r="DE3" i="98"/>
  <c r="DD3" i="98"/>
  <c r="DC3" i="98"/>
  <c r="DB3" i="98"/>
  <c r="DA3" i="98"/>
  <c r="CZ3" i="98"/>
  <c r="CY3" i="98"/>
  <c r="CX3" i="98"/>
  <c r="CW3" i="98"/>
  <c r="CV3" i="98"/>
  <c r="CU3" i="98"/>
  <c r="CT3" i="98"/>
  <c r="CS3" i="98"/>
  <c r="CR3" i="98"/>
  <c r="CQ3" i="98"/>
  <c r="CP3" i="98"/>
  <c r="CO3" i="98"/>
  <c r="CN3" i="98"/>
  <c r="CM3" i="98"/>
  <c r="CL3" i="98"/>
  <c r="CK3" i="98"/>
  <c r="CJ3" i="98"/>
  <c r="CI3" i="98"/>
  <c r="CH3" i="98"/>
  <c r="CG3" i="98"/>
  <c r="CF3" i="98"/>
  <c r="CE3" i="98"/>
  <c r="CD3" i="98"/>
  <c r="CC3" i="98"/>
  <c r="CB3" i="98"/>
  <c r="CA3" i="98"/>
  <c r="BZ3" i="98"/>
  <c r="BY3" i="98"/>
  <c r="BX3" i="98"/>
  <c r="BW3" i="98"/>
  <c r="BV3" i="98"/>
  <c r="BU3" i="98"/>
  <c r="BT3" i="98"/>
  <c r="BS3" i="98"/>
  <c r="BR3" i="98"/>
  <c r="BQ3" i="98"/>
  <c r="BP3" i="98"/>
  <c r="BO3" i="98"/>
  <c r="BN3" i="98"/>
  <c r="BM3" i="98"/>
  <c r="BL3" i="98"/>
  <c r="BK3" i="98"/>
  <c r="BJ3" i="98"/>
  <c r="BI3" i="98"/>
  <c r="BH3" i="98"/>
  <c r="BG3" i="98"/>
  <c r="BF3" i="98"/>
  <c r="BE3" i="98"/>
  <c r="BD3" i="98"/>
  <c r="BC3" i="98"/>
  <c r="BB3" i="98"/>
  <c r="BA3" i="98"/>
  <c r="AZ3" i="98"/>
  <c r="AY3" i="98"/>
  <c r="AX3" i="98"/>
  <c r="AW3" i="98"/>
  <c r="AV3" i="98"/>
  <c r="AU3" i="98"/>
  <c r="AT3" i="98"/>
  <c r="AS3" i="98"/>
  <c r="AR3" i="98"/>
  <c r="AQ3" i="98"/>
  <c r="AP3" i="98"/>
  <c r="AO3" i="98"/>
  <c r="AN3" i="98"/>
  <c r="AM3" i="98"/>
  <c r="AL3" i="98"/>
  <c r="AK3" i="98"/>
  <c r="AJ3" i="98"/>
  <c r="AI3" i="98"/>
  <c r="AH3" i="98"/>
  <c r="AG3" i="98"/>
  <c r="AF3" i="98"/>
  <c r="AE3" i="98"/>
  <c r="AD3" i="98"/>
  <c r="AC3" i="98"/>
  <c r="AB3" i="98"/>
  <c r="AA3" i="98"/>
  <c r="Z3" i="98"/>
  <c r="Y3" i="98"/>
  <c r="X3" i="98"/>
  <c r="W3" i="98"/>
  <c r="V3" i="98"/>
  <c r="U3" i="98"/>
  <c r="T3" i="98"/>
  <c r="S3" i="98"/>
  <c r="R3" i="98"/>
  <c r="Q3" i="98"/>
  <c r="P3" i="98"/>
  <c r="O3" i="98"/>
  <c r="N3" i="98"/>
  <c r="M3" i="98"/>
  <c r="L3" i="98"/>
  <c r="K3" i="98"/>
  <c r="J3" i="98"/>
  <c r="I3" i="98"/>
  <c r="H3" i="98"/>
  <c r="G3" i="98"/>
  <c r="F3" i="98"/>
  <c r="E3" i="98"/>
  <c r="I12" i="97"/>
  <c r="L12" i="97" s="1"/>
  <c r="L3" i="97" s="1"/>
  <c r="L11" i="97"/>
  <c r="HI2" i="98"/>
  <c r="G35" i="96"/>
  <c r="L4" i="97" l="1"/>
  <c r="G6" i="97" s="1"/>
  <c r="C20" i="109"/>
  <c r="G24" i="109" s="1"/>
  <c r="G25" i="109" s="1"/>
  <c r="N41" i="64" s="1"/>
  <c r="N42" i="64" s="1" a="1"/>
  <c r="N42" i="64" s="1"/>
  <c r="G25" i="112"/>
  <c r="HO2" i="98"/>
  <c r="HO3" i="98"/>
  <c r="JK2" i="98"/>
  <c r="JK3" i="98"/>
  <c r="KU2" i="98"/>
  <c r="KU3" i="98"/>
  <c r="ME2" i="98"/>
  <c r="ME3" i="98"/>
  <c r="NC2" i="98"/>
  <c r="NC3" i="98"/>
  <c r="OA2" i="98"/>
  <c r="OA3" i="98"/>
  <c r="HU2" i="98"/>
  <c r="HU3" i="98"/>
  <c r="JQ2" i="98"/>
  <c r="JQ3" i="98"/>
  <c r="LA2" i="98"/>
  <c r="LA3" i="98"/>
  <c r="MK2" i="98"/>
  <c r="MK3" i="98"/>
  <c r="PE2" i="98"/>
  <c r="PE3" i="98"/>
  <c r="HK2" i="98"/>
  <c r="HK3" i="98"/>
  <c r="II2" i="98"/>
  <c r="II3" i="98"/>
  <c r="KQ2" i="98"/>
  <c r="KQ3" i="98"/>
  <c r="HL2" i="98"/>
  <c r="HL3" i="98"/>
  <c r="HX2" i="98"/>
  <c r="HX3" i="98"/>
  <c r="IJ2" i="98"/>
  <c r="IJ3" i="98"/>
  <c r="IV2" i="98"/>
  <c r="IV3" i="98"/>
  <c r="JH2" i="98"/>
  <c r="JH3" i="98"/>
  <c r="JT2" i="98"/>
  <c r="JT3" i="98"/>
  <c r="KF2" i="98"/>
  <c r="KF3" i="98"/>
  <c r="KR2" i="98"/>
  <c r="KR3" i="98"/>
  <c r="LD2" i="98"/>
  <c r="LD3" i="98"/>
  <c r="LP2" i="98"/>
  <c r="LP3" i="98"/>
  <c r="MB2" i="98"/>
  <c r="MB3" i="98"/>
  <c r="MN2" i="98"/>
  <c r="MN3" i="98"/>
  <c r="MZ2" i="98"/>
  <c r="MZ3" i="98"/>
  <c r="NL2" i="98"/>
  <c r="NL3" i="98"/>
  <c r="NX2" i="98"/>
  <c r="NX3" i="98"/>
  <c r="OJ2" i="98"/>
  <c r="OJ3" i="98"/>
  <c r="OV2" i="98"/>
  <c r="OV3" i="98"/>
  <c r="PH2" i="98"/>
  <c r="PH3" i="98"/>
  <c r="IY2" i="98"/>
  <c r="IY3" i="98"/>
  <c r="JW2" i="98"/>
  <c r="JW3" i="98"/>
  <c r="LS2" i="98"/>
  <c r="LS3" i="98"/>
  <c r="MQ2" i="98"/>
  <c r="MQ3" i="98"/>
  <c r="OY2" i="98"/>
  <c r="OY3" i="98"/>
  <c r="IM2" i="98"/>
  <c r="IM3" i="98"/>
  <c r="HP2" i="98"/>
  <c r="HP3" i="98"/>
  <c r="IB2" i="98"/>
  <c r="IB3" i="98"/>
  <c r="IN2" i="98"/>
  <c r="IN3" i="98"/>
  <c r="IZ2" i="98"/>
  <c r="IZ3" i="98"/>
  <c r="JL2" i="98"/>
  <c r="JL3" i="98"/>
  <c r="JX2" i="98"/>
  <c r="JX3" i="98"/>
  <c r="KJ2" i="98"/>
  <c r="KJ3" i="98"/>
  <c r="KV2" i="98"/>
  <c r="KV3" i="98"/>
  <c r="LH2" i="98"/>
  <c r="LH3" i="98"/>
  <c r="LT2" i="98"/>
  <c r="LT3" i="98"/>
  <c r="MF2" i="98"/>
  <c r="MF3" i="98"/>
  <c r="MR2" i="98"/>
  <c r="MR3" i="98"/>
  <c r="ND2" i="98"/>
  <c r="ND3" i="98"/>
  <c r="NP2" i="98"/>
  <c r="NP3" i="98"/>
  <c r="OB2" i="98"/>
  <c r="OB3" i="98"/>
  <c r="ON2" i="98"/>
  <c r="ON3" i="98"/>
  <c r="OZ2" i="98"/>
  <c r="OZ3" i="98"/>
  <c r="KI2" i="98"/>
  <c r="KI3" i="98"/>
  <c r="OM2" i="98"/>
  <c r="OM3" i="98"/>
  <c r="HQ2" i="98"/>
  <c r="HQ3" i="98"/>
  <c r="IO2" i="98"/>
  <c r="IO3" i="98"/>
  <c r="JA2" i="98"/>
  <c r="JA3" i="98"/>
  <c r="JY2" i="98"/>
  <c r="JY3" i="98"/>
  <c r="KK2" i="98"/>
  <c r="KK3" i="98"/>
  <c r="KW2" i="98"/>
  <c r="KW3" i="98"/>
  <c r="LI2" i="98"/>
  <c r="LI3" i="98"/>
  <c r="LU2" i="98"/>
  <c r="LU3" i="98"/>
  <c r="MG2" i="98"/>
  <c r="MG3" i="98"/>
  <c r="MS2" i="98"/>
  <c r="MS3" i="98"/>
  <c r="NE2" i="98"/>
  <c r="NE3" i="98"/>
  <c r="NQ2" i="98"/>
  <c r="NQ3" i="98"/>
  <c r="OC2" i="98"/>
  <c r="OC3" i="98"/>
  <c r="OO2" i="98"/>
  <c r="OO3" i="98"/>
  <c r="PA2" i="98"/>
  <c r="PA3" i="98"/>
  <c r="IC2" i="98"/>
  <c r="IC3" i="98"/>
  <c r="JM2" i="98"/>
  <c r="JM3" i="98"/>
  <c r="HR2" i="98"/>
  <c r="HR3" i="98"/>
  <c r="ID2" i="98"/>
  <c r="ID3" i="98"/>
  <c r="IP2" i="98"/>
  <c r="IP3" i="98"/>
  <c r="JB2" i="98"/>
  <c r="JB3" i="98"/>
  <c r="JN2" i="98"/>
  <c r="JN3" i="98"/>
  <c r="JZ2" i="98"/>
  <c r="JZ3" i="98"/>
  <c r="KL2" i="98"/>
  <c r="KL3" i="98"/>
  <c r="KX2" i="98"/>
  <c r="KX3" i="98"/>
  <c r="LJ2" i="98"/>
  <c r="LJ3" i="98"/>
  <c r="LV2" i="98"/>
  <c r="LV3" i="98"/>
  <c r="MH2" i="98"/>
  <c r="MH3" i="98"/>
  <c r="MT2" i="98"/>
  <c r="MT3" i="98"/>
  <c r="NF2" i="98"/>
  <c r="NF3" i="98"/>
  <c r="NR2" i="98"/>
  <c r="NR3" i="98"/>
  <c r="OD2" i="98"/>
  <c r="OD3" i="98"/>
  <c r="OP2" i="98"/>
  <c r="OP3" i="98"/>
  <c r="PB2" i="98"/>
  <c r="PB3" i="98"/>
  <c r="LG2" i="98"/>
  <c r="LG3" i="98"/>
  <c r="NO2" i="98"/>
  <c r="NO3" i="98"/>
  <c r="IS2" i="98"/>
  <c r="IS3" i="98"/>
  <c r="OG2" i="98"/>
  <c r="OG3" i="98"/>
  <c r="NI2" i="98"/>
  <c r="NI3" i="98"/>
  <c r="HJ2" i="98"/>
  <c r="HV2" i="98"/>
  <c r="HV3" i="98"/>
  <c r="IH2" i="98"/>
  <c r="IH3" i="98"/>
  <c r="IT2" i="98"/>
  <c r="IT3" i="98"/>
  <c r="JF2" i="98"/>
  <c r="JF3" i="98"/>
  <c r="JR2" i="98"/>
  <c r="JR3" i="98"/>
  <c r="KD2" i="98"/>
  <c r="KD3" i="98"/>
  <c r="KP2" i="98"/>
  <c r="KP3" i="98"/>
  <c r="LB2" i="98"/>
  <c r="LB3" i="98"/>
  <c r="LN2" i="98"/>
  <c r="LN3" i="98"/>
  <c r="LZ2" i="98"/>
  <c r="LZ3" i="98"/>
  <c r="ML2" i="98"/>
  <c r="ML3" i="98"/>
  <c r="MX2" i="98"/>
  <c r="MX3" i="98"/>
  <c r="NJ2" i="98"/>
  <c r="NJ3" i="98"/>
  <c r="NV2" i="98"/>
  <c r="NV3" i="98"/>
  <c r="OH2" i="98"/>
  <c r="OH3" i="98"/>
  <c r="OT2" i="98"/>
  <c r="OT3" i="98"/>
  <c r="PF2" i="98"/>
  <c r="PF3" i="98"/>
  <c r="IA2" i="98"/>
  <c r="IA3" i="98"/>
  <c r="IG2" i="98"/>
  <c r="IG3" i="98"/>
  <c r="JE2" i="98"/>
  <c r="JE3" i="98"/>
  <c r="KC2" i="98"/>
  <c r="KC3" i="98"/>
  <c r="KO2" i="98"/>
  <c r="KO3" i="98"/>
  <c r="LM2" i="98"/>
  <c r="LM3" i="98"/>
  <c r="LY2" i="98"/>
  <c r="LY3" i="98"/>
  <c r="MW2" i="98"/>
  <c r="MW3" i="98"/>
  <c r="NU2" i="98"/>
  <c r="NU3" i="98"/>
  <c r="OS2" i="98"/>
  <c r="OS3" i="98"/>
  <c r="HW2" i="98"/>
  <c r="HW3" i="98"/>
  <c r="IU2" i="98"/>
  <c r="IU3" i="98"/>
  <c r="JG2" i="98"/>
  <c r="JG3" i="98"/>
  <c r="JS2" i="98"/>
  <c r="JS3" i="98"/>
  <c r="KE2" i="98"/>
  <c r="KE3" i="98"/>
  <c r="LC2" i="98"/>
  <c r="LC3" i="98"/>
  <c r="LO2" i="98"/>
  <c r="LO3" i="98"/>
  <c r="MA2" i="98"/>
  <c r="MA3" i="98"/>
  <c r="MM2" i="98"/>
  <c r="MM3" i="98"/>
  <c r="MY2" i="98"/>
  <c r="MY3" i="98"/>
  <c r="NK2" i="98"/>
  <c r="NK3" i="98"/>
  <c r="NW2" i="98"/>
  <c r="NW3" i="98"/>
  <c r="OI2" i="98"/>
  <c r="OI3" i="98"/>
  <c r="OU2" i="98"/>
  <c r="OU3" i="98"/>
  <c r="PG2" i="98"/>
  <c r="PG3" i="98"/>
  <c r="A3" i="65"/>
  <c r="AC3" i="65"/>
  <c r="AB3" i="65"/>
  <c r="Y3" i="65"/>
  <c r="X3" i="65"/>
  <c r="W3" i="65"/>
  <c r="Z3" i="65" s="1"/>
  <c r="V3" i="65"/>
  <c r="U3" i="65"/>
  <c r="O3" i="65"/>
  <c r="Q3" i="65" s="1"/>
  <c r="N3" i="65"/>
  <c r="M3" i="65"/>
  <c r="L3" i="65"/>
  <c r="K3" i="65"/>
  <c r="J3" i="65"/>
  <c r="I3" i="65"/>
  <c r="H3" i="65"/>
  <c r="G3" i="65"/>
  <c r="F3" i="65"/>
  <c r="E3" i="65"/>
  <c r="D3" i="65"/>
  <c r="C3" i="65"/>
  <c r="B3" i="65"/>
  <c r="HJ3" i="98" l="1"/>
  <c r="P3" i="65"/>
  <c r="L6" i="97" l="1"/>
  <c r="L5" i="97"/>
  <c r="S3" i="65"/>
  <c r="T3" i="65" l="1"/>
  <c r="R3" i="6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下田 大道(shimoda-hiromichi)</author>
  </authors>
  <commentList>
    <comment ref="F3" authorId="0" shapeId="0" xr:uid="{8767CE17-AA4C-40AD-A122-E19697E3505C}">
      <text>
        <r>
          <rPr>
            <b/>
            <sz val="9"/>
            <color indexed="81"/>
            <rFont val="MS P ゴシック"/>
            <family val="3"/>
            <charset val="128"/>
          </rPr>
          <t>病床機能報告の「③救急車の受入件数 (82) 」の年間件数（4.1～翌年3.31）を記載してください。</t>
        </r>
      </text>
    </comment>
    <comment ref="G3" authorId="0" shapeId="0" xr:uid="{95EF5721-E945-47E5-B900-AB4EDC8CC2A2}">
      <text>
        <r>
          <rPr>
            <b/>
            <sz val="9"/>
            <color indexed="81"/>
            <rFont val="MS P ゴシック"/>
            <family val="3"/>
            <charset val="128"/>
          </rPr>
          <t>「精神科救急医療体制整備事業」に定める「休日日中」及び「夜間」の受診件数の年間件数（4.1～翌年3.31）を記載してください。</t>
        </r>
      </text>
    </comment>
    <comment ref="E4" authorId="0" shapeId="0" xr:uid="{AFEC1108-5EF3-42A3-BC89-D5337E7F582E}">
      <text>
        <r>
          <rPr>
            <b/>
            <sz val="9"/>
            <color indexed="81"/>
            <rFont val="MS P ゴシック"/>
            <family val="3"/>
            <charset val="128"/>
          </rPr>
          <t>令和６年度病床機能報告・精神科救急医療体制整備事業の報告数</t>
        </r>
      </text>
    </comment>
    <comment ref="G18" authorId="0" shapeId="0" xr:uid="{484F089A-546C-4648-985D-9AF659D83D51}">
      <text>
        <r>
          <rPr>
            <b/>
            <sz val="9"/>
            <color indexed="81"/>
            <rFont val="MS P ゴシック"/>
            <family val="3"/>
            <charset val="128"/>
          </rPr>
          <t>病床機能報告の「②全身麻酔の手術総数（173）欄」の「算定日数」の年間件数（4.1～翌年3.31）を記載してください。</t>
        </r>
      </text>
    </comment>
    <comment ref="F19" authorId="0" shapeId="0" xr:uid="{48AF6ECD-90F7-46F3-B82B-E795B59F6749}">
      <text>
        <r>
          <rPr>
            <b/>
            <sz val="9"/>
            <color indexed="81"/>
            <rFont val="MS P ゴシック"/>
            <family val="3"/>
            <charset val="128"/>
          </rPr>
          <t>令和６年度病床機能報告の報告数</t>
        </r>
      </text>
    </comment>
    <comment ref="F20" authorId="0" shapeId="0" xr:uid="{54310FBF-E850-46E7-A684-DAA9025A9252}">
      <text>
        <r>
          <rPr>
            <b/>
            <sz val="9"/>
            <color indexed="81"/>
            <rFont val="MS P ゴシック"/>
            <family val="3"/>
            <charset val="128"/>
          </rPr>
          <t>上記の「全身麻酔の手術総数」の「算定日数」に、以下の「算定日数」が含まれていない場合は記載してください。
病床機能報告において任意報告項目となっている診療行為における「②全身麻酔の手術総数（173）欄」の「算定日数」
✓ 紙レセプトによる請求
✓ 一般病床・療養病床に入院するショートステイ利用者、正常な妊産婦、院内で出生した正常な新生児、生母の入院に伴って入院した健康な新生児又は乳児、治験、人間ドック、母体保護法等での入院者等
✓ 追加でご計上いただきたい医療保険の対象でない労働者災害補償保険等（例）
・労災保険制度、労働福祉事業としての医療
・自動車損害賠償責任保険の療養
・その他の自由診療</t>
        </r>
      </text>
    </comment>
    <comment ref="G29" authorId="0" shapeId="0" xr:uid="{83733598-3AFA-48F3-ACB4-F597F2A35B3B}">
      <text>
        <r>
          <rPr>
            <b/>
            <sz val="9"/>
            <color indexed="81"/>
            <rFont val="MS P ゴシック"/>
            <family val="3"/>
            <charset val="128"/>
          </rPr>
          <t>病床機能報告の「分娩件数（71）欄」の年間件数（4.1～翌年3.31）を記載してください。</t>
        </r>
      </text>
    </comment>
    <comment ref="F30" authorId="0" shapeId="0" xr:uid="{60DDDD8F-CCDA-4240-8B5B-88939466DF3F}">
      <text>
        <r>
          <rPr>
            <b/>
            <sz val="9"/>
            <color indexed="81"/>
            <rFont val="MS P ゴシック"/>
            <family val="3"/>
            <charset val="128"/>
          </rPr>
          <t>令和６年度病床機能報告の報告数</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下田 大道(shimoda-hiromichi)</author>
  </authors>
  <commentList>
    <comment ref="F3" authorId="0" shapeId="0" xr:uid="{750A275A-4702-43D4-BFA7-7F0A5006E5E6}">
      <text>
        <r>
          <rPr>
            <b/>
            <sz val="9"/>
            <color indexed="81"/>
            <rFont val="MS P ゴシック"/>
            <family val="3"/>
            <charset val="128"/>
          </rPr>
          <t>病床機能報告の「③救急車の受入件数 (82) 」の年間件数（4.1～翌年3.31）を記載してください。</t>
        </r>
      </text>
    </comment>
    <comment ref="G3" authorId="0" shapeId="0" xr:uid="{F6F0186F-FFFE-4205-AB60-BA35A4B89A09}">
      <text>
        <r>
          <rPr>
            <b/>
            <sz val="9"/>
            <color indexed="81"/>
            <rFont val="MS P ゴシック"/>
            <family val="3"/>
            <charset val="128"/>
          </rPr>
          <t>「精神科救急医療体制整備事業」に定める「休日日中」及び「夜間」の受診件数の年間件数（4.1～翌年3.31）を記載してください。</t>
        </r>
      </text>
    </comment>
    <comment ref="E4" authorId="0" shapeId="0" xr:uid="{EC77F4AE-9692-481F-B200-3132C3CD0545}">
      <text>
        <r>
          <rPr>
            <b/>
            <sz val="9"/>
            <color indexed="81"/>
            <rFont val="MS P ゴシック"/>
            <family val="3"/>
            <charset val="128"/>
          </rPr>
          <t>令和７年度病床機能報告・精神科救急医療体制整備事業の報告数</t>
        </r>
      </text>
    </comment>
    <comment ref="G18" authorId="0" shapeId="0" xr:uid="{1075B6A1-9D7F-4800-8550-A5C25FD143CD}">
      <text>
        <r>
          <rPr>
            <b/>
            <sz val="9"/>
            <color indexed="81"/>
            <rFont val="MS P ゴシック"/>
            <family val="3"/>
            <charset val="128"/>
          </rPr>
          <t>病床機能報告の「②全身麻酔の手術総数（173）欄」の「算定日数」の年間件数（4.1～翌年3.31）を記載してください。</t>
        </r>
      </text>
    </comment>
    <comment ref="F19" authorId="0" shapeId="0" xr:uid="{D99CCA1E-1498-4EE3-B515-CBD57CB1828E}">
      <text>
        <r>
          <rPr>
            <b/>
            <sz val="9"/>
            <color indexed="81"/>
            <rFont val="MS P ゴシック"/>
            <family val="3"/>
            <charset val="128"/>
          </rPr>
          <t>令和７年度病床機能報告の報告数</t>
        </r>
      </text>
    </comment>
    <comment ref="F20" authorId="0" shapeId="0" xr:uid="{5F8A807B-E382-4377-8FD1-BEF4ABCB7233}">
      <text>
        <r>
          <rPr>
            <b/>
            <sz val="9"/>
            <color indexed="81"/>
            <rFont val="MS P ゴシック"/>
            <family val="3"/>
            <charset val="128"/>
          </rPr>
          <t>上記の「全身麻酔の手術総数」の「算定日数」に、以下の「算定日数」が含まれていない場合は記載してください。
病床機能報告において任意報告項目となっている診療行為における「②全身麻酔の手術総数（173）欄」の「算定日数」
✓ 紙レセプトによる請求
✓ 一般病床・療養病床に入院するショートステイ利用者、正常な妊産婦、院内で出生した正常な新生児、生母の入院に伴って入院した健康な新生児又は乳児、治験、人間ドック、母体保護法等での入院者等
✓ 追加でご計上いただきたい医療保険の対象でない労働者災害補償保険等（例）
・労災保険制度、労働福祉事業としての医療
・自動車損害賠償責任保険の療養
・その他の自由診療</t>
        </r>
      </text>
    </comment>
    <comment ref="G29" authorId="0" shapeId="0" xr:uid="{1B15F325-8215-4548-B9E3-55705BC4D002}">
      <text>
        <r>
          <rPr>
            <b/>
            <sz val="9"/>
            <color indexed="81"/>
            <rFont val="MS P ゴシック"/>
            <family val="3"/>
            <charset val="128"/>
          </rPr>
          <t>病床機能報告の「分娩件数（71）欄」の年間件数（4.1～翌年3.31）を記載してください。</t>
        </r>
      </text>
    </comment>
    <comment ref="F30" authorId="0" shapeId="0" xr:uid="{E2E0F275-5F65-4C02-8A00-3DF2D14E160D}">
      <text>
        <r>
          <rPr>
            <b/>
            <sz val="9"/>
            <color indexed="81"/>
            <rFont val="MS P ゴシック"/>
            <family val="3"/>
            <charset val="128"/>
          </rPr>
          <t>令和７年度病床機能報告の報告数</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下田 大道(shimoda-hiromichi)</author>
  </authors>
  <commentList>
    <comment ref="F3" authorId="0" shapeId="0" xr:uid="{9177E187-A8E4-49AE-A2D2-E894DF380F55}">
      <text>
        <r>
          <rPr>
            <b/>
            <sz val="9"/>
            <color indexed="81"/>
            <rFont val="MS P ゴシック"/>
            <family val="3"/>
            <charset val="128"/>
          </rPr>
          <t>病床機能報告の「③救急車の受入件数 (82) 」の年間件数（4.1～翌年3.31）を記載してください。</t>
        </r>
      </text>
    </comment>
    <comment ref="G3" authorId="0" shapeId="0" xr:uid="{69975525-4D5E-4136-96C4-3DD3718059A0}">
      <text>
        <r>
          <rPr>
            <b/>
            <sz val="9"/>
            <color indexed="81"/>
            <rFont val="MS P ゴシック"/>
            <family val="3"/>
            <charset val="128"/>
          </rPr>
          <t>「精神科救急医療体制整備事業」に定める「休日日中」及び「夜間」の受診件数の年間件数（4.1～翌年3.31）を記載してください。</t>
        </r>
      </text>
    </comment>
    <comment ref="E4" authorId="0" shapeId="0" xr:uid="{64CF324A-E346-4D7F-9E0D-2D12D08E711A}">
      <text>
        <r>
          <rPr>
            <b/>
            <sz val="9"/>
            <color indexed="81"/>
            <rFont val="MS P ゴシック"/>
            <family val="3"/>
            <charset val="128"/>
          </rPr>
          <t>令和６年度病床機能報告・精神科救急医療体制整備事業の報告数</t>
        </r>
      </text>
    </comment>
    <comment ref="G18" authorId="0" shapeId="0" xr:uid="{90B36063-187C-4D74-AD40-A6E529F4B015}">
      <text>
        <r>
          <rPr>
            <b/>
            <sz val="9"/>
            <color indexed="81"/>
            <rFont val="MS P ゴシック"/>
            <family val="3"/>
            <charset val="128"/>
          </rPr>
          <t>病床機能報告の「②全身麻酔の手術総数（173）欄」の「算定日数」の年間件数（4.1～翌年3.31）を記載してください。</t>
        </r>
      </text>
    </comment>
    <comment ref="F19" authorId="0" shapeId="0" xr:uid="{FDD25388-3E4C-4229-8F72-253717514802}">
      <text>
        <r>
          <rPr>
            <b/>
            <sz val="9"/>
            <color indexed="81"/>
            <rFont val="MS P ゴシック"/>
            <family val="3"/>
            <charset val="128"/>
          </rPr>
          <t>令和６年度病床機能報告の報告数</t>
        </r>
      </text>
    </comment>
    <comment ref="F20" authorId="0" shapeId="0" xr:uid="{82D5B317-23B7-4344-B37B-87693CBAA4EE}">
      <text>
        <r>
          <rPr>
            <b/>
            <sz val="9"/>
            <color indexed="81"/>
            <rFont val="MS P ゴシック"/>
            <family val="3"/>
            <charset val="128"/>
          </rPr>
          <t>上記の「全身麻酔の手術総数」の「算定日数」に、以下の「算定日数」が含まれていない場合は記載してください。
病床機能報告において任意報告項目となっている診療行為における「②全身麻酔の手術総数（173）欄」の「算定日数」
✓ 紙レセプトによる請求
✓ 一般病床・療養病床に入院するショートステイ利用者、正常な妊産婦、院内で出生した正常な新生児、生母の入院に伴って入院した健康な新生児又は乳児、治験、人間ドック、母体保護法等での入院者等
✓ 追加でご計上いただきたい医療保険の対象でない労働者災害補償保険等（例）
・労災保険制度、労働福祉事業としての医療
・自動車損害賠償責任保険の療養
・その他の自由診療</t>
        </r>
      </text>
    </comment>
    <comment ref="G29" authorId="0" shapeId="0" xr:uid="{308F9D2F-EBE8-4B8C-AC98-E44016F5B755}">
      <text>
        <r>
          <rPr>
            <b/>
            <sz val="9"/>
            <color indexed="81"/>
            <rFont val="MS P ゴシック"/>
            <family val="3"/>
            <charset val="128"/>
          </rPr>
          <t>病床機能報告の「分娩件数（71）欄」の年間件数（4.1～翌年3.31）を記載してください。</t>
        </r>
      </text>
    </comment>
    <comment ref="F30" authorId="0" shapeId="0" xr:uid="{251265C6-4B1F-49CC-8FF8-D660D27F982F}">
      <text>
        <r>
          <rPr>
            <b/>
            <sz val="9"/>
            <color indexed="81"/>
            <rFont val="MS P ゴシック"/>
            <family val="3"/>
            <charset val="128"/>
          </rPr>
          <t>令和６年度病床機能報告の報告数</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下田 大道(shimoda-hiromichi)</author>
  </authors>
  <commentList>
    <comment ref="F3" authorId="0" shapeId="0" xr:uid="{03B871AA-91CE-4A8F-9C07-FA38987E0D85}">
      <text>
        <r>
          <rPr>
            <b/>
            <sz val="9"/>
            <color indexed="81"/>
            <rFont val="MS P ゴシック"/>
            <family val="3"/>
            <charset val="128"/>
          </rPr>
          <t>病床機能報告の「③救急車の受入件数 (82) 」の年間件数（4.1～翌年3.31）を記載してください。</t>
        </r>
      </text>
    </comment>
    <comment ref="G3" authorId="0" shapeId="0" xr:uid="{DA5882C9-D712-44C3-AC0B-CDA03AEBA8C2}">
      <text>
        <r>
          <rPr>
            <b/>
            <sz val="9"/>
            <color indexed="81"/>
            <rFont val="MS P ゴシック"/>
            <family val="3"/>
            <charset val="128"/>
          </rPr>
          <t>「精神科救急医療体制整備事業」に定める「休日日中」及び「夜間」の受診件数の年間件数（4.1～翌年3.31）を記載してください。</t>
        </r>
      </text>
    </comment>
    <comment ref="E4" authorId="0" shapeId="0" xr:uid="{5A4C7C11-2495-442F-9937-F493C247E014}">
      <text>
        <r>
          <rPr>
            <b/>
            <sz val="9"/>
            <color indexed="81"/>
            <rFont val="MS P ゴシック"/>
            <family val="3"/>
            <charset val="128"/>
          </rPr>
          <t>令和７年度病床機能報告・精神科救急医療体制整備事業の報告数</t>
        </r>
      </text>
    </comment>
    <comment ref="G18" authorId="0" shapeId="0" xr:uid="{9E19A432-1BBF-40B2-9471-69EC245E4077}">
      <text>
        <r>
          <rPr>
            <b/>
            <sz val="9"/>
            <color indexed="81"/>
            <rFont val="MS P ゴシック"/>
            <family val="3"/>
            <charset val="128"/>
          </rPr>
          <t>病床機能報告の「②全身麻酔の手術総数（173）欄」の「算定日数」の年間件数（4.1～翌年3.31）を記載してください。</t>
        </r>
      </text>
    </comment>
    <comment ref="F19" authorId="0" shapeId="0" xr:uid="{A3E1DA05-3839-4A1D-AEA6-2E6BF82173C0}">
      <text>
        <r>
          <rPr>
            <b/>
            <sz val="9"/>
            <color indexed="81"/>
            <rFont val="MS P ゴシック"/>
            <family val="3"/>
            <charset val="128"/>
          </rPr>
          <t>令和７年度病床機能報告の報告数</t>
        </r>
      </text>
    </comment>
    <comment ref="F20" authorId="0" shapeId="0" xr:uid="{307039D9-A315-40CE-9E00-3A8E7E3E76C7}">
      <text>
        <r>
          <rPr>
            <b/>
            <sz val="9"/>
            <color indexed="81"/>
            <rFont val="MS P ゴシック"/>
            <family val="3"/>
            <charset val="128"/>
          </rPr>
          <t>上記の「全身麻酔の手術総数」の「算定日数」に、以下の「算定日数」が含まれていない場合は記載してください。
病床機能報告において任意報告項目となっている診療行為における「②全身麻酔の手術総数（173）欄」の「算定日数」
✓ 紙レセプトによる請求
✓ 一般病床・療養病床に入院するショートステイ利用者、正常な妊産婦、院内で出生した正常な新生児、生母の入院に伴って入院した健康な新生児又は乳児、治験、人間ドック、母体保護法等での入院者等
✓ 追加でご計上いただきたい医療保険の対象でない労働者災害補償保険等（例）
・労災保険制度、労働福祉事業としての医療
・自動車損害賠償責任保険の療養
・その他の自由診療</t>
        </r>
      </text>
    </comment>
    <comment ref="G29" authorId="0" shapeId="0" xr:uid="{BE9C3607-3D04-43C6-A9FC-3CD01DFEBBA1}">
      <text>
        <r>
          <rPr>
            <b/>
            <sz val="9"/>
            <color indexed="81"/>
            <rFont val="MS P ゴシック"/>
            <family val="3"/>
            <charset val="128"/>
          </rPr>
          <t>病床機能報告の「分娩件数（71）欄」の年間件数（4.1～翌年3.31）を記載してください。</t>
        </r>
      </text>
    </comment>
    <comment ref="F30" authorId="0" shapeId="0" xr:uid="{3BACCB52-8889-4DDF-AD3B-C17E12CF1350}">
      <text>
        <r>
          <rPr>
            <b/>
            <sz val="9"/>
            <color indexed="81"/>
            <rFont val="MS P ゴシック"/>
            <family val="3"/>
            <charset val="128"/>
          </rPr>
          <t>令和７年度病床機能報告の報告数</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<sst xmlns="http://schemas.openxmlformats.org/spreadsheetml/2006/main" count="1146" uniqueCount="322">
  <si>
    <t>１．申請者の情報</t>
    <rPh sb="2" eb="4">
      <t>シンセイ</t>
    </rPh>
    <rPh sb="4" eb="5">
      <t>シャ</t>
    </rPh>
    <rPh sb="6" eb="8">
      <t>ジョウホウ</t>
    </rPh>
    <phoneticPr fontId="38"/>
  </si>
  <si>
    <t>申請年月日</t>
    <rPh sb="0" eb="2">
      <t>シンセイ</t>
    </rPh>
    <rPh sb="2" eb="3">
      <t>ネン</t>
    </rPh>
    <rPh sb="3" eb="5">
      <t>ネンガッピ</t>
    </rPh>
    <phoneticPr fontId="16"/>
  </si>
  <si>
    <t>年</t>
    <rPh sb="0" eb="1">
      <t>ネン</t>
    </rPh>
    <phoneticPr fontId="38"/>
  </si>
  <si>
    <t>月</t>
    <rPh sb="0" eb="1">
      <t>ガツ</t>
    </rPh>
    <phoneticPr fontId="38"/>
  </si>
  <si>
    <t>日</t>
    <rPh sb="0" eb="1">
      <t>ニチ</t>
    </rPh>
    <phoneticPr fontId="38"/>
  </si>
  <si>
    <t>フリガナ</t>
    <phoneticPr fontId="38"/>
  </si>
  <si>
    <t>ビョウイン</t>
    <phoneticPr fontId="38"/>
  </si>
  <si>
    <t>住所・所在地</t>
    <rPh sb="0" eb="2">
      <t>ジュウショ</t>
    </rPh>
    <rPh sb="3" eb="6">
      <t>ショザイチ</t>
    </rPh>
    <phoneticPr fontId="38"/>
  </si>
  <si>
    <t>〒</t>
    <phoneticPr fontId="38"/>
  </si>
  <si>
    <t>－</t>
    <phoneticPr fontId="38"/>
  </si>
  <si>
    <t>●●病院</t>
    <rPh sb="2" eb="4">
      <t>ビョウイン</t>
    </rPh>
    <phoneticPr fontId="38"/>
  </si>
  <si>
    <t>a</t>
    <phoneticPr fontId="38"/>
  </si>
  <si>
    <t>マルマルホウジン</t>
    <phoneticPr fontId="38"/>
  </si>
  <si>
    <t>事務担当者</t>
    <rPh sb="0" eb="2">
      <t>ジム</t>
    </rPh>
    <rPh sb="2" eb="5">
      <t>タントウシャ</t>
    </rPh>
    <phoneticPr fontId="38"/>
  </si>
  <si>
    <t>氏名</t>
    <rPh sb="0" eb="2">
      <t>シメイ</t>
    </rPh>
    <phoneticPr fontId="38"/>
  </si>
  <si>
    <t>i</t>
    <phoneticPr fontId="38"/>
  </si>
  <si>
    <t>開設者
（代表者の職・氏名も記載）</t>
    <rPh sb="0" eb="3">
      <t>カイセツシャ</t>
    </rPh>
    <rPh sb="5" eb="8">
      <t>ダイヒョウシャ</t>
    </rPh>
    <rPh sb="9" eb="10">
      <t>ショク</t>
    </rPh>
    <rPh sb="11" eb="13">
      <t>シメイ</t>
    </rPh>
    <rPh sb="14" eb="16">
      <t>キサイ</t>
    </rPh>
    <phoneticPr fontId="38"/>
  </si>
  <si>
    <t>法人名（個人の場合は記載不要）</t>
    <rPh sb="0" eb="2">
      <t>ホウジン</t>
    </rPh>
    <rPh sb="2" eb="3">
      <t>メイ</t>
    </rPh>
    <rPh sb="4" eb="6">
      <t>コジン</t>
    </rPh>
    <rPh sb="7" eb="9">
      <t>バアイ</t>
    </rPh>
    <rPh sb="10" eb="12">
      <t>キサイ</t>
    </rPh>
    <rPh sb="12" eb="14">
      <t>フヨウ</t>
    </rPh>
    <phoneticPr fontId="38"/>
  </si>
  <si>
    <t>電話番号</t>
    <rPh sb="0" eb="2">
      <t>デンワ</t>
    </rPh>
    <rPh sb="2" eb="4">
      <t>バンゴウ</t>
    </rPh>
    <phoneticPr fontId="38"/>
  </si>
  <si>
    <t>u</t>
    <phoneticPr fontId="38"/>
  </si>
  <si>
    <t>ファクシミリ</t>
    <phoneticPr fontId="38"/>
  </si>
  <si>
    <t>e</t>
    <phoneticPr fontId="38"/>
  </si>
  <si>
    <t>代表者職</t>
    <rPh sb="0" eb="3">
      <t>ダイヒョウシャ</t>
    </rPh>
    <rPh sb="3" eb="4">
      <t>ショク</t>
    </rPh>
    <phoneticPr fontId="38"/>
  </si>
  <si>
    <t>電子メール</t>
    <rPh sb="0" eb="2">
      <t>デンシ</t>
    </rPh>
    <phoneticPr fontId="38"/>
  </si>
  <si>
    <t>o</t>
    <phoneticPr fontId="38"/>
  </si>
  <si>
    <t>２．支給申請額</t>
    <rPh sb="2" eb="4">
      <t>シキュウ</t>
    </rPh>
    <rPh sb="4" eb="7">
      <t>シンセイガク</t>
    </rPh>
    <phoneticPr fontId="38"/>
  </si>
  <si>
    <t>支給申請額(円)</t>
    <rPh sb="0" eb="2">
      <t>シキュウ</t>
    </rPh>
    <rPh sb="2" eb="4">
      <t>シンセイ</t>
    </rPh>
    <rPh sb="4" eb="5">
      <t>ガク</t>
    </rPh>
    <rPh sb="6" eb="7">
      <t>エン</t>
    </rPh>
    <phoneticPr fontId="38"/>
  </si>
  <si>
    <t>合計</t>
    <rPh sb="0" eb="2">
      <t>ゴウケイ</t>
    </rPh>
    <phoneticPr fontId="37"/>
  </si>
  <si>
    <t>３．振込口座</t>
    <rPh sb="2" eb="4">
      <t>フリコミ</t>
    </rPh>
    <rPh sb="4" eb="6">
      <t>コウザ</t>
    </rPh>
    <phoneticPr fontId="38"/>
  </si>
  <si>
    <t>金融機関名</t>
    <rPh sb="0" eb="2">
      <t>キンユウ</t>
    </rPh>
    <rPh sb="2" eb="5">
      <t>キカンメイ</t>
    </rPh>
    <phoneticPr fontId="38"/>
  </si>
  <si>
    <t>金融機関
コード</t>
    <rPh sb="0" eb="2">
      <t>キンユウ</t>
    </rPh>
    <rPh sb="2" eb="4">
      <t>キカン</t>
    </rPh>
    <phoneticPr fontId="38"/>
  </si>
  <si>
    <t>支店名</t>
    <rPh sb="0" eb="3">
      <t>シテンメイ</t>
    </rPh>
    <phoneticPr fontId="38"/>
  </si>
  <si>
    <t>支店
コード</t>
    <rPh sb="0" eb="2">
      <t>シテン</t>
    </rPh>
    <phoneticPr fontId="38"/>
  </si>
  <si>
    <t>口座番号
（右詰め）</t>
    <rPh sb="0" eb="2">
      <t>コウザ</t>
    </rPh>
    <rPh sb="2" eb="4">
      <t>バンゴウ</t>
    </rPh>
    <rPh sb="6" eb="8">
      <t>ミギヅメ</t>
    </rPh>
    <phoneticPr fontId="38"/>
  </si>
  <si>
    <t>預金種別</t>
    <rPh sb="0" eb="2">
      <t>ヨキン</t>
    </rPh>
    <rPh sb="2" eb="4">
      <t>シュベツ</t>
    </rPh>
    <phoneticPr fontId="38"/>
  </si>
  <si>
    <t>口座名義人</t>
    <rPh sb="0" eb="2">
      <t>コウザ</t>
    </rPh>
    <rPh sb="2" eb="5">
      <t>メイギニン</t>
    </rPh>
    <phoneticPr fontId="38"/>
  </si>
  <si>
    <t>４．支給申請に関する誓約事項</t>
    <rPh sb="2" eb="4">
      <t>シキュウ</t>
    </rPh>
    <rPh sb="4" eb="6">
      <t>シンセイ</t>
    </rPh>
    <rPh sb="7" eb="8">
      <t>カン</t>
    </rPh>
    <rPh sb="10" eb="12">
      <t>セイヤク</t>
    </rPh>
    <rPh sb="12" eb="14">
      <t>ジコウ</t>
    </rPh>
    <phoneticPr fontId="38"/>
  </si>
  <si>
    <t>医療機関名</t>
    <rPh sb="0" eb="4">
      <t>イリョウキカン</t>
    </rPh>
    <rPh sb="4" eb="5">
      <t>メイ</t>
    </rPh>
    <phoneticPr fontId="38"/>
  </si>
  <si>
    <t>法人名</t>
    <rPh sb="0" eb="2">
      <t>ホウジン</t>
    </rPh>
    <rPh sb="2" eb="3">
      <t>メイ</t>
    </rPh>
    <phoneticPr fontId="38"/>
  </si>
  <si>
    <t>郵便番号</t>
    <rPh sb="0" eb="4">
      <t>ユウビンバンゴウ</t>
    </rPh>
    <phoneticPr fontId="38"/>
  </si>
  <si>
    <t>申請年月日</t>
    <rPh sb="0" eb="2">
      <t>シンセイ</t>
    </rPh>
    <rPh sb="2" eb="5">
      <t>ネンガッピ</t>
    </rPh>
    <phoneticPr fontId="38"/>
  </si>
  <si>
    <t>支給申請額(円)</t>
    <phoneticPr fontId="38"/>
  </si>
  <si>
    <t>振込口座</t>
    <rPh sb="0" eb="2">
      <t>フリコミ</t>
    </rPh>
    <rPh sb="2" eb="4">
      <t>コウザ</t>
    </rPh>
    <phoneticPr fontId="38"/>
  </si>
  <si>
    <t>ヨミガナ</t>
    <phoneticPr fontId="38"/>
  </si>
  <si>
    <t>氏名</t>
    <phoneticPr fontId="38"/>
  </si>
  <si>
    <t>文字列</t>
    <rPh sb="0" eb="3">
      <t>モジレツ</t>
    </rPh>
    <phoneticPr fontId="38"/>
  </si>
  <si>
    <t>数値</t>
    <rPh sb="0" eb="2">
      <t>スウチ</t>
    </rPh>
    <phoneticPr fontId="38"/>
  </si>
  <si>
    <t>住所</t>
    <rPh sb="0" eb="2">
      <t>ジュウショ</t>
    </rPh>
    <phoneticPr fontId="38"/>
  </si>
  <si>
    <t>ファクシミリ</t>
  </si>
  <si>
    <t>西暦</t>
    <rPh sb="0" eb="2">
      <t>セイレキ</t>
    </rPh>
    <phoneticPr fontId="38"/>
  </si>
  <si>
    <t>和暦</t>
    <rPh sb="0" eb="2">
      <t>ワレキ</t>
    </rPh>
    <phoneticPr fontId="38"/>
  </si>
  <si>
    <t>合計</t>
    <rPh sb="0" eb="2">
      <t>ゴウケイ</t>
    </rPh>
    <phoneticPr fontId="38"/>
  </si>
  <si>
    <t>金融機関名</t>
    <rPh sb="0" eb="2">
      <t>キンユウ</t>
    </rPh>
    <rPh sb="2" eb="4">
      <t>キカン</t>
    </rPh>
    <rPh sb="4" eb="5">
      <t>メイ</t>
    </rPh>
    <phoneticPr fontId="38"/>
  </si>
  <si>
    <t>金融機関コード</t>
    <rPh sb="0" eb="2">
      <t>キンユウ</t>
    </rPh>
    <rPh sb="2" eb="4">
      <t>キカン</t>
    </rPh>
    <phoneticPr fontId="38"/>
  </si>
  <si>
    <t>支店コード</t>
    <rPh sb="0" eb="2">
      <t>シテン</t>
    </rPh>
    <phoneticPr fontId="38"/>
  </si>
  <si>
    <t>口座番号</t>
    <rPh sb="0" eb="2">
      <t>コウザ</t>
    </rPh>
    <rPh sb="2" eb="4">
      <t>バンゴウ</t>
    </rPh>
    <phoneticPr fontId="38"/>
  </si>
  <si>
    <t>口座振替名義人</t>
    <rPh sb="0" eb="2">
      <t>コウザ</t>
    </rPh>
    <rPh sb="2" eb="4">
      <t>フリカエ</t>
    </rPh>
    <rPh sb="4" eb="7">
      <t>メイギニン</t>
    </rPh>
    <phoneticPr fontId="38"/>
  </si>
  <si>
    <t>※都道府県名を選択してください</t>
    <rPh sb="1" eb="5">
      <t>トドウフケン</t>
    </rPh>
    <rPh sb="5" eb="6">
      <t>メイ</t>
    </rPh>
    <rPh sb="7" eb="9">
      <t>センタク</t>
    </rPh>
    <phoneticPr fontId="38"/>
  </si>
  <si>
    <t>01北海道</t>
  </si>
  <si>
    <t>02青森県</t>
    <rPh sb="4" eb="5">
      <t>ケン</t>
    </rPh>
    <phoneticPr fontId="38"/>
  </si>
  <si>
    <t>03岩手県</t>
    <rPh sb="4" eb="5">
      <t>ケン</t>
    </rPh>
    <phoneticPr fontId="38"/>
  </si>
  <si>
    <t>04宮城県</t>
    <phoneticPr fontId="38"/>
  </si>
  <si>
    <t>05秋田県</t>
    <phoneticPr fontId="38"/>
  </si>
  <si>
    <t>06山形県</t>
    <phoneticPr fontId="38"/>
  </si>
  <si>
    <t>07福島県</t>
    <phoneticPr fontId="38"/>
  </si>
  <si>
    <t>08茨城県</t>
    <phoneticPr fontId="38"/>
  </si>
  <si>
    <t>09栃木県</t>
    <phoneticPr fontId="38"/>
  </si>
  <si>
    <t>10群馬県</t>
    <phoneticPr fontId="38"/>
  </si>
  <si>
    <t>11埼玉県</t>
    <phoneticPr fontId="38"/>
  </si>
  <si>
    <t>12千葉県</t>
    <phoneticPr fontId="38"/>
  </si>
  <si>
    <t>13東京都</t>
    <rPh sb="4" eb="5">
      <t>ト</t>
    </rPh>
    <phoneticPr fontId="38"/>
  </si>
  <si>
    <t>14神奈川県</t>
    <phoneticPr fontId="38"/>
  </si>
  <si>
    <t>15新潟県</t>
    <phoneticPr fontId="38"/>
  </si>
  <si>
    <t>16富山県</t>
    <phoneticPr fontId="38"/>
  </si>
  <si>
    <t>17石川県</t>
    <phoneticPr fontId="38"/>
  </si>
  <si>
    <t>18福井県</t>
    <phoneticPr fontId="38"/>
  </si>
  <si>
    <t>19山梨県</t>
    <phoneticPr fontId="38"/>
  </si>
  <si>
    <t>20長野県</t>
    <phoneticPr fontId="38"/>
  </si>
  <si>
    <t>21岐阜県</t>
    <phoneticPr fontId="38"/>
  </si>
  <si>
    <t>22静岡県</t>
    <phoneticPr fontId="38"/>
  </si>
  <si>
    <t>23愛知県</t>
    <phoneticPr fontId="38"/>
  </si>
  <si>
    <t>24三重県</t>
    <phoneticPr fontId="38"/>
  </si>
  <si>
    <t>25滋賀県</t>
    <phoneticPr fontId="38"/>
  </si>
  <si>
    <t>26京都府</t>
    <rPh sb="4" eb="5">
      <t>フ</t>
    </rPh>
    <phoneticPr fontId="38"/>
  </si>
  <si>
    <t>27大阪府</t>
    <rPh sb="4" eb="5">
      <t>フ</t>
    </rPh>
    <phoneticPr fontId="38"/>
  </si>
  <si>
    <t>28兵庫県</t>
    <phoneticPr fontId="38"/>
  </si>
  <si>
    <t>29奈良県</t>
    <phoneticPr fontId="38"/>
  </si>
  <si>
    <t>30和歌山県</t>
    <phoneticPr fontId="38"/>
  </si>
  <si>
    <t>31鳥取県</t>
    <phoneticPr fontId="38"/>
  </si>
  <si>
    <t>32島根県</t>
    <phoneticPr fontId="38"/>
  </si>
  <si>
    <t>33岡山県</t>
    <phoneticPr fontId="38"/>
  </si>
  <si>
    <t>34広島県</t>
    <phoneticPr fontId="38"/>
  </si>
  <si>
    <t>35山口県</t>
    <phoneticPr fontId="38"/>
  </si>
  <si>
    <t>36徳島県</t>
    <phoneticPr fontId="38"/>
  </si>
  <si>
    <t>37香川県</t>
    <phoneticPr fontId="38"/>
  </si>
  <si>
    <t>38愛媛県</t>
    <phoneticPr fontId="38"/>
  </si>
  <si>
    <t>39高知県</t>
    <phoneticPr fontId="38"/>
  </si>
  <si>
    <t>40福岡県</t>
    <phoneticPr fontId="38"/>
  </si>
  <si>
    <t>41佐賀県</t>
    <phoneticPr fontId="38"/>
  </si>
  <si>
    <t>42長崎県</t>
    <phoneticPr fontId="38"/>
  </si>
  <si>
    <t>43熊本県</t>
    <phoneticPr fontId="38"/>
  </si>
  <si>
    <t>44大分県</t>
    <phoneticPr fontId="38"/>
  </si>
  <si>
    <t>45宮崎県</t>
    <phoneticPr fontId="38"/>
  </si>
  <si>
    <t>46鹿児島県</t>
    <phoneticPr fontId="38"/>
  </si>
  <si>
    <t>47沖縄県</t>
    <phoneticPr fontId="38"/>
  </si>
  <si>
    <t>令和○年○月○日</t>
    <rPh sb="0" eb="2">
      <t>レイワ</t>
    </rPh>
    <rPh sb="3" eb="4">
      <t>ネン</t>
    </rPh>
    <rPh sb="5" eb="6">
      <t>ガツ</t>
    </rPh>
    <rPh sb="7" eb="8">
      <t>ニチ</t>
    </rPh>
    <phoneticPr fontId="37"/>
  </si>
  <si>
    <t>委任者</t>
    <rPh sb="0" eb="3">
      <t>イニンシャ</t>
    </rPh>
    <phoneticPr fontId="37"/>
  </si>
  <si>
    <t>住所</t>
    <rPh sb="0" eb="2">
      <t>ジュウショ</t>
    </rPh>
    <phoneticPr fontId="37"/>
  </si>
  <si>
    <t>役職・氏名</t>
    <rPh sb="0" eb="2">
      <t>ヤクショク</t>
    </rPh>
    <rPh sb="3" eb="5">
      <t>シメイ</t>
    </rPh>
    <phoneticPr fontId="37"/>
  </si>
  <si>
    <t>委任期間</t>
    <rPh sb="0" eb="2">
      <t>イニン</t>
    </rPh>
    <rPh sb="2" eb="4">
      <t>キカン</t>
    </rPh>
    <phoneticPr fontId="37"/>
  </si>
  <si>
    <t>から</t>
    <phoneticPr fontId="37"/>
  </si>
  <si>
    <t>まで。</t>
    <phoneticPr fontId="37"/>
  </si>
  <si>
    <t>受任者</t>
    <rPh sb="0" eb="3">
      <t>ジュニンシャ</t>
    </rPh>
    <phoneticPr fontId="37"/>
  </si>
  <si>
    <t>病院等名</t>
    <rPh sb="0" eb="2">
      <t>ビョウイン</t>
    </rPh>
    <rPh sb="2" eb="3">
      <t>トウ</t>
    </rPh>
    <rPh sb="3" eb="4">
      <t>メイ</t>
    </rPh>
    <phoneticPr fontId="37"/>
  </si>
  <si>
    <t>　ただし、その年度に属する出納整理期間を含む。</t>
    <rPh sb="7" eb="9">
      <t>ネンド</t>
    </rPh>
    <rPh sb="10" eb="11">
      <t>ゾク</t>
    </rPh>
    <rPh sb="13" eb="15">
      <t>スイトウ</t>
    </rPh>
    <rPh sb="15" eb="17">
      <t>セイリ</t>
    </rPh>
    <rPh sb="17" eb="19">
      <t>キカン</t>
    </rPh>
    <rPh sb="20" eb="21">
      <t>フク</t>
    </rPh>
    <phoneticPr fontId="37"/>
  </si>
  <si>
    <t>医療法人　○○会</t>
    <rPh sb="0" eb="2">
      <t>イリョウ</t>
    </rPh>
    <rPh sb="2" eb="4">
      <t>ホウジン</t>
    </rPh>
    <rPh sb="7" eb="8">
      <t>カイ</t>
    </rPh>
    <phoneticPr fontId="37"/>
  </si>
  <si>
    <t>○○県○○市○○区○○</t>
    <rPh sb="2" eb="3">
      <t>ケン</t>
    </rPh>
    <rPh sb="5" eb="6">
      <t>シ</t>
    </rPh>
    <rPh sb="8" eb="9">
      <t>ク</t>
    </rPh>
    <phoneticPr fontId="37"/>
  </si>
  <si>
    <t>理事長　○○　○○</t>
    <rPh sb="0" eb="3">
      <t>リジチョウ</t>
    </rPh>
    <phoneticPr fontId="37"/>
  </si>
  <si>
    <t>○○病院</t>
    <rPh sb="2" eb="4">
      <t>ビョウイン</t>
    </rPh>
    <phoneticPr fontId="37"/>
  </si>
  <si>
    <t>病院長　○○　○○</t>
    <rPh sb="0" eb="3">
      <t>ビョウインチョウ</t>
    </rPh>
    <phoneticPr fontId="37"/>
  </si>
  <si>
    <t>委　任　状</t>
    <rPh sb="0" eb="1">
      <t>イ</t>
    </rPh>
    <rPh sb="2" eb="3">
      <t>ニン</t>
    </rPh>
    <rPh sb="4" eb="5">
      <t>ジョウ</t>
    </rPh>
    <phoneticPr fontId="37"/>
  </si>
  <si>
    <t xml:space="preserve">　給付金の支給を受けたいので、下記のとおり申請します。
</t>
    <rPh sb="1" eb="4">
      <t>キュウフキン</t>
    </rPh>
    <rPh sb="5" eb="7">
      <t>シキュウ</t>
    </rPh>
    <rPh sb="8" eb="9">
      <t>ウ</t>
    </rPh>
    <rPh sb="15" eb="17">
      <t>カキ</t>
    </rPh>
    <rPh sb="21" eb="23">
      <t>シンセイ</t>
    </rPh>
    <phoneticPr fontId="38"/>
  </si>
  <si>
    <t>支給申請書兼請求書</t>
    <rPh sb="0" eb="2">
      <t>シキュウ</t>
    </rPh>
    <rPh sb="2" eb="5">
      <t>シンセイショ</t>
    </rPh>
    <rPh sb="5" eb="6">
      <t>カ</t>
    </rPh>
    <rPh sb="6" eb="9">
      <t>セイキュウショ</t>
    </rPh>
    <phoneticPr fontId="16"/>
  </si>
  <si>
    <t>病院物価支援事業</t>
    <phoneticPr fontId="37"/>
  </si>
  <si>
    <t>病院賃上げ支援事業</t>
    <phoneticPr fontId="37"/>
  </si>
  <si>
    <t>保険医療機関コード：</t>
    <rPh sb="0" eb="2">
      <t>ホケン</t>
    </rPh>
    <rPh sb="2" eb="4">
      <t>イリョウ</t>
    </rPh>
    <rPh sb="4" eb="6">
      <t>キカン</t>
    </rPh>
    <phoneticPr fontId="38"/>
  </si>
  <si>
    <t>保険医療機関コード</t>
    <rPh sb="0" eb="2">
      <t>ホケン</t>
    </rPh>
    <rPh sb="2" eb="6">
      <t>イリョウキカン</t>
    </rPh>
    <phoneticPr fontId="38"/>
  </si>
  <si>
    <t>病院の名称</t>
    <rPh sb="0" eb="2">
      <t>ビョウイン</t>
    </rPh>
    <rPh sb="3" eb="5">
      <t>メイショウ</t>
    </rPh>
    <phoneticPr fontId="38"/>
  </si>
  <si>
    <t>厚生労働大臣　殿</t>
    <rPh sb="0" eb="2">
      <t>コウセイ</t>
    </rPh>
    <rPh sb="2" eb="4">
      <t>ロウドウ</t>
    </rPh>
    <rPh sb="4" eb="6">
      <t>ダイジン</t>
    </rPh>
    <rPh sb="7" eb="8">
      <t>ドノ</t>
    </rPh>
    <phoneticPr fontId="37"/>
  </si>
  <si>
    <t>　私は下記の者を代理人と定め、令和７年度　医療機関等における賃上げ・物価上昇に対する支援事業費補助金についての受領、返納及び精算に関する一切の権限を委任します。</t>
    <rPh sb="1" eb="2">
      <t>ワタシ</t>
    </rPh>
    <rPh sb="3" eb="5">
      <t>カキ</t>
    </rPh>
    <rPh sb="6" eb="7">
      <t>モノ</t>
    </rPh>
    <rPh sb="8" eb="11">
      <t>ダイリニン</t>
    </rPh>
    <rPh sb="12" eb="13">
      <t>サダ</t>
    </rPh>
    <rPh sb="55" eb="57">
      <t>ジュリョウ</t>
    </rPh>
    <rPh sb="58" eb="60">
      <t>ヘンノウ</t>
    </rPh>
    <rPh sb="60" eb="61">
      <t>オヨ</t>
    </rPh>
    <rPh sb="62" eb="64">
      <t>セイサン</t>
    </rPh>
    <rPh sb="65" eb="66">
      <t>カン</t>
    </rPh>
    <rPh sb="68" eb="70">
      <t>イッサイ</t>
    </rPh>
    <rPh sb="71" eb="73">
      <t>ケンゲン</t>
    </rPh>
    <rPh sb="74" eb="76">
      <t>イニン</t>
    </rPh>
    <phoneticPr fontId="37"/>
  </si>
  <si>
    <t>委任状</t>
    <rPh sb="0" eb="3">
      <t>イニンジョウ</t>
    </rPh>
    <phoneticPr fontId="38"/>
  </si>
  <si>
    <t>有</t>
    <rPh sb="0" eb="1">
      <t>ア</t>
    </rPh>
    <phoneticPr fontId="37"/>
  </si>
  <si>
    <t>無</t>
    <rPh sb="0" eb="1">
      <t>ナ</t>
    </rPh>
    <phoneticPr fontId="37"/>
  </si>
  <si>
    <t>給付額</t>
    <rPh sb="0" eb="3">
      <t>キュウフガク</t>
    </rPh>
    <phoneticPr fontId="38"/>
  </si>
  <si>
    <t>申請額</t>
    <rPh sb="0" eb="3">
      <t>シンセイガク</t>
    </rPh>
    <phoneticPr fontId="38"/>
  </si>
  <si>
    <t>×</t>
    <phoneticPr fontId="38"/>
  </si>
  <si>
    <t>＝</t>
    <phoneticPr fontId="38"/>
  </si>
  <si>
    <t>【対象施設であることの申出】※該当する要件にチェックを入れること</t>
    <rPh sb="1" eb="3">
      <t>タイショウ</t>
    </rPh>
    <rPh sb="3" eb="5">
      <t>シセツ</t>
    </rPh>
    <rPh sb="11" eb="13">
      <t>モウシデ</t>
    </rPh>
    <rPh sb="15" eb="17">
      <t>ガイトウ</t>
    </rPh>
    <rPh sb="19" eb="21">
      <t>ヨウケン</t>
    </rPh>
    <rPh sb="27" eb="28">
      <t>イ</t>
    </rPh>
    <phoneticPr fontId="38"/>
  </si>
  <si>
    <t>①に要する申請額</t>
    <rPh sb="2" eb="5">
      <t>シンセイガク</t>
    </rPh>
    <phoneticPr fontId="38"/>
  </si>
  <si>
    <t>チェック欄に「✔」を付すこと。（複数選択可）</t>
    <rPh sb="16" eb="18">
      <t>フクスウ</t>
    </rPh>
    <rPh sb="18" eb="21">
      <t>センタクカ</t>
    </rPh>
    <phoneticPr fontId="38"/>
  </si>
  <si>
    <t>項目</t>
    <rPh sb="0" eb="2">
      <t>コウモク</t>
    </rPh>
    <phoneticPr fontId="38"/>
  </si>
  <si>
    <t>チェック</t>
    <phoneticPr fontId="38"/>
  </si>
  <si>
    <t>O100 外来・在宅ベースアップ評価料（Ⅰ）</t>
    <phoneticPr fontId="38"/>
  </si>
  <si>
    <t>P100 歯科外来・在宅ベースアップ評価料（Ⅰ）</t>
    <phoneticPr fontId="38"/>
  </si>
  <si>
    <t>O102 入院ベースアップ評価料（医科）</t>
    <phoneticPr fontId="38"/>
  </si>
  <si>
    <t>P102 入院ベースアップ評価料（歯科）</t>
    <phoneticPr fontId="38"/>
  </si>
  <si>
    <t>訪問看護ベースアップ評価料（Ⅰ）</t>
    <phoneticPr fontId="38"/>
  </si>
  <si>
    <t>【申請基礎額】</t>
    <rPh sb="1" eb="3">
      <t>シンセイ</t>
    </rPh>
    <rPh sb="3" eb="5">
      <t>キソ</t>
    </rPh>
    <rPh sb="5" eb="6">
      <t>ガク</t>
    </rPh>
    <phoneticPr fontId="38"/>
  </si>
  <si>
    <t>【加算額】</t>
    <rPh sb="1" eb="4">
      <t>カサンガク</t>
    </rPh>
    <phoneticPr fontId="38"/>
  </si>
  <si>
    <t>①救急に対応する病院への加算</t>
    <phoneticPr fontId="37"/>
  </si>
  <si>
    <t>救急車の受入件数</t>
    <rPh sb="0" eb="3">
      <t>キュウキュウシャ</t>
    </rPh>
    <rPh sb="4" eb="6">
      <t>ウケイレ</t>
    </rPh>
    <rPh sb="6" eb="8">
      <t>ケンスウ</t>
    </rPh>
    <phoneticPr fontId="38"/>
  </si>
  <si>
    <t>件数</t>
    <rPh sb="0" eb="2">
      <t>ケンスウ</t>
    </rPh>
    <phoneticPr fontId="37"/>
  </si>
  <si>
    <t>１件～999件</t>
    <rPh sb="1" eb="2">
      <t>ケン</t>
    </rPh>
    <rPh sb="6" eb="7">
      <t>ケン</t>
    </rPh>
    <phoneticPr fontId="37"/>
  </si>
  <si>
    <t>1,000件～1,999件</t>
    <rPh sb="5" eb="6">
      <t>ケン</t>
    </rPh>
    <rPh sb="12" eb="13">
      <t>ケン</t>
    </rPh>
    <phoneticPr fontId="37"/>
  </si>
  <si>
    <t>2,000件～2,999件</t>
    <rPh sb="5" eb="6">
      <t>ケン</t>
    </rPh>
    <rPh sb="12" eb="13">
      <t>ケン</t>
    </rPh>
    <phoneticPr fontId="37"/>
  </si>
  <si>
    <t>3,000件～4,999件</t>
    <rPh sb="5" eb="6">
      <t>ケン</t>
    </rPh>
    <rPh sb="12" eb="13">
      <t>ケン</t>
    </rPh>
    <phoneticPr fontId="37"/>
  </si>
  <si>
    <t>5,000件～6,999件</t>
    <rPh sb="5" eb="6">
      <t>ケン</t>
    </rPh>
    <rPh sb="12" eb="13">
      <t>ケン</t>
    </rPh>
    <phoneticPr fontId="37"/>
  </si>
  <si>
    <t>7,000件～</t>
    <rPh sb="5" eb="6">
      <t>ケン</t>
    </rPh>
    <phoneticPr fontId="37"/>
  </si>
  <si>
    <t>救急車の受入件数</t>
    <rPh sb="0" eb="3">
      <t>キュウキュウシャ</t>
    </rPh>
    <rPh sb="4" eb="6">
      <t>ウケイレ</t>
    </rPh>
    <rPh sb="6" eb="8">
      <t>ケンスウ</t>
    </rPh>
    <phoneticPr fontId="37"/>
  </si>
  <si>
    <t>R5.4.1～R6.3.31</t>
    <phoneticPr fontId="37"/>
  </si>
  <si>
    <t>R6.4.1～R7.3.31</t>
    <phoneticPr fontId="37"/>
  </si>
  <si>
    <t>三次医療機関に該当</t>
    <rPh sb="0" eb="2">
      <t>サンジ</t>
    </rPh>
    <rPh sb="2" eb="4">
      <t>イリョウ</t>
    </rPh>
    <rPh sb="4" eb="6">
      <t>キカン</t>
    </rPh>
    <rPh sb="7" eb="9">
      <t>ガイトウ</t>
    </rPh>
    <phoneticPr fontId="37"/>
  </si>
  <si>
    <t>○</t>
    <phoneticPr fontId="37"/>
  </si>
  <si>
    <t>②全身麻酔の手術を行う病院への加算</t>
    <phoneticPr fontId="37"/>
  </si>
  <si>
    <t>全身麻酔の手術総数</t>
    <rPh sb="0" eb="2">
      <t>ゼンシン</t>
    </rPh>
    <rPh sb="2" eb="4">
      <t>マスイ</t>
    </rPh>
    <rPh sb="5" eb="7">
      <t>シュジュツ</t>
    </rPh>
    <rPh sb="7" eb="9">
      <t>ソウスウ</t>
    </rPh>
    <phoneticPr fontId="37"/>
  </si>
  <si>
    <t>加算の判定に使用する全身麻酔の手術総数</t>
    <rPh sb="0" eb="2">
      <t>カサン</t>
    </rPh>
    <rPh sb="3" eb="5">
      <t>ハンテイ</t>
    </rPh>
    <rPh sb="6" eb="8">
      <t>シヨウ</t>
    </rPh>
    <rPh sb="10" eb="12">
      <t>ゼンシン</t>
    </rPh>
    <rPh sb="12" eb="14">
      <t>マスイ</t>
    </rPh>
    <rPh sb="15" eb="17">
      <t>シュジュツ</t>
    </rPh>
    <rPh sb="17" eb="19">
      <t>ソウスウ</t>
    </rPh>
    <phoneticPr fontId="37"/>
  </si>
  <si>
    <t>800件～1,999件</t>
    <rPh sb="3" eb="4">
      <t>ケン</t>
    </rPh>
    <rPh sb="10" eb="11">
      <t>ケン</t>
    </rPh>
    <phoneticPr fontId="37"/>
  </si>
  <si>
    <t>2,000件～</t>
    <rPh sb="5" eb="6">
      <t>ケン</t>
    </rPh>
    <phoneticPr fontId="37"/>
  </si>
  <si>
    <t>①救急車の受入件数が3,000件未満（三次除く。）</t>
    <rPh sb="1" eb="4">
      <t>キュウキュウシャ</t>
    </rPh>
    <rPh sb="5" eb="7">
      <t>ウケイレ</t>
    </rPh>
    <rPh sb="7" eb="9">
      <t>ケンスウ</t>
    </rPh>
    <rPh sb="15" eb="16">
      <t>ケン</t>
    </rPh>
    <rPh sb="16" eb="18">
      <t>ミマン</t>
    </rPh>
    <rPh sb="19" eb="21">
      <t>サンジ</t>
    </rPh>
    <rPh sb="21" eb="22">
      <t>ノゾ</t>
    </rPh>
    <phoneticPr fontId="37"/>
  </si>
  <si>
    <t>×</t>
  </si>
  <si>
    <t>×</t>
    <phoneticPr fontId="37"/>
  </si>
  <si>
    <t>分娩件数</t>
    <rPh sb="0" eb="2">
      <t>ブンベン</t>
    </rPh>
    <rPh sb="2" eb="4">
      <t>ケンスウ</t>
    </rPh>
    <phoneticPr fontId="37"/>
  </si>
  <si>
    <t>③分娩を行う病院への加算</t>
    <phoneticPr fontId="37"/>
  </si>
  <si>
    <t>３倍に換算</t>
    <rPh sb="1" eb="2">
      <t>バイ</t>
    </rPh>
    <rPh sb="3" eb="5">
      <t>カンサン</t>
    </rPh>
    <phoneticPr fontId="37"/>
  </si>
  <si>
    <t>加算の判定に使用する
分娩件数</t>
    <rPh sb="0" eb="2">
      <t>カサン</t>
    </rPh>
    <rPh sb="3" eb="5">
      <t>ハンテイ</t>
    </rPh>
    <rPh sb="6" eb="8">
      <t>シヨウ</t>
    </rPh>
    <rPh sb="11" eb="13">
      <t>ブンベン</t>
    </rPh>
    <rPh sb="13" eb="15">
      <t>ケンスウ</t>
    </rPh>
    <phoneticPr fontId="37"/>
  </si>
  <si>
    <t>病院の名称：</t>
    <rPh sb="0" eb="2">
      <t>ビョウイン</t>
    </rPh>
    <rPh sb="3" eb="5">
      <t>メイショウ</t>
    </rPh>
    <phoneticPr fontId="38"/>
  </si>
  <si>
    <t>開設者：</t>
    <rPh sb="0" eb="3">
      <t>カイセツシャ</t>
    </rPh>
    <phoneticPr fontId="38"/>
  </si>
  <si>
    <t>加算額</t>
    <rPh sb="0" eb="3">
      <t>カサンガク</t>
    </rPh>
    <phoneticPr fontId="38"/>
  </si>
  <si>
    <t>申請基礎額</t>
    <rPh sb="0" eb="2">
      <t>シンセイ</t>
    </rPh>
    <rPh sb="2" eb="4">
      <t>キソ</t>
    </rPh>
    <rPh sb="4" eb="5">
      <t>ガク</t>
    </rPh>
    <phoneticPr fontId="38"/>
  </si>
  <si>
    <t>（記載要領）</t>
    <rPh sb="1" eb="3">
      <t>キサイ</t>
    </rPh>
    <rPh sb="3" eb="5">
      <t>ヨウリョウ</t>
    </rPh>
    <phoneticPr fontId="38"/>
  </si>
  <si>
    <t>○</t>
    <phoneticPr fontId="38"/>
  </si>
  <si>
    <t>　病院物価支援事業について、次のとおり申請し、診療に必要な経費を対象とした支援を受けたことを報告します。</t>
    <rPh sb="23" eb="25">
      <t>シンリョウ</t>
    </rPh>
    <rPh sb="26" eb="28">
      <t>ヒツヨウ</t>
    </rPh>
    <rPh sb="29" eb="31">
      <t>ケイヒ</t>
    </rPh>
    <rPh sb="32" eb="34">
      <t>タイショウ</t>
    </rPh>
    <rPh sb="37" eb="39">
      <t>シエン</t>
    </rPh>
    <rPh sb="40" eb="41">
      <t>ウ</t>
    </rPh>
    <rPh sb="46" eb="48">
      <t>ホウコク</t>
    </rPh>
    <phoneticPr fontId="38"/>
  </si>
  <si>
    <t>　病院賃上げ支援事業について、次のとおり申請します。</t>
    <rPh sb="23" eb="24">
      <t>ツギシンセイ</t>
    </rPh>
    <phoneticPr fontId="38"/>
  </si>
  <si>
    <t>【申請額】</t>
    <rPh sb="1" eb="3">
      <t>シンセイ</t>
    </rPh>
    <rPh sb="3" eb="4">
      <t>ガク</t>
    </rPh>
    <phoneticPr fontId="38"/>
  </si>
  <si>
    <t>【その他要件を満たすことの確認・誓約等】</t>
    <rPh sb="3" eb="4">
      <t>ホカ</t>
    </rPh>
    <rPh sb="4" eb="6">
      <t>ヨウケン</t>
    </rPh>
    <rPh sb="7" eb="8">
      <t>ミ</t>
    </rPh>
    <rPh sb="13" eb="15">
      <t>カクニン</t>
    </rPh>
    <rPh sb="16" eb="18">
      <t>セイヤク</t>
    </rPh>
    <rPh sb="18" eb="19">
      <t>トウ</t>
    </rPh>
    <phoneticPr fontId="38"/>
  </si>
  <si>
    <t>①：令和８年２月１日時点において、別紙に掲げる診療報酬のいずれかを届け出ている。</t>
    <rPh sb="2" eb="4">
      <t>レイワ</t>
    </rPh>
    <rPh sb="5" eb="6">
      <t>ネン</t>
    </rPh>
    <rPh sb="7" eb="8">
      <t>ガツ</t>
    </rPh>
    <rPh sb="9" eb="10">
      <t>ニチ</t>
    </rPh>
    <rPh sb="10" eb="12">
      <t>ジテン</t>
    </rPh>
    <rPh sb="17" eb="19">
      <t>ベッシ</t>
    </rPh>
    <rPh sb="20" eb="21">
      <t>カカ</t>
    </rPh>
    <rPh sb="23" eb="25">
      <t>シンリョウ</t>
    </rPh>
    <rPh sb="25" eb="27">
      <t>ホウシュウ</t>
    </rPh>
    <rPh sb="33" eb="34">
      <t>トド</t>
    </rPh>
    <rPh sb="35" eb="36">
      <t>デ</t>
    </rPh>
    <phoneticPr fontId="38"/>
  </si>
  <si>
    <t>賃金改善の内容</t>
    <rPh sb="0" eb="2">
      <t>チンギン</t>
    </rPh>
    <rPh sb="2" eb="4">
      <t>カイゼン</t>
    </rPh>
    <rPh sb="5" eb="7">
      <t>ナイヨウ</t>
    </rPh>
    <phoneticPr fontId="37"/>
  </si>
  <si>
    <t>給付金を活用して令和７年12月から令和８年３月までの間に支給した特別手当の金額（円単位）を直接入力してください。</t>
    <rPh sb="40" eb="41">
      <t>エン</t>
    </rPh>
    <rPh sb="41" eb="43">
      <t>タンイ</t>
    </rPh>
    <rPh sb="45" eb="47">
      <t>チョクセツ</t>
    </rPh>
    <rPh sb="47" eb="49">
      <t>ニュウリョク</t>
    </rPh>
    <phoneticPr fontId="38"/>
  </si>
  <si>
    <t>給付金を活用して令和７年12月から令和８年３月までの間に支給した一時金の金額（円単位）を直接入力してください。</t>
    <rPh sb="39" eb="40">
      <t>エン</t>
    </rPh>
    <rPh sb="40" eb="42">
      <t>タンイ</t>
    </rPh>
    <rPh sb="44" eb="46">
      <t>チョクセツ</t>
    </rPh>
    <rPh sb="46" eb="48">
      <t>ニュウリョク</t>
    </rPh>
    <phoneticPr fontId="38"/>
  </si>
  <si>
    <t>１名あたり平均額
（役職によって異なる場合は加重平均してください）</t>
    <rPh sb="1" eb="2">
      <t>メイ</t>
    </rPh>
    <rPh sb="5" eb="8">
      <t>ヘイキンガク</t>
    </rPh>
    <rPh sb="10" eb="12">
      <t>ヤクショク</t>
    </rPh>
    <rPh sb="16" eb="17">
      <t>コト</t>
    </rPh>
    <rPh sb="19" eb="21">
      <t>バアイ</t>
    </rPh>
    <rPh sb="22" eb="24">
      <t>カジュウ</t>
    </rPh>
    <rPh sb="24" eb="26">
      <t>ヘイキン</t>
    </rPh>
    <phoneticPr fontId="38"/>
  </si>
  <si>
    <t>　賃上げ（ベースアップ分）（①対象人数×②月額×③月数）</t>
    <rPh sb="1" eb="3">
      <t>チンア</t>
    </rPh>
    <phoneticPr fontId="38"/>
  </si>
  <si>
    <t>　令和７年４月から11月までの間の賃上げ（ベースアップ分）
（①対象人数×②月額×③月数（R7.4～11のうち該当月数）</t>
    <rPh sb="1" eb="3">
      <t>レイワ</t>
    </rPh>
    <rPh sb="4" eb="5">
      <t>ネン</t>
    </rPh>
    <rPh sb="6" eb="7">
      <t>ガツ</t>
    </rPh>
    <rPh sb="11" eb="12">
      <t>ガツ</t>
    </rPh>
    <rPh sb="15" eb="16">
      <t>アイダ</t>
    </rPh>
    <rPh sb="17" eb="19">
      <t>チンア</t>
    </rPh>
    <rPh sb="27" eb="28">
      <t>ブン</t>
    </rPh>
    <phoneticPr fontId="37"/>
  </si>
  <si>
    <t>賃金改善の総額</t>
    <phoneticPr fontId="37"/>
  </si>
  <si>
    <t>　特別手当（①対象人数×②月額×③月数）</t>
    <rPh sb="1" eb="3">
      <t>トクベツ</t>
    </rPh>
    <rPh sb="3" eb="5">
      <t>テアテ</t>
    </rPh>
    <rPh sb="7" eb="9">
      <t>タイショウ</t>
    </rPh>
    <rPh sb="9" eb="11">
      <t>ニンズウ</t>
    </rPh>
    <rPh sb="13" eb="15">
      <t>ゲツガク</t>
    </rPh>
    <rPh sb="17" eb="19">
      <t>ゲッスウ</t>
    </rPh>
    <phoneticPr fontId="38"/>
  </si>
  <si>
    <t>　一時金（①対象人数×②支給額）</t>
    <rPh sb="1" eb="4">
      <t>イチジキン</t>
    </rPh>
    <rPh sb="6" eb="8">
      <t>タイショウ</t>
    </rPh>
    <rPh sb="8" eb="10">
      <t>ニンズウ</t>
    </rPh>
    <rPh sb="12" eb="15">
      <t>シキュウガク</t>
    </rPh>
    <phoneticPr fontId="38"/>
  </si>
  <si>
    <t>　特別手当（（①対象人数×②月額×③月数）÷①対象人数）</t>
    <rPh sb="1" eb="3">
      <t>トクベツ</t>
    </rPh>
    <rPh sb="3" eb="5">
      <t>テアテ</t>
    </rPh>
    <rPh sb="8" eb="10">
      <t>タイショウ</t>
    </rPh>
    <rPh sb="10" eb="12">
      <t>ニンズウ</t>
    </rPh>
    <rPh sb="14" eb="16">
      <t>ゲツガク</t>
    </rPh>
    <rPh sb="18" eb="20">
      <t>ゲッスウ</t>
    </rPh>
    <phoneticPr fontId="38"/>
  </si>
  <si>
    <t>　賃上げ（ベースアップ分）（（①対象人数×②月額×③月数）÷①対象人数）</t>
    <rPh sb="1" eb="3">
      <t>チンア</t>
    </rPh>
    <phoneticPr fontId="38"/>
  </si>
  <si>
    <t>　一時金（（①対象人数×②支給額）÷①対象人数）</t>
    <rPh sb="1" eb="4">
      <t>イチジキン</t>
    </rPh>
    <rPh sb="7" eb="9">
      <t>タイショウ</t>
    </rPh>
    <rPh sb="9" eb="11">
      <t>ニンズウ</t>
    </rPh>
    <rPh sb="13" eb="16">
      <t>シキュウガク</t>
    </rPh>
    <phoneticPr fontId="38"/>
  </si>
  <si>
    <t>　令和７年４月から11月までの間の賃上げ（ベースアップ分）
（（①対象人数×②月額×③月数（R7.4～11のうち該当月数））÷①対象人数）</t>
    <rPh sb="1" eb="3">
      <t>レイワ</t>
    </rPh>
    <rPh sb="4" eb="5">
      <t>ネン</t>
    </rPh>
    <rPh sb="6" eb="7">
      <t>ガツ</t>
    </rPh>
    <rPh sb="11" eb="12">
      <t>ガツ</t>
    </rPh>
    <rPh sb="15" eb="16">
      <t>アイダ</t>
    </rPh>
    <rPh sb="17" eb="19">
      <t>チンア</t>
    </rPh>
    <rPh sb="27" eb="28">
      <t>ブン</t>
    </rPh>
    <phoneticPr fontId="37"/>
  </si>
  <si>
    <t>賃金改善の総額</t>
    <rPh sb="0" eb="2">
      <t>チンギン</t>
    </rPh>
    <rPh sb="2" eb="4">
      <t>カイゼン</t>
    </rPh>
    <rPh sb="5" eb="7">
      <t>ソウガク</t>
    </rPh>
    <phoneticPr fontId="38"/>
  </si>
  <si>
    <t>❶≧❷の判定</t>
    <rPh sb="4" eb="6">
      <t>ハンテイ</t>
    </rPh>
    <phoneticPr fontId="37"/>
  </si>
  <si>
    <t>❶：賃金改善の総額</t>
    <rPh sb="2" eb="4">
      <t>チンギン</t>
    </rPh>
    <rPh sb="4" eb="6">
      <t>カイゼン</t>
    </rPh>
    <rPh sb="7" eb="9">
      <t>ソウガク</t>
    </rPh>
    <phoneticPr fontId="37"/>
  </si>
  <si>
    <t>❷：賃上げ支援事業の支給額</t>
    <rPh sb="2" eb="4">
      <t>チンア</t>
    </rPh>
    <rPh sb="5" eb="7">
      <t>シエン</t>
    </rPh>
    <rPh sb="7" eb="9">
      <t>ジギョウ</t>
    </rPh>
    <rPh sb="10" eb="13">
      <t>シキュウガク</t>
    </rPh>
    <phoneticPr fontId="37"/>
  </si>
  <si>
    <t>❷－❶：返還額（千円未満切り捨て）</t>
    <rPh sb="4" eb="7">
      <t>ヘンカンガク</t>
    </rPh>
    <rPh sb="8" eb="10">
      <t>センエン</t>
    </rPh>
    <rPh sb="10" eb="12">
      <t>ミマン</t>
    </rPh>
    <rPh sb="12" eb="13">
      <t>キ</t>
    </rPh>
    <rPh sb="14" eb="15">
      <t>ス</t>
    </rPh>
    <phoneticPr fontId="37"/>
  </si>
  <si>
    <t>交付確定額</t>
    <rPh sb="0" eb="2">
      <t>コウフ</t>
    </rPh>
    <rPh sb="2" eb="5">
      <t>カクテイガク</t>
    </rPh>
    <phoneticPr fontId="37"/>
  </si>
  <si>
    <t>医師の賃金改善実績の有無（右欄に○・×を記載）</t>
    <rPh sb="0" eb="2">
      <t>イシ</t>
    </rPh>
    <phoneticPr fontId="38"/>
  </si>
  <si>
    <t>歯科医師の賃金改善実績の有無（右欄に○・×を記載）</t>
    <rPh sb="0" eb="4">
      <t>シカイシ</t>
    </rPh>
    <phoneticPr fontId="38"/>
  </si>
  <si>
    <t>薬剤師の賃金改善実績の有無（右欄に○・×を記載）</t>
    <rPh sb="0" eb="3">
      <t>ヤクザイシ</t>
    </rPh>
    <phoneticPr fontId="38"/>
  </si>
  <si>
    <t>保健師の賃金改善実績の有無（右欄に○・×を記載）</t>
    <rPh sb="0" eb="3">
      <t>ホケンシ</t>
    </rPh>
    <phoneticPr fontId="38"/>
  </si>
  <si>
    <t>助産師の賃金改善実績の有無（右欄に○・×を記載）</t>
    <rPh sb="0" eb="3">
      <t>ジョサンシ</t>
    </rPh>
    <phoneticPr fontId="38"/>
  </si>
  <si>
    <t>看護師の賃金改善実績の有無（右欄に○・×を記載）</t>
    <rPh sb="0" eb="3">
      <t>カンゴシ</t>
    </rPh>
    <phoneticPr fontId="38"/>
  </si>
  <si>
    <t>準看護師の賃金改善実績の有無（右欄に○・×を記載）</t>
    <rPh sb="0" eb="4">
      <t>ジュンカンゴシ</t>
    </rPh>
    <phoneticPr fontId="38"/>
  </si>
  <si>
    <t>看護補助者の賃金改善実績の有無（右欄に○・×を記載）</t>
    <rPh sb="0" eb="2">
      <t>カンゴ</t>
    </rPh>
    <rPh sb="2" eb="5">
      <t>ホジョシャ</t>
    </rPh>
    <phoneticPr fontId="38"/>
  </si>
  <si>
    <t>理学療法士の賃金改善実績の有無（右欄に○・×を記載）</t>
    <rPh sb="0" eb="2">
      <t>リガク</t>
    </rPh>
    <rPh sb="2" eb="5">
      <t>リョウホウシ</t>
    </rPh>
    <phoneticPr fontId="38"/>
  </si>
  <si>
    <t>作業療法士の賃金改善実績の有無（右欄に○・×を記載）</t>
    <rPh sb="0" eb="2">
      <t>サギョウ</t>
    </rPh>
    <rPh sb="2" eb="5">
      <t>リョウホウシ</t>
    </rPh>
    <phoneticPr fontId="38"/>
  </si>
  <si>
    <t>視能訓練士の賃金改善実績の有無（右欄に○・×を記載）</t>
    <rPh sb="0" eb="2">
      <t>シノウ</t>
    </rPh>
    <rPh sb="2" eb="5">
      <t>クンレンシ</t>
    </rPh>
    <phoneticPr fontId="38"/>
  </si>
  <si>
    <t>言語聴覚士の賃金改善実績の有無（右欄に○・×を記載）</t>
    <rPh sb="0" eb="2">
      <t>ゲンゴ</t>
    </rPh>
    <rPh sb="2" eb="5">
      <t>チョウカクシ</t>
    </rPh>
    <phoneticPr fontId="38"/>
  </si>
  <si>
    <t>義肢装具士の賃金改善実績の有無（右欄に○・×を記載）</t>
    <rPh sb="0" eb="2">
      <t>ギシ</t>
    </rPh>
    <rPh sb="2" eb="5">
      <t>ソウグシ</t>
    </rPh>
    <phoneticPr fontId="38"/>
  </si>
  <si>
    <t>歯科衛生士の賃金改善実績の有無（右欄に○・×を記載）</t>
    <rPh sb="0" eb="2">
      <t>シカ</t>
    </rPh>
    <rPh sb="2" eb="5">
      <t>エイセイシ</t>
    </rPh>
    <phoneticPr fontId="38"/>
  </si>
  <si>
    <t>歯科技工士の賃金改善実績の有無（右欄に○・×を記載）</t>
    <rPh sb="0" eb="2">
      <t>シカ</t>
    </rPh>
    <rPh sb="2" eb="5">
      <t>ギコウシ</t>
    </rPh>
    <phoneticPr fontId="38"/>
  </si>
  <si>
    <t>歯科業務補助者の賃金改善実績の有無（右欄に○・×を記載）</t>
    <rPh sb="0" eb="2">
      <t>シカ</t>
    </rPh>
    <rPh sb="2" eb="4">
      <t>ギョウム</t>
    </rPh>
    <rPh sb="4" eb="7">
      <t>ホジョシャ</t>
    </rPh>
    <phoneticPr fontId="38"/>
  </si>
  <si>
    <t>診療放射線技師の賃金改善実績の有無（右欄に○・×を記載）</t>
  </si>
  <si>
    <t>診療エックス線技師の賃金改善実績の有無（右欄に○・×を記載）</t>
  </si>
  <si>
    <t>臨床検査技師の賃金改善実績の有無（右欄に○・×を記載）</t>
    <rPh sb="0" eb="2">
      <t>リンショウ</t>
    </rPh>
    <rPh sb="2" eb="4">
      <t>ケンサ</t>
    </rPh>
    <rPh sb="4" eb="6">
      <t>ギシ</t>
    </rPh>
    <phoneticPr fontId="38"/>
  </si>
  <si>
    <t>衛生検査技師の賃金改善実績の有無（右欄に○・×を記載）</t>
    <rPh sb="0" eb="2">
      <t>エイセイ</t>
    </rPh>
    <rPh sb="2" eb="4">
      <t>ケンサ</t>
    </rPh>
    <rPh sb="4" eb="6">
      <t>ギシ</t>
    </rPh>
    <phoneticPr fontId="38"/>
  </si>
  <si>
    <t>臨床工学技士の賃金改善実績の有無（右欄に○・×を記載）</t>
    <rPh sb="0" eb="2">
      <t>リンショウ</t>
    </rPh>
    <rPh sb="2" eb="4">
      <t>コウガク</t>
    </rPh>
    <rPh sb="4" eb="6">
      <t>ギシ</t>
    </rPh>
    <phoneticPr fontId="38"/>
  </si>
  <si>
    <t>管理栄養士の賃金改善実績の有無（右欄に○・×を記載）</t>
    <rPh sb="0" eb="2">
      <t>カンリ</t>
    </rPh>
    <rPh sb="2" eb="5">
      <t>エイヨウシ</t>
    </rPh>
    <phoneticPr fontId="38"/>
  </si>
  <si>
    <t>栄養士の賃金改善実績の有無（右欄に○・×を記載）</t>
    <rPh sb="0" eb="3">
      <t>エイヨウシ</t>
    </rPh>
    <phoneticPr fontId="38"/>
  </si>
  <si>
    <t>精神保健福祉士の賃金改善実績の有無（右欄に○・×を記載）</t>
    <rPh sb="0" eb="2">
      <t>セイシン</t>
    </rPh>
    <rPh sb="2" eb="4">
      <t>ホケン</t>
    </rPh>
    <rPh sb="4" eb="7">
      <t>フクシシ</t>
    </rPh>
    <phoneticPr fontId="38"/>
  </si>
  <si>
    <t>社会福祉士の賃金改善実績の有無（右欄に○・×を記載）</t>
    <rPh sb="0" eb="2">
      <t>シャカイ</t>
    </rPh>
    <rPh sb="2" eb="5">
      <t>フクシシ</t>
    </rPh>
    <phoneticPr fontId="38"/>
  </si>
  <si>
    <t>介護福祉士の賃金改善実績の有無（右欄に○・×を記載）</t>
    <rPh sb="0" eb="2">
      <t>カイゴ</t>
    </rPh>
    <rPh sb="2" eb="5">
      <t>フクシシ</t>
    </rPh>
    <phoneticPr fontId="38"/>
  </si>
  <si>
    <t>保育士の賃金改善実績の有無（右欄に○・×を記載）</t>
    <rPh sb="0" eb="3">
      <t>ホイクシ</t>
    </rPh>
    <phoneticPr fontId="38"/>
  </si>
  <si>
    <t>救急救命士の賃金改善実績の有無（右欄に○・×を記載）</t>
    <rPh sb="0" eb="2">
      <t>キュウキュウ</t>
    </rPh>
    <rPh sb="2" eb="5">
      <t>キュウメイシ</t>
    </rPh>
    <phoneticPr fontId="38"/>
  </si>
  <si>
    <t>あん摩マッサージ指圧師・はり師・きゆう師の賃金改善実績の有無（右欄に○・×を記載）</t>
    <rPh sb="2" eb="3">
      <t>マ</t>
    </rPh>
    <rPh sb="8" eb="11">
      <t>シアツシ</t>
    </rPh>
    <rPh sb="14" eb="15">
      <t>シ</t>
    </rPh>
    <rPh sb="19" eb="20">
      <t>シ</t>
    </rPh>
    <phoneticPr fontId="38"/>
  </si>
  <si>
    <t>柔道整復師の賃金改善実績の有無（右欄に○・×を記載）</t>
    <rPh sb="0" eb="2">
      <t>ジュウドウ</t>
    </rPh>
    <rPh sb="2" eb="5">
      <t>セイフクシ</t>
    </rPh>
    <phoneticPr fontId="38"/>
  </si>
  <si>
    <t>公認心理師の賃金改善実績の有無（右欄に○・×を記載）</t>
    <rPh sb="0" eb="2">
      <t>コウニン</t>
    </rPh>
    <rPh sb="2" eb="4">
      <t>シンリ</t>
    </rPh>
    <rPh sb="4" eb="5">
      <t>シ</t>
    </rPh>
    <phoneticPr fontId="38"/>
  </si>
  <si>
    <t>診療情報管理士の賃金改善実績の有無（右欄に○・×を記載）</t>
    <rPh sb="0" eb="2">
      <t>シンリョウ</t>
    </rPh>
    <rPh sb="2" eb="4">
      <t>ジョウホウ</t>
    </rPh>
    <rPh sb="4" eb="6">
      <t>カンリ</t>
    </rPh>
    <rPh sb="6" eb="7">
      <t>シ</t>
    </rPh>
    <phoneticPr fontId="38"/>
  </si>
  <si>
    <t>医師事務作業補助者の賃金改善実績の有無（右欄に○・×を記載）</t>
    <rPh sb="0" eb="2">
      <t>イシ</t>
    </rPh>
    <rPh sb="2" eb="4">
      <t>ジム</t>
    </rPh>
    <rPh sb="4" eb="6">
      <t>サギョウ</t>
    </rPh>
    <rPh sb="6" eb="9">
      <t>ホジョシャ</t>
    </rPh>
    <phoneticPr fontId="38"/>
  </si>
  <si>
    <t>その他医療に従事する職員（医師及び歯科医師を除く。）の賃金改善実績の有無（右欄に○・×を記載）</t>
    <rPh sb="2" eb="3">
      <t>タ</t>
    </rPh>
    <rPh sb="3" eb="5">
      <t>イリョウ</t>
    </rPh>
    <rPh sb="6" eb="8">
      <t>ジュウジ</t>
    </rPh>
    <rPh sb="10" eb="12">
      <t>ショクイン</t>
    </rPh>
    <rPh sb="13" eb="15">
      <t>イシ</t>
    </rPh>
    <rPh sb="15" eb="16">
      <t>オヨ</t>
    </rPh>
    <rPh sb="17" eb="19">
      <t>シカ</t>
    </rPh>
    <rPh sb="19" eb="21">
      <t>イシ</t>
    </rPh>
    <rPh sb="22" eb="23">
      <t>ノゾ</t>
    </rPh>
    <phoneticPr fontId="38"/>
  </si>
  <si>
    <t>その他専ら事務作業（医師事務作業補助者、看護補助者等が医療を専門とする職員の補助として行う事務作業を除く）を行う職員の賃金改善実績の有無（右欄に○・×を記載）</t>
    <rPh sb="2" eb="3">
      <t>タ</t>
    </rPh>
    <rPh sb="3" eb="4">
      <t>モッパ</t>
    </rPh>
    <rPh sb="5" eb="7">
      <t>ジム</t>
    </rPh>
    <rPh sb="7" eb="9">
      <t>サギョウ</t>
    </rPh>
    <rPh sb="10" eb="12">
      <t>イシ</t>
    </rPh>
    <rPh sb="12" eb="14">
      <t>ジム</t>
    </rPh>
    <rPh sb="14" eb="16">
      <t>サギョウ</t>
    </rPh>
    <rPh sb="16" eb="19">
      <t>ホジョシャ</t>
    </rPh>
    <rPh sb="20" eb="22">
      <t>カンゴ</t>
    </rPh>
    <rPh sb="22" eb="25">
      <t>ホジョシャ</t>
    </rPh>
    <rPh sb="25" eb="26">
      <t>トウ</t>
    </rPh>
    <rPh sb="27" eb="29">
      <t>イリョウ</t>
    </rPh>
    <rPh sb="30" eb="31">
      <t>セン</t>
    </rPh>
    <rPh sb="31" eb="32">
      <t>モン</t>
    </rPh>
    <rPh sb="35" eb="37">
      <t>ショクイン</t>
    </rPh>
    <rPh sb="38" eb="40">
      <t>ホジョ</t>
    </rPh>
    <rPh sb="43" eb="44">
      <t>オコナ</t>
    </rPh>
    <rPh sb="45" eb="47">
      <t>ジム</t>
    </rPh>
    <rPh sb="47" eb="49">
      <t>サギョウ</t>
    </rPh>
    <rPh sb="50" eb="51">
      <t>ノゾ</t>
    </rPh>
    <rPh sb="54" eb="55">
      <t>オコナ</t>
    </rPh>
    <rPh sb="56" eb="58">
      <t>ショクイン</t>
    </rPh>
    <phoneticPr fontId="38"/>
  </si>
  <si>
    <t>１名あたり平均額</t>
    <phoneticPr fontId="37"/>
  </si>
  <si>
    <t>↓病院の振込口座を記載してください。</t>
    <rPh sb="1" eb="3">
      <t>ビョウイン</t>
    </rPh>
    <rPh sb="4" eb="6">
      <t>フリコミ</t>
    </rPh>
    <rPh sb="6" eb="8">
      <t>コウザ</t>
    </rPh>
    <rPh sb="9" eb="11">
      <t>キサイ</t>
    </rPh>
    <phoneticPr fontId="37"/>
  </si>
  <si>
    <t>↓法人の振込口座を記載してください。</t>
    <rPh sb="1" eb="3">
      <t>ホウジン</t>
    </rPh>
    <rPh sb="4" eb="6">
      <t>フリコミ</t>
    </rPh>
    <rPh sb="6" eb="8">
      <t>コウザ</t>
    </rPh>
    <rPh sb="9" eb="11">
      <t>キサイ</t>
    </rPh>
    <phoneticPr fontId="37"/>
  </si>
  <si>
    <t>（別紙）（病院）</t>
    <rPh sb="1" eb="3">
      <t>ベッシ</t>
    </rPh>
    <phoneticPr fontId="38"/>
  </si>
  <si>
    <t>委任状の有無</t>
    <rPh sb="0" eb="3">
      <t>イニンジョウ</t>
    </rPh>
    <rPh sb="4" eb="6">
      <t>ウム</t>
    </rPh>
    <phoneticPr fontId="37"/>
  </si>
  <si>
    <t>委任状の有無：</t>
    <rPh sb="0" eb="3">
      <t>イニンジョウ</t>
    </rPh>
    <rPh sb="4" eb="6">
      <t>ウム</t>
    </rPh>
    <phoneticPr fontId="37"/>
  </si>
  <si>
    <t>フリガナ</t>
    <phoneticPr fontId="37"/>
  </si>
  <si>
    <t>コウセイ　タロウ</t>
    <phoneticPr fontId="38"/>
  </si>
  <si>
    <t>管理者（氏名を記載）</t>
    <rPh sb="0" eb="3">
      <t>カンリシャ</t>
    </rPh>
    <rPh sb="4" eb="6">
      <t>シメイ</t>
    </rPh>
    <rPh sb="7" eb="9">
      <t>キサイ</t>
    </rPh>
    <phoneticPr fontId="37"/>
  </si>
  <si>
    <t>○○　○○</t>
    <phoneticPr fontId="37"/>
  </si>
  <si>
    <t>管理者</t>
    <rPh sb="0" eb="3">
      <t>カンリシャ</t>
    </rPh>
    <phoneticPr fontId="38"/>
  </si>
  <si>
    <t>精神科救急の受入件数</t>
    <rPh sb="0" eb="3">
      <t>セイシンカ</t>
    </rPh>
    <rPh sb="3" eb="5">
      <t>キュウキュウ</t>
    </rPh>
    <rPh sb="6" eb="8">
      <t>ウケイレ</t>
    </rPh>
    <rPh sb="8" eb="10">
      <t>ケンスウ</t>
    </rPh>
    <phoneticPr fontId="37"/>
  </si>
  <si>
    <t>全身麻酔の手術総数</t>
    <rPh sb="0" eb="2">
      <t>ゼンシン</t>
    </rPh>
    <rPh sb="2" eb="4">
      <t>マスイ</t>
    </rPh>
    <rPh sb="5" eb="7">
      <t>シュジュツ</t>
    </rPh>
    <rPh sb="7" eb="9">
      <t>ソウスウ</t>
    </rPh>
    <phoneticPr fontId="38"/>
  </si>
  <si>
    <t>分娩件数</t>
    <rPh sb="0" eb="2">
      <t>ブンベン</t>
    </rPh>
    <rPh sb="2" eb="4">
      <t>ケンスウ</t>
    </rPh>
    <phoneticPr fontId="38"/>
  </si>
  <si>
    <t>加算額</t>
    <rPh sb="0" eb="3">
      <t>カサンガク</t>
    </rPh>
    <phoneticPr fontId="37"/>
  </si>
  <si>
    <t>三次医療機関の加算額</t>
    <rPh sb="0" eb="2">
      <t>サンジ</t>
    </rPh>
    <rPh sb="2" eb="4">
      <t>イリョウ</t>
    </rPh>
    <rPh sb="4" eb="6">
      <t>キカン</t>
    </rPh>
    <rPh sb="7" eb="10">
      <t>カサンガク</t>
    </rPh>
    <phoneticPr fontId="37"/>
  </si>
  <si>
    <t>三次医療機関以外の加算額</t>
    <rPh sb="0" eb="2">
      <t>サンジ</t>
    </rPh>
    <rPh sb="2" eb="4">
      <t>イリョウ</t>
    </rPh>
    <rPh sb="4" eb="6">
      <t>キカン</t>
    </rPh>
    <rPh sb="6" eb="8">
      <t>イガイ</t>
    </rPh>
    <rPh sb="9" eb="12">
      <t>カサンガク</t>
    </rPh>
    <phoneticPr fontId="37"/>
  </si>
  <si>
    <t>②月額</t>
    <rPh sb="1" eb="3">
      <t>ゲツガク</t>
    </rPh>
    <phoneticPr fontId="37"/>
  </si>
  <si>
    <t>③月数</t>
    <rPh sb="1" eb="3">
      <t>ゲッスウ</t>
    </rPh>
    <phoneticPr fontId="37"/>
  </si>
  <si>
    <t>（第１号様式）</t>
    <rPh sb="1" eb="2">
      <t>ダイ</t>
    </rPh>
    <rPh sb="3" eb="4">
      <t>ゴウ</t>
    </rPh>
    <rPh sb="4" eb="6">
      <t>ヨウシキ</t>
    </rPh>
    <phoneticPr fontId="37"/>
  </si>
  <si>
    <t>厚生労働大臣　殿</t>
    <rPh sb="0" eb="2">
      <t>コウセイ</t>
    </rPh>
    <rPh sb="2" eb="4">
      <t>ロウドウ</t>
    </rPh>
    <rPh sb="4" eb="6">
      <t>ダイジン</t>
    </rPh>
    <phoneticPr fontId="16"/>
  </si>
  <si>
    <t>厚生労働大臣　殿</t>
    <rPh sb="0" eb="2">
      <t>コウセイ</t>
    </rPh>
    <rPh sb="2" eb="4">
      <t>ロウドウ</t>
    </rPh>
    <rPh sb="4" eb="6">
      <t>ダイジン</t>
    </rPh>
    <rPh sb="7" eb="8">
      <t>ドノ</t>
    </rPh>
    <phoneticPr fontId="38"/>
  </si>
  <si>
    <t>①対象人数
（常勤換算数）</t>
    <rPh sb="1" eb="3">
      <t>タイショウ</t>
    </rPh>
    <rPh sb="3" eb="5">
      <t>ニンズウ</t>
    </rPh>
    <rPh sb="7" eb="9">
      <t>ジョウキン</t>
    </rPh>
    <rPh sb="9" eb="11">
      <t>カンサン</t>
    </rPh>
    <rPh sb="11" eb="12">
      <t>スウ</t>
    </rPh>
    <phoneticPr fontId="37"/>
  </si>
  <si>
    <t>○</t>
  </si>
  <si>
    <t>使用許可病床数
（R7.8.1時点）</t>
    <phoneticPr fontId="38"/>
  </si>
  <si>
    <t>対象病床数
(自動計算)</t>
    <rPh sb="0" eb="2">
      <t>タイショウ</t>
    </rPh>
    <rPh sb="2" eb="5">
      <t>ビョウショウスウ</t>
    </rPh>
    <rPh sb="7" eb="9">
      <t>ジドウ</t>
    </rPh>
    <rPh sb="9" eb="11">
      <t>ケイサン</t>
    </rPh>
    <phoneticPr fontId="38"/>
  </si>
  <si>
    <t>※　ゆうちょ銀行の場合は、記号（５桁）及び口座番号（８桁）を口座番号に記入すること。</t>
    <rPh sb="6" eb="8">
      <t>ギンコウ</t>
    </rPh>
    <rPh sb="9" eb="11">
      <t>バアイ</t>
    </rPh>
    <rPh sb="13" eb="15">
      <t>キゴウ</t>
    </rPh>
    <rPh sb="17" eb="18">
      <t>ケタ</t>
    </rPh>
    <rPh sb="19" eb="20">
      <t>オヨ</t>
    </rPh>
    <rPh sb="21" eb="23">
      <t>コウザ</t>
    </rPh>
    <rPh sb="23" eb="25">
      <t>バンゴウ</t>
    </rPh>
    <rPh sb="27" eb="28">
      <t>ケタ</t>
    </rPh>
    <rPh sb="30" eb="32">
      <t>コウザ</t>
    </rPh>
    <rPh sb="32" eb="34">
      <t>バンゴウ</t>
    </rPh>
    <rPh sb="35" eb="37">
      <t>キニュウ</t>
    </rPh>
    <phoneticPr fontId="38"/>
  </si>
  <si>
    <t>令和６年度補正予算病床数適正化支援事業による削減数
（R7.8.2以降）</t>
    <rPh sb="0" eb="2">
      <t>レイワ</t>
    </rPh>
    <rPh sb="3" eb="5">
      <t>ネンド</t>
    </rPh>
    <rPh sb="5" eb="7">
      <t>ホセイ</t>
    </rPh>
    <rPh sb="7" eb="9">
      <t>ヨサン</t>
    </rPh>
    <rPh sb="9" eb="12">
      <t>ビョウショウスウ</t>
    </rPh>
    <rPh sb="12" eb="15">
      <t>テキセイカ</t>
    </rPh>
    <rPh sb="15" eb="17">
      <t>シエン</t>
    </rPh>
    <rPh sb="17" eb="19">
      <t>ジギョウ</t>
    </rPh>
    <rPh sb="22" eb="25">
      <t>サクゲンスウ</t>
    </rPh>
    <rPh sb="33" eb="35">
      <t>イコウ</t>
    </rPh>
    <phoneticPr fontId="38"/>
  </si>
  <si>
    <t>「対象職員の常勤換算数」は、当該時点における対象職員の人数を常勤換算で記載してください。常勤の職員の常勤換算数は１としてください。
常勤でない職員の常勤換算数は、「当該常勤でない職員の所定労働時間」を「当該保険医療機関において定めている常勤職員の所定労働時間」で除して得た数（当該常勤でない職員の常勤換算数が１を超える場合は、１とする。）としてください。</t>
    <phoneticPr fontId="37"/>
  </si>
  <si>
    <t>加算の判定に
使用する救急件数</t>
    <rPh sb="0" eb="2">
      <t>カサン</t>
    </rPh>
    <rPh sb="3" eb="5">
      <t>ハンテイ</t>
    </rPh>
    <rPh sb="7" eb="9">
      <t>シヨウ</t>
    </rPh>
    <rPh sb="11" eb="13">
      <t>キュウキュウ</t>
    </rPh>
    <rPh sb="13" eb="15">
      <t>ケンスウ</t>
    </rPh>
    <phoneticPr fontId="37"/>
  </si>
  <si>
    <t>令和５年度実績の加算額</t>
    <rPh sb="0" eb="2">
      <t>レイワ</t>
    </rPh>
    <rPh sb="3" eb="5">
      <t>ネンド</t>
    </rPh>
    <rPh sb="5" eb="7">
      <t>ジッセキ</t>
    </rPh>
    <rPh sb="8" eb="11">
      <t>カサンガク</t>
    </rPh>
    <phoneticPr fontId="38"/>
  </si>
  <si>
    <t>令和６年度実績の加算額</t>
    <rPh sb="0" eb="2">
      <t>レイワ</t>
    </rPh>
    <rPh sb="3" eb="5">
      <t>ネンド</t>
    </rPh>
    <rPh sb="5" eb="7">
      <t>ジッセキ</t>
    </rPh>
    <rPh sb="8" eb="11">
      <t>カサンガク</t>
    </rPh>
    <phoneticPr fontId="38"/>
  </si>
  <si>
    <t>【加算額】※別紙【令和５年度実績加算額判定シート】及び【令和６年度実績加算額判定シート】のいずれか高い額</t>
    <rPh sb="1" eb="4">
      <t>カサンガク</t>
    </rPh>
    <rPh sb="6" eb="8">
      <t>ベッシ</t>
    </rPh>
    <rPh sb="25" eb="26">
      <t>オヨ</t>
    </rPh>
    <rPh sb="49" eb="50">
      <t>タカ</t>
    </rPh>
    <rPh sb="51" eb="52">
      <t>ガク</t>
    </rPh>
    <phoneticPr fontId="38"/>
  </si>
  <si>
    <t>令和８年６月１日以降のベースアップ月額水準が支給額以上（自動判定）</t>
    <rPh sb="0" eb="2">
      <t>レイワ</t>
    </rPh>
    <rPh sb="3" eb="4">
      <t>ネン</t>
    </rPh>
    <rPh sb="5" eb="6">
      <t>ガツ</t>
    </rPh>
    <rPh sb="7" eb="8">
      <t>ニチ</t>
    </rPh>
    <rPh sb="8" eb="10">
      <t>イコウ</t>
    </rPh>
    <rPh sb="17" eb="19">
      <t>ゲツガク</t>
    </rPh>
    <rPh sb="19" eb="21">
      <t>スイジュン</t>
    </rPh>
    <rPh sb="22" eb="25">
      <t>シキュウガク</t>
    </rPh>
    <rPh sb="25" eb="27">
      <t>イジョウ</t>
    </rPh>
    <rPh sb="28" eb="30">
      <t>ジドウ</t>
    </rPh>
    <rPh sb="30" eb="32">
      <t>ハンテイ</t>
    </rPh>
    <phoneticPr fontId="37"/>
  </si>
  <si>
    <t>令和７年度の対象職員のベースアップについて、令和７年３月31日時点の賃金水準と比較して2.0％を上回って実施している場合は、令和７年12月から令和８年５月までの間の当該2.0％を上回る部分</t>
    <phoneticPr fontId="37"/>
  </si>
  <si>
    <t>Ⅲ　令和７年度中の賃金改善割合</t>
    <rPh sb="2" eb="4">
      <t>レイワ</t>
    </rPh>
    <rPh sb="5" eb="7">
      <t>ネンド</t>
    </rPh>
    <rPh sb="7" eb="8">
      <t>チュウ</t>
    </rPh>
    <rPh sb="9" eb="11">
      <t>チンギン</t>
    </rPh>
    <rPh sb="11" eb="13">
      <t>カイゼン</t>
    </rPh>
    <rPh sb="13" eb="15">
      <t>ワリアイ</t>
    </rPh>
    <phoneticPr fontId="37"/>
  </si>
  <si>
    <t>Ⅰ　令和７年３月31日時点の賃金水準（月額）</t>
    <rPh sb="2" eb="4">
      <t>レイワ</t>
    </rPh>
    <rPh sb="5" eb="6">
      <t>ネン</t>
    </rPh>
    <rPh sb="7" eb="8">
      <t>ガツ</t>
    </rPh>
    <rPh sb="10" eb="11">
      <t>ニチ</t>
    </rPh>
    <rPh sb="11" eb="13">
      <t>ジテン</t>
    </rPh>
    <rPh sb="14" eb="16">
      <t>チンギン</t>
    </rPh>
    <rPh sb="16" eb="18">
      <t>スイジュン</t>
    </rPh>
    <rPh sb="19" eb="21">
      <t>ゲツガク</t>
    </rPh>
    <phoneticPr fontId="37"/>
  </si>
  <si>
    <t>Ⅱ　令和７年度中の賃金改善額（月額）</t>
    <rPh sb="2" eb="4">
      <t>レイワ</t>
    </rPh>
    <rPh sb="5" eb="7">
      <t>ネンド</t>
    </rPh>
    <rPh sb="7" eb="8">
      <t>チュウ</t>
    </rPh>
    <rPh sb="9" eb="11">
      <t>チンギン</t>
    </rPh>
    <rPh sb="11" eb="13">
      <t>カイゼン</t>
    </rPh>
    <rPh sb="13" eb="14">
      <t>ガク</t>
    </rPh>
    <rPh sb="15" eb="17">
      <t>ゲツガク</t>
    </rPh>
    <phoneticPr fontId="37"/>
  </si>
  <si>
    <t>令和８年６月１日以降のベースアップ月額水準がⅡ以上（自動判定）</t>
    <rPh sb="0" eb="2">
      <t>レイワ</t>
    </rPh>
    <rPh sb="3" eb="4">
      <t>ネン</t>
    </rPh>
    <rPh sb="5" eb="6">
      <t>ガツ</t>
    </rPh>
    <rPh sb="7" eb="8">
      <t>ニチ</t>
    </rPh>
    <rPh sb="8" eb="10">
      <t>イコウ</t>
    </rPh>
    <rPh sb="17" eb="19">
      <t>ゲツガク</t>
    </rPh>
    <rPh sb="19" eb="21">
      <t>スイジュン</t>
    </rPh>
    <rPh sb="23" eb="25">
      <t>イジョウ</t>
    </rPh>
    <rPh sb="26" eb="28">
      <t>ジドウ</t>
    </rPh>
    <rPh sb="28" eb="30">
      <t>ハンテイ</t>
    </rPh>
    <phoneticPr fontId="37"/>
  </si>
  <si>
    <t>令和８年６月１日以降のベースアップ月額水準
（直接入力）</t>
    <rPh sb="0" eb="2">
      <t>レイワ</t>
    </rPh>
    <rPh sb="3" eb="4">
      <t>ネン</t>
    </rPh>
    <rPh sb="5" eb="6">
      <t>ガツ</t>
    </rPh>
    <rPh sb="7" eb="8">
      <t>ニチ</t>
    </rPh>
    <rPh sb="8" eb="10">
      <t>イコウ</t>
    </rPh>
    <rPh sb="17" eb="19">
      <t>ゲツガク</t>
    </rPh>
    <rPh sb="19" eb="21">
      <t>スイジュン</t>
    </rPh>
    <rPh sb="23" eb="25">
      <t>チョクセツ</t>
    </rPh>
    <rPh sb="25" eb="27">
      <t>ニュウリョク</t>
    </rPh>
    <phoneticPr fontId="37"/>
  </si>
  <si>
    <t>Ⅳ　本事業の支給額を充てられる上限月額</t>
    <rPh sb="2" eb="3">
      <t>ホン</t>
    </rPh>
    <rPh sb="3" eb="5">
      <t>ジギョウ</t>
    </rPh>
    <rPh sb="6" eb="9">
      <t>シキュウガク</t>
    </rPh>
    <rPh sb="10" eb="11">
      <t>ア</t>
    </rPh>
    <rPh sb="15" eb="17">
      <t>ジョウゲン</t>
    </rPh>
    <rPh sb="17" eb="19">
      <t>ゲツガク</t>
    </rPh>
    <phoneticPr fontId="37"/>
  </si>
  <si>
    <t>Ⅴ　本事業の支給額を充てる月額
（Ⅳの範囲内）</t>
    <rPh sb="2" eb="3">
      <t>ホン</t>
    </rPh>
    <rPh sb="3" eb="5">
      <t>ジギョウ</t>
    </rPh>
    <rPh sb="6" eb="9">
      <t>シキュウガク</t>
    </rPh>
    <rPh sb="10" eb="11">
      <t>ア</t>
    </rPh>
    <rPh sb="13" eb="14">
      <t>ゲツ</t>
    </rPh>
    <rPh sb="14" eb="15">
      <t>ガク</t>
    </rPh>
    <rPh sb="19" eb="22">
      <t>ハンイナイ</t>
    </rPh>
    <phoneticPr fontId="37"/>
  </si>
  <si>
    <t>Ⅶ　対象人数
（常勤換算数）</t>
    <rPh sb="2" eb="4">
      <t>タイショウ</t>
    </rPh>
    <rPh sb="4" eb="6">
      <t>ニンズウ</t>
    </rPh>
    <rPh sb="8" eb="10">
      <t>ジョウキン</t>
    </rPh>
    <rPh sb="10" eb="12">
      <t>カンサン</t>
    </rPh>
    <rPh sb="12" eb="13">
      <t>スウ</t>
    </rPh>
    <phoneticPr fontId="37"/>
  </si>
  <si>
    <t>令和７年度の対象職員のベースアップについて、令和７年３月31日時点の賃金水準と比較して2.0％を上回って実施している場合は、令和７年12月から令和８年５月までの間の当該2.0％を上回る部分（別紙にて算定）</t>
    <rPh sb="95" eb="97">
      <t>ベッシ</t>
    </rPh>
    <rPh sb="99" eb="101">
      <t>サンテイ</t>
    </rPh>
    <phoneticPr fontId="37"/>
  </si>
  <si>
    <t>Ⅵ　本事業の支給額を充てる期間
（最大：令和７年12月～令和８年５月の６ヶ月）</t>
    <rPh sb="2" eb="3">
      <t>ホン</t>
    </rPh>
    <rPh sb="3" eb="5">
      <t>ジギョウ</t>
    </rPh>
    <rPh sb="6" eb="9">
      <t>シキュウガク</t>
    </rPh>
    <rPh sb="10" eb="11">
      <t>ア</t>
    </rPh>
    <rPh sb="13" eb="15">
      <t>キカン</t>
    </rPh>
    <rPh sb="17" eb="19">
      <t>サイダイ</t>
    </rPh>
    <rPh sb="20" eb="22">
      <t>レイワ</t>
    </rPh>
    <rPh sb="23" eb="24">
      <t>ネン</t>
    </rPh>
    <rPh sb="26" eb="27">
      <t>ガツ</t>
    </rPh>
    <rPh sb="28" eb="30">
      <t>レイワ</t>
    </rPh>
    <rPh sb="31" eb="32">
      <t>ネン</t>
    </rPh>
    <rPh sb="33" eb="34">
      <t>ガツ</t>
    </rPh>
    <rPh sb="37" eb="38">
      <t>ゲツ</t>
    </rPh>
    <phoneticPr fontId="37"/>
  </si>
  <si>
    <t>令和７年度の対象職員のベースアップについて、令和７年３月31日時点の賃金水準と比較して2.0％を上回って実施している場合は、令和７年12月から令和８年５月までの間の当該2.0％を上回る部分に本事業の支給額を充てることができます。</t>
    <rPh sb="95" eb="96">
      <t>ホン</t>
    </rPh>
    <rPh sb="96" eb="98">
      <t>ジギョウ</t>
    </rPh>
    <rPh sb="99" eb="102">
      <t>シキュウガク</t>
    </rPh>
    <rPh sb="103" eb="104">
      <t>ア</t>
    </rPh>
    <phoneticPr fontId="37"/>
  </si>
  <si>
    <t>給付金の充当の有無（○・×）を記載してください。</t>
    <rPh sb="0" eb="3">
      <t>キュウフキン</t>
    </rPh>
    <rPh sb="4" eb="6">
      <t>ジュウトウ</t>
    </rPh>
    <rPh sb="7" eb="9">
      <t>ウム</t>
    </rPh>
    <rPh sb="15" eb="17">
      <t>キサイ</t>
    </rPh>
    <phoneticPr fontId="38"/>
  </si>
  <si>
    <t>別紙で算定してください。</t>
    <rPh sb="0" eb="2">
      <t>ベッシ</t>
    </rPh>
    <rPh sb="3" eb="5">
      <t>サンテイ</t>
    </rPh>
    <phoneticPr fontId="37"/>
  </si>
  <si>
    <t>【2.0超部分算定シート】</t>
    <phoneticPr fontId="37"/>
  </si>
  <si>
    <t>⑨：労働保険料の納付が適正に行われている。</t>
    <phoneticPr fontId="37"/>
  </si>
  <si>
    <t>令和８年６月１日以降のベースアップ月額水準の維持・拡大</t>
    <rPh sb="0" eb="2">
      <t>レイワ</t>
    </rPh>
    <rPh sb="3" eb="4">
      <t>ネン</t>
    </rPh>
    <rPh sb="5" eb="6">
      <t>ガツ</t>
    </rPh>
    <rPh sb="7" eb="8">
      <t>ニチ</t>
    </rPh>
    <rPh sb="8" eb="10">
      <t>イコウ</t>
    </rPh>
    <rPh sb="17" eb="19">
      <t>ゲツガク</t>
    </rPh>
    <rPh sb="19" eb="21">
      <t>スイジュン</t>
    </rPh>
    <rPh sb="22" eb="24">
      <t>イジ</t>
    </rPh>
    <rPh sb="25" eb="27">
      <t>カクダイ</t>
    </rPh>
    <phoneticPr fontId="37"/>
  </si>
  <si>
    <t>1名あたり平均額（月額）</t>
    <rPh sb="1" eb="2">
      <t>メイ</t>
    </rPh>
    <rPh sb="5" eb="8">
      <t>ヘイキンガク</t>
    </rPh>
    <rPh sb="9" eb="11">
      <t>ゲツガク</t>
    </rPh>
    <phoneticPr fontId="37"/>
  </si>
  <si>
    <t>　　令和７年12月から令和８年５月までの間の当該2.0％を上回る部分に充てる。</t>
    <phoneticPr fontId="37"/>
  </si>
  <si>
    <t>　　罰金以上の刑に処せられていない。</t>
    <phoneticPr fontId="37"/>
  </si>
  <si>
    <t>　　の水準を低下させていない。</t>
    <phoneticPr fontId="37"/>
  </si>
  <si>
    <t>　　令和８年６月１日から支給した対象職員のベースアップを実施する。</t>
    <rPh sb="16" eb="18">
      <t>タイショウ</t>
    </rPh>
    <phoneticPr fontId="37"/>
  </si>
  <si>
    <t>　（１）　本申請書の記載内容に虚偽がないこと及び記載内容を証明する書類等を適切に保管していることを誓約します。
  （２）　健康保険法上の保険医療機関コードが発行されており、令和７年４月１日から本事業の申請時点までに診療報酬請求の実績を有します。
　（３）　各事業に定めのある支給要件を満たしていることを誓約します。
　（４）　本給付金等に関する報告や調査について、厚生労働省又は都道府県から求められた場合には、これに応じます。
　（５）　本給付金等の給付後、各事業に定めのある返還事由に該当した場合は各事業に係る給付金の全額を返還します。</t>
    <phoneticPr fontId="38"/>
  </si>
  <si>
    <t>②月額または
一時金支給額</t>
    <rPh sb="1" eb="3">
      <t>ゲツガク</t>
    </rPh>
    <rPh sb="7" eb="9">
      <t>イチジ</t>
    </rPh>
    <rPh sb="9" eb="10">
      <t>キン</t>
    </rPh>
    <rPh sb="10" eb="12">
      <t>シキュウ</t>
    </rPh>
    <rPh sb="12" eb="13">
      <t>ガク</t>
    </rPh>
    <phoneticPr fontId="37"/>
  </si>
  <si>
    <t>対象職員の賃金改善実績の有無（右欄に○・×を記載）</t>
    <rPh sb="0" eb="2">
      <t>タイショウ</t>
    </rPh>
    <rPh sb="2" eb="4">
      <t>ショクイン</t>
    </rPh>
    <phoneticPr fontId="38"/>
  </si>
  <si>
    <t>（職種内訳）○○の賃金改善実績の有無（右欄に○・×を記載）</t>
    <rPh sb="1" eb="3">
      <t>ショクシュ</t>
    </rPh>
    <rPh sb="3" eb="5">
      <t>ウチワケ</t>
    </rPh>
    <phoneticPr fontId="38"/>
  </si>
  <si>
    <t>対象職員賃金改善実績の有無（右欄に○・×を記載）</t>
    <rPh sb="0" eb="2">
      <t>タイショウ</t>
    </rPh>
    <rPh sb="2" eb="4">
      <t>ショクイン</t>
    </rPh>
    <rPh sb="4" eb="6">
      <t>チンギン</t>
    </rPh>
    <phoneticPr fontId="38"/>
  </si>
  <si>
    <t>②：本事業の給付額を活用してベースアップを実施し、令和８年６月１日から当該ベースアップの水準を維持又は拡大する。</t>
    <phoneticPr fontId="38"/>
  </si>
  <si>
    <t>（②、③、④の重複可）</t>
    <rPh sb="7" eb="9">
      <t>チョウフク</t>
    </rPh>
    <rPh sb="9" eb="10">
      <t>カ</t>
    </rPh>
    <phoneticPr fontId="37"/>
  </si>
  <si>
    <t>③：賃金表等や給与規程等の変更に時間を要するため、本事業の給付額を活用して一時金又は特別手当を支給し、</t>
    <rPh sb="37" eb="40">
      <t>イチジキン</t>
    </rPh>
    <phoneticPr fontId="37"/>
  </si>
  <si>
    <t>④：令和７年度の対象職員のベースアップが令和７年３月31日時点の賃金水準と比較して2.0％を上回って実施しており、</t>
    <phoneticPr fontId="37"/>
  </si>
  <si>
    <t>⑤：本事業の給付額は②～④のために支出する。</t>
    <rPh sb="17" eb="19">
      <t>シシュツ</t>
    </rPh>
    <phoneticPr fontId="37"/>
  </si>
  <si>
    <t>⑥：本事業により賃金改善を行う時点から令和８年５月までの間、賃金項目（業績等に応じて変動するものを除く。）</t>
    <rPh sb="2" eb="3">
      <t>ホン</t>
    </rPh>
    <rPh sb="3" eb="5">
      <t>ジギョウ</t>
    </rPh>
    <rPh sb="8" eb="10">
      <t>チンギン</t>
    </rPh>
    <rPh sb="10" eb="12">
      <t>カイゼン</t>
    </rPh>
    <rPh sb="13" eb="14">
      <t>オコナ</t>
    </rPh>
    <rPh sb="15" eb="17">
      <t>ジテン</t>
    </rPh>
    <rPh sb="19" eb="21">
      <t>レイワ</t>
    </rPh>
    <rPh sb="22" eb="23">
      <t>ネン</t>
    </rPh>
    <rPh sb="24" eb="25">
      <t>ガツ</t>
    </rPh>
    <rPh sb="28" eb="29">
      <t>アイダ</t>
    </rPh>
    <rPh sb="30" eb="32">
      <t>チンギン</t>
    </rPh>
    <rPh sb="32" eb="34">
      <t>コウモク</t>
    </rPh>
    <rPh sb="35" eb="37">
      <t>ギョウセキ</t>
    </rPh>
    <rPh sb="37" eb="38">
      <t>トウ</t>
    </rPh>
    <rPh sb="39" eb="40">
      <t>オウ</t>
    </rPh>
    <rPh sb="42" eb="44">
      <t>ヘンドウ</t>
    </rPh>
    <rPh sb="49" eb="50">
      <t>ノゾ</t>
    </rPh>
    <phoneticPr fontId="37"/>
  </si>
  <si>
    <t>⑦：著しく偏った配分は行っていない。</t>
    <rPh sb="2" eb="3">
      <t>イチジル</t>
    </rPh>
    <rPh sb="5" eb="6">
      <t>カタヨ</t>
    </rPh>
    <rPh sb="8" eb="10">
      <t>ハイブン</t>
    </rPh>
    <rPh sb="11" eb="12">
      <t>オコナ</t>
    </rPh>
    <phoneticPr fontId="37"/>
  </si>
  <si>
    <t>⑧：労働基準法、労働災害補償保険法、最低賃金法、労働安全衛生法、雇用保険法その他の労働に関する法令に違反し、</t>
    <phoneticPr fontId="37"/>
  </si>
  <si>
    <t>別紙様式１－２（病院）</t>
    <phoneticPr fontId="38"/>
  </si>
  <si>
    <t>別紙様式１－２（病院）【令和５年度実績加算額判定シート】</t>
    <rPh sb="12" eb="14">
      <t>レイワ</t>
    </rPh>
    <rPh sb="15" eb="17">
      <t>ネンド</t>
    </rPh>
    <rPh sb="17" eb="19">
      <t>ジッセキ</t>
    </rPh>
    <rPh sb="19" eb="21">
      <t>カサン</t>
    </rPh>
    <rPh sb="21" eb="22">
      <t>ガク</t>
    </rPh>
    <rPh sb="22" eb="24">
      <t>ハンテイ</t>
    </rPh>
    <phoneticPr fontId="38"/>
  </si>
  <si>
    <t>別紙様式１－２（病院）【令和６年度実績加算額判定シート】</t>
    <rPh sb="12" eb="14">
      <t>レイワ</t>
    </rPh>
    <rPh sb="15" eb="17">
      <t>ネンド</t>
    </rPh>
    <rPh sb="17" eb="19">
      <t>ジッセキ</t>
    </rPh>
    <rPh sb="19" eb="21">
      <t>カサン</t>
    </rPh>
    <rPh sb="21" eb="22">
      <t>ガク</t>
    </rPh>
    <rPh sb="22" eb="24">
      <t>ハンテイ</t>
    </rPh>
    <phoneticPr fontId="38"/>
  </si>
  <si>
    <t>別紙様式１－１（病院）</t>
    <phoneticPr fontId="38"/>
  </si>
  <si>
    <t>（第３号様式）</t>
    <rPh sb="1" eb="2">
      <t>ダイ</t>
    </rPh>
    <rPh sb="3" eb="4">
      <t>ゴウ</t>
    </rPh>
    <rPh sb="4" eb="6">
      <t>ヨウシキ</t>
    </rPh>
    <phoneticPr fontId="38"/>
  </si>
  <si>
    <t>病院賃上げ支援事業　実績報告書
（賃金改善報告書）</t>
    <rPh sb="0" eb="2">
      <t>ビョウイン</t>
    </rPh>
    <rPh sb="2" eb="4">
      <t>チンア</t>
    </rPh>
    <rPh sb="5" eb="7">
      <t>シエン</t>
    </rPh>
    <rPh sb="7" eb="9">
      <t>ジギョウ</t>
    </rPh>
    <rPh sb="10" eb="12">
      <t>ジッセキ</t>
    </rPh>
    <rPh sb="12" eb="15">
      <t>ホウコクショ</t>
    </rPh>
    <rPh sb="17" eb="19">
      <t>チンギン</t>
    </rPh>
    <rPh sb="19" eb="21">
      <t>カイゼン</t>
    </rPh>
    <rPh sb="21" eb="24">
      <t>ホウコクショ</t>
    </rPh>
    <phoneticPr fontId="38"/>
  </si>
  <si>
    <t>給付金を活用して令和７年12月から令和８年５月までの間の賃金改善の実績の有無（○・×）を記載してください。</t>
    <rPh sb="0" eb="3">
      <t>キュウフキン</t>
    </rPh>
    <rPh sb="4" eb="6">
      <t>カツヨウ</t>
    </rPh>
    <rPh sb="36" eb="38">
      <t>ウム</t>
    </rPh>
    <rPh sb="44" eb="46">
      <t>キサイ</t>
    </rPh>
    <phoneticPr fontId="38"/>
  </si>
  <si>
    <t>給付金を活用して令和７年12月から令和８年５月までの間のベースアップによる賃金改善額（円単位）を直接入力してください。</t>
    <rPh sb="43" eb="44">
      <t>エン</t>
    </rPh>
    <rPh sb="44" eb="46">
      <t>タンイ</t>
    </rPh>
    <rPh sb="48" eb="50">
      <t>チョクセツ</t>
    </rPh>
    <rPh sb="50" eb="52">
      <t>ニュウリョク</t>
    </rPh>
    <phoneticPr fontId="38"/>
  </si>
  <si>
    <t>病院物価支援事業</t>
    <phoneticPr fontId="16"/>
  </si>
  <si>
    <t>（第３号様式）（別紙）</t>
    <rPh sb="0" eb="11">
      <t>ベッシ</t>
    </rPh>
    <phoneticPr fontId="38"/>
  </si>
  <si>
    <t>病院賃上げ支援事業支給申請書</t>
    <rPh sb="0" eb="2">
      <t>ビョウイン</t>
    </rPh>
    <rPh sb="2" eb="4">
      <t>チンア</t>
    </rPh>
    <rPh sb="5" eb="7">
      <t>シエン</t>
    </rPh>
    <rPh sb="7" eb="9">
      <t>ジギョウ</t>
    </rPh>
    <rPh sb="9" eb="11">
      <t>シキュウ</t>
    </rPh>
    <rPh sb="11" eb="14">
      <t>シンセイショ</t>
    </rPh>
    <phoneticPr fontId="38"/>
  </si>
  <si>
    <t>病院物価支援事業支給申請書兼実績報告書</t>
    <rPh sb="0" eb="2">
      <t>ビョウイン</t>
    </rPh>
    <rPh sb="2" eb="4">
      <t>ブッカ</t>
    </rPh>
    <rPh sb="4" eb="6">
      <t>シエン</t>
    </rPh>
    <rPh sb="6" eb="8">
      <t>ジギョウ</t>
    </rPh>
    <rPh sb="8" eb="10">
      <t>シキュウ</t>
    </rPh>
    <rPh sb="10" eb="13">
      <t>シンセイショ</t>
    </rPh>
    <rPh sb="13" eb="14">
      <t>カ</t>
    </rPh>
    <rPh sb="14" eb="16">
      <t>ジッセキ</t>
    </rPh>
    <rPh sb="16" eb="19">
      <t>ホウコクショ</t>
    </rPh>
    <phoneticPr fontId="38"/>
  </si>
  <si>
    <t>病床機能報告で任意報告項目となっている診療行為における全身麻酔の手術総数</t>
    <rPh sb="0" eb="2">
      <t>ビョウショウ</t>
    </rPh>
    <rPh sb="2" eb="4">
      <t>キノウ</t>
    </rPh>
    <rPh sb="4" eb="6">
      <t>ホウコク</t>
    </rPh>
    <rPh sb="7" eb="9">
      <t>ニンイ</t>
    </rPh>
    <rPh sb="9" eb="11">
      <t>ホウコク</t>
    </rPh>
    <rPh sb="11" eb="13">
      <t>コウモク</t>
    </rPh>
    <rPh sb="19" eb="21">
      <t>シンリョウ</t>
    </rPh>
    <rPh sb="21" eb="23">
      <t>コウイ</t>
    </rPh>
    <rPh sb="27" eb="29">
      <t>ゼンシン</t>
    </rPh>
    <rPh sb="29" eb="31">
      <t>マスイ</t>
    </rPh>
    <rPh sb="32" eb="34">
      <t>シュジュツ</t>
    </rPh>
    <rPh sb="34" eb="36">
      <t>ソウスウ</t>
    </rPh>
    <phoneticPr fontId="3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</si>
</sst>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yyyy&quot;年&quot;m&quot;月&quot;d&quot;日&quot;;@"/>
    <numFmt numFmtId="177" formatCode="[$]ggge&quot;年&quot;m&quot;月&quot;d&quot;日&quot;;@" x16r2:formatCode16="[$-ja-JP-x-gannen]ggge&quot;年&quot;m&quot;月&quot;d&quot;日&quot;;@"/>
    <numFmt numFmtId="178" formatCode="#,##0&quot;床&quot;"/>
    <numFmt numFmtId="179" formatCode="#,##0&quot;円&quot;"/>
    <numFmt numFmtId="180" formatCode="#,##0&quot;件&quot;"/>
    <numFmt numFmtId="181" formatCode="#,##0&quot;人&quot;"/>
    <numFmt numFmtId="182" formatCode="#,##0&quot;月&quot;"/>
    <numFmt numFmtId="183" formatCode="0.0%"/>
    <numFmt numFmtId="184" formatCode="#,##0&quot;月分&quot;"/>
  </numFmts>
  <fonts count="68">
    <font>
      <sz val="11"/>
      <color theme="1"/>
      <name val="ＭＳ Ｐゴシック"/>
      <family val="3"/>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2"/>
      <name val="ＭＳ Ｐゴシック"/>
      <family val="3"/>
      <charset val="128"/>
    </font>
    <font>
      <sz val="11"/>
      <color theme="1"/>
      <name val="ＭＳ Ｐゴシック"/>
      <family val="3"/>
      <charset val="128"/>
      <scheme val="minor"/>
    </font>
    <font>
      <sz val="11"/>
      <color theme="0"/>
      <name val="ＭＳ Ｐゴシック"/>
      <family val="3"/>
      <charset val="128"/>
      <scheme val="minor"/>
    </font>
    <font>
      <b/>
      <sz val="18"/>
      <color theme="3"/>
      <name val="ＭＳ Ｐゴシック"/>
      <family val="3"/>
      <charset val="128"/>
      <scheme val="major"/>
    </font>
    <font>
      <b/>
      <sz val="11"/>
      <color theme="0"/>
      <name val="ＭＳ Ｐゴシック"/>
      <family val="3"/>
      <charset val="128"/>
      <scheme val="minor"/>
    </font>
    <font>
      <sz val="11"/>
      <color rgb="FF9C6500"/>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rgb="FFFF000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theme="1"/>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11"/>
      <color theme="1"/>
      <name val="ＭＳ Ｐゴシック"/>
      <family val="3"/>
      <charset val="128"/>
    </font>
    <font>
      <sz val="10"/>
      <color theme="1"/>
      <name val="ＭＳ Ｐゴシック"/>
      <family val="3"/>
      <charset val="128"/>
    </font>
    <font>
      <sz val="6"/>
      <name val="ＭＳ Ｐゴシック"/>
      <family val="3"/>
      <charset val="128"/>
      <scheme val="minor"/>
    </font>
    <font>
      <sz val="6"/>
      <name val="ＭＳ Ｐゴシック"/>
      <family val="2"/>
      <charset val="128"/>
      <scheme val="minor"/>
    </font>
    <font>
      <b/>
      <sz val="18"/>
      <color theme="1"/>
      <name val="ＭＳ Ｐゴシック"/>
      <family val="3"/>
      <charset val="128"/>
      <scheme val="minor"/>
    </font>
    <font>
      <sz val="9"/>
      <name val="ＭＳ Ｐゴシック"/>
      <family val="3"/>
      <charset val="128"/>
    </font>
    <font>
      <sz val="11"/>
      <name val="明朝"/>
      <family val="1"/>
      <charset val="128"/>
    </font>
    <font>
      <sz val="11"/>
      <name val="ＭＳ Ｐゴシック"/>
      <family val="3"/>
      <charset val="128"/>
      <scheme val="minor"/>
    </font>
    <font>
      <sz val="11"/>
      <color indexed="8"/>
      <name val="ＭＳ Ｐゴシック"/>
      <family val="3"/>
      <charset val="128"/>
    </font>
    <font>
      <b/>
      <sz val="12"/>
      <color theme="1"/>
      <name val="ＭＳ Ｐゴシック"/>
      <family val="3"/>
      <charset val="128"/>
      <scheme val="minor"/>
    </font>
    <font>
      <sz val="11"/>
      <color theme="1"/>
      <name val="ＭＳ Ｐゴシック"/>
      <family val="2"/>
      <scheme val="minor"/>
    </font>
    <font>
      <sz val="11"/>
      <name val="ＭＳ Ｐゴシック"/>
      <family val="3"/>
      <charset val="128"/>
    </font>
    <font>
      <sz val="16"/>
      <name val="ＭＳ Ｐゴシック"/>
      <family val="3"/>
      <charset val="128"/>
    </font>
    <font>
      <b/>
      <sz val="12"/>
      <name val="ＭＳ Ｐゴシック"/>
      <family val="3"/>
      <charset val="128"/>
    </font>
    <font>
      <b/>
      <sz val="16"/>
      <name val="ＭＳ Ｐゴシック"/>
      <family val="3"/>
      <charset val="128"/>
    </font>
    <font>
      <sz val="10"/>
      <name val="ＭＳ Ｐゴシック"/>
      <family val="3"/>
      <charset val="128"/>
    </font>
    <font>
      <sz val="8"/>
      <name val="ＭＳ Ｐゴシック"/>
      <family val="3"/>
      <charset val="128"/>
    </font>
    <font>
      <sz val="7"/>
      <name val="ＭＳ Ｐゴシック"/>
      <family val="3"/>
      <charset val="128"/>
    </font>
    <font>
      <sz val="8.5"/>
      <name val="ＭＳ Ｐゴシック"/>
      <family val="3"/>
      <charset val="128"/>
    </font>
    <font>
      <sz val="10"/>
      <color rgb="FFFF0000"/>
      <name val="ＭＳ Ｐゴシック"/>
      <family val="3"/>
      <charset val="128"/>
    </font>
    <font>
      <sz val="11"/>
      <color theme="0"/>
      <name val="ＭＳ Ｐゴシック"/>
      <family val="2"/>
      <charset val="128"/>
      <scheme val="minor"/>
    </font>
    <font>
      <sz val="12"/>
      <color theme="1"/>
      <name val="ＭＳ ゴシック"/>
      <family val="3"/>
      <charset val="128"/>
    </font>
    <font>
      <u/>
      <sz val="12"/>
      <color theme="1"/>
      <name val="ＭＳ ゴシック"/>
      <family val="3"/>
      <charset val="128"/>
    </font>
    <font>
      <b/>
      <sz val="12"/>
      <color theme="1"/>
      <name val="ＭＳ ゴシック"/>
      <family val="3"/>
      <charset val="128"/>
    </font>
    <font>
      <sz val="11"/>
      <color theme="1"/>
      <name val="ＭＳ ゴシック"/>
      <family val="3"/>
      <charset val="128"/>
    </font>
    <font>
      <b/>
      <sz val="9"/>
      <color indexed="81"/>
      <name val="MS P ゴシック"/>
      <family val="3"/>
      <charset val="128"/>
    </font>
    <font>
      <b/>
      <sz val="14"/>
      <color theme="1"/>
      <name val="ＭＳ ゴシック"/>
      <family val="3"/>
      <charset val="128"/>
    </font>
    <font>
      <b/>
      <sz val="14"/>
      <color theme="1"/>
      <name val="ＭＳ Ｐゴシック"/>
      <family val="3"/>
      <charset val="128"/>
      <scheme val="minor"/>
    </font>
    <font>
      <b/>
      <u/>
      <sz val="12"/>
      <color theme="1"/>
      <name val="ＭＳ ゴシック"/>
      <family val="3"/>
      <charset val="128"/>
    </font>
    <font>
      <sz val="11"/>
      <color rgb="FFFF0000"/>
      <name val="ＭＳ Ｐゴシック"/>
      <family val="3"/>
      <charset val="128"/>
    </font>
    <font>
      <sz val="8"/>
      <color theme="1"/>
      <name val="ＭＳ ゴシック"/>
      <family val="3"/>
      <charset val="128"/>
    </font>
    <font>
      <sz val="9"/>
      <color theme="1"/>
      <name val="ＭＳ ゴシック"/>
      <family val="3"/>
      <charset val="128"/>
    </font>
    <font>
      <sz val="10"/>
      <color theme="1"/>
      <name val="ＭＳ ゴシック"/>
      <family val="3"/>
      <charset val="128"/>
    </font>
  </fonts>
  <fills count="42">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A5A5A5"/>
      </patternFill>
    </fill>
    <fill>
      <patternFill patternType="solid">
        <fgColor rgb="FFFFEB9C"/>
      </patternFill>
    </fill>
    <fill>
      <patternFill patternType="solid">
        <fgColor rgb="FFFFFFCC"/>
      </patternFill>
    </fill>
    <fill>
      <patternFill patternType="solid">
        <fgColor rgb="FFFFC7CE"/>
      </patternFill>
    </fill>
    <fill>
      <patternFill patternType="solid">
        <fgColor rgb="FFF2F2F2"/>
      </patternFill>
    </fill>
    <fill>
      <patternFill patternType="solid">
        <fgColor rgb="FFFFCC99"/>
      </patternFill>
    </fill>
    <fill>
      <patternFill patternType="solid">
        <fgColor rgb="FFC6EFCE"/>
      </patternFill>
    </fill>
    <fill>
      <patternFill patternType="solid">
        <fgColor theme="0"/>
        <bgColor indexed="64"/>
      </patternFill>
    </fill>
    <fill>
      <patternFill patternType="solid">
        <fgColor rgb="FFFFFFCC"/>
        <bgColor indexed="64"/>
      </patternFill>
    </fill>
    <fill>
      <patternFill patternType="solid">
        <fgColor theme="8" tint="0.79998168889431442"/>
        <bgColor indexed="64"/>
      </patternFill>
    </fill>
    <fill>
      <patternFill patternType="solid">
        <fgColor theme="8" tint="-0.249977111117893"/>
        <bgColor indexed="64"/>
      </patternFill>
    </fill>
    <fill>
      <patternFill patternType="solid">
        <fgColor theme="8" tint="0.39997558519241921"/>
        <bgColor indexed="64"/>
      </patternFill>
    </fill>
    <fill>
      <patternFill patternType="solid">
        <fgColor theme="8" tint="0.59999389629810485"/>
        <bgColor indexed="64"/>
      </patternFill>
    </fill>
    <fill>
      <patternFill patternType="solid">
        <fgColor rgb="FFFFFF00"/>
        <bgColor indexed="64"/>
      </patternFill>
    </fill>
    <fill>
      <patternFill patternType="solid">
        <fgColor theme="7" tint="0.79998168889431442"/>
        <bgColor indexed="64"/>
      </patternFill>
    </fill>
    <fill>
      <patternFill patternType="solid">
        <fgColor theme="0" tint="-0.14999847407452621"/>
        <bgColor indexed="64"/>
      </patternFill>
    </fill>
  </fills>
  <borders count="53">
    <border>
      <left/>
      <right/>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hair">
        <color indexed="64"/>
      </left>
      <right style="hair">
        <color indexed="64"/>
      </right>
      <top/>
      <bottom/>
      <diagonal/>
    </border>
    <border>
      <left style="hair">
        <color auto="1"/>
      </left>
      <right style="hair">
        <color auto="1"/>
      </right>
      <top/>
      <bottom style="thin">
        <color indexed="64"/>
      </bottom>
      <diagonal/>
    </border>
    <border>
      <left style="hair">
        <color auto="1"/>
      </left>
      <right style="thin">
        <color indexed="64"/>
      </right>
      <top/>
      <bottom style="thin">
        <color indexed="64"/>
      </bottom>
      <diagonal/>
    </border>
    <border>
      <left style="hair">
        <color indexed="64"/>
      </left>
      <right style="thin">
        <color auto="1"/>
      </right>
      <top/>
      <bottom/>
      <diagonal/>
    </border>
    <border>
      <left style="thin">
        <color auto="1"/>
      </left>
      <right style="hair">
        <color auto="1"/>
      </right>
      <top style="thin">
        <color auto="1"/>
      </top>
      <bottom/>
      <diagonal/>
    </border>
    <border>
      <left/>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right style="thin">
        <color indexed="64"/>
      </right>
      <top style="medium">
        <color indexed="64"/>
      </top>
      <bottom style="medium">
        <color indexed="64"/>
      </bottom>
      <diagonal/>
    </border>
    <border>
      <left style="thin">
        <color indexed="64"/>
      </left>
      <right style="hair">
        <color auto="1"/>
      </right>
      <top style="thin">
        <color indexed="64"/>
      </top>
      <bottom style="hair">
        <color auto="1"/>
      </bottom>
      <diagonal/>
    </border>
    <border>
      <left style="hair">
        <color auto="1"/>
      </left>
      <right style="hair">
        <color auto="1"/>
      </right>
      <top style="thin">
        <color indexed="64"/>
      </top>
      <bottom style="hair">
        <color auto="1"/>
      </bottom>
      <diagonal/>
    </border>
    <border>
      <left style="hair">
        <color auto="1"/>
      </left>
      <right style="thin">
        <color indexed="64"/>
      </right>
      <top style="thin">
        <color indexed="64"/>
      </top>
      <bottom style="hair">
        <color auto="1"/>
      </bottom>
      <diagonal/>
    </border>
    <border>
      <left style="thin">
        <color indexed="64"/>
      </left>
      <right style="hair">
        <color auto="1"/>
      </right>
      <top style="hair">
        <color auto="1"/>
      </top>
      <bottom/>
      <diagonal/>
    </border>
    <border>
      <left style="hair">
        <color auto="1"/>
      </left>
      <right style="hair">
        <color auto="1"/>
      </right>
      <top style="hair">
        <color auto="1"/>
      </top>
      <bottom/>
      <diagonal/>
    </border>
    <border>
      <left style="hair">
        <color auto="1"/>
      </left>
      <right style="thin">
        <color indexed="64"/>
      </right>
      <top style="hair">
        <color auto="1"/>
      </top>
      <bottom/>
      <diagonal/>
    </border>
    <border>
      <left style="thin">
        <color indexed="64"/>
      </left>
      <right style="hair">
        <color auto="1"/>
      </right>
      <top style="thin">
        <color indexed="64"/>
      </top>
      <bottom style="thin">
        <color indexed="64"/>
      </bottom>
      <diagonal/>
    </border>
    <border>
      <left style="hair">
        <color auto="1"/>
      </left>
      <right style="hair">
        <color auto="1"/>
      </right>
      <top style="thin">
        <color indexed="64"/>
      </top>
      <bottom style="thin">
        <color indexed="64"/>
      </bottom>
      <diagonal/>
    </border>
    <border>
      <left style="hair">
        <color auto="1"/>
      </left>
      <right style="thin">
        <color indexed="64"/>
      </right>
      <top style="thin">
        <color indexed="64"/>
      </top>
      <bottom style="thin">
        <color indexed="64"/>
      </bottom>
      <diagonal/>
    </border>
    <border>
      <left/>
      <right style="hair">
        <color auto="1"/>
      </right>
      <top style="thin">
        <color indexed="64"/>
      </top>
      <bottom style="thin">
        <color indexed="64"/>
      </bottom>
      <diagonal/>
    </border>
    <border>
      <left style="hair">
        <color indexed="64"/>
      </left>
      <right/>
      <top style="thin">
        <color indexed="64"/>
      </top>
      <bottom/>
      <diagonal/>
    </border>
    <border>
      <left/>
      <right style="hair">
        <color auto="1"/>
      </right>
      <top style="thin">
        <color indexed="64"/>
      </top>
      <bottom/>
      <diagonal/>
    </border>
    <border>
      <left style="hair">
        <color indexed="64"/>
      </left>
      <right/>
      <top/>
      <bottom/>
      <diagonal/>
    </border>
    <border>
      <left/>
      <right style="hair">
        <color auto="1"/>
      </right>
      <top/>
      <bottom/>
      <diagonal/>
    </border>
    <border>
      <left style="hair">
        <color indexed="64"/>
      </left>
      <right/>
      <top/>
      <bottom style="thin">
        <color indexed="64"/>
      </bottom>
      <diagonal/>
    </border>
    <border>
      <left/>
      <right style="hair">
        <color auto="1"/>
      </right>
      <top/>
      <bottom style="thin">
        <color indexed="64"/>
      </bottom>
      <diagonal/>
    </border>
  </borders>
  <cellStyleXfs count="76">
    <xf numFmtId="0" fontId="0" fillId="0" borderId="0">
      <alignment vertical="center"/>
    </xf>
    <xf numFmtId="0" fontId="18" fillId="2" borderId="0" applyNumberFormat="0" applyBorder="0" applyAlignment="0" applyProtection="0">
      <alignment vertical="center"/>
    </xf>
    <xf numFmtId="0" fontId="18" fillId="3" borderId="0" applyNumberFormat="0" applyBorder="0" applyAlignment="0" applyProtection="0">
      <alignment vertical="center"/>
    </xf>
    <xf numFmtId="0" fontId="18" fillId="4" borderId="0" applyNumberFormat="0" applyBorder="0" applyAlignment="0" applyProtection="0">
      <alignment vertical="center"/>
    </xf>
    <xf numFmtId="0" fontId="18" fillId="5" borderId="0" applyNumberFormat="0" applyBorder="0" applyAlignment="0" applyProtection="0">
      <alignment vertical="center"/>
    </xf>
    <xf numFmtId="0" fontId="18" fillId="6" borderId="0" applyNumberFormat="0" applyBorder="0" applyAlignment="0" applyProtection="0">
      <alignment vertical="center"/>
    </xf>
    <xf numFmtId="0" fontId="18" fillId="7" borderId="0" applyNumberFormat="0" applyBorder="0" applyAlignment="0" applyProtection="0">
      <alignment vertical="center"/>
    </xf>
    <xf numFmtId="0" fontId="18" fillId="8" borderId="0" applyNumberFormat="0" applyBorder="0" applyAlignment="0" applyProtection="0">
      <alignment vertical="center"/>
    </xf>
    <xf numFmtId="0" fontId="18" fillId="9" borderId="0" applyNumberFormat="0" applyBorder="0" applyAlignment="0" applyProtection="0">
      <alignment vertical="center"/>
    </xf>
    <xf numFmtId="0" fontId="18" fillId="10" borderId="0" applyNumberFormat="0" applyBorder="0" applyAlignment="0" applyProtection="0">
      <alignment vertical="center"/>
    </xf>
    <xf numFmtId="0" fontId="18" fillId="11" borderId="0" applyNumberFormat="0" applyBorder="0" applyAlignment="0" applyProtection="0">
      <alignment vertical="center"/>
    </xf>
    <xf numFmtId="0" fontId="18" fillId="12" borderId="0" applyNumberFormat="0" applyBorder="0" applyAlignment="0" applyProtection="0">
      <alignment vertical="center"/>
    </xf>
    <xf numFmtId="0" fontId="18" fillId="13" borderId="0" applyNumberFormat="0" applyBorder="0" applyAlignment="0" applyProtection="0">
      <alignment vertical="center"/>
    </xf>
    <xf numFmtId="0" fontId="19" fillId="14" borderId="0" applyNumberFormat="0" applyBorder="0" applyAlignment="0" applyProtection="0">
      <alignment vertical="center"/>
    </xf>
    <xf numFmtId="0" fontId="19" fillId="15" borderId="0" applyNumberFormat="0" applyBorder="0" applyAlignment="0" applyProtection="0">
      <alignment vertical="center"/>
    </xf>
    <xf numFmtId="0" fontId="19" fillId="16" borderId="0" applyNumberFormat="0" applyBorder="0" applyAlignment="0" applyProtection="0">
      <alignment vertical="center"/>
    </xf>
    <xf numFmtId="0" fontId="19" fillId="17" borderId="0" applyNumberFormat="0" applyBorder="0" applyAlignment="0" applyProtection="0">
      <alignment vertical="center"/>
    </xf>
    <xf numFmtId="0" fontId="19" fillId="18" borderId="0" applyNumberFormat="0" applyBorder="0" applyAlignment="0" applyProtection="0">
      <alignment vertical="center"/>
    </xf>
    <xf numFmtId="0" fontId="19" fillId="19" borderId="0" applyNumberFormat="0" applyBorder="0" applyAlignment="0" applyProtection="0">
      <alignment vertical="center"/>
    </xf>
    <xf numFmtId="0" fontId="19" fillId="20" borderId="0" applyNumberFormat="0" applyBorder="0" applyAlignment="0" applyProtection="0">
      <alignment vertical="center"/>
    </xf>
    <xf numFmtId="0" fontId="19" fillId="21" borderId="0" applyNumberFormat="0" applyBorder="0" applyAlignment="0" applyProtection="0">
      <alignment vertical="center"/>
    </xf>
    <xf numFmtId="0" fontId="19" fillId="22" borderId="0" applyNumberFormat="0" applyBorder="0" applyAlignment="0" applyProtection="0">
      <alignment vertical="center"/>
    </xf>
    <xf numFmtId="0" fontId="19" fillId="23" borderId="0" applyNumberFormat="0" applyBorder="0" applyAlignment="0" applyProtection="0">
      <alignment vertical="center"/>
    </xf>
    <xf numFmtId="0" fontId="19" fillId="24" borderId="0" applyNumberFormat="0" applyBorder="0" applyAlignment="0" applyProtection="0">
      <alignment vertical="center"/>
    </xf>
    <xf numFmtId="0" fontId="19" fillId="25" borderId="0" applyNumberFormat="0" applyBorder="0" applyAlignment="0" applyProtection="0">
      <alignment vertical="center"/>
    </xf>
    <xf numFmtId="0" fontId="20" fillId="0" borderId="0" applyNumberFormat="0" applyFill="0" applyBorder="0" applyAlignment="0" applyProtection="0">
      <alignment vertical="center"/>
    </xf>
    <xf numFmtId="0" fontId="21" fillId="26" borderId="17" applyNumberFormat="0" applyAlignment="0" applyProtection="0">
      <alignment vertical="center"/>
    </xf>
    <xf numFmtId="0" fontId="22" fillId="27" borderId="0" applyNumberFormat="0" applyBorder="0" applyAlignment="0" applyProtection="0">
      <alignment vertical="center"/>
    </xf>
    <xf numFmtId="0" fontId="18" fillId="28" borderId="18" applyNumberFormat="0" applyFont="0" applyAlignment="0" applyProtection="0">
      <alignment vertical="center"/>
    </xf>
    <xf numFmtId="0" fontId="23" fillId="0" borderId="19" applyNumberFormat="0" applyFill="0" applyAlignment="0" applyProtection="0">
      <alignment vertical="center"/>
    </xf>
    <xf numFmtId="0" fontId="24" fillId="29" borderId="0" applyNumberFormat="0" applyBorder="0" applyAlignment="0" applyProtection="0">
      <alignment vertical="center"/>
    </xf>
    <xf numFmtId="0" fontId="25" fillId="30" borderId="20" applyNumberFormat="0" applyAlignment="0" applyProtection="0">
      <alignment vertical="center"/>
    </xf>
    <xf numFmtId="0" fontId="26" fillId="0" borderId="0" applyNumberFormat="0" applyFill="0" applyBorder="0" applyAlignment="0" applyProtection="0">
      <alignment vertical="center"/>
    </xf>
    <xf numFmtId="0" fontId="27" fillId="0" borderId="21" applyNumberFormat="0" applyFill="0" applyAlignment="0" applyProtection="0">
      <alignment vertical="center"/>
    </xf>
    <xf numFmtId="0" fontId="28" fillId="0" borderId="22" applyNumberFormat="0" applyFill="0" applyAlignment="0" applyProtection="0">
      <alignment vertical="center"/>
    </xf>
    <xf numFmtId="0" fontId="29" fillId="0" borderId="23" applyNumberFormat="0" applyFill="0" applyAlignment="0" applyProtection="0">
      <alignment vertical="center"/>
    </xf>
    <xf numFmtId="0" fontId="29" fillId="0" borderId="0" applyNumberFormat="0" applyFill="0" applyBorder="0" applyAlignment="0" applyProtection="0">
      <alignment vertical="center"/>
    </xf>
    <xf numFmtId="0" fontId="30" fillId="0" borderId="24" applyNumberFormat="0" applyFill="0" applyAlignment="0" applyProtection="0">
      <alignment vertical="center"/>
    </xf>
    <xf numFmtId="0" fontId="31" fillId="30" borderId="25" applyNumberFormat="0" applyAlignment="0" applyProtection="0">
      <alignment vertical="center"/>
    </xf>
    <xf numFmtId="0" fontId="32" fillId="0" borderId="0" applyNumberFormat="0" applyFill="0" applyBorder="0" applyAlignment="0" applyProtection="0">
      <alignment vertical="center"/>
    </xf>
    <xf numFmtId="0" fontId="33" fillId="31" borderId="20" applyNumberFormat="0" applyAlignment="0" applyProtection="0">
      <alignment vertical="center"/>
    </xf>
    <xf numFmtId="0" fontId="34" fillId="32" borderId="0" applyNumberFormat="0" applyBorder="0" applyAlignment="0" applyProtection="0">
      <alignment vertical="center"/>
    </xf>
    <xf numFmtId="0" fontId="15" fillId="0" borderId="0">
      <alignment vertical="center"/>
    </xf>
    <xf numFmtId="0" fontId="14" fillId="0" borderId="0">
      <alignment vertical="center"/>
    </xf>
    <xf numFmtId="0" fontId="41" fillId="0" borderId="0"/>
    <xf numFmtId="38" fontId="41" fillId="0" borderId="0" applyFont="0" applyFill="0" applyBorder="0" applyAlignment="0" applyProtection="0"/>
    <xf numFmtId="0" fontId="45" fillId="0" borderId="0"/>
    <xf numFmtId="38" fontId="45" fillId="0" borderId="0" applyFont="0" applyFill="0" applyBorder="0" applyAlignment="0" applyProtection="0">
      <alignment vertical="center"/>
    </xf>
    <xf numFmtId="0" fontId="43" fillId="0" borderId="0">
      <alignment vertical="center"/>
    </xf>
    <xf numFmtId="0" fontId="18" fillId="0" borderId="0">
      <alignment vertical="center"/>
    </xf>
    <xf numFmtId="0" fontId="43" fillId="0" borderId="0">
      <alignment vertical="center"/>
    </xf>
    <xf numFmtId="0" fontId="18" fillId="0" borderId="0">
      <alignment vertical="center"/>
    </xf>
    <xf numFmtId="0" fontId="43" fillId="0" borderId="0">
      <alignment vertical="center"/>
    </xf>
    <xf numFmtId="38" fontId="18" fillId="0" borderId="0" applyFont="0" applyFill="0" applyBorder="0" applyAlignment="0" applyProtection="0">
      <alignment vertical="center"/>
    </xf>
    <xf numFmtId="0" fontId="46" fillId="0" borderId="0">
      <alignment vertical="center"/>
    </xf>
    <xf numFmtId="0" fontId="13" fillId="0" borderId="0">
      <alignment vertical="center"/>
    </xf>
    <xf numFmtId="38" fontId="13" fillId="0" borderId="0" applyFont="0" applyFill="0" applyBorder="0" applyAlignment="0" applyProtection="0">
      <alignment vertical="center"/>
    </xf>
    <xf numFmtId="0" fontId="46" fillId="0" borderId="0"/>
    <xf numFmtId="0" fontId="12"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9" fillId="0" borderId="0">
      <alignment vertical="center"/>
    </xf>
    <xf numFmtId="0" fontId="8" fillId="0" borderId="0">
      <alignment vertical="center"/>
    </xf>
    <xf numFmtId="0" fontId="8" fillId="0" borderId="0">
      <alignment vertical="center"/>
    </xf>
    <xf numFmtId="0" fontId="7" fillId="0" borderId="0">
      <alignment vertical="center"/>
    </xf>
    <xf numFmtId="38" fontId="7" fillId="0" borderId="0" applyFont="0" applyFill="0" applyBorder="0" applyAlignment="0" applyProtection="0">
      <alignment vertical="center"/>
    </xf>
    <xf numFmtId="0" fontId="6" fillId="0" borderId="0">
      <alignment vertical="center"/>
    </xf>
    <xf numFmtId="38" fontId="6" fillId="0" borderId="0" applyFont="0" applyFill="0" applyBorder="0" applyAlignment="0" applyProtection="0">
      <alignment vertical="center"/>
    </xf>
    <xf numFmtId="38" fontId="18"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9" fontId="18" fillId="0" borderId="0" applyFont="0" applyFill="0" applyBorder="0" applyAlignment="0" applyProtection="0">
      <alignment vertical="center"/>
    </xf>
    <xf numFmtId="0" fontId="1" fillId="0" borderId="0">
      <alignment vertical="center"/>
    </xf>
    <xf numFmtId="0" fontId="1" fillId="0" borderId="0">
      <alignment vertical="center"/>
    </xf>
  </cellStyleXfs>
  <cellXfs count="389">
    <xf numFmtId="0" fontId="0" fillId="0" borderId="0" xfId="0">
      <alignment vertical="center"/>
    </xf>
    <xf numFmtId="0" fontId="42" fillId="0" borderId="0" xfId="49" applyFont="1">
      <alignment vertical="center"/>
    </xf>
    <xf numFmtId="0" fontId="46" fillId="0" borderId="0" xfId="48" applyFont="1" applyAlignment="1">
      <alignment horizontal="left" vertical="center"/>
    </xf>
    <xf numFmtId="0" fontId="43" fillId="0" borderId="0" xfId="49" applyFont="1">
      <alignment vertical="center"/>
    </xf>
    <xf numFmtId="0" fontId="46" fillId="0" borderId="0" xfId="48" applyFont="1">
      <alignment vertical="center"/>
    </xf>
    <xf numFmtId="0" fontId="47" fillId="0" borderId="0" xfId="48" applyFont="1">
      <alignment vertical="center"/>
    </xf>
    <xf numFmtId="0" fontId="47" fillId="0" borderId="0" xfId="50" applyFont="1">
      <alignment vertical="center"/>
    </xf>
    <xf numFmtId="0" fontId="46" fillId="0" borderId="0" xfId="51" applyFont="1">
      <alignment vertical="center"/>
    </xf>
    <xf numFmtId="0" fontId="47" fillId="0" borderId="0" xfId="52" quotePrefix="1" applyFont="1">
      <alignment vertical="center"/>
    </xf>
    <xf numFmtId="0" fontId="47" fillId="0" borderId="0" xfId="52" applyFont="1">
      <alignment vertical="center"/>
    </xf>
    <xf numFmtId="0" fontId="46" fillId="0" borderId="0" xfId="52" applyFont="1">
      <alignment vertical="center"/>
    </xf>
    <xf numFmtId="0" fontId="49" fillId="0" borderId="0" xfId="52" applyFont="1" applyAlignment="1">
      <alignment horizontal="center" vertical="center"/>
    </xf>
    <xf numFmtId="0" fontId="36" fillId="0" borderId="0" xfId="52" applyFont="1" applyAlignment="1">
      <alignment vertical="center" wrapText="1"/>
    </xf>
    <xf numFmtId="0" fontId="46" fillId="33" borderId="0" xfId="52" applyFont="1" applyFill="1" applyAlignment="1">
      <alignment vertical="center" textRotation="255"/>
    </xf>
    <xf numFmtId="0" fontId="46" fillId="33" borderId="2" xfId="52" applyFont="1" applyFill="1" applyBorder="1" applyAlignment="1">
      <alignment vertical="center" textRotation="255"/>
    </xf>
    <xf numFmtId="0" fontId="46" fillId="0" borderId="0" xfId="52" applyFont="1" applyAlignment="1">
      <alignment horizontal="center" vertical="center"/>
    </xf>
    <xf numFmtId="0" fontId="46" fillId="33" borderId="31" xfId="52" applyFont="1" applyFill="1" applyBorder="1" applyAlignment="1">
      <alignment vertical="center" textRotation="255"/>
    </xf>
    <xf numFmtId="0" fontId="46" fillId="0" borderId="0" xfId="52" applyFont="1" applyAlignment="1">
      <alignment vertical="center" wrapText="1"/>
    </xf>
    <xf numFmtId="0" fontId="46" fillId="33" borderId="0" xfId="52" applyFont="1" applyFill="1">
      <alignment vertical="center"/>
    </xf>
    <xf numFmtId="0" fontId="17" fillId="0" borderId="0" xfId="52" applyFont="1" applyAlignment="1">
      <alignment vertical="center" wrapText="1"/>
    </xf>
    <xf numFmtId="0" fontId="46" fillId="33" borderId="0" xfId="52" applyFont="1" applyFill="1" applyAlignment="1">
      <alignment vertical="center" shrinkToFit="1"/>
    </xf>
    <xf numFmtId="0" fontId="46" fillId="33" borderId="0" xfId="52" applyFont="1" applyFill="1" applyAlignment="1">
      <alignment vertical="center" wrapText="1"/>
    </xf>
    <xf numFmtId="0" fontId="53" fillId="33" borderId="0" xfId="52" applyFont="1" applyFill="1" applyAlignment="1">
      <alignment vertical="center" wrapText="1"/>
    </xf>
    <xf numFmtId="0" fontId="40" fillId="33" borderId="0" xfId="52" applyFont="1" applyFill="1" applyAlignment="1">
      <alignment vertical="center" shrinkToFit="1"/>
    </xf>
    <xf numFmtId="0" fontId="40" fillId="33" borderId="0" xfId="52" applyFont="1" applyFill="1" applyAlignment="1">
      <alignment horizontal="center" vertical="center" shrinkToFit="1"/>
    </xf>
    <xf numFmtId="0" fontId="46" fillId="33" borderId="0" xfId="54" applyFill="1">
      <alignment vertical="center"/>
    </xf>
    <xf numFmtId="0" fontId="51" fillId="33" borderId="0" xfId="52" applyFont="1" applyFill="1" applyAlignment="1">
      <alignment vertical="center" shrinkToFit="1"/>
    </xf>
    <xf numFmtId="0" fontId="51" fillId="33" borderId="0" xfId="52" applyFont="1" applyFill="1" applyAlignment="1">
      <alignment vertical="center" wrapText="1"/>
    </xf>
    <xf numFmtId="0" fontId="42" fillId="33" borderId="0" xfId="49" applyFont="1" applyFill="1">
      <alignment vertical="center"/>
    </xf>
    <xf numFmtId="0" fontId="40" fillId="33" borderId="0" xfId="52" applyFont="1" applyFill="1" applyAlignment="1">
      <alignment horizontal="right" vertical="center" shrinkToFit="1"/>
    </xf>
    <xf numFmtId="0" fontId="40" fillId="33" borderId="0" xfId="52" applyFont="1" applyFill="1" applyAlignment="1">
      <alignment horizontal="left" vertical="center" shrinkToFit="1"/>
    </xf>
    <xf numFmtId="0" fontId="40" fillId="33" borderId="0" xfId="54" applyFont="1" applyFill="1" applyAlignment="1">
      <alignment horizontal="right" vertical="center"/>
    </xf>
    <xf numFmtId="0" fontId="40" fillId="33" borderId="0" xfId="54" applyFont="1" applyFill="1" applyAlignment="1">
      <alignment horizontal="left" vertical="center"/>
    </xf>
    <xf numFmtId="0" fontId="40" fillId="33" borderId="0" xfId="52" applyFont="1" applyFill="1" applyAlignment="1">
      <alignment horizontal="right" vertical="center"/>
    </xf>
    <xf numFmtId="0" fontId="42" fillId="33" borderId="0" xfId="49" applyFont="1" applyFill="1" applyAlignment="1">
      <alignment horizontal="right" vertical="center"/>
    </xf>
    <xf numFmtId="0" fontId="42" fillId="33" borderId="0" xfId="49" applyFont="1" applyFill="1" applyAlignment="1">
      <alignment horizontal="left" vertical="center" shrinkToFit="1"/>
    </xf>
    <xf numFmtId="0" fontId="42" fillId="33" borderId="0" xfId="49" applyFont="1" applyFill="1" applyAlignment="1">
      <alignment horizontal="left" vertical="center"/>
    </xf>
    <xf numFmtId="0" fontId="46" fillId="33" borderId="0" xfId="49" applyFont="1" applyFill="1" applyAlignment="1">
      <alignment horizontal="right" vertical="center"/>
    </xf>
    <xf numFmtId="0" fontId="42" fillId="0" borderId="0" xfId="49" applyFont="1" applyAlignment="1">
      <alignment horizontal="left" vertical="center"/>
    </xf>
    <xf numFmtId="0" fontId="40" fillId="33" borderId="0" xfId="52" applyFont="1" applyFill="1" applyAlignment="1">
      <alignment horizontal="center" vertical="center"/>
    </xf>
    <xf numFmtId="0" fontId="40" fillId="33" borderId="0" xfId="49" applyFont="1" applyFill="1" applyAlignment="1">
      <alignment horizontal="center" vertical="center"/>
    </xf>
    <xf numFmtId="0" fontId="52" fillId="33" borderId="0" xfId="54" applyFont="1" applyFill="1" applyAlignment="1">
      <alignment vertical="top"/>
    </xf>
    <xf numFmtId="0" fontId="52" fillId="33" borderId="0" xfId="52" applyFont="1" applyFill="1">
      <alignment vertical="center"/>
    </xf>
    <xf numFmtId="0" fontId="11" fillId="0" borderId="0" xfId="59">
      <alignment vertical="center"/>
    </xf>
    <xf numFmtId="0" fontId="46" fillId="33" borderId="0" xfId="52" applyFont="1" applyFill="1" applyAlignment="1">
      <alignment horizontal="center" vertical="center"/>
    </xf>
    <xf numFmtId="0" fontId="35" fillId="0" borderId="0" xfId="52" applyFont="1" applyAlignment="1">
      <alignment vertical="top" wrapText="1"/>
    </xf>
    <xf numFmtId="0" fontId="55" fillId="36" borderId="37" xfId="60" applyFont="1" applyFill="1" applyBorder="1">
      <alignment vertical="center"/>
    </xf>
    <xf numFmtId="0" fontId="55" fillId="36" borderId="38" xfId="60" applyFont="1" applyFill="1" applyBorder="1">
      <alignment vertical="center"/>
    </xf>
    <xf numFmtId="0" fontId="19" fillId="36" borderId="39" xfId="60" applyFont="1" applyFill="1" applyBorder="1">
      <alignment vertical="center"/>
    </xf>
    <xf numFmtId="0" fontId="10" fillId="37" borderId="37" xfId="60" applyFill="1" applyBorder="1">
      <alignment vertical="center"/>
    </xf>
    <xf numFmtId="0" fontId="10" fillId="37" borderId="38" xfId="60" applyFill="1" applyBorder="1">
      <alignment vertical="center"/>
    </xf>
    <xf numFmtId="0" fontId="10" fillId="38" borderId="38" xfId="60" applyFill="1" applyBorder="1">
      <alignment vertical="center"/>
    </xf>
    <xf numFmtId="0" fontId="10" fillId="35" borderId="38" xfId="60" applyFill="1" applyBorder="1">
      <alignment vertical="center"/>
    </xf>
    <xf numFmtId="0" fontId="10" fillId="35" borderId="39" xfId="60" applyFill="1" applyBorder="1">
      <alignment vertical="center"/>
    </xf>
    <xf numFmtId="0" fontId="10" fillId="0" borderId="0" xfId="60">
      <alignment vertical="center"/>
    </xf>
    <xf numFmtId="0" fontId="19" fillId="36" borderId="40" xfId="60" applyFont="1" applyFill="1" applyBorder="1">
      <alignment vertical="center"/>
    </xf>
    <xf numFmtId="0" fontId="19" fillId="36" borderId="41" xfId="60" applyFont="1" applyFill="1" applyBorder="1">
      <alignment vertical="center"/>
    </xf>
    <xf numFmtId="0" fontId="19" fillId="36" borderId="42" xfId="60" applyFont="1" applyFill="1" applyBorder="1">
      <alignment vertical="center"/>
    </xf>
    <xf numFmtId="0" fontId="10" fillId="37" borderId="40" xfId="60" applyFill="1" applyBorder="1">
      <alignment vertical="center"/>
    </xf>
    <xf numFmtId="0" fontId="10" fillId="37" borderId="41" xfId="60" applyFill="1" applyBorder="1">
      <alignment vertical="center"/>
    </xf>
    <xf numFmtId="0" fontId="10" fillId="38" borderId="41" xfId="60" applyFill="1" applyBorder="1">
      <alignment vertical="center"/>
    </xf>
    <xf numFmtId="0" fontId="10" fillId="35" borderId="41" xfId="60" applyFill="1" applyBorder="1">
      <alignment vertical="center"/>
    </xf>
    <xf numFmtId="0" fontId="10" fillId="35" borderId="42" xfId="60" applyFill="1" applyBorder="1">
      <alignment vertical="center"/>
    </xf>
    <xf numFmtId="0" fontId="10" fillId="0" borderId="43" xfId="60" applyBorder="1">
      <alignment vertical="center"/>
    </xf>
    <xf numFmtId="0" fontId="10" fillId="0" borderId="44" xfId="60" applyBorder="1">
      <alignment vertical="center"/>
    </xf>
    <xf numFmtId="0" fontId="10" fillId="0" borderId="45" xfId="60" applyBorder="1">
      <alignment vertical="center"/>
    </xf>
    <xf numFmtId="0" fontId="10" fillId="0" borderId="46" xfId="60" applyBorder="1">
      <alignment vertical="center"/>
    </xf>
    <xf numFmtId="0" fontId="10" fillId="0" borderId="44" xfId="60" applyBorder="1" applyAlignment="1">
      <alignment horizontal="right" vertical="center"/>
    </xf>
    <xf numFmtId="176" fontId="10" fillId="0" borderId="44" xfId="60" applyNumberFormat="1" applyBorder="1" applyAlignment="1">
      <alignment horizontal="right" vertical="center"/>
    </xf>
    <xf numFmtId="177" fontId="10" fillId="0" borderId="44" xfId="60" applyNumberFormat="1" applyBorder="1">
      <alignment vertical="center"/>
    </xf>
    <xf numFmtId="38" fontId="10" fillId="0" borderId="44" xfId="60" applyNumberFormat="1" applyBorder="1">
      <alignment vertical="center"/>
    </xf>
    <xf numFmtId="14" fontId="10" fillId="0" borderId="0" xfId="60" applyNumberFormat="1">
      <alignment vertical="center"/>
    </xf>
    <xf numFmtId="0" fontId="30" fillId="0" borderId="0" xfId="0" applyFont="1" applyBorder="1">
      <alignment vertical="center"/>
    </xf>
    <xf numFmtId="0" fontId="44" fillId="0" borderId="0" xfId="0" applyFont="1" applyBorder="1">
      <alignment vertical="center"/>
    </xf>
    <xf numFmtId="0" fontId="44" fillId="0" borderId="0" xfId="0" applyFont="1" applyBorder="1" applyAlignment="1">
      <alignment horizontal="center" vertical="center"/>
    </xf>
    <xf numFmtId="0" fontId="5" fillId="38" borderId="41" xfId="60" applyFont="1" applyFill="1" applyBorder="1">
      <alignment vertical="center"/>
    </xf>
    <xf numFmtId="0" fontId="56" fillId="0" borderId="0" xfId="71" applyFont="1" applyProtection="1">
      <alignment vertical="center"/>
      <protection locked="0"/>
    </xf>
    <xf numFmtId="0" fontId="56" fillId="0" borderId="0" xfId="71" applyFont="1" applyAlignment="1" applyProtection="1">
      <alignment horizontal="center" vertical="center"/>
      <protection locked="0"/>
    </xf>
    <xf numFmtId="0" fontId="57" fillId="0" borderId="0" xfId="71" applyFont="1" applyProtection="1">
      <alignment vertical="center"/>
      <protection locked="0"/>
    </xf>
    <xf numFmtId="0" fontId="57" fillId="40" borderId="0" xfId="71" applyFont="1" applyFill="1" applyAlignment="1" applyProtection="1">
      <alignment horizontal="right" vertical="center"/>
      <protection locked="0"/>
    </xf>
    <xf numFmtId="0" fontId="58" fillId="0" borderId="0" xfId="71" applyFont="1" applyProtection="1">
      <alignment vertical="center"/>
      <protection locked="0"/>
    </xf>
    <xf numFmtId="0" fontId="56" fillId="0" borderId="11" xfId="71" applyFont="1" applyBorder="1" applyAlignment="1" applyProtection="1">
      <alignment horizontal="center" vertical="center"/>
      <protection locked="0"/>
    </xf>
    <xf numFmtId="179" fontId="56" fillId="0" borderId="11" xfId="71" applyNumberFormat="1" applyFont="1" applyBorder="1">
      <alignment vertical="center"/>
    </xf>
    <xf numFmtId="179" fontId="56" fillId="0" borderId="11" xfId="72" applyNumberFormat="1" applyFont="1" applyBorder="1" applyProtection="1">
      <alignment vertical="center"/>
      <protection locked="0"/>
    </xf>
    <xf numFmtId="0" fontId="56" fillId="0" borderId="11" xfId="71" applyFont="1" applyBorder="1" applyAlignment="1" applyProtection="1">
      <alignment horizontal="center" vertical="center" wrapText="1"/>
      <protection locked="0"/>
    </xf>
    <xf numFmtId="0" fontId="59" fillId="0" borderId="0" xfId="71" applyFont="1">
      <alignment vertical="center"/>
    </xf>
    <xf numFmtId="0" fontId="59" fillId="0" borderId="0" xfId="71" applyFont="1" applyAlignment="1">
      <alignment horizontal="left" vertical="center"/>
    </xf>
    <xf numFmtId="0" fontId="59" fillId="0" borderId="11" xfId="71" applyFont="1" applyBorder="1" applyAlignment="1">
      <alignment horizontal="center" vertical="center"/>
    </xf>
    <xf numFmtId="0" fontId="59" fillId="0" borderId="11" xfId="71" applyFont="1" applyBorder="1">
      <alignment vertical="center"/>
    </xf>
    <xf numFmtId="179" fontId="56" fillId="0" borderId="0" xfId="71" applyNumberFormat="1" applyFont="1" applyBorder="1">
      <alignment vertical="center"/>
    </xf>
    <xf numFmtId="179" fontId="56" fillId="0" borderId="0" xfId="71" applyNumberFormat="1" applyFont="1" applyBorder="1" applyProtection="1">
      <alignment vertical="center"/>
      <protection locked="0"/>
    </xf>
    <xf numFmtId="178" fontId="56" fillId="0" borderId="0" xfId="71" applyNumberFormat="1" applyFont="1" applyFill="1" applyBorder="1" applyProtection="1">
      <alignment vertical="center"/>
      <protection locked="0"/>
    </xf>
    <xf numFmtId="180" fontId="56" fillId="0" borderId="11" xfId="71" applyNumberFormat="1" applyFont="1" applyBorder="1" applyProtection="1">
      <alignment vertical="center"/>
      <protection locked="0"/>
    </xf>
    <xf numFmtId="0" fontId="56" fillId="0" borderId="0" xfId="71" applyFont="1" applyBorder="1" applyAlignment="1" applyProtection="1">
      <alignment horizontal="center" vertical="center"/>
      <protection locked="0"/>
    </xf>
    <xf numFmtId="180" fontId="56" fillId="0" borderId="0" xfId="71" applyNumberFormat="1" applyFont="1" applyBorder="1" applyProtection="1">
      <alignment vertical="center"/>
      <protection locked="0"/>
    </xf>
    <xf numFmtId="0" fontId="59" fillId="0" borderId="11" xfId="71" applyFont="1" applyBorder="1" applyAlignment="1" applyProtection="1">
      <alignment horizontal="center" vertical="center" wrapText="1"/>
      <protection locked="0"/>
    </xf>
    <xf numFmtId="180" fontId="56" fillId="0" borderId="11" xfId="71" applyNumberFormat="1" applyFont="1" applyBorder="1" applyAlignment="1" applyProtection="1">
      <alignment horizontal="right" vertical="center"/>
      <protection locked="0"/>
    </xf>
    <xf numFmtId="180" fontId="56" fillId="0" borderId="11" xfId="71" applyNumberFormat="1" applyFont="1" applyBorder="1" applyAlignment="1" applyProtection="1">
      <alignment horizontal="center" vertical="center"/>
      <protection locked="0"/>
    </xf>
    <xf numFmtId="179" fontId="56" fillId="39" borderId="11" xfId="72" applyNumberFormat="1" applyFont="1" applyFill="1" applyBorder="1" applyProtection="1">
      <alignment vertical="center"/>
      <protection locked="0"/>
    </xf>
    <xf numFmtId="0" fontId="56" fillId="0" borderId="11" xfId="71" applyFont="1" applyFill="1" applyBorder="1" applyAlignment="1" applyProtection="1">
      <alignment horizontal="right" vertical="center"/>
      <protection locked="0"/>
    </xf>
    <xf numFmtId="179" fontId="56" fillId="0" borderId="11" xfId="71" applyNumberFormat="1" applyFont="1" applyFill="1" applyBorder="1" applyProtection="1">
      <alignment vertical="center"/>
      <protection locked="0"/>
    </xf>
    <xf numFmtId="38" fontId="56" fillId="0" borderId="11" xfId="70" applyFont="1" applyFill="1" applyBorder="1" applyAlignment="1" applyProtection="1">
      <alignment vertical="center"/>
      <protection locked="0"/>
    </xf>
    <xf numFmtId="178" fontId="56" fillId="39" borderId="11" xfId="71" applyNumberFormat="1" applyFont="1" applyFill="1" applyBorder="1" applyProtection="1">
      <alignment vertical="center"/>
      <protection locked="0"/>
    </xf>
    <xf numFmtId="0" fontId="56" fillId="0" borderId="11" xfId="71" applyFont="1" applyFill="1" applyBorder="1" applyAlignment="1" applyProtection="1">
      <alignment horizontal="center" vertical="center"/>
      <protection locked="0"/>
    </xf>
    <xf numFmtId="0" fontId="61" fillId="0" borderId="0" xfId="71" applyFont="1" applyAlignment="1" applyProtection="1">
      <alignment vertical="center"/>
      <protection locked="0"/>
    </xf>
    <xf numFmtId="0" fontId="62" fillId="0" borderId="0" xfId="71" applyFont="1">
      <alignment vertical="center"/>
    </xf>
    <xf numFmtId="0" fontId="4" fillId="0" borderId="0" xfId="71">
      <alignment vertical="center"/>
    </xf>
    <xf numFmtId="0" fontId="4" fillId="0" borderId="0" xfId="71" applyAlignment="1">
      <alignment vertical="center" wrapText="1"/>
    </xf>
    <xf numFmtId="0" fontId="18" fillId="0" borderId="0" xfId="71" applyFont="1" applyAlignment="1">
      <alignment vertical="center" wrapText="1"/>
    </xf>
    <xf numFmtId="0" fontId="30" fillId="41" borderId="11" xfId="71" applyFont="1" applyFill="1" applyBorder="1" applyAlignment="1">
      <alignment vertical="center" wrapText="1"/>
    </xf>
    <xf numFmtId="0" fontId="30" fillId="39" borderId="11" xfId="71" applyFont="1" applyFill="1" applyBorder="1" applyAlignment="1">
      <alignment horizontal="center" vertical="center" wrapText="1"/>
    </xf>
    <xf numFmtId="0" fontId="30" fillId="0" borderId="11" xfId="71" applyFont="1" applyBorder="1" applyAlignment="1">
      <alignment vertical="center" wrapText="1"/>
    </xf>
    <xf numFmtId="0" fontId="62" fillId="0" borderId="0" xfId="71" applyFont="1" applyAlignment="1">
      <alignment horizontal="center" vertical="center"/>
    </xf>
    <xf numFmtId="0" fontId="30" fillId="41" borderId="11" xfId="71" applyFont="1" applyFill="1" applyBorder="1" applyAlignment="1">
      <alignment horizontal="center" vertical="center" wrapText="1"/>
    </xf>
    <xf numFmtId="0" fontId="30" fillId="0" borderId="11" xfId="71" applyFont="1" applyBorder="1" applyAlignment="1">
      <alignment horizontal="center" vertical="center" wrapText="1"/>
    </xf>
    <xf numFmtId="0" fontId="4" fillId="0" borderId="0" xfId="71" applyAlignment="1">
      <alignment horizontal="center" vertical="center"/>
    </xf>
    <xf numFmtId="0" fontId="0" fillId="0" borderId="0" xfId="71" applyFont="1" applyAlignment="1">
      <alignment vertical="center" wrapText="1"/>
    </xf>
    <xf numFmtId="179" fontId="30" fillId="39" borderId="11" xfId="71" applyNumberFormat="1" applyFont="1" applyFill="1" applyBorder="1" applyAlignment="1">
      <alignment horizontal="center" vertical="center" wrapText="1"/>
    </xf>
    <xf numFmtId="0" fontId="63" fillId="0" borderId="0" xfId="71" applyFont="1" applyProtection="1">
      <alignment vertical="center"/>
      <protection locked="0"/>
    </xf>
    <xf numFmtId="0" fontId="63" fillId="0" borderId="0" xfId="71" applyFont="1" applyAlignment="1" applyProtection="1">
      <alignment horizontal="center" vertical="center"/>
      <protection locked="0"/>
    </xf>
    <xf numFmtId="0" fontId="63" fillId="40" borderId="0" xfId="71" applyFont="1" applyFill="1" applyAlignment="1" applyProtection="1">
      <alignment horizontal="right" vertical="center"/>
      <protection locked="0"/>
    </xf>
    <xf numFmtId="179" fontId="63" fillId="40" borderId="0" xfId="70" applyNumberFormat="1" applyFont="1" applyFill="1" applyAlignment="1" applyProtection="1">
      <alignment horizontal="right" vertical="center"/>
      <protection locked="0"/>
    </xf>
    <xf numFmtId="179" fontId="63" fillId="40" borderId="0" xfId="71" applyNumberFormat="1" applyFont="1" applyFill="1" applyAlignment="1" applyProtection="1">
      <alignment horizontal="right" vertical="center"/>
      <protection locked="0"/>
    </xf>
    <xf numFmtId="0" fontId="30" fillId="40" borderId="9" xfId="71" applyFont="1" applyFill="1" applyBorder="1" applyAlignment="1">
      <alignment vertical="center" wrapText="1"/>
    </xf>
    <xf numFmtId="0" fontId="30" fillId="40" borderId="5" xfId="71" applyFont="1" applyFill="1" applyBorder="1" applyAlignment="1">
      <alignment horizontal="center" vertical="center" wrapText="1"/>
    </xf>
    <xf numFmtId="0" fontId="30" fillId="0" borderId="0" xfId="60" applyFont="1" applyAlignment="1">
      <alignment vertical="center" wrapText="1"/>
    </xf>
    <xf numFmtId="0" fontId="57" fillId="0" borderId="0" xfId="71" applyFont="1" applyAlignment="1" applyProtection="1">
      <alignment horizontal="right" vertical="center"/>
      <protection locked="0"/>
    </xf>
    <xf numFmtId="0" fontId="57" fillId="40" borderId="0" xfId="71" applyFont="1" applyFill="1" applyAlignment="1" applyProtection="1">
      <alignment horizontal="right" vertical="center" wrapText="1"/>
      <protection locked="0"/>
    </xf>
    <xf numFmtId="0" fontId="30" fillId="40" borderId="33" xfId="60" applyFont="1" applyFill="1" applyBorder="1" applyAlignment="1">
      <alignment vertical="center" wrapText="1"/>
    </xf>
    <xf numFmtId="0" fontId="30" fillId="40" borderId="29" xfId="60" applyFont="1" applyFill="1" applyBorder="1" applyAlignment="1">
      <alignment vertical="center" wrapText="1"/>
    </xf>
    <xf numFmtId="0" fontId="30" fillId="40" borderId="28" xfId="60" applyFont="1" applyFill="1" applyBorder="1" applyAlignment="1">
      <alignment vertical="center" wrapText="1"/>
    </xf>
    <xf numFmtId="0" fontId="3" fillId="0" borderId="0" xfId="60" applyFont="1">
      <alignment vertical="center"/>
    </xf>
    <xf numFmtId="0" fontId="62" fillId="0" borderId="0" xfId="71" applyFont="1" applyAlignment="1">
      <alignment horizontal="center" vertical="center"/>
    </xf>
    <xf numFmtId="0" fontId="46" fillId="0" borderId="0" xfId="48" applyFont="1" applyAlignment="1">
      <alignment vertical="center"/>
    </xf>
    <xf numFmtId="0" fontId="56" fillId="0" borderId="0" xfId="71" applyFont="1" applyBorder="1" applyAlignment="1" applyProtection="1">
      <alignment vertical="center"/>
      <protection locked="0"/>
    </xf>
    <xf numFmtId="0" fontId="56" fillId="0" borderId="0" xfId="71" applyFont="1" applyFill="1" applyBorder="1" applyAlignment="1" applyProtection="1">
      <alignment vertical="center"/>
      <protection locked="0"/>
    </xf>
    <xf numFmtId="0" fontId="30" fillId="40" borderId="4" xfId="71" applyFont="1" applyFill="1" applyBorder="1" applyAlignment="1">
      <alignment horizontal="center" vertical="center" wrapText="1"/>
    </xf>
    <xf numFmtId="0" fontId="17" fillId="33" borderId="0" xfId="52" applyFont="1" applyFill="1" applyAlignment="1">
      <alignment horizontal="center" vertical="center" wrapText="1"/>
    </xf>
    <xf numFmtId="38" fontId="56" fillId="0" borderId="9" xfId="70" applyFont="1" applyFill="1" applyBorder="1" applyAlignment="1" applyProtection="1">
      <alignment vertical="center"/>
      <protection locked="0"/>
    </xf>
    <xf numFmtId="38" fontId="56" fillId="0" borderId="5" xfId="70" applyFont="1" applyFill="1" applyBorder="1" applyAlignment="1" applyProtection="1">
      <alignment vertical="center"/>
      <protection locked="0"/>
    </xf>
    <xf numFmtId="0" fontId="65" fillId="0" borderId="11" xfId="71" applyFont="1" applyBorder="1" applyAlignment="1" applyProtection="1">
      <alignment horizontal="center" vertical="center" wrapText="1"/>
      <protection locked="0"/>
    </xf>
    <xf numFmtId="179" fontId="56" fillId="0" borderId="0" xfId="71" applyNumberFormat="1" applyFont="1" applyFill="1" applyBorder="1" applyProtection="1">
      <alignment vertical="center"/>
      <protection locked="0"/>
    </xf>
    <xf numFmtId="0" fontId="66" fillId="0" borderId="11" xfId="71" applyFont="1" applyBorder="1" applyAlignment="1" applyProtection="1">
      <alignment horizontal="center" vertical="center" wrapText="1"/>
      <protection locked="0"/>
    </xf>
    <xf numFmtId="0" fontId="67" fillId="0" borderId="11" xfId="71" applyFont="1" applyBorder="1" applyAlignment="1" applyProtection="1">
      <alignment horizontal="center" vertical="center" wrapText="1"/>
      <protection locked="0"/>
    </xf>
    <xf numFmtId="178" fontId="56" fillId="0" borderId="11" xfId="71" applyNumberFormat="1" applyFont="1" applyFill="1" applyBorder="1" applyProtection="1">
      <alignment vertical="center"/>
      <protection locked="0"/>
    </xf>
    <xf numFmtId="180" fontId="56" fillId="39" borderId="11" xfId="71" applyNumberFormat="1" applyFont="1" applyFill="1" applyBorder="1" applyProtection="1">
      <alignment vertical="center"/>
      <protection locked="0"/>
    </xf>
    <xf numFmtId="0" fontId="56" fillId="39" borderId="0" xfId="71" applyFont="1" applyFill="1" applyProtection="1">
      <alignment vertical="center"/>
      <protection locked="0"/>
    </xf>
    <xf numFmtId="179" fontId="56" fillId="0" borderId="11" xfId="72" applyNumberFormat="1" applyFont="1" applyFill="1" applyBorder="1" applyProtection="1">
      <alignment vertical="center"/>
      <protection locked="0"/>
    </xf>
    <xf numFmtId="0" fontId="58" fillId="0" borderId="11" xfId="71" applyFont="1" applyFill="1" applyBorder="1" applyAlignment="1" applyProtection="1">
      <alignment horizontal="center" vertical="center"/>
      <protection locked="0"/>
    </xf>
    <xf numFmtId="179" fontId="58" fillId="0" borderId="11" xfId="72" applyNumberFormat="1" applyFont="1" applyFill="1" applyBorder="1" applyProtection="1">
      <alignment vertical="center"/>
      <protection locked="0"/>
    </xf>
    <xf numFmtId="180" fontId="56" fillId="39" borderId="11" xfId="71" applyNumberFormat="1" applyFont="1" applyFill="1" applyBorder="1" applyAlignment="1" applyProtection="1">
      <alignment horizontal="center" vertical="center"/>
      <protection locked="0"/>
    </xf>
    <xf numFmtId="0" fontId="56" fillId="0" borderId="11" xfId="71" applyFont="1" applyBorder="1" applyAlignment="1" applyProtection="1">
      <alignment horizontal="center" vertical="center"/>
      <protection locked="0"/>
    </xf>
    <xf numFmtId="0" fontId="56" fillId="0" borderId="0" xfId="71" applyFont="1" applyAlignment="1" applyProtection="1">
      <alignment horizontal="left" vertical="center" wrapText="1"/>
      <protection locked="0"/>
    </xf>
    <xf numFmtId="0" fontId="30" fillId="0" borderId="11" xfId="71" applyFont="1" applyFill="1" applyBorder="1" applyAlignment="1">
      <alignment horizontal="center" vertical="center" wrapText="1"/>
    </xf>
    <xf numFmtId="0" fontId="62" fillId="0" borderId="0" xfId="71" applyFont="1" applyAlignment="1">
      <alignment horizontal="center" vertical="center"/>
    </xf>
    <xf numFmtId="0" fontId="57" fillId="0" borderId="0" xfId="71" applyFont="1" applyFill="1" applyProtection="1">
      <alignment vertical="center"/>
      <protection locked="0"/>
    </xf>
    <xf numFmtId="0" fontId="57" fillId="0" borderId="0" xfId="71" applyFont="1" applyFill="1" applyAlignment="1" applyProtection="1">
      <alignment horizontal="right" vertical="center"/>
      <protection locked="0"/>
    </xf>
    <xf numFmtId="181" fontId="30" fillId="0" borderId="11" xfId="71" applyNumberFormat="1" applyFont="1" applyBorder="1" applyAlignment="1">
      <alignment horizontal="center" vertical="center" wrapText="1"/>
    </xf>
    <xf numFmtId="179" fontId="30" fillId="0" borderId="11" xfId="71" applyNumberFormat="1" applyFont="1" applyBorder="1" applyAlignment="1">
      <alignment horizontal="center" vertical="center" wrapText="1"/>
    </xf>
    <xf numFmtId="182" fontId="30" fillId="0" borderId="11" xfId="71" applyNumberFormat="1" applyFont="1" applyBorder="1" applyAlignment="1">
      <alignment horizontal="center" vertical="center" wrapText="1"/>
    </xf>
    <xf numFmtId="0" fontId="30" fillId="40" borderId="4" xfId="71" applyFont="1" applyFill="1" applyBorder="1" applyAlignment="1">
      <alignment vertical="center" wrapText="1"/>
    </xf>
    <xf numFmtId="183" fontId="30" fillId="0" borderId="11" xfId="73" applyNumberFormat="1" applyFont="1" applyBorder="1" applyAlignment="1">
      <alignment horizontal="center" vertical="center" wrapText="1"/>
    </xf>
    <xf numFmtId="179" fontId="30" fillId="0" borderId="11" xfId="73" applyNumberFormat="1" applyFont="1" applyBorder="1" applyAlignment="1">
      <alignment horizontal="center" vertical="center" wrapText="1"/>
    </xf>
    <xf numFmtId="179" fontId="30" fillId="39" borderId="11" xfId="73" applyNumberFormat="1" applyFont="1" applyFill="1" applyBorder="1" applyAlignment="1">
      <alignment horizontal="center" vertical="center" wrapText="1"/>
    </xf>
    <xf numFmtId="182" fontId="30" fillId="39" borderId="11" xfId="73" applyNumberFormat="1" applyFont="1" applyFill="1" applyBorder="1" applyAlignment="1">
      <alignment horizontal="center" vertical="center" wrapText="1"/>
    </xf>
    <xf numFmtId="181" fontId="30" fillId="39" borderId="11" xfId="73" applyNumberFormat="1" applyFont="1" applyFill="1" applyBorder="1" applyAlignment="1">
      <alignment horizontal="center" vertical="center" wrapText="1"/>
    </xf>
    <xf numFmtId="0" fontId="30" fillId="0" borderId="5" xfId="71" applyFont="1" applyBorder="1" applyAlignment="1">
      <alignment horizontal="center" vertical="center" wrapText="1"/>
    </xf>
    <xf numFmtId="0" fontId="30" fillId="40" borderId="5" xfId="71" applyFont="1" applyFill="1" applyBorder="1" applyAlignment="1">
      <alignment vertical="center" wrapText="1"/>
    </xf>
    <xf numFmtId="181" fontId="30" fillId="39" borderId="11" xfId="71" applyNumberFormat="1" applyFont="1" applyFill="1" applyBorder="1" applyAlignment="1">
      <alignment horizontal="center" vertical="center" wrapText="1"/>
    </xf>
    <xf numFmtId="182" fontId="30" fillId="39" borderId="11" xfId="71" applyNumberFormat="1" applyFont="1" applyFill="1" applyBorder="1" applyAlignment="1">
      <alignment horizontal="center" vertical="center" wrapText="1"/>
    </xf>
    <xf numFmtId="179" fontId="30" fillId="0" borderId="11" xfId="71" applyNumberFormat="1" applyFont="1" applyFill="1" applyBorder="1" applyAlignment="1">
      <alignment horizontal="center" vertical="center" wrapText="1"/>
    </xf>
    <xf numFmtId="184" fontId="30" fillId="0" borderId="11" xfId="71" applyNumberFormat="1" applyFont="1" applyBorder="1" applyAlignment="1">
      <alignment horizontal="center" vertical="center" wrapText="1"/>
    </xf>
    <xf numFmtId="184" fontId="30" fillId="0" borderId="11" xfId="71" applyNumberFormat="1" applyFont="1" applyFill="1" applyBorder="1" applyAlignment="1" applyProtection="1">
      <alignment horizontal="center" vertical="center" wrapText="1"/>
    </xf>
    <xf numFmtId="0" fontId="2" fillId="0" borderId="0" xfId="71" applyFont="1">
      <alignment vertical="center"/>
    </xf>
    <xf numFmtId="0" fontId="30" fillId="41" borderId="11" xfId="74" applyFont="1" applyFill="1" applyBorder="1" applyAlignment="1">
      <alignment vertical="center" wrapText="1"/>
    </xf>
    <xf numFmtId="0" fontId="30" fillId="41" borderId="11" xfId="74" applyFont="1" applyFill="1" applyBorder="1" applyAlignment="1">
      <alignment horizontal="center" vertical="center" wrapText="1"/>
    </xf>
    <xf numFmtId="0" fontId="0" fillId="0" borderId="0" xfId="74" applyFont="1" applyAlignment="1">
      <alignment vertical="center" wrapText="1"/>
    </xf>
    <xf numFmtId="0" fontId="1" fillId="0" borderId="0" xfId="74">
      <alignment vertical="center"/>
    </xf>
    <xf numFmtId="0" fontId="56" fillId="0" borderId="11" xfId="71" applyFont="1" applyBorder="1" applyAlignment="1" applyProtection="1">
      <alignment horizontal="center" vertical="center"/>
      <protection locked="0"/>
    </xf>
    <xf numFmtId="0" fontId="46" fillId="35" borderId="7" xfId="52" applyFont="1" applyFill="1" applyBorder="1" applyAlignment="1">
      <alignment horizontal="center" vertical="center"/>
    </xf>
    <xf numFmtId="0" fontId="46" fillId="35" borderId="31" xfId="52" applyFont="1" applyFill="1" applyBorder="1" applyAlignment="1">
      <alignment horizontal="center" vertical="center"/>
    </xf>
    <xf numFmtId="0" fontId="46" fillId="35" borderId="3" xfId="52" applyFont="1" applyFill="1" applyBorder="1" applyAlignment="1">
      <alignment horizontal="center" vertical="center"/>
    </xf>
    <xf numFmtId="0" fontId="46" fillId="35" borderId="12" xfId="52" applyFont="1" applyFill="1" applyBorder="1" applyAlignment="1">
      <alignment horizontal="center" vertical="center"/>
    </xf>
    <xf numFmtId="0" fontId="46" fillId="34" borderId="7" xfId="52" applyFont="1" applyFill="1" applyBorder="1" applyAlignment="1" applyProtection="1">
      <alignment horizontal="center" vertical="center" shrinkToFit="1"/>
      <protection locked="0"/>
    </xf>
    <xf numFmtId="0" fontId="46" fillId="34" borderId="31" xfId="52" applyFont="1" applyFill="1" applyBorder="1" applyAlignment="1" applyProtection="1">
      <alignment horizontal="center" vertical="center" shrinkToFit="1"/>
      <protection locked="0"/>
    </xf>
    <xf numFmtId="0" fontId="46" fillId="34" borderId="8" xfId="52" applyFont="1" applyFill="1" applyBorder="1" applyAlignment="1" applyProtection="1">
      <alignment horizontal="center" vertical="center" shrinkToFit="1"/>
      <protection locked="0"/>
    </xf>
    <xf numFmtId="0" fontId="46" fillId="34" borderId="3" xfId="52" applyFont="1" applyFill="1" applyBorder="1" applyAlignment="1" applyProtection="1">
      <alignment horizontal="center" vertical="center" shrinkToFit="1"/>
      <protection locked="0"/>
    </xf>
    <xf numFmtId="0" fontId="46" fillId="34" borderId="12" xfId="52" applyFont="1" applyFill="1" applyBorder="1" applyAlignment="1" applyProtection="1">
      <alignment horizontal="center" vertical="center" shrinkToFit="1"/>
      <protection locked="0"/>
    </xf>
    <xf numFmtId="0" fontId="46" fillId="34" borderId="6" xfId="52" applyFont="1" applyFill="1" applyBorder="1" applyAlignment="1" applyProtection="1">
      <alignment horizontal="center" vertical="center" shrinkToFit="1"/>
      <protection locked="0"/>
    </xf>
    <xf numFmtId="0" fontId="40" fillId="35" borderId="7" xfId="52" applyFont="1" applyFill="1" applyBorder="1" applyAlignment="1">
      <alignment horizontal="center" vertical="center"/>
    </xf>
    <xf numFmtId="0" fontId="40" fillId="35" borderId="31" xfId="52" applyFont="1" applyFill="1" applyBorder="1" applyAlignment="1">
      <alignment horizontal="center" vertical="center"/>
    </xf>
    <xf numFmtId="0" fontId="40" fillId="35" borderId="8" xfId="52" applyFont="1" applyFill="1" applyBorder="1" applyAlignment="1">
      <alignment horizontal="center" vertical="center"/>
    </xf>
    <xf numFmtId="0" fontId="40" fillId="35" borderId="3" xfId="52" applyFont="1" applyFill="1" applyBorder="1" applyAlignment="1">
      <alignment horizontal="center" vertical="center"/>
    </xf>
    <xf numFmtId="0" fontId="40" fillId="35" borderId="12" xfId="52" applyFont="1" applyFill="1" applyBorder="1" applyAlignment="1">
      <alignment horizontal="center" vertical="center"/>
    </xf>
    <xf numFmtId="0" fontId="40" fillId="35" borderId="6" xfId="52" applyFont="1" applyFill="1" applyBorder="1" applyAlignment="1">
      <alignment horizontal="center" vertical="center"/>
    </xf>
    <xf numFmtId="0" fontId="64" fillId="39" borderId="0" xfId="52" applyFont="1" applyFill="1" applyAlignment="1">
      <alignment horizontal="center" vertical="center"/>
    </xf>
    <xf numFmtId="0" fontId="64" fillId="39" borderId="12" xfId="52" applyFont="1" applyFill="1" applyBorder="1" applyAlignment="1">
      <alignment horizontal="center" vertical="center"/>
    </xf>
    <xf numFmtId="0" fontId="46" fillId="33" borderId="0" xfId="52" applyFont="1" applyFill="1" applyAlignment="1">
      <alignment horizontal="center" vertical="center"/>
    </xf>
    <xf numFmtId="0" fontId="17" fillId="33" borderId="0" xfId="52" applyFont="1" applyFill="1" applyAlignment="1">
      <alignment horizontal="center" vertical="center" wrapText="1"/>
    </xf>
    <xf numFmtId="49" fontId="52" fillId="33" borderId="0" xfId="52" quotePrefix="1" applyNumberFormat="1" applyFont="1" applyFill="1" applyAlignment="1">
      <alignment horizontal="center" vertical="center"/>
    </xf>
    <xf numFmtId="49" fontId="52" fillId="33" borderId="0" xfId="52" quotePrefix="1" applyNumberFormat="1" applyFont="1" applyFill="1" applyAlignment="1">
      <alignment horizontal="right" vertical="center"/>
    </xf>
    <xf numFmtId="0" fontId="52" fillId="33" borderId="0" xfId="52" quotePrefix="1" applyFont="1" applyFill="1" applyAlignment="1">
      <alignment horizontal="center" vertical="center"/>
    </xf>
    <xf numFmtId="0" fontId="52" fillId="33" borderId="0" xfId="54" applyFont="1" applyFill="1" applyAlignment="1">
      <alignment horizontal="left" vertical="top"/>
    </xf>
    <xf numFmtId="0" fontId="50" fillId="33" borderId="0" xfId="52" applyFont="1" applyFill="1" applyAlignment="1">
      <alignment horizontal="left" shrinkToFit="1"/>
    </xf>
    <xf numFmtId="0" fontId="40" fillId="33" borderId="31" xfId="52" applyFont="1" applyFill="1" applyBorder="1" applyAlignment="1">
      <alignment horizontal="left" vertical="top" wrapText="1"/>
    </xf>
    <xf numFmtId="0" fontId="46" fillId="33" borderId="0" xfId="52" applyFont="1" applyFill="1" applyAlignment="1">
      <alignment horizontal="left" vertical="center" wrapText="1"/>
    </xf>
    <xf numFmtId="0" fontId="46" fillId="33" borderId="7" xfId="52" applyFont="1" applyFill="1" applyBorder="1" applyAlignment="1">
      <alignment horizontal="left" vertical="top" wrapText="1"/>
    </xf>
    <xf numFmtId="0" fontId="46" fillId="33" borderId="31" xfId="52" applyFont="1" applyFill="1" applyBorder="1" applyAlignment="1">
      <alignment horizontal="left" vertical="top" wrapText="1"/>
    </xf>
    <xf numFmtId="0" fontId="46" fillId="33" borderId="8" xfId="52" applyFont="1" applyFill="1" applyBorder="1" applyAlignment="1">
      <alignment horizontal="left" vertical="top" wrapText="1"/>
    </xf>
    <xf numFmtId="0" fontId="46" fillId="33" borderId="1" xfId="52" applyFont="1" applyFill="1" applyBorder="1" applyAlignment="1">
      <alignment horizontal="left" vertical="top" wrapText="1"/>
    </xf>
    <xf numFmtId="0" fontId="46" fillId="33" borderId="0" xfId="52" applyFont="1" applyFill="1" applyAlignment="1">
      <alignment horizontal="left" vertical="top" wrapText="1"/>
    </xf>
    <xf numFmtId="0" fontId="46" fillId="33" borderId="2" xfId="52" applyFont="1" applyFill="1" applyBorder="1" applyAlignment="1">
      <alignment horizontal="left" vertical="top" wrapText="1"/>
    </xf>
    <xf numFmtId="0" fontId="46" fillId="33" borderId="3" xfId="52" applyFont="1" applyFill="1" applyBorder="1" applyAlignment="1">
      <alignment horizontal="left" vertical="top" wrapText="1"/>
    </xf>
    <xf numFmtId="0" fontId="46" fillId="33" borderId="12" xfId="52" applyFont="1" applyFill="1" applyBorder="1" applyAlignment="1">
      <alignment horizontal="left" vertical="top" wrapText="1"/>
    </xf>
    <xf numFmtId="0" fontId="46" fillId="33" borderId="6" xfId="52" applyFont="1" applyFill="1" applyBorder="1" applyAlignment="1">
      <alignment horizontal="left" vertical="top" wrapText="1"/>
    </xf>
    <xf numFmtId="0" fontId="50" fillId="33" borderId="0" xfId="52" applyFont="1" applyFill="1" applyAlignment="1">
      <alignment horizontal="left" vertical="center" wrapText="1"/>
    </xf>
    <xf numFmtId="0" fontId="50" fillId="34" borderId="30" xfId="52" applyFont="1" applyFill="1" applyBorder="1" applyAlignment="1" applyProtection="1">
      <alignment horizontal="center" vertical="center"/>
      <protection locked="0"/>
    </xf>
    <xf numFmtId="0" fontId="50" fillId="34" borderId="32" xfId="52" applyFont="1" applyFill="1" applyBorder="1" applyAlignment="1" applyProtection="1">
      <alignment horizontal="center" vertical="center"/>
      <protection locked="0"/>
    </xf>
    <xf numFmtId="0" fontId="50" fillId="34" borderId="34" xfId="52" applyFont="1" applyFill="1" applyBorder="1" applyAlignment="1" applyProtection="1">
      <alignment horizontal="center" vertical="center"/>
      <protection locked="0"/>
    </xf>
    <xf numFmtId="0" fontId="50" fillId="34" borderId="26" xfId="52" applyFont="1" applyFill="1" applyBorder="1" applyAlignment="1" applyProtection="1">
      <alignment horizontal="center" vertical="center"/>
      <protection locked="0"/>
    </xf>
    <xf numFmtId="0" fontId="50" fillId="34" borderId="35" xfId="52" applyFont="1" applyFill="1" applyBorder="1" applyAlignment="1" applyProtection="1">
      <alignment horizontal="center" vertical="center"/>
      <protection locked="0"/>
    </xf>
    <xf numFmtId="0" fontId="50" fillId="34" borderId="27" xfId="52" applyFont="1" applyFill="1" applyBorder="1" applyAlignment="1" applyProtection="1">
      <alignment horizontal="center" vertical="center"/>
      <protection locked="0"/>
    </xf>
    <xf numFmtId="0" fontId="46" fillId="34" borderId="32" xfId="52" applyFont="1" applyFill="1" applyBorder="1" applyAlignment="1" applyProtection="1">
      <alignment horizontal="center" vertical="center" wrapText="1"/>
      <protection locked="0"/>
    </xf>
    <xf numFmtId="0" fontId="46" fillId="34" borderId="26" xfId="52" applyFont="1" applyFill="1" applyBorder="1" applyAlignment="1" applyProtection="1">
      <alignment horizontal="center" vertical="center" wrapText="1"/>
      <protection locked="0"/>
    </xf>
    <xf numFmtId="0" fontId="46" fillId="34" borderId="27" xfId="52" applyFont="1" applyFill="1" applyBorder="1" applyAlignment="1" applyProtection="1">
      <alignment horizontal="center" vertical="center" wrapText="1"/>
      <protection locked="0"/>
    </xf>
    <xf numFmtId="0" fontId="46" fillId="34" borderId="33" xfId="52" applyFont="1" applyFill="1" applyBorder="1" applyAlignment="1" applyProtection="1">
      <alignment horizontal="center" vertical="center" wrapText="1"/>
      <protection locked="0"/>
    </xf>
    <xf numFmtId="0" fontId="46" fillId="34" borderId="29" xfId="52" applyFont="1" applyFill="1" applyBorder="1" applyAlignment="1" applyProtection="1">
      <alignment horizontal="center" vertical="center" wrapText="1"/>
      <protection locked="0"/>
    </xf>
    <xf numFmtId="0" fontId="46" fillId="34" borderId="28" xfId="52" applyFont="1" applyFill="1" applyBorder="1" applyAlignment="1" applyProtection="1">
      <alignment horizontal="center" vertical="center" wrapText="1"/>
      <protection locked="0"/>
    </xf>
    <xf numFmtId="0" fontId="50" fillId="35" borderId="7" xfId="52" applyFont="1" applyFill="1" applyBorder="1" applyAlignment="1">
      <alignment horizontal="center" vertical="center" wrapText="1"/>
    </xf>
    <xf numFmtId="0" fontId="50" fillId="35" borderId="31" xfId="52" applyFont="1" applyFill="1" applyBorder="1" applyAlignment="1">
      <alignment horizontal="center" vertical="center" wrapText="1"/>
    </xf>
    <xf numFmtId="0" fontId="50" fillId="35" borderId="1" xfId="52" applyFont="1" applyFill="1" applyBorder="1" applyAlignment="1">
      <alignment horizontal="center" vertical="center" wrapText="1"/>
    </xf>
    <xf numFmtId="0" fontId="50" fillId="35" borderId="0" xfId="52" applyFont="1" applyFill="1" applyAlignment="1">
      <alignment horizontal="center" vertical="center" wrapText="1"/>
    </xf>
    <xf numFmtId="0" fontId="50" fillId="35" borderId="3" xfId="52" applyFont="1" applyFill="1" applyBorder="1" applyAlignment="1">
      <alignment horizontal="center" vertical="center" wrapText="1"/>
    </xf>
    <xf numFmtId="0" fontId="50" fillId="35" borderId="12" xfId="52" applyFont="1" applyFill="1" applyBorder="1" applyAlignment="1">
      <alignment horizontal="center" vertical="center" wrapText="1"/>
    </xf>
    <xf numFmtId="0" fontId="46" fillId="34" borderId="7" xfId="52" applyFont="1" applyFill="1" applyBorder="1" applyAlignment="1" applyProtection="1">
      <alignment horizontal="center" vertical="center" wrapText="1"/>
      <protection locked="0"/>
    </xf>
    <xf numFmtId="0" fontId="46" fillId="34" borderId="31" xfId="52" applyFont="1" applyFill="1" applyBorder="1" applyAlignment="1" applyProtection="1">
      <alignment horizontal="center" vertical="center" wrapText="1"/>
      <protection locked="0"/>
    </xf>
    <xf numFmtId="0" fontId="46" fillId="34" borderId="8" xfId="52" applyFont="1" applyFill="1" applyBorder="1" applyAlignment="1" applyProtection="1">
      <alignment horizontal="center" vertical="center" wrapText="1"/>
      <protection locked="0"/>
    </xf>
    <xf numFmtId="0" fontId="46" fillId="34" borderId="1" xfId="52" applyFont="1" applyFill="1" applyBorder="1" applyAlignment="1" applyProtection="1">
      <alignment horizontal="center" vertical="center" wrapText="1"/>
      <protection locked="0"/>
    </xf>
    <xf numFmtId="0" fontId="46" fillId="34" borderId="0" xfId="52" applyFont="1" applyFill="1" applyAlignment="1" applyProtection="1">
      <alignment horizontal="center" vertical="center" wrapText="1"/>
      <protection locked="0"/>
    </xf>
    <xf numFmtId="0" fontId="46" fillId="34" borderId="2" xfId="52" applyFont="1" applyFill="1" applyBorder="1" applyAlignment="1" applyProtection="1">
      <alignment horizontal="center" vertical="center" wrapText="1"/>
      <protection locked="0"/>
    </xf>
    <xf numFmtId="0" fontId="46" fillId="34" borderId="3" xfId="52" applyFont="1" applyFill="1" applyBorder="1" applyAlignment="1" applyProtection="1">
      <alignment horizontal="center" vertical="center" wrapText="1"/>
      <protection locked="0"/>
    </xf>
    <xf numFmtId="0" fontId="46" fillId="34" borderId="12" xfId="52" applyFont="1" applyFill="1" applyBorder="1" applyAlignment="1" applyProtection="1">
      <alignment horizontal="center" vertical="center" wrapText="1"/>
      <protection locked="0"/>
    </xf>
    <xf numFmtId="0" fontId="46" fillId="34" borderId="6" xfId="52" applyFont="1" applyFill="1" applyBorder="1" applyAlignment="1" applyProtection="1">
      <alignment horizontal="center" vertical="center" wrapText="1"/>
      <protection locked="0"/>
    </xf>
    <xf numFmtId="0" fontId="46" fillId="35" borderId="9" xfId="52" applyFont="1" applyFill="1" applyBorder="1" applyAlignment="1">
      <alignment horizontal="center" vertical="center" wrapText="1"/>
    </xf>
    <xf numFmtId="0" fontId="46" fillId="35" borderId="4" xfId="52" applyFont="1" applyFill="1" applyBorder="1" applyAlignment="1">
      <alignment horizontal="center" vertical="center" wrapText="1"/>
    </xf>
    <xf numFmtId="0" fontId="46" fillId="35" borderId="5" xfId="52" applyFont="1" applyFill="1" applyBorder="1" applyAlignment="1">
      <alignment horizontal="center" vertical="center" wrapText="1"/>
    </xf>
    <xf numFmtId="0" fontId="46" fillId="34" borderId="9" xfId="52" applyFont="1" applyFill="1" applyBorder="1" applyAlignment="1" applyProtection="1">
      <alignment horizontal="center" vertical="center" wrapText="1"/>
      <protection locked="0"/>
    </xf>
    <xf numFmtId="0" fontId="46" fillId="34" borderId="4" xfId="52" applyFont="1" applyFill="1" applyBorder="1" applyAlignment="1" applyProtection="1">
      <alignment horizontal="center" vertical="center" wrapText="1"/>
      <protection locked="0"/>
    </xf>
    <xf numFmtId="0" fontId="46" fillId="34" borderId="5" xfId="52" applyFont="1" applyFill="1" applyBorder="1" applyAlignment="1" applyProtection="1">
      <alignment horizontal="center" vertical="center" wrapText="1"/>
      <protection locked="0"/>
    </xf>
    <xf numFmtId="0" fontId="46" fillId="35" borderId="7" xfId="52" applyFont="1" applyFill="1" applyBorder="1" applyAlignment="1">
      <alignment horizontal="center" vertical="center" wrapText="1"/>
    </xf>
    <xf numFmtId="0" fontId="46" fillId="35" borderId="31" xfId="52" applyFont="1" applyFill="1" applyBorder="1" applyAlignment="1">
      <alignment horizontal="center" vertical="center" wrapText="1"/>
    </xf>
    <xf numFmtId="0" fontId="46" fillId="35" borderId="8" xfId="52" applyFont="1" applyFill="1" applyBorder="1" applyAlignment="1">
      <alignment horizontal="center" vertical="center" wrapText="1"/>
    </xf>
    <xf numFmtId="0" fontId="46" fillId="35" borderId="3" xfId="52" applyFont="1" applyFill="1" applyBorder="1" applyAlignment="1">
      <alignment horizontal="center" vertical="center" wrapText="1"/>
    </xf>
    <xf numFmtId="0" fontId="46" fillId="35" borderId="12" xfId="52" applyFont="1" applyFill="1" applyBorder="1" applyAlignment="1">
      <alignment horizontal="center" vertical="center" wrapText="1"/>
    </xf>
    <xf numFmtId="0" fontId="46" fillId="35" borderId="6" xfId="52" applyFont="1" applyFill="1" applyBorder="1" applyAlignment="1">
      <alignment horizontal="center" vertical="center" wrapText="1"/>
    </xf>
    <xf numFmtId="0" fontId="50" fillId="35" borderId="31" xfId="52" applyFont="1" applyFill="1" applyBorder="1" applyAlignment="1">
      <alignment horizontal="center" vertical="center"/>
    </xf>
    <xf numFmtId="0" fontId="50" fillId="35" borderId="8" xfId="52" applyFont="1" applyFill="1" applyBorder="1" applyAlignment="1">
      <alignment horizontal="center" vertical="center"/>
    </xf>
    <xf numFmtId="0" fontId="50" fillId="35" borderId="1" xfId="52" applyFont="1" applyFill="1" applyBorder="1" applyAlignment="1">
      <alignment horizontal="center" vertical="center"/>
    </xf>
    <xf numFmtId="0" fontId="50" fillId="35" borderId="0" xfId="52" applyFont="1" applyFill="1" applyAlignment="1">
      <alignment horizontal="center" vertical="center"/>
    </xf>
    <xf numFmtId="0" fontId="50" fillId="35" borderId="2" xfId="52" applyFont="1" applyFill="1" applyBorder="1" applyAlignment="1">
      <alignment horizontal="center" vertical="center"/>
    </xf>
    <xf numFmtId="0" fontId="50" fillId="35" borderId="3" xfId="52" applyFont="1" applyFill="1" applyBorder="1" applyAlignment="1">
      <alignment horizontal="center" vertical="center"/>
    </xf>
    <xf numFmtId="0" fontId="50" fillId="35" borderId="12" xfId="52" applyFont="1" applyFill="1" applyBorder="1" applyAlignment="1">
      <alignment horizontal="center" vertical="center"/>
    </xf>
    <xf numFmtId="0" fontId="50" fillId="35" borderId="6" xfId="52" applyFont="1" applyFill="1" applyBorder="1" applyAlignment="1">
      <alignment horizontal="center" vertical="center"/>
    </xf>
    <xf numFmtId="0" fontId="50" fillId="34" borderId="33" xfId="52" applyFont="1" applyFill="1" applyBorder="1" applyAlignment="1" applyProtection="1">
      <alignment horizontal="center" vertical="center"/>
      <protection locked="0"/>
    </xf>
    <xf numFmtId="0" fontId="50" fillId="34" borderId="29" xfId="52" applyFont="1" applyFill="1" applyBorder="1" applyAlignment="1" applyProtection="1">
      <alignment horizontal="center" vertical="center"/>
      <protection locked="0"/>
    </xf>
    <xf numFmtId="0" fontId="50" fillId="34" borderId="28" xfId="52" applyFont="1" applyFill="1" applyBorder="1" applyAlignment="1" applyProtection="1">
      <alignment horizontal="center" vertical="center"/>
      <protection locked="0"/>
    </xf>
    <xf numFmtId="0" fontId="46" fillId="35" borderId="8" xfId="52" applyFont="1" applyFill="1" applyBorder="1" applyAlignment="1">
      <alignment horizontal="center" vertical="center"/>
    </xf>
    <xf numFmtId="0" fontId="46" fillId="35" borderId="1" xfId="52" applyFont="1" applyFill="1" applyBorder="1" applyAlignment="1">
      <alignment horizontal="center" vertical="center"/>
    </xf>
    <xf numFmtId="0" fontId="46" fillId="35" borderId="0" xfId="52" applyFont="1" applyFill="1" applyAlignment="1">
      <alignment horizontal="center" vertical="center"/>
    </xf>
    <xf numFmtId="0" fontId="46" fillId="35" borderId="2" xfId="52" applyFont="1" applyFill="1" applyBorder="1" applyAlignment="1">
      <alignment horizontal="center" vertical="center"/>
    </xf>
    <xf numFmtId="0" fontId="46" fillId="35" borderId="6" xfId="52" applyFont="1" applyFill="1" applyBorder="1" applyAlignment="1">
      <alignment horizontal="center" vertical="center"/>
    </xf>
    <xf numFmtId="0" fontId="50" fillId="34" borderId="7" xfId="52" applyFont="1" applyFill="1" applyBorder="1" applyAlignment="1" applyProtection="1">
      <alignment horizontal="center" vertical="center"/>
      <protection locked="0"/>
    </xf>
    <xf numFmtId="0" fontId="50" fillId="34" borderId="31" xfId="52" applyFont="1" applyFill="1" applyBorder="1" applyAlignment="1" applyProtection="1">
      <alignment horizontal="center" vertical="center"/>
      <protection locked="0"/>
    </xf>
    <xf numFmtId="0" fontId="50" fillId="34" borderId="8" xfId="52" applyFont="1" applyFill="1" applyBorder="1" applyAlignment="1" applyProtection="1">
      <alignment horizontal="center" vertical="center"/>
      <protection locked="0"/>
    </xf>
    <xf numFmtId="0" fontId="50" fillId="34" borderId="1" xfId="52" applyFont="1" applyFill="1" applyBorder="1" applyAlignment="1" applyProtection="1">
      <alignment horizontal="center" vertical="center"/>
      <protection locked="0"/>
    </xf>
    <xf numFmtId="0" fontId="50" fillId="34" borderId="0" xfId="52" applyFont="1" applyFill="1" applyAlignment="1" applyProtection="1">
      <alignment horizontal="center" vertical="center"/>
      <protection locked="0"/>
    </xf>
    <xf numFmtId="0" fontId="50" fillId="34" borderId="2" xfId="52" applyFont="1" applyFill="1" applyBorder="1" applyAlignment="1" applyProtection="1">
      <alignment horizontal="center" vertical="center"/>
      <protection locked="0"/>
    </xf>
    <xf numFmtId="0" fontId="50" fillId="34" borderId="3" xfId="52" applyFont="1" applyFill="1" applyBorder="1" applyAlignment="1" applyProtection="1">
      <alignment horizontal="center" vertical="center"/>
      <protection locked="0"/>
    </xf>
    <xf numFmtId="0" fontId="50" fillId="34" borderId="12" xfId="52" applyFont="1" applyFill="1" applyBorder="1" applyAlignment="1" applyProtection="1">
      <alignment horizontal="center" vertical="center"/>
      <protection locked="0"/>
    </xf>
    <xf numFmtId="0" fontId="50" fillId="34" borderId="6" xfId="52" applyFont="1" applyFill="1" applyBorder="1" applyAlignment="1" applyProtection="1">
      <alignment horizontal="center" vertical="center"/>
      <protection locked="0"/>
    </xf>
    <xf numFmtId="0" fontId="46" fillId="33" borderId="12" xfId="52" applyFont="1" applyFill="1" applyBorder="1" applyAlignment="1">
      <alignment horizontal="left" vertical="center" wrapText="1"/>
    </xf>
    <xf numFmtId="0" fontId="46" fillId="35" borderId="1" xfId="52" applyFont="1" applyFill="1" applyBorder="1" applyAlignment="1">
      <alignment horizontal="center" vertical="center" wrapText="1"/>
    </xf>
    <xf numFmtId="0" fontId="46" fillId="35" borderId="0" xfId="52" applyFont="1" applyFill="1" applyBorder="1" applyAlignment="1">
      <alignment horizontal="center" vertical="center" wrapText="1"/>
    </xf>
    <xf numFmtId="0" fontId="46" fillId="35" borderId="2" xfId="52" applyFont="1" applyFill="1" applyBorder="1" applyAlignment="1">
      <alignment horizontal="center" vertical="center" wrapText="1"/>
    </xf>
    <xf numFmtId="0" fontId="46" fillId="34" borderId="30" xfId="52" applyFont="1" applyFill="1" applyBorder="1" applyAlignment="1" applyProtection="1">
      <alignment horizontal="center" vertical="center" wrapText="1"/>
      <protection locked="0"/>
    </xf>
    <xf numFmtId="0" fontId="46" fillId="34" borderId="34" xfId="52" applyFont="1" applyFill="1" applyBorder="1" applyAlignment="1" applyProtection="1">
      <alignment horizontal="center" vertical="center" wrapText="1"/>
      <protection locked="0"/>
    </xf>
    <xf numFmtId="0" fontId="46" fillId="34" borderId="35" xfId="52" applyFont="1" applyFill="1" applyBorder="1" applyAlignment="1" applyProtection="1">
      <alignment horizontal="center" vertical="center" wrapText="1"/>
      <protection locked="0"/>
    </xf>
    <xf numFmtId="0" fontId="46" fillId="34" borderId="47" xfId="52" applyFont="1" applyFill="1" applyBorder="1" applyAlignment="1" applyProtection="1">
      <alignment horizontal="center" vertical="center" wrapText="1"/>
      <protection locked="0"/>
    </xf>
    <xf numFmtId="0" fontId="46" fillId="34" borderId="48" xfId="52" applyFont="1" applyFill="1" applyBorder="1" applyAlignment="1" applyProtection="1">
      <alignment horizontal="center" vertical="center" wrapText="1"/>
      <protection locked="0"/>
    </xf>
    <xf numFmtId="0" fontId="46" fillId="34" borderId="49" xfId="52" applyFont="1" applyFill="1" applyBorder="1" applyAlignment="1" applyProtection="1">
      <alignment horizontal="center" vertical="center" wrapText="1"/>
      <protection locked="0"/>
    </xf>
    <xf numFmtId="0" fontId="46" fillId="34" borderId="50" xfId="52" applyFont="1" applyFill="1" applyBorder="1" applyAlignment="1" applyProtection="1">
      <alignment horizontal="center" vertical="center" wrapText="1"/>
      <protection locked="0"/>
    </xf>
    <xf numFmtId="0" fontId="46" fillId="34" borderId="51" xfId="52" applyFont="1" applyFill="1" applyBorder="1" applyAlignment="1" applyProtection="1">
      <alignment horizontal="center" vertical="center" wrapText="1"/>
      <protection locked="0"/>
    </xf>
    <xf numFmtId="0" fontId="46" fillId="34" borderId="52" xfId="52" applyFont="1" applyFill="1" applyBorder="1" applyAlignment="1" applyProtection="1">
      <alignment horizontal="center" vertical="center" wrapText="1"/>
      <protection locked="0"/>
    </xf>
    <xf numFmtId="0" fontId="46" fillId="33" borderId="0" xfId="52" applyFont="1" applyFill="1" applyAlignment="1">
      <alignment horizontal="left" vertical="center"/>
    </xf>
    <xf numFmtId="0" fontId="46" fillId="35" borderId="13" xfId="52" applyFont="1" applyFill="1" applyBorder="1" applyAlignment="1">
      <alignment horizontal="center" vertical="center" shrinkToFit="1"/>
    </xf>
    <xf numFmtId="0" fontId="46" fillId="35" borderId="14" xfId="52" applyFont="1" applyFill="1" applyBorder="1" applyAlignment="1">
      <alignment horizontal="center" vertical="center" shrinkToFit="1"/>
    </xf>
    <xf numFmtId="0" fontId="46" fillId="35" borderId="36" xfId="52" applyFont="1" applyFill="1" applyBorder="1" applyAlignment="1">
      <alignment horizontal="center" vertical="center" shrinkToFit="1"/>
    </xf>
    <xf numFmtId="38" fontId="46" fillId="33" borderId="15" xfId="52" applyNumberFormat="1" applyFont="1" applyFill="1" applyBorder="1" applyAlignment="1">
      <alignment horizontal="right" vertical="center"/>
    </xf>
    <xf numFmtId="0" fontId="46" fillId="33" borderId="15" xfId="52" applyFont="1" applyFill="1" applyBorder="1" applyAlignment="1">
      <alignment horizontal="right" vertical="center"/>
    </xf>
    <xf numFmtId="0" fontId="46" fillId="33" borderId="16" xfId="52" applyFont="1" applyFill="1" applyBorder="1" applyAlignment="1">
      <alignment horizontal="right" vertical="center"/>
    </xf>
    <xf numFmtId="0" fontId="46" fillId="34" borderId="7" xfId="52" applyFont="1" applyFill="1" applyBorder="1" applyAlignment="1" applyProtection="1">
      <alignment horizontal="center" vertical="center"/>
      <protection locked="0"/>
    </xf>
    <xf numFmtId="0" fontId="46" fillId="34" borderId="31" xfId="52" applyFont="1" applyFill="1" applyBorder="1" applyAlignment="1" applyProtection="1">
      <alignment horizontal="center" vertical="center"/>
      <protection locked="0"/>
    </xf>
    <xf numFmtId="0" fontId="46" fillId="34" borderId="8" xfId="52" applyFont="1" applyFill="1" applyBorder="1" applyAlignment="1" applyProtection="1">
      <alignment horizontal="center" vertical="center"/>
      <protection locked="0"/>
    </xf>
    <xf numFmtId="0" fontId="46" fillId="34" borderId="1" xfId="52" applyFont="1" applyFill="1" applyBorder="1" applyAlignment="1" applyProtection="1">
      <alignment horizontal="center" vertical="center"/>
      <protection locked="0"/>
    </xf>
    <xf numFmtId="0" fontId="46" fillId="34" borderId="0" xfId="52" applyFont="1" applyFill="1" applyAlignment="1" applyProtection="1">
      <alignment horizontal="center" vertical="center"/>
      <protection locked="0"/>
    </xf>
    <xf numFmtId="0" fontId="46" fillId="34" borderId="2" xfId="52" applyFont="1" applyFill="1" applyBorder="1" applyAlignment="1" applyProtection="1">
      <alignment horizontal="center" vertical="center"/>
      <protection locked="0"/>
    </xf>
    <xf numFmtId="0" fontId="51" fillId="35" borderId="7" xfId="52" applyFont="1" applyFill="1" applyBorder="1" applyAlignment="1">
      <alignment horizontal="center" vertical="center"/>
    </xf>
    <xf numFmtId="0" fontId="51" fillId="35" borderId="31" xfId="52" applyFont="1" applyFill="1" applyBorder="1" applyAlignment="1">
      <alignment horizontal="center" vertical="center"/>
    </xf>
    <xf numFmtId="0" fontId="51" fillId="35" borderId="8" xfId="52" applyFont="1" applyFill="1" applyBorder="1" applyAlignment="1">
      <alignment horizontal="center" vertical="center"/>
    </xf>
    <xf numFmtId="0" fontId="51" fillId="35" borderId="3" xfId="52" applyFont="1" applyFill="1" applyBorder="1" applyAlignment="1">
      <alignment horizontal="center" vertical="center"/>
    </xf>
    <xf numFmtId="0" fontId="51" fillId="35" borderId="12" xfId="52" applyFont="1" applyFill="1" applyBorder="1" applyAlignment="1">
      <alignment horizontal="center" vertical="center"/>
    </xf>
    <xf numFmtId="0" fontId="51" fillId="35" borderId="6" xfId="52" applyFont="1" applyFill="1" applyBorder="1" applyAlignment="1">
      <alignment horizontal="center" vertical="center"/>
    </xf>
    <xf numFmtId="0" fontId="51" fillId="35" borderId="11" xfId="52" applyFont="1" applyFill="1" applyBorder="1" applyAlignment="1">
      <alignment horizontal="center" vertical="center"/>
    </xf>
    <xf numFmtId="0" fontId="46" fillId="34" borderId="11" xfId="52" applyFont="1" applyFill="1" applyBorder="1" applyAlignment="1" applyProtection="1">
      <alignment horizontal="center" vertical="center" shrinkToFit="1"/>
      <protection locked="0"/>
    </xf>
    <xf numFmtId="0" fontId="46" fillId="34" borderId="3" xfId="52" applyFont="1" applyFill="1" applyBorder="1" applyAlignment="1" applyProtection="1">
      <alignment horizontal="center" vertical="center"/>
      <protection locked="0"/>
    </xf>
    <xf numFmtId="0" fontId="46" fillId="34" borderId="12" xfId="52" applyFont="1" applyFill="1" applyBorder="1" applyAlignment="1" applyProtection="1">
      <alignment horizontal="center" vertical="center"/>
      <protection locked="0"/>
    </xf>
    <xf numFmtId="0" fontId="46" fillId="34" borderId="6" xfId="52" applyFont="1" applyFill="1" applyBorder="1" applyAlignment="1" applyProtection="1">
      <alignment horizontal="center" vertical="center"/>
      <protection locked="0"/>
    </xf>
    <xf numFmtId="0" fontId="51" fillId="35" borderId="10" xfId="52" applyFont="1" applyFill="1" applyBorder="1" applyAlignment="1">
      <alignment horizontal="center" vertical="center"/>
    </xf>
    <xf numFmtId="0" fontId="46" fillId="34" borderId="10" xfId="52" applyFont="1" applyFill="1" applyBorder="1" applyAlignment="1" applyProtection="1">
      <alignment horizontal="center" vertical="center" shrinkToFit="1"/>
      <protection locked="0"/>
    </xf>
    <xf numFmtId="0" fontId="46" fillId="33" borderId="1" xfId="52" applyFont="1" applyFill="1" applyBorder="1" applyAlignment="1">
      <alignment horizontal="center" vertical="center" textRotation="255"/>
    </xf>
    <xf numFmtId="0" fontId="46" fillId="33" borderId="0" xfId="52" applyFont="1" applyFill="1" applyAlignment="1">
      <alignment horizontal="center" vertical="center" textRotation="255"/>
    </xf>
    <xf numFmtId="0" fontId="46" fillId="34" borderId="1" xfId="52" applyFont="1" applyFill="1" applyBorder="1" applyAlignment="1" applyProtection="1">
      <alignment horizontal="left" vertical="center"/>
      <protection locked="0"/>
    </xf>
    <xf numFmtId="0" fontId="46" fillId="34" borderId="0" xfId="52" applyFont="1" applyFill="1" applyAlignment="1" applyProtection="1">
      <alignment horizontal="left" vertical="center"/>
      <protection locked="0"/>
    </xf>
    <xf numFmtId="0" fontId="46" fillId="34" borderId="2" xfId="52" applyFont="1" applyFill="1" applyBorder="1" applyAlignment="1" applyProtection="1">
      <alignment horizontal="left" vertical="center"/>
      <protection locked="0"/>
    </xf>
    <xf numFmtId="0" fontId="46" fillId="34" borderId="3" xfId="52" applyFont="1" applyFill="1" applyBorder="1" applyAlignment="1" applyProtection="1">
      <alignment horizontal="left" vertical="center"/>
      <protection locked="0"/>
    </xf>
    <xf numFmtId="0" fontId="46" fillId="34" borderId="12" xfId="52" applyFont="1" applyFill="1" applyBorder="1" applyAlignment="1" applyProtection="1">
      <alignment horizontal="left" vertical="center"/>
      <protection locked="0"/>
    </xf>
    <xf numFmtId="0" fontId="46" fillId="34" borderId="6" xfId="52" applyFont="1" applyFill="1" applyBorder="1" applyAlignment="1" applyProtection="1">
      <alignment horizontal="left" vertical="center"/>
      <protection locked="0"/>
    </xf>
    <xf numFmtId="0" fontId="51" fillId="34" borderId="1" xfId="52" applyFont="1" applyFill="1" applyBorder="1" applyAlignment="1" applyProtection="1">
      <alignment horizontal="center" vertical="center"/>
      <protection locked="0"/>
    </xf>
    <xf numFmtId="0" fontId="51" fillId="34" borderId="0" xfId="52" applyFont="1" applyFill="1" applyAlignment="1" applyProtection="1">
      <alignment horizontal="center" vertical="center"/>
      <protection locked="0"/>
    </xf>
    <xf numFmtId="0" fontId="51" fillId="34" borderId="3" xfId="52" applyFont="1" applyFill="1" applyBorder="1" applyAlignment="1" applyProtection="1">
      <alignment horizontal="center" vertical="center"/>
      <protection locked="0"/>
    </xf>
    <xf numFmtId="0" fontId="51" fillId="34" borderId="12" xfId="52" applyFont="1" applyFill="1" applyBorder="1" applyAlignment="1" applyProtection="1">
      <alignment horizontal="center" vertical="center"/>
      <protection locked="0"/>
    </xf>
    <xf numFmtId="0" fontId="48" fillId="0" borderId="0" xfId="48" applyFont="1" applyAlignment="1">
      <alignment horizontal="center" vertical="center" shrinkToFit="1"/>
    </xf>
    <xf numFmtId="0" fontId="46" fillId="0" borderId="0" xfId="48" applyFont="1" applyAlignment="1">
      <alignment vertical="center"/>
    </xf>
    <xf numFmtId="0" fontId="35" fillId="0" borderId="0" xfId="52" applyFont="1" applyAlignment="1">
      <alignment horizontal="left" vertical="top" wrapText="1"/>
    </xf>
    <xf numFmtId="0" fontId="54" fillId="0" borderId="0" xfId="52" applyFont="1" applyAlignment="1">
      <alignment horizontal="center" wrapText="1"/>
    </xf>
    <xf numFmtId="0" fontId="54" fillId="0" borderId="12" xfId="52" applyFont="1" applyBorder="1" applyAlignment="1">
      <alignment horizontal="center" wrapText="1"/>
    </xf>
    <xf numFmtId="0" fontId="42" fillId="0" borderId="0" xfId="52" applyFont="1" applyAlignment="1">
      <alignment horizontal="left" vertical="center"/>
    </xf>
    <xf numFmtId="0" fontId="50" fillId="35" borderId="7" xfId="52" applyFont="1" applyFill="1" applyBorder="1" applyAlignment="1">
      <alignment horizontal="center" vertical="center" shrinkToFit="1"/>
    </xf>
    <xf numFmtId="0" fontId="50" fillId="35" borderId="31" xfId="52" applyFont="1" applyFill="1" applyBorder="1" applyAlignment="1">
      <alignment horizontal="center" vertical="center" shrinkToFit="1"/>
    </xf>
    <xf numFmtId="0" fontId="50" fillId="35" borderId="8" xfId="52" applyFont="1" applyFill="1" applyBorder="1" applyAlignment="1">
      <alignment horizontal="center" vertical="center" shrinkToFit="1"/>
    </xf>
    <xf numFmtId="0" fontId="50" fillId="35" borderId="1" xfId="52" applyFont="1" applyFill="1" applyBorder="1" applyAlignment="1">
      <alignment horizontal="center" vertical="center" shrinkToFit="1"/>
    </xf>
    <xf numFmtId="0" fontId="50" fillId="35" borderId="0" xfId="52" applyFont="1" applyFill="1" applyAlignment="1">
      <alignment horizontal="center" vertical="center" shrinkToFit="1"/>
    </xf>
    <xf numFmtId="0" fontId="50" fillId="35" borderId="2" xfId="52" applyFont="1" applyFill="1" applyBorder="1" applyAlignment="1">
      <alignment horizontal="center" vertical="center" shrinkToFit="1"/>
    </xf>
    <xf numFmtId="0" fontId="50" fillId="35" borderId="3" xfId="52" applyFont="1" applyFill="1" applyBorder="1" applyAlignment="1">
      <alignment horizontal="center" vertical="center" shrinkToFit="1"/>
    </xf>
    <xf numFmtId="0" fontId="50" fillId="35" borderId="12" xfId="52" applyFont="1" applyFill="1" applyBorder="1" applyAlignment="1">
      <alignment horizontal="center" vertical="center" shrinkToFit="1"/>
    </xf>
    <xf numFmtId="0" fontId="50" fillId="35" borderId="6" xfId="52" applyFont="1" applyFill="1" applyBorder="1" applyAlignment="1">
      <alignment horizontal="center" vertical="center" shrinkToFit="1"/>
    </xf>
    <xf numFmtId="0" fontId="50" fillId="34" borderId="7" xfId="52" applyFont="1" applyFill="1" applyBorder="1" applyAlignment="1" applyProtection="1">
      <alignment horizontal="center" vertical="center" shrinkToFit="1"/>
      <protection locked="0"/>
    </xf>
    <xf numFmtId="0" fontId="50" fillId="34" borderId="31" xfId="52" applyFont="1" applyFill="1" applyBorder="1" applyAlignment="1" applyProtection="1">
      <alignment horizontal="center" vertical="center" shrinkToFit="1"/>
      <protection locked="0"/>
    </xf>
    <xf numFmtId="0" fontId="50" fillId="34" borderId="1" xfId="52" applyFont="1" applyFill="1" applyBorder="1" applyAlignment="1" applyProtection="1">
      <alignment horizontal="center" vertical="center" shrinkToFit="1"/>
      <protection locked="0"/>
    </xf>
    <xf numFmtId="0" fontId="50" fillId="34" borderId="0" xfId="52" applyFont="1" applyFill="1" applyAlignment="1" applyProtection="1">
      <alignment horizontal="center" vertical="center" shrinkToFit="1"/>
      <protection locked="0"/>
    </xf>
    <xf numFmtId="0" fontId="50" fillId="34" borderId="3" xfId="52" applyFont="1" applyFill="1" applyBorder="1" applyAlignment="1" applyProtection="1">
      <alignment horizontal="center" vertical="center" shrinkToFit="1"/>
      <protection locked="0"/>
    </xf>
    <xf numFmtId="0" fontId="50" fillId="34" borderId="12" xfId="52" applyFont="1" applyFill="1" applyBorder="1" applyAlignment="1" applyProtection="1">
      <alignment horizontal="center" vertical="center" shrinkToFit="1"/>
      <protection locked="0"/>
    </xf>
    <xf numFmtId="0" fontId="50" fillId="33" borderId="31" xfId="52" applyFont="1" applyFill="1" applyBorder="1" applyAlignment="1">
      <alignment horizontal="center" vertical="center" wrapText="1"/>
    </xf>
    <xf numFmtId="0" fontId="50" fillId="33" borderId="0" xfId="52" applyFont="1" applyFill="1" applyAlignment="1">
      <alignment horizontal="center" vertical="center" wrapText="1"/>
    </xf>
    <xf numFmtId="0" fontId="50" fillId="33" borderId="12" xfId="52" applyFont="1" applyFill="1" applyBorder="1" applyAlignment="1">
      <alignment horizontal="center" vertical="center" wrapText="1"/>
    </xf>
    <xf numFmtId="0" fontId="50" fillId="34" borderId="31" xfId="52" applyFont="1" applyFill="1" applyBorder="1" applyAlignment="1" applyProtection="1">
      <alignment horizontal="center" vertical="center" wrapText="1"/>
      <protection locked="0"/>
    </xf>
    <xf numFmtId="0" fontId="50" fillId="34" borderId="0" xfId="52" applyFont="1" applyFill="1" applyAlignment="1" applyProtection="1">
      <alignment horizontal="center" vertical="center" wrapText="1"/>
      <protection locked="0"/>
    </xf>
    <xf numFmtId="0" fontId="50" fillId="34" borderId="12" xfId="52" applyFont="1" applyFill="1" applyBorder="1" applyAlignment="1" applyProtection="1">
      <alignment horizontal="center" vertical="center" wrapText="1"/>
      <protection locked="0"/>
    </xf>
    <xf numFmtId="0" fontId="50" fillId="33" borderId="31" xfId="52" applyFont="1" applyFill="1" applyBorder="1" applyAlignment="1">
      <alignment horizontal="center" vertical="center"/>
    </xf>
    <xf numFmtId="0" fontId="50" fillId="33" borderId="0" xfId="52" applyFont="1" applyFill="1" applyAlignment="1">
      <alignment horizontal="center" vertical="center"/>
    </xf>
    <xf numFmtId="0" fontId="50" fillId="33" borderId="12" xfId="52" applyFont="1" applyFill="1" applyBorder="1" applyAlignment="1">
      <alignment horizontal="center" vertical="center"/>
    </xf>
    <xf numFmtId="0" fontId="50" fillId="33" borderId="8" xfId="52" applyFont="1" applyFill="1" applyBorder="1" applyAlignment="1">
      <alignment horizontal="center" vertical="center"/>
    </xf>
    <xf numFmtId="0" fontId="50" fillId="33" borderId="2" xfId="52" applyFont="1" applyFill="1" applyBorder="1" applyAlignment="1">
      <alignment horizontal="center" vertical="center"/>
    </xf>
    <xf numFmtId="0" fontId="50" fillId="33" borderId="6" xfId="52" applyFont="1" applyFill="1" applyBorder="1" applyAlignment="1">
      <alignment horizontal="center" vertical="center"/>
    </xf>
    <xf numFmtId="0" fontId="46" fillId="35" borderId="11" xfId="52" applyFont="1" applyFill="1" applyBorder="1" applyAlignment="1">
      <alignment horizontal="center" vertical="center"/>
    </xf>
    <xf numFmtId="0" fontId="46" fillId="34" borderId="11" xfId="52" applyFont="1" applyFill="1" applyBorder="1" applyAlignment="1">
      <alignment horizontal="center" vertical="center"/>
    </xf>
    <xf numFmtId="0" fontId="44" fillId="0" borderId="0" xfId="0" applyFont="1" applyBorder="1" applyAlignment="1">
      <alignment horizontal="left" vertical="center"/>
    </xf>
    <xf numFmtId="0" fontId="39" fillId="0" borderId="0" xfId="0" applyFont="1" applyBorder="1" applyAlignment="1">
      <alignment horizontal="center" vertical="center"/>
    </xf>
    <xf numFmtId="0" fontId="44" fillId="0" borderId="0" xfId="0" applyFont="1" applyBorder="1" applyAlignment="1">
      <alignment horizontal="center" vertical="center"/>
    </xf>
    <xf numFmtId="0" fontId="44" fillId="0" borderId="0" xfId="0" applyFont="1" applyBorder="1" applyAlignment="1">
      <alignment horizontal="left" vertical="center" wrapText="1"/>
    </xf>
    <xf numFmtId="0" fontId="56" fillId="0" borderId="0" xfId="71" applyFont="1" applyAlignment="1" applyProtection="1">
      <alignment horizontal="left" vertical="center"/>
      <protection locked="0"/>
    </xf>
    <xf numFmtId="0" fontId="56" fillId="0" borderId="0" xfId="71" applyFont="1" applyAlignment="1" applyProtection="1">
      <alignment horizontal="left" vertical="center" wrapText="1"/>
      <protection locked="0"/>
    </xf>
    <xf numFmtId="0" fontId="61" fillId="0" borderId="0" xfId="71" applyFont="1" applyAlignment="1" applyProtection="1">
      <alignment horizontal="center" vertical="center"/>
      <protection locked="0"/>
    </xf>
    <xf numFmtId="0" fontId="30" fillId="0" borderId="9" xfId="71" applyFont="1" applyBorder="1" applyAlignment="1">
      <alignment horizontal="left" vertical="center" wrapText="1"/>
    </xf>
    <xf numFmtId="0" fontId="30" fillId="0" borderId="4" xfId="71" applyFont="1" applyBorder="1" applyAlignment="1">
      <alignment horizontal="left" vertical="center" wrapText="1"/>
    </xf>
    <xf numFmtId="0" fontId="30" fillId="0" borderId="11" xfId="71" applyFont="1" applyFill="1" applyBorder="1" applyAlignment="1">
      <alignment horizontal="center" vertical="center" wrapText="1"/>
    </xf>
    <xf numFmtId="0" fontId="62" fillId="0" borderId="0" xfId="71" applyFont="1" applyAlignment="1">
      <alignment horizontal="center" vertical="center" wrapText="1"/>
    </xf>
    <xf numFmtId="0" fontId="62" fillId="0" borderId="0" xfId="71" applyFont="1" applyAlignment="1">
      <alignment horizontal="center" vertical="center"/>
    </xf>
    <xf numFmtId="0" fontId="30" fillId="0" borderId="9" xfId="71" applyFont="1" applyFill="1" applyBorder="1" applyAlignment="1">
      <alignment horizontal="center" vertical="center" wrapText="1"/>
    </xf>
    <xf numFmtId="0" fontId="30" fillId="0" borderId="4" xfId="71" applyFont="1" applyFill="1" applyBorder="1" applyAlignment="1">
      <alignment horizontal="center" vertical="center" wrapText="1"/>
    </xf>
    <xf numFmtId="0" fontId="30" fillId="0" borderId="5" xfId="71" applyFont="1" applyFill="1" applyBorder="1" applyAlignment="1">
      <alignment horizontal="center" vertical="center" wrapText="1"/>
    </xf>
    <xf numFmtId="0" fontId="39" fillId="0" borderId="12" xfId="71" applyFont="1" applyBorder="1" applyAlignment="1">
      <alignment horizontal="center" vertical="center"/>
    </xf>
    <xf numFmtId="0" fontId="56" fillId="0" borderId="11" xfId="71" applyFont="1" applyBorder="1" applyAlignment="1" applyProtection="1">
      <alignment horizontal="center" vertical="center"/>
      <protection locked="0"/>
    </xf>
    <xf numFmtId="0" fontId="56" fillId="0" borderId="9" xfId="71" applyFont="1" applyBorder="1" applyAlignment="1" applyProtection="1">
      <alignment horizontal="center" vertical="center"/>
      <protection locked="0"/>
    </xf>
    <xf numFmtId="0" fontId="56" fillId="0" borderId="5" xfId="71" applyFont="1" applyBorder="1" applyAlignment="1" applyProtection="1">
      <alignment horizontal="center" vertical="center"/>
      <protection locked="0"/>
    </xf>
    <xf numFmtId="180" fontId="56" fillId="0" borderId="9" xfId="71" applyNumberFormat="1" applyFont="1" applyBorder="1" applyAlignment="1" applyProtection="1">
      <alignment horizontal="right" vertical="center"/>
      <protection locked="0"/>
    </xf>
    <xf numFmtId="180" fontId="56" fillId="0" borderId="5" xfId="71" applyNumberFormat="1" applyFont="1" applyBorder="1" applyAlignment="1" applyProtection="1">
      <alignment horizontal="right" vertical="center"/>
      <protection locked="0"/>
    </xf>
    <xf numFmtId="0" fontId="10" fillId="0" borderId="32" xfId="60" applyBorder="1" applyAlignment="1">
      <alignment horizontal="center" vertical="center"/>
    </xf>
    <xf numFmtId="0" fontId="10" fillId="0" borderId="27" xfId="60" applyBorder="1" applyAlignment="1">
      <alignment horizontal="center" vertical="center"/>
    </xf>
  </cellXfs>
  <cellStyles count="76">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xfId="73" builtinId="5"/>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桁区切り" xfId="70" builtinId="6"/>
    <cellStyle name="桁区切り 2" xfId="45" xr:uid="{CD67EFBF-400C-4B07-BCEB-A0027327DCF5}"/>
    <cellStyle name="桁区切り 3" xfId="47" xr:uid="{AB5505B8-8A62-4FD5-B31F-9DC22426A9F8}"/>
    <cellStyle name="桁区切り 4" xfId="56" xr:uid="{5F309A36-140D-47EB-8105-0C495539606A}"/>
    <cellStyle name="桁区切り 5" xfId="67" xr:uid="{26EC84EE-47B8-4233-9DC2-4CC5B212C87D}"/>
    <cellStyle name="桁区切り 6" xfId="53" xr:uid="{BF22C893-E31D-441E-9A64-2C018E6D3029}"/>
    <cellStyle name="桁区切り 7" xfId="69" xr:uid="{BBB8770A-6783-48A2-AF25-F156A6F99E36}"/>
    <cellStyle name="桁区切り 8" xfId="72" xr:uid="{0E3CC748-5DBC-4525-98D1-5B1A0D6B0CE5}"/>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10" xfId="62" xr:uid="{B07A3CCD-FC68-43F9-B328-D95140D277AB}"/>
    <cellStyle name="標準 11" xfId="63" xr:uid="{9B601C58-85E3-4454-8654-D24BB2FD36CE}"/>
    <cellStyle name="標準 12" xfId="66" xr:uid="{38805D8A-BFD2-45FA-82BE-7B2EDE6BE6FF}"/>
    <cellStyle name="標準 13" xfId="68" xr:uid="{1409C473-0305-43BB-83A7-EA5AE49044E4}"/>
    <cellStyle name="標準 14" xfId="71" xr:uid="{58426D68-38F5-4374-B60E-F77002238811}"/>
    <cellStyle name="標準 14 2" xfId="75" xr:uid="{2A74B542-7CA8-4E69-A8FE-AF8E5D48FD0B}"/>
    <cellStyle name="標準 14 3" xfId="74" xr:uid="{80C3BC81-670C-42DE-AFF0-1AF206F97750}"/>
    <cellStyle name="標準 2" xfId="42" xr:uid="{00000000-0005-0000-0000-000029000000}"/>
    <cellStyle name="標準 2 2" xfId="43" xr:uid="{00000000-0005-0000-0000-00002A000000}"/>
    <cellStyle name="標準 2 2 2" xfId="49" xr:uid="{2FEA9425-DA98-44E8-A6AB-F838DA123D05}"/>
    <cellStyle name="標準 2 2 2 2" xfId="51" xr:uid="{2B253781-2D09-489B-9B11-55E4BD8027A3}"/>
    <cellStyle name="標準 2 2 2 5" xfId="54" xr:uid="{02B551D9-CF4B-44A2-B6B1-517B14302B58}"/>
    <cellStyle name="標準 2 2_交付金交付申請書（一般）H25配布用 20130122 2" xfId="52" xr:uid="{75264522-0B32-4E2D-BED6-0A3E1A19120D}"/>
    <cellStyle name="標準 2 2_交付金交付申請書H27 改修前後比較資料 20150109" xfId="48" xr:uid="{B86A0388-6ED1-440E-BA45-2F4434287ADB}"/>
    <cellStyle name="標準 2 2_交付金交付申請書H27 改修前後比較資料 20150109 2" xfId="50" xr:uid="{25CF4AAA-5678-4955-9F9A-0FF139DF571B}"/>
    <cellStyle name="標準 2 3" xfId="61" xr:uid="{685918BA-EFA6-48D4-9612-B28B72E5A513}"/>
    <cellStyle name="標準 2 4" xfId="65" xr:uid="{3D0DE8B6-2E69-466B-B9A5-18AB22BE0E39}"/>
    <cellStyle name="標準 3" xfId="44" xr:uid="{688EC529-7D23-40FF-88E6-83B164BE8918}"/>
    <cellStyle name="標準 4" xfId="46" xr:uid="{83513287-A120-41F2-8A09-E56F12D5E9F9}"/>
    <cellStyle name="標準 5" xfId="55" xr:uid="{0DE01FB5-51F4-4D14-85B5-6993EE0BDCA9}"/>
    <cellStyle name="標準 6" xfId="57" xr:uid="{62FD77E9-1762-4209-8D87-55F3227D2E07}"/>
    <cellStyle name="標準 7" xfId="58" xr:uid="{76717828-E033-46D3-A01F-C02C470F20DB}"/>
    <cellStyle name="標準 8" xfId="59" xr:uid="{5BA54FC9-DB59-4ACD-9004-CEFFA82D6F3C}"/>
    <cellStyle name="標準 8 2" xfId="64" xr:uid="{749B5BDE-ACE5-4528-89E8-F2CA188B66BB}"/>
    <cellStyle name="標準 9" xfId="60" xr:uid="{8E7B87B0-7D66-4021-AE0D-89B7A646A052}"/>
    <cellStyle name="良い" xfId="41" builtinId="26" customBuiltin="1"/>
  </cellStyles>
  <dxfs count="14">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s>
  <tableStyles count="0" defaultTableStyle="TableStyleMedium2" defaultPivotStyle="PivotStyleLight16"/>
  <colors>
    <mruColors>
      <color rgb="FFFFFFCC"/>
      <color rgb="FFFFCCF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worksheets/sheet12.xml" Type="http://schemas.openxmlformats.org/officeDocument/2006/relationships/worksheet"/><Relationship Id="rId13" Target="worksheets/sheet13.xml" Type="http://schemas.openxmlformats.org/officeDocument/2006/relationships/worksheet"/><Relationship Id="rId14" Target="worksheets/sheet14.xml" Type="http://schemas.openxmlformats.org/officeDocument/2006/relationships/worksheet"/><Relationship Id="rId15" Target="worksheets/sheet15.xml" Type="http://schemas.openxmlformats.org/officeDocument/2006/relationships/worksheet"/><Relationship Id="rId16" Target="worksheets/sheet16.xml" Type="http://schemas.openxmlformats.org/officeDocument/2006/relationships/worksheet"/><Relationship Id="rId17" Target="worksheets/sheet17.xml" Type="http://schemas.openxmlformats.org/officeDocument/2006/relationships/worksheet"/><Relationship Id="rId18" Target="worksheets/sheet18.xml" Type="http://schemas.openxmlformats.org/officeDocument/2006/relationships/worksheet"/><Relationship Id="rId19" Target="worksheets/sheet19.xml" Type="http://schemas.openxmlformats.org/officeDocument/2006/relationships/worksheet"/><Relationship Id="rId2" Target="worksheets/sheet2.xml" Type="http://schemas.openxmlformats.org/officeDocument/2006/relationships/worksheet"/><Relationship Id="rId20" Target="externalLinks/externalLink1.xml" Type="http://schemas.openxmlformats.org/officeDocument/2006/relationships/externalLink"/><Relationship Id="rId21" Target="theme/theme1.xml" Type="http://schemas.openxmlformats.org/officeDocument/2006/relationships/theme"/><Relationship Id="rId22" Target="styles.xml" Type="http://schemas.openxmlformats.org/officeDocument/2006/relationships/styles"/><Relationship Id="rId23" Target="sharedStrings.xml" Type="http://schemas.openxmlformats.org/officeDocument/2006/relationships/sharedStrings"/><Relationship Id="rId24" Target="metadata.xml" Type="http://schemas.openxmlformats.org/officeDocument/2006/relationships/sheetMetadata"/><Relationship Id="rId25" Target="calcChain.xml" Type="http://schemas.openxmlformats.org/officeDocument/2006/relationships/calcChain"/><Relationship Id="rId26" Target="../customXml/item1.xml" Type="http://schemas.openxmlformats.org/officeDocument/2006/relationships/customXml"/><Relationship Id="rId27" Target="../customXml/item2.xml" Type="http://schemas.openxmlformats.org/officeDocument/2006/relationships/customXml"/><Relationship Id="rId28" Target="../customXml/item3.xml" Type="http://schemas.openxmlformats.org/officeDocument/2006/relationships/customXml"/><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checked="Checked" lockText="1" noThreeD="1"/>
</file>

<file path=xl/ctrlProps/ctrlProp27.xml><?xml version="1.0" encoding="utf-8"?>
<formControlPr xmlns="http://schemas.microsoft.com/office/spreadsheetml/2009/9/main" objectType="CheckBox" checked="Checked" lockText="1" noThreeD="1"/>
</file>

<file path=xl/ctrlProps/ctrlProp28.xml><?xml version="1.0" encoding="utf-8"?>
<formControlPr xmlns="http://schemas.microsoft.com/office/spreadsheetml/2009/9/main" objectType="CheckBox" checked="Checked" lockText="1" noThreeD="1"/>
</file>

<file path=xl/ctrlProps/ctrlProp29.xml><?xml version="1.0" encoding="utf-8"?>
<formControlPr xmlns="http://schemas.microsoft.com/office/spreadsheetml/2009/9/main" objectType="CheckBox" checked="Checked"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checked="Checked" lockText="1" noThreeD="1"/>
</file>

<file path=xl/ctrlProps/ctrlProp31.xml><?xml version="1.0" encoding="utf-8"?>
<formControlPr xmlns="http://schemas.microsoft.com/office/spreadsheetml/2009/9/main" objectType="CheckBox" checked="Checked" lockText="1" noThreeD="1"/>
</file>

<file path=xl/ctrlProps/ctrlProp32.xml><?xml version="1.0" encoding="utf-8"?>
<formControlPr xmlns="http://schemas.microsoft.com/office/spreadsheetml/2009/9/main" objectType="CheckBox" checked="Checked" lockText="1" noThreeD="1"/>
</file>

<file path=xl/ctrlProps/ctrlProp33.xml><?xml version="1.0" encoding="utf-8"?>
<formControlPr xmlns="http://schemas.microsoft.com/office/spreadsheetml/2009/9/main" objectType="CheckBox" checked="Checked" lockText="1" noThreeD="1"/>
</file>

<file path=xl/ctrlProps/ctrlProp34.xml><?xml version="1.0" encoding="utf-8"?>
<formControlPr xmlns="http://schemas.microsoft.com/office/spreadsheetml/2009/9/main" objectType="CheckBox" checked="Checked" lockText="1" noThreeD="1"/>
</file>

<file path=xl/ctrlProps/ctrlProp35.xml><?xml version="1.0" encoding="utf-8"?>
<formControlPr xmlns="http://schemas.microsoft.com/office/spreadsheetml/2009/9/main" objectType="CheckBox" checked="Checked" lockText="1" noThreeD="1"/>
</file>

<file path=xl/ctrlProps/ctrlProp36.xml><?xml version="1.0" encoding="utf-8"?>
<formControlPr xmlns="http://schemas.microsoft.com/office/spreadsheetml/2009/9/main" objectType="CheckBox" checked="Checked"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checked="Checked" lockText="1" noThreeD="1"/>
</file>

<file path=xl/ctrlProps/ctrlProp47.xml><?xml version="1.0" encoding="utf-8"?>
<formControlPr xmlns="http://schemas.microsoft.com/office/spreadsheetml/2009/9/main" objectType="CheckBox" checked="Checked" lockText="1" noThreeD="1"/>
</file>

<file path=xl/ctrlProps/ctrlProp48.xml><?xml version="1.0" encoding="utf-8"?>
<formControlPr xmlns="http://schemas.microsoft.com/office/spreadsheetml/2009/9/main" objectType="CheckBox" checked="Checked" lockText="1" noThreeD="1"/>
</file>

<file path=xl/ctrlProps/ctrlProp49.xml><?xml version="1.0" encoding="utf-8"?>
<formControlPr xmlns="http://schemas.microsoft.com/office/spreadsheetml/2009/9/main" objectType="CheckBox" checked="Checked"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11</xdr:col>
      <xdr:colOff>313765</xdr:colOff>
      <xdr:row>1</xdr:row>
      <xdr:rowOff>89647</xdr:rowOff>
    </xdr:from>
    <xdr:to>
      <xdr:col>15</xdr:col>
      <xdr:colOff>381000</xdr:colOff>
      <xdr:row>5</xdr:row>
      <xdr:rowOff>156883</xdr:rowOff>
    </xdr:to>
    <xdr:sp macro="" textlink="">
      <xdr:nvSpPr>
        <xdr:cNvPr id="2" name="テキスト ボックス 1">
          <a:extLst>
            <a:ext uri="{FF2B5EF4-FFF2-40B4-BE49-F238E27FC236}">
              <a16:creationId xmlns:a16="http://schemas.microsoft.com/office/drawing/2014/main" id="{B2932DF9-452E-BA54-5A2A-ED60B4110B9C}"/>
            </a:ext>
          </a:extLst>
        </xdr:cNvPr>
        <xdr:cNvSpPr txBox="1"/>
      </xdr:nvSpPr>
      <xdr:spPr>
        <a:xfrm>
          <a:off x="7474324" y="257735"/>
          <a:ext cx="2801470" cy="73958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t>補助金の受領等を法人から施設に委任する際の委任状ひな形を作成していますので、ご参考にしてください。</a:t>
          </a:r>
          <a:endParaRPr kumimoji="1" lang="en-US" altLang="ja-JP" sz="1100"/>
        </a:p>
      </xdr:txBody>
    </xdr:sp>
    <xdr:clientData/>
  </xdr:twoCellAnchor>
</xdr:wsDr>
</file>

<file path=xl/drawings/drawing1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276225</xdr:colOff>
          <xdr:row>2</xdr:row>
          <xdr:rowOff>85725</xdr:rowOff>
        </xdr:from>
        <xdr:to>
          <xdr:col>1</xdr:col>
          <xdr:colOff>504825</xdr:colOff>
          <xdr:row>2</xdr:row>
          <xdr:rowOff>400050</xdr:rowOff>
        </xdr:to>
        <xdr:sp macro="" textlink="">
          <xdr:nvSpPr>
            <xdr:cNvPr id="57345" name="Check Box 1" hidden="1">
              <a:extLst>
                <a:ext uri="{63B3BB69-23CF-44E3-9099-C40C66FF867C}">
                  <a14:compatExt spid="_x0000_s57345"/>
                </a:ext>
                <a:ext uri="{FF2B5EF4-FFF2-40B4-BE49-F238E27FC236}">
                  <a16:creationId xmlns:a16="http://schemas.microsoft.com/office/drawing/2014/main" id="{00000000-0008-0000-1000-000001E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276225</xdr:colOff>
          <xdr:row>17</xdr:row>
          <xdr:rowOff>85725</xdr:rowOff>
        </xdr:from>
        <xdr:to>
          <xdr:col>1</xdr:col>
          <xdr:colOff>504825</xdr:colOff>
          <xdr:row>17</xdr:row>
          <xdr:rowOff>400050</xdr:rowOff>
        </xdr:to>
        <xdr:sp macro="" textlink="">
          <xdr:nvSpPr>
            <xdr:cNvPr id="57346" name="Check Box 2" hidden="1">
              <a:extLst>
                <a:ext uri="{63B3BB69-23CF-44E3-9099-C40C66FF867C}">
                  <a14:compatExt spid="_x0000_s57346"/>
                </a:ext>
                <a:ext uri="{FF2B5EF4-FFF2-40B4-BE49-F238E27FC236}">
                  <a16:creationId xmlns:a16="http://schemas.microsoft.com/office/drawing/2014/main" id="{00000000-0008-0000-1000-000002E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276225</xdr:colOff>
          <xdr:row>28</xdr:row>
          <xdr:rowOff>85725</xdr:rowOff>
        </xdr:from>
        <xdr:to>
          <xdr:col>1</xdr:col>
          <xdr:colOff>504825</xdr:colOff>
          <xdr:row>28</xdr:row>
          <xdr:rowOff>390525</xdr:rowOff>
        </xdr:to>
        <xdr:sp macro="" textlink="">
          <xdr:nvSpPr>
            <xdr:cNvPr id="57347" name="Check Box 3" hidden="1">
              <a:extLst>
                <a:ext uri="{63B3BB69-23CF-44E3-9099-C40C66FF867C}">
                  <a14:compatExt spid="_x0000_s57347"/>
                </a:ext>
                <a:ext uri="{FF2B5EF4-FFF2-40B4-BE49-F238E27FC236}">
                  <a16:creationId xmlns:a16="http://schemas.microsoft.com/office/drawing/2014/main" id="{00000000-0008-0000-1000-000003E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276225</xdr:colOff>
          <xdr:row>2</xdr:row>
          <xdr:rowOff>85725</xdr:rowOff>
        </xdr:from>
        <xdr:to>
          <xdr:col>1</xdr:col>
          <xdr:colOff>504825</xdr:colOff>
          <xdr:row>2</xdr:row>
          <xdr:rowOff>400050</xdr:rowOff>
        </xdr:to>
        <xdr:sp macro="" textlink="">
          <xdr:nvSpPr>
            <xdr:cNvPr id="58369" name="Check Box 1" hidden="1">
              <a:extLst>
                <a:ext uri="{63B3BB69-23CF-44E3-9099-C40C66FF867C}">
                  <a14:compatExt spid="_x0000_s58369"/>
                </a:ext>
                <a:ext uri="{FF2B5EF4-FFF2-40B4-BE49-F238E27FC236}">
                  <a16:creationId xmlns:a16="http://schemas.microsoft.com/office/drawing/2014/main" id="{00000000-0008-0000-1100-000001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276225</xdr:colOff>
          <xdr:row>17</xdr:row>
          <xdr:rowOff>85725</xdr:rowOff>
        </xdr:from>
        <xdr:to>
          <xdr:col>1</xdr:col>
          <xdr:colOff>504825</xdr:colOff>
          <xdr:row>17</xdr:row>
          <xdr:rowOff>400050</xdr:rowOff>
        </xdr:to>
        <xdr:sp macro="" textlink="">
          <xdr:nvSpPr>
            <xdr:cNvPr id="58370" name="Check Box 2" hidden="1">
              <a:extLst>
                <a:ext uri="{63B3BB69-23CF-44E3-9099-C40C66FF867C}">
                  <a14:compatExt spid="_x0000_s58370"/>
                </a:ext>
                <a:ext uri="{FF2B5EF4-FFF2-40B4-BE49-F238E27FC236}">
                  <a16:creationId xmlns:a16="http://schemas.microsoft.com/office/drawing/2014/main" id="{00000000-0008-0000-1100-000002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276225</xdr:colOff>
          <xdr:row>28</xdr:row>
          <xdr:rowOff>85725</xdr:rowOff>
        </xdr:from>
        <xdr:to>
          <xdr:col>1</xdr:col>
          <xdr:colOff>504825</xdr:colOff>
          <xdr:row>28</xdr:row>
          <xdr:rowOff>390525</xdr:rowOff>
        </xdr:to>
        <xdr:sp macro="" textlink="">
          <xdr:nvSpPr>
            <xdr:cNvPr id="58371" name="Check Box 3" hidden="1">
              <a:extLst>
                <a:ext uri="{63B3BB69-23CF-44E3-9099-C40C66FF867C}">
                  <a14:compatExt spid="_x0000_s58371"/>
                </a:ext>
                <a:ext uri="{FF2B5EF4-FFF2-40B4-BE49-F238E27FC236}">
                  <a16:creationId xmlns:a16="http://schemas.microsoft.com/office/drawing/2014/main" id="{00000000-0008-0000-1100-000003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304800</xdr:colOff>
          <xdr:row>8</xdr:row>
          <xdr:rowOff>133350</xdr:rowOff>
        </xdr:from>
        <xdr:to>
          <xdr:col>1</xdr:col>
          <xdr:colOff>533400</xdr:colOff>
          <xdr:row>10</xdr:row>
          <xdr:rowOff>19050</xdr:rowOff>
        </xdr:to>
        <xdr:sp macro="" textlink="">
          <xdr:nvSpPr>
            <xdr:cNvPr id="13313" name="Check Box 1" hidden="1">
              <a:extLst>
                <a:ext uri="{63B3BB69-23CF-44E3-9099-C40C66FF867C}">
                  <a14:compatExt spid="_x0000_s13313"/>
                </a:ext>
                <a:ext uri="{FF2B5EF4-FFF2-40B4-BE49-F238E27FC236}">
                  <a16:creationId xmlns:a16="http://schemas.microsoft.com/office/drawing/2014/main" id="{00000000-0008-0000-0300-000001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304800</xdr:colOff>
          <xdr:row>12</xdr:row>
          <xdr:rowOff>133350</xdr:rowOff>
        </xdr:from>
        <xdr:to>
          <xdr:col>1</xdr:col>
          <xdr:colOff>533400</xdr:colOff>
          <xdr:row>14</xdr:row>
          <xdr:rowOff>85725</xdr:rowOff>
        </xdr:to>
        <xdr:sp macro="" textlink="">
          <xdr:nvSpPr>
            <xdr:cNvPr id="13329" name="Check Box 17" hidden="1">
              <a:extLst>
                <a:ext uri="{63B3BB69-23CF-44E3-9099-C40C66FF867C}">
                  <a14:compatExt spid="_x0000_s13329"/>
                </a:ext>
                <a:ext uri="{FF2B5EF4-FFF2-40B4-BE49-F238E27FC236}">
                  <a16:creationId xmlns:a16="http://schemas.microsoft.com/office/drawing/2014/main" id="{00000000-0008-0000-0300-000011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314325</xdr:colOff>
          <xdr:row>14</xdr:row>
          <xdr:rowOff>142875</xdr:rowOff>
        </xdr:from>
        <xdr:to>
          <xdr:col>1</xdr:col>
          <xdr:colOff>542925</xdr:colOff>
          <xdr:row>16</xdr:row>
          <xdr:rowOff>95250</xdr:rowOff>
        </xdr:to>
        <xdr:sp macro="" textlink="">
          <xdr:nvSpPr>
            <xdr:cNvPr id="13330" name="Check Box 18" hidden="1">
              <a:extLst>
                <a:ext uri="{63B3BB69-23CF-44E3-9099-C40C66FF867C}">
                  <a14:compatExt spid="_x0000_s13330"/>
                </a:ext>
                <a:ext uri="{FF2B5EF4-FFF2-40B4-BE49-F238E27FC236}">
                  <a16:creationId xmlns:a16="http://schemas.microsoft.com/office/drawing/2014/main" id="{00000000-0008-0000-0300-000012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314325</xdr:colOff>
          <xdr:row>17</xdr:row>
          <xdr:rowOff>142875</xdr:rowOff>
        </xdr:from>
        <xdr:to>
          <xdr:col>1</xdr:col>
          <xdr:colOff>542925</xdr:colOff>
          <xdr:row>19</xdr:row>
          <xdr:rowOff>104775</xdr:rowOff>
        </xdr:to>
        <xdr:sp macro="" textlink="">
          <xdr:nvSpPr>
            <xdr:cNvPr id="13337" name="Check Box 25" hidden="1">
              <a:extLst>
                <a:ext uri="{63B3BB69-23CF-44E3-9099-C40C66FF867C}">
                  <a14:compatExt spid="_x0000_s13337"/>
                </a:ext>
                <a:ext uri="{FF2B5EF4-FFF2-40B4-BE49-F238E27FC236}">
                  <a16:creationId xmlns:a16="http://schemas.microsoft.com/office/drawing/2014/main" id="{00000000-0008-0000-0300-000019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304800</xdr:colOff>
          <xdr:row>22</xdr:row>
          <xdr:rowOff>133350</xdr:rowOff>
        </xdr:from>
        <xdr:to>
          <xdr:col>1</xdr:col>
          <xdr:colOff>533400</xdr:colOff>
          <xdr:row>24</xdr:row>
          <xdr:rowOff>76200</xdr:rowOff>
        </xdr:to>
        <xdr:sp macro="" textlink="">
          <xdr:nvSpPr>
            <xdr:cNvPr id="13338" name="Check Box 26" hidden="1">
              <a:extLst>
                <a:ext uri="{63B3BB69-23CF-44E3-9099-C40C66FF867C}">
                  <a14:compatExt spid="_x0000_s13338"/>
                </a:ext>
                <a:ext uri="{FF2B5EF4-FFF2-40B4-BE49-F238E27FC236}">
                  <a16:creationId xmlns:a16="http://schemas.microsoft.com/office/drawing/2014/main" id="{00000000-0008-0000-0300-00001A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314325</xdr:colOff>
          <xdr:row>24</xdr:row>
          <xdr:rowOff>142875</xdr:rowOff>
        </xdr:from>
        <xdr:to>
          <xdr:col>1</xdr:col>
          <xdr:colOff>542925</xdr:colOff>
          <xdr:row>26</xdr:row>
          <xdr:rowOff>85725</xdr:rowOff>
        </xdr:to>
        <xdr:sp macro="" textlink="">
          <xdr:nvSpPr>
            <xdr:cNvPr id="13339" name="Check Box 27" hidden="1">
              <a:extLst>
                <a:ext uri="{63B3BB69-23CF-44E3-9099-C40C66FF867C}">
                  <a14:compatExt spid="_x0000_s13339"/>
                </a:ext>
                <a:ext uri="{FF2B5EF4-FFF2-40B4-BE49-F238E27FC236}">
                  <a16:creationId xmlns:a16="http://schemas.microsoft.com/office/drawing/2014/main" id="{00000000-0008-0000-0300-00001B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314325</xdr:colOff>
          <xdr:row>26</xdr:row>
          <xdr:rowOff>142875</xdr:rowOff>
        </xdr:from>
        <xdr:to>
          <xdr:col>1</xdr:col>
          <xdr:colOff>542925</xdr:colOff>
          <xdr:row>28</xdr:row>
          <xdr:rowOff>85725</xdr:rowOff>
        </xdr:to>
        <xdr:sp macro="" textlink="">
          <xdr:nvSpPr>
            <xdr:cNvPr id="13340" name="Check Box 28" hidden="1">
              <a:extLst>
                <a:ext uri="{63B3BB69-23CF-44E3-9099-C40C66FF867C}">
                  <a14:compatExt spid="_x0000_s13340"/>
                </a:ext>
                <a:ext uri="{FF2B5EF4-FFF2-40B4-BE49-F238E27FC236}">
                  <a16:creationId xmlns:a16="http://schemas.microsoft.com/office/drawing/2014/main" id="{00000000-0008-0000-0300-00001C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314325</xdr:colOff>
          <xdr:row>28</xdr:row>
          <xdr:rowOff>142875</xdr:rowOff>
        </xdr:from>
        <xdr:to>
          <xdr:col>1</xdr:col>
          <xdr:colOff>542925</xdr:colOff>
          <xdr:row>30</xdr:row>
          <xdr:rowOff>85725</xdr:rowOff>
        </xdr:to>
        <xdr:sp macro="" textlink="">
          <xdr:nvSpPr>
            <xdr:cNvPr id="13341" name="Check Box 29" hidden="1">
              <a:extLst>
                <a:ext uri="{63B3BB69-23CF-44E3-9099-C40C66FF867C}">
                  <a14:compatExt spid="_x0000_s13341"/>
                </a:ext>
                <a:ext uri="{FF2B5EF4-FFF2-40B4-BE49-F238E27FC236}">
                  <a16:creationId xmlns:a16="http://schemas.microsoft.com/office/drawing/2014/main" id="{00000000-0008-0000-0300-00001D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314325</xdr:colOff>
          <xdr:row>20</xdr:row>
          <xdr:rowOff>142875</xdr:rowOff>
        </xdr:from>
        <xdr:to>
          <xdr:col>1</xdr:col>
          <xdr:colOff>542925</xdr:colOff>
          <xdr:row>22</xdr:row>
          <xdr:rowOff>104775</xdr:rowOff>
        </xdr:to>
        <xdr:sp macro="" textlink="">
          <xdr:nvSpPr>
            <xdr:cNvPr id="13342" name="Check Box 30" hidden="1">
              <a:extLst>
                <a:ext uri="{63B3BB69-23CF-44E3-9099-C40C66FF867C}">
                  <a14:compatExt spid="_x0000_s13342"/>
                </a:ext>
                <a:ext uri="{FF2B5EF4-FFF2-40B4-BE49-F238E27FC236}">
                  <a16:creationId xmlns:a16="http://schemas.microsoft.com/office/drawing/2014/main" id="{00000000-0008-0000-0300-00001E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619125</xdr:colOff>
          <xdr:row>4</xdr:row>
          <xdr:rowOff>400050</xdr:rowOff>
        </xdr:from>
        <xdr:to>
          <xdr:col>2</xdr:col>
          <xdr:colOff>847725</xdr:colOff>
          <xdr:row>5</xdr:row>
          <xdr:rowOff>295275</xdr:rowOff>
        </xdr:to>
        <xdr:sp macro="" textlink="">
          <xdr:nvSpPr>
            <xdr:cNvPr id="9217" name="Check Box 1" hidden="1">
              <a:extLst>
                <a:ext uri="{63B3BB69-23CF-44E3-9099-C40C66FF867C}">
                  <a14:compatExt spid="_x0000_s9217"/>
                </a:ext>
                <a:ext uri="{FF2B5EF4-FFF2-40B4-BE49-F238E27FC236}">
                  <a16:creationId xmlns:a16="http://schemas.microsoft.com/office/drawing/2014/main" id="{00000000-0008-0000-0400-000001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8</xdr:row>
          <xdr:rowOff>9525</xdr:rowOff>
        </xdr:to>
        <xdr:sp macro="" textlink="">
          <xdr:nvSpPr>
            <xdr:cNvPr id="9218" name="Check Box 2" hidden="1">
              <a:extLst>
                <a:ext uri="{63B3BB69-23CF-44E3-9099-C40C66FF867C}">
                  <a14:compatExt spid="_x0000_s9218"/>
                </a:ext>
                <a:ext uri="{FF2B5EF4-FFF2-40B4-BE49-F238E27FC236}">
                  <a16:creationId xmlns:a16="http://schemas.microsoft.com/office/drawing/2014/main" id="{00000000-0008-0000-0400-000002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8</xdr:row>
          <xdr:rowOff>0</xdr:rowOff>
        </xdr:from>
        <xdr:to>
          <xdr:col>2</xdr:col>
          <xdr:colOff>847725</xdr:colOff>
          <xdr:row>9</xdr:row>
          <xdr:rowOff>9525</xdr:rowOff>
        </xdr:to>
        <xdr:sp macro="" textlink="">
          <xdr:nvSpPr>
            <xdr:cNvPr id="9219" name="Check Box 3" hidden="1">
              <a:extLst>
                <a:ext uri="{63B3BB69-23CF-44E3-9099-C40C66FF867C}">
                  <a14:compatExt spid="_x0000_s9219"/>
                </a:ext>
                <a:ext uri="{FF2B5EF4-FFF2-40B4-BE49-F238E27FC236}">
                  <a16:creationId xmlns:a16="http://schemas.microsoft.com/office/drawing/2014/main" id="{00000000-0008-0000-0400-000003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8</xdr:row>
          <xdr:rowOff>0</xdr:rowOff>
        </xdr:from>
        <xdr:to>
          <xdr:col>2</xdr:col>
          <xdr:colOff>847725</xdr:colOff>
          <xdr:row>9</xdr:row>
          <xdr:rowOff>9525</xdr:rowOff>
        </xdr:to>
        <xdr:sp macro="" textlink="">
          <xdr:nvSpPr>
            <xdr:cNvPr id="9220" name="Check Box 4" hidden="1">
              <a:extLst>
                <a:ext uri="{63B3BB69-23CF-44E3-9099-C40C66FF867C}">
                  <a14:compatExt spid="_x0000_s9220"/>
                </a:ext>
                <a:ext uri="{FF2B5EF4-FFF2-40B4-BE49-F238E27FC236}">
                  <a16:creationId xmlns:a16="http://schemas.microsoft.com/office/drawing/2014/main" id="{00000000-0008-0000-0400-000004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8</xdr:row>
          <xdr:rowOff>0</xdr:rowOff>
        </xdr:from>
        <xdr:to>
          <xdr:col>2</xdr:col>
          <xdr:colOff>847725</xdr:colOff>
          <xdr:row>9</xdr:row>
          <xdr:rowOff>9525</xdr:rowOff>
        </xdr:to>
        <xdr:sp macro="" textlink="">
          <xdr:nvSpPr>
            <xdr:cNvPr id="9221" name="Check Box 5" hidden="1">
              <a:extLst>
                <a:ext uri="{63B3BB69-23CF-44E3-9099-C40C66FF867C}">
                  <a14:compatExt spid="_x0000_s9221"/>
                </a:ext>
                <a:ext uri="{FF2B5EF4-FFF2-40B4-BE49-F238E27FC236}">
                  <a16:creationId xmlns:a16="http://schemas.microsoft.com/office/drawing/2014/main" id="{00000000-0008-0000-0400-000005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8</xdr:row>
          <xdr:rowOff>0</xdr:rowOff>
        </xdr:from>
        <xdr:to>
          <xdr:col>2</xdr:col>
          <xdr:colOff>847725</xdr:colOff>
          <xdr:row>9</xdr:row>
          <xdr:rowOff>9525</xdr:rowOff>
        </xdr:to>
        <xdr:sp macro="" textlink="">
          <xdr:nvSpPr>
            <xdr:cNvPr id="9222" name="Check Box 6" hidden="1">
              <a:extLst>
                <a:ext uri="{63B3BB69-23CF-44E3-9099-C40C66FF867C}">
                  <a14:compatExt spid="_x0000_s9222"/>
                </a:ext>
                <a:ext uri="{FF2B5EF4-FFF2-40B4-BE49-F238E27FC236}">
                  <a16:creationId xmlns:a16="http://schemas.microsoft.com/office/drawing/2014/main" id="{00000000-0008-0000-0400-000006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9</xdr:row>
          <xdr:rowOff>0</xdr:rowOff>
        </xdr:from>
        <xdr:to>
          <xdr:col>2</xdr:col>
          <xdr:colOff>847725</xdr:colOff>
          <xdr:row>9</xdr:row>
          <xdr:rowOff>314325</xdr:rowOff>
        </xdr:to>
        <xdr:sp macro="" textlink="">
          <xdr:nvSpPr>
            <xdr:cNvPr id="9223" name="Check Box 7" hidden="1">
              <a:extLst>
                <a:ext uri="{63B3BB69-23CF-44E3-9099-C40C66FF867C}">
                  <a14:compatExt spid="_x0000_s9223"/>
                </a:ext>
                <a:ext uri="{FF2B5EF4-FFF2-40B4-BE49-F238E27FC236}">
                  <a16:creationId xmlns:a16="http://schemas.microsoft.com/office/drawing/2014/main" id="{00000000-0008-0000-0400-000007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9</xdr:row>
          <xdr:rowOff>0</xdr:rowOff>
        </xdr:from>
        <xdr:to>
          <xdr:col>2</xdr:col>
          <xdr:colOff>847725</xdr:colOff>
          <xdr:row>9</xdr:row>
          <xdr:rowOff>314325</xdr:rowOff>
        </xdr:to>
        <xdr:sp macro="" textlink="">
          <xdr:nvSpPr>
            <xdr:cNvPr id="9224" name="Check Box 8" hidden="1">
              <a:extLst>
                <a:ext uri="{63B3BB69-23CF-44E3-9099-C40C66FF867C}">
                  <a14:compatExt spid="_x0000_s9224"/>
                </a:ext>
                <a:ext uri="{FF2B5EF4-FFF2-40B4-BE49-F238E27FC236}">
                  <a16:creationId xmlns:a16="http://schemas.microsoft.com/office/drawing/2014/main" id="{00000000-0008-0000-0400-000008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9</xdr:row>
          <xdr:rowOff>0</xdr:rowOff>
        </xdr:from>
        <xdr:to>
          <xdr:col>2</xdr:col>
          <xdr:colOff>847725</xdr:colOff>
          <xdr:row>9</xdr:row>
          <xdr:rowOff>314325</xdr:rowOff>
        </xdr:to>
        <xdr:sp macro="" textlink="">
          <xdr:nvSpPr>
            <xdr:cNvPr id="9225" name="Check Box 9" hidden="1">
              <a:extLst>
                <a:ext uri="{63B3BB69-23CF-44E3-9099-C40C66FF867C}">
                  <a14:compatExt spid="_x0000_s9225"/>
                </a:ext>
                <a:ext uri="{FF2B5EF4-FFF2-40B4-BE49-F238E27FC236}">
                  <a16:creationId xmlns:a16="http://schemas.microsoft.com/office/drawing/2014/main" id="{00000000-0008-0000-0400-000009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6</xdr:row>
          <xdr:rowOff>0</xdr:rowOff>
        </xdr:from>
        <xdr:to>
          <xdr:col>2</xdr:col>
          <xdr:colOff>847725</xdr:colOff>
          <xdr:row>7</xdr:row>
          <xdr:rowOff>9525</xdr:rowOff>
        </xdr:to>
        <xdr:sp macro="" textlink="">
          <xdr:nvSpPr>
            <xdr:cNvPr id="9226" name="Check Box 10" hidden="1">
              <a:extLst>
                <a:ext uri="{63B3BB69-23CF-44E3-9099-C40C66FF867C}">
                  <a14:compatExt spid="_x0000_s9226"/>
                </a:ext>
                <a:ext uri="{FF2B5EF4-FFF2-40B4-BE49-F238E27FC236}">
                  <a16:creationId xmlns:a16="http://schemas.microsoft.com/office/drawing/2014/main" id="{00000000-0008-0000-0400-00000A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xdr:twoCellAnchor>
    <xdr:from>
      <xdr:col>4</xdr:col>
      <xdr:colOff>215900</xdr:colOff>
      <xdr:row>14</xdr:row>
      <xdr:rowOff>330200</xdr:rowOff>
    </xdr:from>
    <xdr:to>
      <xdr:col>7</xdr:col>
      <xdr:colOff>901700</xdr:colOff>
      <xdr:row>17</xdr:row>
      <xdr:rowOff>406400</xdr:rowOff>
    </xdr:to>
    <xdr:sp macro="" textlink="">
      <xdr:nvSpPr>
        <xdr:cNvPr id="2" name="正方形/長方形 1">
          <a:extLst>
            <a:ext uri="{FF2B5EF4-FFF2-40B4-BE49-F238E27FC236}">
              <a16:creationId xmlns:a16="http://schemas.microsoft.com/office/drawing/2014/main" id="{E561CDC7-4FCD-3EEB-04C3-1AF458018EE4}"/>
            </a:ext>
          </a:extLst>
        </xdr:cNvPr>
        <xdr:cNvSpPr/>
      </xdr:nvSpPr>
      <xdr:spPr bwMode="auto">
        <a:xfrm>
          <a:off x="6565900" y="7239000"/>
          <a:ext cx="6045200" cy="2044700"/>
        </a:xfrm>
        <a:prstGeom prst="rect">
          <a:avLst/>
        </a:prstGeom>
        <a:solidFill>
          <a:srgbClr xmlns:mc="http://schemas.openxmlformats.org/markup-compatibility/2006" xmlns:a14="http://schemas.microsoft.com/office/drawing/2010/main" val="FFFFFF" mc:Ignorable="a14" a14:legacySpreadsheetColorIndex="65">
            <a:alpha val="54000"/>
          </a:srgbClr>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2400" kern="1200"/>
            <a:t>報告対象職種は調整中</a:t>
          </a:r>
        </a:p>
      </xdr:txBody>
    </xdr: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276225</xdr:colOff>
          <xdr:row>2</xdr:row>
          <xdr:rowOff>85725</xdr:rowOff>
        </xdr:from>
        <xdr:to>
          <xdr:col>1</xdr:col>
          <xdr:colOff>504825</xdr:colOff>
          <xdr:row>2</xdr:row>
          <xdr:rowOff>400050</xdr:rowOff>
        </xdr:to>
        <xdr:sp macro="" textlink="">
          <xdr:nvSpPr>
            <xdr:cNvPr id="46081" name="Check Box 1" hidden="1">
              <a:extLst>
                <a:ext uri="{63B3BB69-23CF-44E3-9099-C40C66FF867C}">
                  <a14:compatExt spid="_x0000_s46081"/>
                </a:ext>
                <a:ext uri="{FF2B5EF4-FFF2-40B4-BE49-F238E27FC236}">
                  <a16:creationId xmlns:a16="http://schemas.microsoft.com/office/drawing/2014/main" id="{00000000-0008-0000-0800-000001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276225</xdr:colOff>
          <xdr:row>17</xdr:row>
          <xdr:rowOff>85725</xdr:rowOff>
        </xdr:from>
        <xdr:to>
          <xdr:col>1</xdr:col>
          <xdr:colOff>504825</xdr:colOff>
          <xdr:row>17</xdr:row>
          <xdr:rowOff>400050</xdr:rowOff>
        </xdr:to>
        <xdr:sp macro="" textlink="">
          <xdr:nvSpPr>
            <xdr:cNvPr id="46082" name="Check Box 2" hidden="1">
              <a:extLst>
                <a:ext uri="{63B3BB69-23CF-44E3-9099-C40C66FF867C}">
                  <a14:compatExt spid="_x0000_s46082"/>
                </a:ext>
                <a:ext uri="{FF2B5EF4-FFF2-40B4-BE49-F238E27FC236}">
                  <a16:creationId xmlns:a16="http://schemas.microsoft.com/office/drawing/2014/main" id="{00000000-0008-0000-0800-000002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276225</xdr:colOff>
          <xdr:row>28</xdr:row>
          <xdr:rowOff>85725</xdr:rowOff>
        </xdr:from>
        <xdr:to>
          <xdr:col>1</xdr:col>
          <xdr:colOff>504825</xdr:colOff>
          <xdr:row>28</xdr:row>
          <xdr:rowOff>390525</xdr:rowOff>
        </xdr:to>
        <xdr:sp macro="" textlink="">
          <xdr:nvSpPr>
            <xdr:cNvPr id="46083" name="Check Box 3" hidden="1">
              <a:extLst>
                <a:ext uri="{63B3BB69-23CF-44E3-9099-C40C66FF867C}">
                  <a14:compatExt spid="_x0000_s46083"/>
                </a:ext>
                <a:ext uri="{FF2B5EF4-FFF2-40B4-BE49-F238E27FC236}">
                  <a16:creationId xmlns:a16="http://schemas.microsoft.com/office/drawing/2014/main" id="{00000000-0008-0000-0800-000003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276225</xdr:colOff>
          <xdr:row>2</xdr:row>
          <xdr:rowOff>85725</xdr:rowOff>
        </xdr:from>
        <xdr:to>
          <xdr:col>1</xdr:col>
          <xdr:colOff>504825</xdr:colOff>
          <xdr:row>2</xdr:row>
          <xdr:rowOff>400050</xdr:rowOff>
        </xdr:to>
        <xdr:sp macro="" textlink="">
          <xdr:nvSpPr>
            <xdr:cNvPr id="54273" name="Check Box 1" hidden="1">
              <a:extLst>
                <a:ext uri="{63B3BB69-23CF-44E3-9099-C40C66FF867C}">
                  <a14:compatExt spid="_x0000_s54273"/>
                </a:ext>
                <a:ext uri="{FF2B5EF4-FFF2-40B4-BE49-F238E27FC236}">
                  <a16:creationId xmlns:a16="http://schemas.microsoft.com/office/drawing/2014/main" id="{00000000-0008-0000-0900-000001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276225</xdr:colOff>
          <xdr:row>17</xdr:row>
          <xdr:rowOff>85725</xdr:rowOff>
        </xdr:from>
        <xdr:to>
          <xdr:col>1</xdr:col>
          <xdr:colOff>504825</xdr:colOff>
          <xdr:row>17</xdr:row>
          <xdr:rowOff>400050</xdr:rowOff>
        </xdr:to>
        <xdr:sp macro="" textlink="">
          <xdr:nvSpPr>
            <xdr:cNvPr id="54274" name="Check Box 2" hidden="1">
              <a:extLst>
                <a:ext uri="{63B3BB69-23CF-44E3-9099-C40C66FF867C}">
                  <a14:compatExt spid="_x0000_s54274"/>
                </a:ext>
                <a:ext uri="{FF2B5EF4-FFF2-40B4-BE49-F238E27FC236}">
                  <a16:creationId xmlns:a16="http://schemas.microsoft.com/office/drawing/2014/main" id="{00000000-0008-0000-0900-000002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276225</xdr:colOff>
          <xdr:row>28</xdr:row>
          <xdr:rowOff>85725</xdr:rowOff>
        </xdr:from>
        <xdr:to>
          <xdr:col>1</xdr:col>
          <xdr:colOff>504825</xdr:colOff>
          <xdr:row>28</xdr:row>
          <xdr:rowOff>390525</xdr:rowOff>
        </xdr:to>
        <xdr:sp macro="" textlink="">
          <xdr:nvSpPr>
            <xdr:cNvPr id="54275" name="Check Box 3" hidden="1">
              <a:extLst>
                <a:ext uri="{63B3BB69-23CF-44E3-9099-C40C66FF867C}">
                  <a14:compatExt spid="_x0000_s54275"/>
                </a:ext>
                <a:ext uri="{FF2B5EF4-FFF2-40B4-BE49-F238E27FC236}">
                  <a16:creationId xmlns:a16="http://schemas.microsoft.com/office/drawing/2014/main" id="{00000000-0008-0000-0900-000003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304800</xdr:colOff>
          <xdr:row>8</xdr:row>
          <xdr:rowOff>133350</xdr:rowOff>
        </xdr:from>
        <xdr:to>
          <xdr:col>1</xdr:col>
          <xdr:colOff>533400</xdr:colOff>
          <xdr:row>10</xdr:row>
          <xdr:rowOff>19050</xdr:rowOff>
        </xdr:to>
        <xdr:sp macro="" textlink="">
          <xdr:nvSpPr>
            <xdr:cNvPr id="63489" name="Check Box 1" hidden="1">
              <a:extLst>
                <a:ext uri="{63B3BB69-23CF-44E3-9099-C40C66FF867C}">
                  <a14:compatExt spid="_x0000_s63489"/>
                </a:ext>
                <a:ext uri="{FF2B5EF4-FFF2-40B4-BE49-F238E27FC236}">
                  <a16:creationId xmlns:a16="http://schemas.microsoft.com/office/drawing/2014/main" id="{00000000-0008-0000-0B00-000001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304800</xdr:colOff>
          <xdr:row>13</xdr:row>
          <xdr:rowOff>133350</xdr:rowOff>
        </xdr:from>
        <xdr:to>
          <xdr:col>1</xdr:col>
          <xdr:colOff>533400</xdr:colOff>
          <xdr:row>15</xdr:row>
          <xdr:rowOff>95250</xdr:rowOff>
        </xdr:to>
        <xdr:sp macro="" textlink="">
          <xdr:nvSpPr>
            <xdr:cNvPr id="63491" name="Check Box 3" hidden="1">
              <a:extLst>
                <a:ext uri="{63B3BB69-23CF-44E3-9099-C40C66FF867C}">
                  <a14:compatExt spid="_x0000_s63491"/>
                </a:ext>
                <a:ext uri="{FF2B5EF4-FFF2-40B4-BE49-F238E27FC236}">
                  <a16:creationId xmlns:a16="http://schemas.microsoft.com/office/drawing/2014/main" id="{00000000-0008-0000-0B00-000003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304800</xdr:colOff>
          <xdr:row>13</xdr:row>
          <xdr:rowOff>133350</xdr:rowOff>
        </xdr:from>
        <xdr:to>
          <xdr:col>1</xdr:col>
          <xdr:colOff>533400</xdr:colOff>
          <xdr:row>15</xdr:row>
          <xdr:rowOff>85725</xdr:rowOff>
        </xdr:to>
        <xdr:sp macro="" textlink="">
          <xdr:nvSpPr>
            <xdr:cNvPr id="63500" name="Check Box 12" hidden="1">
              <a:extLst>
                <a:ext uri="{63B3BB69-23CF-44E3-9099-C40C66FF867C}">
                  <a14:compatExt spid="_x0000_s63500"/>
                </a:ext>
                <a:ext uri="{FF2B5EF4-FFF2-40B4-BE49-F238E27FC236}">
                  <a16:creationId xmlns:a16="http://schemas.microsoft.com/office/drawing/2014/main" id="{00000000-0008-0000-0B00-00000C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314325</xdr:colOff>
          <xdr:row>15</xdr:row>
          <xdr:rowOff>142875</xdr:rowOff>
        </xdr:from>
        <xdr:to>
          <xdr:col>1</xdr:col>
          <xdr:colOff>542925</xdr:colOff>
          <xdr:row>17</xdr:row>
          <xdr:rowOff>95250</xdr:rowOff>
        </xdr:to>
        <xdr:sp macro="" textlink="">
          <xdr:nvSpPr>
            <xdr:cNvPr id="63501" name="Check Box 13" hidden="1">
              <a:extLst>
                <a:ext uri="{63B3BB69-23CF-44E3-9099-C40C66FF867C}">
                  <a14:compatExt spid="_x0000_s63501"/>
                </a:ext>
                <a:ext uri="{FF2B5EF4-FFF2-40B4-BE49-F238E27FC236}">
                  <a16:creationId xmlns:a16="http://schemas.microsoft.com/office/drawing/2014/main" id="{00000000-0008-0000-0B00-00000D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314325</xdr:colOff>
          <xdr:row>18</xdr:row>
          <xdr:rowOff>142875</xdr:rowOff>
        </xdr:from>
        <xdr:to>
          <xdr:col>1</xdr:col>
          <xdr:colOff>542925</xdr:colOff>
          <xdr:row>20</xdr:row>
          <xdr:rowOff>104775</xdr:rowOff>
        </xdr:to>
        <xdr:sp macro="" textlink="">
          <xdr:nvSpPr>
            <xdr:cNvPr id="63502" name="Check Box 14" hidden="1">
              <a:extLst>
                <a:ext uri="{63B3BB69-23CF-44E3-9099-C40C66FF867C}">
                  <a14:compatExt spid="_x0000_s63502"/>
                </a:ext>
                <a:ext uri="{FF2B5EF4-FFF2-40B4-BE49-F238E27FC236}">
                  <a16:creationId xmlns:a16="http://schemas.microsoft.com/office/drawing/2014/main" id="{00000000-0008-0000-0B00-00000E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304800</xdr:colOff>
          <xdr:row>23</xdr:row>
          <xdr:rowOff>133350</xdr:rowOff>
        </xdr:from>
        <xdr:to>
          <xdr:col>1</xdr:col>
          <xdr:colOff>533400</xdr:colOff>
          <xdr:row>25</xdr:row>
          <xdr:rowOff>76200</xdr:rowOff>
        </xdr:to>
        <xdr:sp macro="" textlink="">
          <xdr:nvSpPr>
            <xdr:cNvPr id="63503" name="Check Box 15" hidden="1">
              <a:extLst>
                <a:ext uri="{63B3BB69-23CF-44E3-9099-C40C66FF867C}">
                  <a14:compatExt spid="_x0000_s63503"/>
                </a:ext>
                <a:ext uri="{FF2B5EF4-FFF2-40B4-BE49-F238E27FC236}">
                  <a16:creationId xmlns:a16="http://schemas.microsoft.com/office/drawing/2014/main" id="{00000000-0008-0000-0B00-00000F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314325</xdr:colOff>
          <xdr:row>25</xdr:row>
          <xdr:rowOff>142875</xdr:rowOff>
        </xdr:from>
        <xdr:to>
          <xdr:col>1</xdr:col>
          <xdr:colOff>542925</xdr:colOff>
          <xdr:row>27</xdr:row>
          <xdr:rowOff>85725</xdr:rowOff>
        </xdr:to>
        <xdr:sp macro="" textlink="">
          <xdr:nvSpPr>
            <xdr:cNvPr id="63504" name="Check Box 16" hidden="1">
              <a:extLst>
                <a:ext uri="{63B3BB69-23CF-44E3-9099-C40C66FF867C}">
                  <a14:compatExt spid="_x0000_s63504"/>
                </a:ext>
                <a:ext uri="{FF2B5EF4-FFF2-40B4-BE49-F238E27FC236}">
                  <a16:creationId xmlns:a16="http://schemas.microsoft.com/office/drawing/2014/main" id="{00000000-0008-0000-0B00-000010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314325</xdr:colOff>
          <xdr:row>27</xdr:row>
          <xdr:rowOff>142875</xdr:rowOff>
        </xdr:from>
        <xdr:to>
          <xdr:col>1</xdr:col>
          <xdr:colOff>542925</xdr:colOff>
          <xdr:row>29</xdr:row>
          <xdr:rowOff>85725</xdr:rowOff>
        </xdr:to>
        <xdr:sp macro="" textlink="">
          <xdr:nvSpPr>
            <xdr:cNvPr id="63505" name="Check Box 17" hidden="1">
              <a:extLst>
                <a:ext uri="{63B3BB69-23CF-44E3-9099-C40C66FF867C}">
                  <a14:compatExt spid="_x0000_s63505"/>
                </a:ext>
                <a:ext uri="{FF2B5EF4-FFF2-40B4-BE49-F238E27FC236}">
                  <a16:creationId xmlns:a16="http://schemas.microsoft.com/office/drawing/2014/main" id="{00000000-0008-0000-0B00-000011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314325</xdr:colOff>
          <xdr:row>29</xdr:row>
          <xdr:rowOff>142875</xdr:rowOff>
        </xdr:from>
        <xdr:to>
          <xdr:col>1</xdr:col>
          <xdr:colOff>542925</xdr:colOff>
          <xdr:row>31</xdr:row>
          <xdr:rowOff>85725</xdr:rowOff>
        </xdr:to>
        <xdr:sp macro="" textlink="">
          <xdr:nvSpPr>
            <xdr:cNvPr id="63506" name="Check Box 18" hidden="1">
              <a:extLst>
                <a:ext uri="{63B3BB69-23CF-44E3-9099-C40C66FF867C}">
                  <a14:compatExt spid="_x0000_s63506"/>
                </a:ext>
                <a:ext uri="{FF2B5EF4-FFF2-40B4-BE49-F238E27FC236}">
                  <a16:creationId xmlns:a16="http://schemas.microsoft.com/office/drawing/2014/main" id="{00000000-0008-0000-0B00-000012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314325</xdr:colOff>
          <xdr:row>21</xdr:row>
          <xdr:rowOff>142875</xdr:rowOff>
        </xdr:from>
        <xdr:to>
          <xdr:col>1</xdr:col>
          <xdr:colOff>542925</xdr:colOff>
          <xdr:row>23</xdr:row>
          <xdr:rowOff>104775</xdr:rowOff>
        </xdr:to>
        <xdr:sp macro="" textlink="">
          <xdr:nvSpPr>
            <xdr:cNvPr id="63507" name="Check Box 19" hidden="1">
              <a:extLst>
                <a:ext uri="{63B3BB69-23CF-44E3-9099-C40C66FF867C}">
                  <a14:compatExt spid="_x0000_s63507"/>
                </a:ext>
                <a:ext uri="{FF2B5EF4-FFF2-40B4-BE49-F238E27FC236}">
                  <a16:creationId xmlns:a16="http://schemas.microsoft.com/office/drawing/2014/main" id="{00000000-0008-0000-0B00-000013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619125</xdr:colOff>
          <xdr:row>4</xdr:row>
          <xdr:rowOff>400050</xdr:rowOff>
        </xdr:from>
        <xdr:to>
          <xdr:col>2</xdr:col>
          <xdr:colOff>847725</xdr:colOff>
          <xdr:row>5</xdr:row>
          <xdr:rowOff>295275</xdr:rowOff>
        </xdr:to>
        <xdr:sp macro="" textlink="">
          <xdr:nvSpPr>
            <xdr:cNvPr id="22529" name="Check Box 1" hidden="1">
              <a:extLst>
                <a:ext uri="{63B3BB69-23CF-44E3-9099-C40C66FF867C}">
                  <a14:compatExt spid="_x0000_s22529"/>
                </a:ext>
                <a:ext uri="{FF2B5EF4-FFF2-40B4-BE49-F238E27FC236}">
                  <a16:creationId xmlns:a16="http://schemas.microsoft.com/office/drawing/2014/main" id="{00000000-0008-0000-0C00-000001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8</xdr:row>
          <xdr:rowOff>9525</xdr:rowOff>
        </xdr:to>
        <xdr:sp macro="" textlink="">
          <xdr:nvSpPr>
            <xdr:cNvPr id="22530" name="Check Box 2" hidden="1">
              <a:extLst>
                <a:ext uri="{63B3BB69-23CF-44E3-9099-C40C66FF867C}">
                  <a14:compatExt spid="_x0000_s22530"/>
                </a:ext>
                <a:ext uri="{FF2B5EF4-FFF2-40B4-BE49-F238E27FC236}">
                  <a16:creationId xmlns:a16="http://schemas.microsoft.com/office/drawing/2014/main" id="{00000000-0008-0000-0C00-000002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8</xdr:row>
          <xdr:rowOff>0</xdr:rowOff>
        </xdr:from>
        <xdr:to>
          <xdr:col>2</xdr:col>
          <xdr:colOff>847725</xdr:colOff>
          <xdr:row>9</xdr:row>
          <xdr:rowOff>9525</xdr:rowOff>
        </xdr:to>
        <xdr:sp macro="" textlink="">
          <xdr:nvSpPr>
            <xdr:cNvPr id="22531" name="Check Box 3" hidden="1">
              <a:extLst>
                <a:ext uri="{63B3BB69-23CF-44E3-9099-C40C66FF867C}">
                  <a14:compatExt spid="_x0000_s22531"/>
                </a:ext>
                <a:ext uri="{FF2B5EF4-FFF2-40B4-BE49-F238E27FC236}">
                  <a16:creationId xmlns:a16="http://schemas.microsoft.com/office/drawing/2014/main" id="{00000000-0008-0000-0C00-000003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8</xdr:row>
          <xdr:rowOff>0</xdr:rowOff>
        </xdr:from>
        <xdr:to>
          <xdr:col>2</xdr:col>
          <xdr:colOff>847725</xdr:colOff>
          <xdr:row>9</xdr:row>
          <xdr:rowOff>9525</xdr:rowOff>
        </xdr:to>
        <xdr:sp macro="" textlink="">
          <xdr:nvSpPr>
            <xdr:cNvPr id="22532" name="Check Box 4" hidden="1">
              <a:extLst>
                <a:ext uri="{63B3BB69-23CF-44E3-9099-C40C66FF867C}">
                  <a14:compatExt spid="_x0000_s22532"/>
                </a:ext>
                <a:ext uri="{FF2B5EF4-FFF2-40B4-BE49-F238E27FC236}">
                  <a16:creationId xmlns:a16="http://schemas.microsoft.com/office/drawing/2014/main" id="{00000000-0008-0000-0C00-000004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8</xdr:row>
          <xdr:rowOff>0</xdr:rowOff>
        </xdr:from>
        <xdr:to>
          <xdr:col>2</xdr:col>
          <xdr:colOff>847725</xdr:colOff>
          <xdr:row>9</xdr:row>
          <xdr:rowOff>9525</xdr:rowOff>
        </xdr:to>
        <xdr:sp macro="" textlink="">
          <xdr:nvSpPr>
            <xdr:cNvPr id="22533" name="Check Box 5" hidden="1">
              <a:extLst>
                <a:ext uri="{63B3BB69-23CF-44E3-9099-C40C66FF867C}">
                  <a14:compatExt spid="_x0000_s22533"/>
                </a:ext>
                <a:ext uri="{FF2B5EF4-FFF2-40B4-BE49-F238E27FC236}">
                  <a16:creationId xmlns:a16="http://schemas.microsoft.com/office/drawing/2014/main" id="{00000000-0008-0000-0C00-000005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8</xdr:row>
          <xdr:rowOff>0</xdr:rowOff>
        </xdr:from>
        <xdr:to>
          <xdr:col>2</xdr:col>
          <xdr:colOff>847725</xdr:colOff>
          <xdr:row>9</xdr:row>
          <xdr:rowOff>9525</xdr:rowOff>
        </xdr:to>
        <xdr:sp macro="" textlink="">
          <xdr:nvSpPr>
            <xdr:cNvPr id="22534" name="Check Box 6" hidden="1">
              <a:extLst>
                <a:ext uri="{63B3BB69-23CF-44E3-9099-C40C66FF867C}">
                  <a14:compatExt spid="_x0000_s22534"/>
                </a:ext>
                <a:ext uri="{FF2B5EF4-FFF2-40B4-BE49-F238E27FC236}">
                  <a16:creationId xmlns:a16="http://schemas.microsoft.com/office/drawing/2014/main" id="{00000000-0008-0000-0C00-000006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9</xdr:row>
          <xdr:rowOff>0</xdr:rowOff>
        </xdr:from>
        <xdr:to>
          <xdr:col>2</xdr:col>
          <xdr:colOff>847725</xdr:colOff>
          <xdr:row>9</xdr:row>
          <xdr:rowOff>314325</xdr:rowOff>
        </xdr:to>
        <xdr:sp macro="" textlink="">
          <xdr:nvSpPr>
            <xdr:cNvPr id="22535" name="Check Box 7" hidden="1">
              <a:extLst>
                <a:ext uri="{63B3BB69-23CF-44E3-9099-C40C66FF867C}">
                  <a14:compatExt spid="_x0000_s22535"/>
                </a:ext>
                <a:ext uri="{FF2B5EF4-FFF2-40B4-BE49-F238E27FC236}">
                  <a16:creationId xmlns:a16="http://schemas.microsoft.com/office/drawing/2014/main" id="{00000000-0008-0000-0C00-000007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9</xdr:row>
          <xdr:rowOff>0</xdr:rowOff>
        </xdr:from>
        <xdr:to>
          <xdr:col>2</xdr:col>
          <xdr:colOff>847725</xdr:colOff>
          <xdr:row>9</xdr:row>
          <xdr:rowOff>314325</xdr:rowOff>
        </xdr:to>
        <xdr:sp macro="" textlink="">
          <xdr:nvSpPr>
            <xdr:cNvPr id="22536" name="Check Box 8" hidden="1">
              <a:extLst>
                <a:ext uri="{63B3BB69-23CF-44E3-9099-C40C66FF867C}">
                  <a14:compatExt spid="_x0000_s22536"/>
                </a:ext>
                <a:ext uri="{FF2B5EF4-FFF2-40B4-BE49-F238E27FC236}">
                  <a16:creationId xmlns:a16="http://schemas.microsoft.com/office/drawing/2014/main" id="{00000000-0008-0000-0C00-000008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9</xdr:row>
          <xdr:rowOff>0</xdr:rowOff>
        </xdr:from>
        <xdr:to>
          <xdr:col>2</xdr:col>
          <xdr:colOff>847725</xdr:colOff>
          <xdr:row>9</xdr:row>
          <xdr:rowOff>314325</xdr:rowOff>
        </xdr:to>
        <xdr:sp macro="" textlink="">
          <xdr:nvSpPr>
            <xdr:cNvPr id="22537" name="Check Box 9" hidden="1">
              <a:extLst>
                <a:ext uri="{63B3BB69-23CF-44E3-9099-C40C66FF867C}">
                  <a14:compatExt spid="_x0000_s22537"/>
                </a:ext>
                <a:ext uri="{FF2B5EF4-FFF2-40B4-BE49-F238E27FC236}">
                  <a16:creationId xmlns:a16="http://schemas.microsoft.com/office/drawing/2014/main" id="{00000000-0008-0000-0C00-000009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6</xdr:row>
          <xdr:rowOff>0</xdr:rowOff>
        </xdr:from>
        <xdr:to>
          <xdr:col>2</xdr:col>
          <xdr:colOff>847725</xdr:colOff>
          <xdr:row>7</xdr:row>
          <xdr:rowOff>9525</xdr:rowOff>
        </xdr:to>
        <xdr:sp macro="" textlink="">
          <xdr:nvSpPr>
            <xdr:cNvPr id="22538" name="Check Box 10" hidden="1">
              <a:extLst>
                <a:ext uri="{63B3BB69-23CF-44E3-9099-C40C66FF867C}">
                  <a14:compatExt spid="_x0000_s22538"/>
                </a:ext>
                <a:ext uri="{FF2B5EF4-FFF2-40B4-BE49-F238E27FC236}">
                  <a16:creationId xmlns:a16="http://schemas.microsoft.com/office/drawing/2014/main" id="{00000000-0008-0000-0C00-00000A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9.xml><?xml version="1.0" encoding="utf-8"?>
<xdr:wsDr xmlns:xdr="http://schemas.openxmlformats.org/drawingml/2006/spreadsheetDrawing" xmlns:a="http://schemas.openxmlformats.org/drawingml/2006/main">
  <xdr:twoCellAnchor>
    <xdr:from>
      <xdr:col>4</xdr:col>
      <xdr:colOff>886354</xdr:colOff>
      <xdr:row>14</xdr:row>
      <xdr:rowOff>357188</xdr:rowOff>
    </xdr:from>
    <xdr:to>
      <xdr:col>7</xdr:col>
      <xdr:colOff>1573742</xdr:colOff>
      <xdr:row>18</xdr:row>
      <xdr:rowOff>20638</xdr:rowOff>
    </xdr:to>
    <xdr:sp macro="" textlink="">
      <xdr:nvSpPr>
        <xdr:cNvPr id="2" name="正方形/長方形 1">
          <a:extLst>
            <a:ext uri="{FF2B5EF4-FFF2-40B4-BE49-F238E27FC236}">
              <a16:creationId xmlns:a16="http://schemas.microsoft.com/office/drawing/2014/main" id="{8F1A2E54-992A-4E21-84BA-690BA85A521C}"/>
            </a:ext>
          </a:extLst>
        </xdr:cNvPr>
        <xdr:cNvSpPr/>
      </xdr:nvSpPr>
      <xdr:spPr bwMode="auto">
        <a:xfrm>
          <a:off x="7223125" y="7527396"/>
          <a:ext cx="6045200" cy="2044700"/>
        </a:xfrm>
        <a:prstGeom prst="rect">
          <a:avLst/>
        </a:prstGeom>
        <a:solidFill>
          <a:srgbClr xmlns:mc="http://schemas.openxmlformats.org/markup-compatibility/2006" xmlns:a14="http://schemas.microsoft.com/office/drawing/2010/main" val="FFFFFF" mc:Ignorable="a14" a14:legacySpreadsheetColorIndex="65">
            <a:alpha val="54000"/>
          </a:srgbClr>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2400" kern="1200"/>
            <a:t>報告対象職種は調整中</a:t>
          </a:r>
        </a:p>
      </xdr:txBody>
    </xdr:sp>
    <xdr:clientData/>
  </xdr:twoCellAnchor>
</xdr:wsDr>
</file>

<file path=xl/externalLinks/_rels/externalLink1.xml.rels><?xml version="1.0" encoding="UTF-8" standalone="yes"?><Relationships xmlns="http://schemas.openxmlformats.org/package/2006/relationships"><Relationship Id="rId1" Target="https://mhlwlan.sharepoint.com/sites/10809250/WorkingDocLib/04&#21307;&#30274;&#27861;&#20154;&#25903;&#25588;&#23460;/&#9733;20250401&#65374;&#21307;&#30274;&#27861;&#20154;&#25903;&#25588;&#23460;/60&#65289;&#29289;&#20385;&#39640;&#39472;&#23550;&#31574;/&#9733;&#65330;&#65303;&#35036;&#27491;&#35201;&#32177;&#31561;/&#9733;&#12475;&#12483;&#12488;&#9733;/&#26696;&#12398;&#30330;&#20986;/&#23455;&#26045;&#35201;&#32177;&#12398;&#20877;&#20462;&#27491;/&#12304;&#21442;&#32771;&#12305;&#20132;&#20184;&#30003;&#35531;&#26360;&#12539;&#23455;&#32318;&#22577;&#21578;&#26360;&#65288;&#21307;&#30274;&#27231;&#38306;&#8594;&#37117;&#36947;&#24220;&#30476;&#65289;%20.xlsx" TargetMode="External" Type="http://schemas.openxmlformats.org/officeDocument/2006/relationships/externalLinkPath"/><Relationship Id="rId2" Target="https://mhlwlan-my.sharepoint.com/personal/shsiq_lansys_mhlw_go_jp/Documents/PassageDrive/PCfolder/Desktop/&#12304;&#21442;&#32771;&#12305;&#20132;&#20184;&#30003;&#35531;&#26360;&#12539;&#23455;&#32318;&#22577;&#21578;&#26360;&#65288;&#21307;&#30274;&#27231;&#38306;&#8594;&#37117;&#36947;&#24220;&#30476;&#65289;%20.xlsx" TargetMode="External" Type="http://schemas.openxmlformats.org/officeDocument/2006/relationships/externalLinkPath"/></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支給申請書兼請求書（医療機関等→都道府県）"/>
      <sheetName val="【参考】集計用シート"/>
      <sheetName val="【参考】委任状"/>
      <sheetName val="【有床診】物価支援事業（申請書兼実績報告書）"/>
      <sheetName val="【無床診】物価支援事業（申請書兼実績報告書）"/>
      <sheetName val="【薬局】物価支援事業（申請書兼実績報告書）"/>
      <sheetName val="【有床診】賃上げ支援事業（申請書）"/>
      <sheetName val="別紙（有床診）"/>
      <sheetName val="【有床診】【総額及び平均額】賃上げ支援事業実績報告書"/>
      <sheetName val="【無床診】賃上げ支援事業（申請書）"/>
      <sheetName val="別紙（無床診）"/>
      <sheetName val="【無床診】【総額及び平均額】賃上げ支援事業実績報告書"/>
      <sheetName val="【訪看ST】賃上げ支援事業（申請書）"/>
      <sheetName val="別紙（訪看ST）"/>
      <sheetName val="【訪看ST】【総額及び平均額】賃上げ支援事業実績報告書"/>
      <sheetName val="【薬局】賃上げ支援事業（申請書）"/>
      <sheetName val="【薬局【総額及び平均額】賃上げ支援事業実績報告書"/>
      <sheetName val="都道府県リスト"/>
      <sheetName val="【薬局】【総額及び平均額】賃上げ支援事業実績報告書"/>
    </sheetNames>
    <sheetDataSet>
      <sheetData sheetId="0">
        <row r="16">
          <cell r="N16" t="str">
            <v>コウセイ　タロウ</v>
          </cell>
        </row>
        <row r="17">
          <cell r="N17" t="str">
            <v>○○　○○</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10.xml.rels><?xml version="1.0" encoding="UTF-8" standalone="yes"?><Relationships xmlns="http://schemas.openxmlformats.org/package/2006/relationships"><Relationship Id="rId1" Target="../printerSettings/printerSettings10.bin" Type="http://schemas.openxmlformats.org/officeDocument/2006/relationships/printerSettings"/><Relationship Id="rId2" Target="../drawings/drawing6.xml" Type="http://schemas.openxmlformats.org/officeDocument/2006/relationships/drawing"/><Relationship Id="rId3" Target="../drawings/vmlDrawing4.vml" Type="http://schemas.openxmlformats.org/officeDocument/2006/relationships/vmlDrawing"/><Relationship Id="rId4" Target="../ctrlProps/ctrlProp23.xml" Type="http://schemas.openxmlformats.org/officeDocument/2006/relationships/ctrlProp"/><Relationship Id="rId5" Target="../ctrlProps/ctrlProp24.xml" Type="http://schemas.openxmlformats.org/officeDocument/2006/relationships/ctrlProp"/><Relationship Id="rId6" Target="../ctrlProps/ctrlProp25.xml" Type="http://schemas.openxmlformats.org/officeDocument/2006/relationships/ctrlProp"/><Relationship Id="rId7" Target="../comments2.xml" Type="http://schemas.openxmlformats.org/officeDocument/2006/relationships/comments"/></Relationships>
</file>

<file path=xl/worksheets/_rels/sheet11.xml.rels><?xml version="1.0" encoding="UTF-8" standalone="yes"?><Relationships xmlns="http://schemas.openxmlformats.org/package/2006/relationships"><Relationship Id="rId1" Target="../printerSettings/printerSettings11.bin" Type="http://schemas.openxmlformats.org/officeDocument/2006/relationships/printerSettings"/></Relationships>
</file>

<file path=xl/worksheets/_rels/sheet12.xml.rels><?xml version="1.0" encoding="UTF-8" standalone="yes"?><Relationships xmlns="http://schemas.openxmlformats.org/package/2006/relationships"><Relationship Id="rId1" Target="../printerSettings/printerSettings12.bin" Type="http://schemas.openxmlformats.org/officeDocument/2006/relationships/printerSettings"/><Relationship Id="rId10" Target="../ctrlProps/ctrlProp32.xml" Type="http://schemas.openxmlformats.org/officeDocument/2006/relationships/ctrlProp"/><Relationship Id="rId11" Target="../ctrlProps/ctrlProp33.xml" Type="http://schemas.openxmlformats.org/officeDocument/2006/relationships/ctrlProp"/><Relationship Id="rId12" Target="../ctrlProps/ctrlProp34.xml" Type="http://schemas.openxmlformats.org/officeDocument/2006/relationships/ctrlProp"/><Relationship Id="rId13" Target="../ctrlProps/ctrlProp35.xml" Type="http://schemas.openxmlformats.org/officeDocument/2006/relationships/ctrlProp"/><Relationship Id="rId2" Target="../drawings/drawing7.xml" Type="http://schemas.openxmlformats.org/officeDocument/2006/relationships/drawing"/><Relationship Id="rId3" Target="../drawings/vmlDrawing5.vml" Type="http://schemas.openxmlformats.org/officeDocument/2006/relationships/vmlDrawing"/><Relationship Id="rId4" Target="../ctrlProps/ctrlProp26.xml" Type="http://schemas.openxmlformats.org/officeDocument/2006/relationships/ctrlProp"/><Relationship Id="rId5" Target="../ctrlProps/ctrlProp27.xml" Type="http://schemas.openxmlformats.org/officeDocument/2006/relationships/ctrlProp"/><Relationship Id="rId6" Target="../ctrlProps/ctrlProp28.xml" Type="http://schemas.openxmlformats.org/officeDocument/2006/relationships/ctrlProp"/><Relationship Id="rId7" Target="../ctrlProps/ctrlProp29.xml" Type="http://schemas.openxmlformats.org/officeDocument/2006/relationships/ctrlProp"/><Relationship Id="rId8" Target="../ctrlProps/ctrlProp30.xml" Type="http://schemas.openxmlformats.org/officeDocument/2006/relationships/ctrlProp"/><Relationship Id="rId9" Target="../ctrlProps/ctrlProp31.xml" Type="http://schemas.openxmlformats.org/officeDocument/2006/relationships/ctrlProp"/></Relationships>
</file>

<file path=xl/worksheets/_rels/sheet13.xml.rels><?xml version="1.0" encoding="UTF-8" standalone="yes"?><Relationships xmlns="http://schemas.openxmlformats.org/package/2006/relationships"><Relationship Id="rId1" Target="../printerSettings/printerSettings13.bin" Type="http://schemas.openxmlformats.org/officeDocument/2006/relationships/printerSettings"/><Relationship Id="rId10" Target="../ctrlProps/ctrlProp42.xml" Type="http://schemas.openxmlformats.org/officeDocument/2006/relationships/ctrlProp"/><Relationship Id="rId11" Target="../ctrlProps/ctrlProp43.xml" Type="http://schemas.openxmlformats.org/officeDocument/2006/relationships/ctrlProp"/><Relationship Id="rId12" Target="../ctrlProps/ctrlProp44.xml" Type="http://schemas.openxmlformats.org/officeDocument/2006/relationships/ctrlProp"/><Relationship Id="rId13" Target="../ctrlProps/ctrlProp45.xml" Type="http://schemas.openxmlformats.org/officeDocument/2006/relationships/ctrlProp"/><Relationship Id="rId2" Target="../drawings/drawing8.xml" Type="http://schemas.openxmlformats.org/officeDocument/2006/relationships/drawing"/><Relationship Id="rId3" Target="../drawings/vmlDrawing6.vml" Type="http://schemas.openxmlformats.org/officeDocument/2006/relationships/vmlDrawing"/><Relationship Id="rId4" Target="../ctrlProps/ctrlProp36.xml" Type="http://schemas.openxmlformats.org/officeDocument/2006/relationships/ctrlProp"/><Relationship Id="rId5" Target="../ctrlProps/ctrlProp37.xml" Type="http://schemas.openxmlformats.org/officeDocument/2006/relationships/ctrlProp"/><Relationship Id="rId6" Target="../ctrlProps/ctrlProp38.xml" Type="http://schemas.openxmlformats.org/officeDocument/2006/relationships/ctrlProp"/><Relationship Id="rId7" Target="../ctrlProps/ctrlProp39.xml" Type="http://schemas.openxmlformats.org/officeDocument/2006/relationships/ctrlProp"/><Relationship Id="rId8" Target="../ctrlProps/ctrlProp40.xml" Type="http://schemas.openxmlformats.org/officeDocument/2006/relationships/ctrlProp"/><Relationship Id="rId9" Target="../ctrlProps/ctrlProp41.xml" Type="http://schemas.openxmlformats.org/officeDocument/2006/relationships/ctrlProp"/></Relationships>
</file>

<file path=xl/worksheets/_rels/sheet14.xml.rels><?xml version="1.0" encoding="UTF-8" standalone="yes"?><Relationships xmlns="http://schemas.openxmlformats.org/package/2006/relationships"><Relationship Id="rId1" Target="../printerSettings/printerSettings14.bin" Type="http://schemas.openxmlformats.org/officeDocument/2006/relationships/printerSettings"/><Relationship Id="rId2" Target="../drawings/drawing9.xml" Type="http://schemas.openxmlformats.org/officeDocument/2006/relationships/drawing"/></Relationships>
</file>

<file path=xl/worksheets/_rels/sheet15.xml.rels><?xml version="1.0" encoding="UTF-8" standalone="yes"?><Relationships xmlns="http://schemas.openxmlformats.org/package/2006/relationships"><Relationship Id="rId1" Target="../printerSettings/printerSettings15.bin" Type="http://schemas.openxmlformats.org/officeDocument/2006/relationships/printerSettings"/></Relationships>
</file>

<file path=xl/worksheets/_rels/sheet16.xml.rels><?xml version="1.0" encoding="UTF-8" standalone="yes"?><Relationships xmlns="http://schemas.openxmlformats.org/package/2006/relationships"><Relationship Id="rId1" Target="../printerSettings/printerSettings16.bin" Type="http://schemas.openxmlformats.org/officeDocument/2006/relationships/printerSettings"/></Relationships>
</file>

<file path=xl/worksheets/_rels/sheet17.xml.rels><?xml version="1.0" encoding="UTF-8" standalone="yes"?><Relationships xmlns="http://schemas.openxmlformats.org/package/2006/relationships"><Relationship Id="rId1" Target="../printerSettings/printerSettings17.bin" Type="http://schemas.openxmlformats.org/officeDocument/2006/relationships/printerSettings"/><Relationship Id="rId2" Target="../drawings/drawing10.xml" Type="http://schemas.openxmlformats.org/officeDocument/2006/relationships/drawing"/><Relationship Id="rId3" Target="../drawings/vmlDrawing7.vml" Type="http://schemas.openxmlformats.org/officeDocument/2006/relationships/vmlDrawing"/><Relationship Id="rId4" Target="../ctrlProps/ctrlProp46.xml" Type="http://schemas.openxmlformats.org/officeDocument/2006/relationships/ctrlProp"/><Relationship Id="rId5" Target="../ctrlProps/ctrlProp47.xml" Type="http://schemas.openxmlformats.org/officeDocument/2006/relationships/ctrlProp"/><Relationship Id="rId6" Target="../ctrlProps/ctrlProp48.xml" Type="http://schemas.openxmlformats.org/officeDocument/2006/relationships/ctrlProp"/><Relationship Id="rId7" Target="../comments3.xml" Type="http://schemas.openxmlformats.org/officeDocument/2006/relationships/comments"/></Relationships>
</file>

<file path=xl/worksheets/_rels/sheet18.xml.rels><?xml version="1.0" encoding="UTF-8" standalone="yes"?><Relationships xmlns="http://schemas.openxmlformats.org/package/2006/relationships"><Relationship Id="rId1" Target="../printerSettings/printerSettings18.bin" Type="http://schemas.openxmlformats.org/officeDocument/2006/relationships/printerSettings"/><Relationship Id="rId2" Target="../drawings/drawing11.xml" Type="http://schemas.openxmlformats.org/officeDocument/2006/relationships/drawing"/><Relationship Id="rId3" Target="../drawings/vmlDrawing8.vml" Type="http://schemas.openxmlformats.org/officeDocument/2006/relationships/vmlDrawing"/><Relationship Id="rId4" Target="../ctrlProps/ctrlProp49.xml" Type="http://schemas.openxmlformats.org/officeDocument/2006/relationships/ctrlProp"/><Relationship Id="rId5" Target="../ctrlProps/ctrlProp50.xml" Type="http://schemas.openxmlformats.org/officeDocument/2006/relationships/ctrlProp"/><Relationship Id="rId6" Target="../ctrlProps/ctrlProp51.xml" Type="http://schemas.openxmlformats.org/officeDocument/2006/relationships/ctrlProp"/><Relationship Id="rId7" Target="../comments4.xml" Type="http://schemas.openxmlformats.org/officeDocument/2006/relationships/comment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 Id="rId2" Target="../drawings/drawing1.xml" Type="http://schemas.openxmlformats.org/officeDocument/2006/relationships/drawing"/></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10" Target="../ctrlProps/ctrlProp7.xml" Type="http://schemas.openxmlformats.org/officeDocument/2006/relationships/ctrlProp"/><Relationship Id="rId11" Target="../ctrlProps/ctrlProp8.xml" Type="http://schemas.openxmlformats.org/officeDocument/2006/relationships/ctrlProp"/><Relationship Id="rId12" Target="../ctrlProps/ctrlProp9.xml" Type="http://schemas.openxmlformats.org/officeDocument/2006/relationships/ctrlProp"/><Relationship Id="rId2" Target="../drawings/drawing2.xml" Type="http://schemas.openxmlformats.org/officeDocument/2006/relationships/drawing"/><Relationship Id="rId3" Target="../drawings/vmlDrawing1.vml" Type="http://schemas.openxmlformats.org/officeDocument/2006/relationships/vmlDrawing"/><Relationship Id="rId4" Target="../ctrlProps/ctrlProp1.xml" Type="http://schemas.openxmlformats.org/officeDocument/2006/relationships/ctrlProp"/><Relationship Id="rId5" Target="../ctrlProps/ctrlProp2.xml" Type="http://schemas.openxmlformats.org/officeDocument/2006/relationships/ctrlProp"/><Relationship Id="rId6" Target="../ctrlProps/ctrlProp3.xml" Type="http://schemas.openxmlformats.org/officeDocument/2006/relationships/ctrlProp"/><Relationship Id="rId7" Target="../ctrlProps/ctrlProp4.xml" Type="http://schemas.openxmlformats.org/officeDocument/2006/relationships/ctrlProp"/><Relationship Id="rId8" Target="../ctrlProps/ctrlProp5.xml" Type="http://schemas.openxmlformats.org/officeDocument/2006/relationships/ctrlProp"/><Relationship Id="rId9" Target="../ctrlProps/ctrlProp6.xml" Type="http://schemas.openxmlformats.org/officeDocument/2006/relationships/ctrlProp"/></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10" Target="../ctrlProps/ctrlProp16.xml" Type="http://schemas.openxmlformats.org/officeDocument/2006/relationships/ctrlProp"/><Relationship Id="rId11" Target="../ctrlProps/ctrlProp17.xml" Type="http://schemas.openxmlformats.org/officeDocument/2006/relationships/ctrlProp"/><Relationship Id="rId12" Target="../ctrlProps/ctrlProp18.xml" Type="http://schemas.openxmlformats.org/officeDocument/2006/relationships/ctrlProp"/><Relationship Id="rId13" Target="../ctrlProps/ctrlProp19.xml" Type="http://schemas.openxmlformats.org/officeDocument/2006/relationships/ctrlProp"/><Relationship Id="rId2" Target="../drawings/drawing3.xml" Type="http://schemas.openxmlformats.org/officeDocument/2006/relationships/drawing"/><Relationship Id="rId3" Target="../drawings/vmlDrawing2.vml" Type="http://schemas.openxmlformats.org/officeDocument/2006/relationships/vmlDrawing"/><Relationship Id="rId4" Target="../ctrlProps/ctrlProp10.xml" Type="http://schemas.openxmlformats.org/officeDocument/2006/relationships/ctrlProp"/><Relationship Id="rId5" Target="../ctrlProps/ctrlProp11.xml" Type="http://schemas.openxmlformats.org/officeDocument/2006/relationships/ctrlProp"/><Relationship Id="rId6" Target="../ctrlProps/ctrlProp12.xml" Type="http://schemas.openxmlformats.org/officeDocument/2006/relationships/ctrlProp"/><Relationship Id="rId7" Target="../ctrlProps/ctrlProp13.xml" Type="http://schemas.openxmlformats.org/officeDocument/2006/relationships/ctrlProp"/><Relationship Id="rId8" Target="../ctrlProps/ctrlProp14.xml" Type="http://schemas.openxmlformats.org/officeDocument/2006/relationships/ctrlProp"/><Relationship Id="rId9" Target="../ctrlProps/ctrlProp15.xml" Type="http://schemas.openxmlformats.org/officeDocument/2006/relationships/ctrlProp"/></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 Id="rId2" Target="../drawings/drawing4.xml" Type="http://schemas.openxmlformats.org/officeDocument/2006/relationships/drawing"/></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s>
</file>

<file path=xl/worksheets/_rels/sheet9.xml.rels><?xml version="1.0" encoding="UTF-8" standalone="yes"?><Relationships xmlns="http://schemas.openxmlformats.org/package/2006/relationships"><Relationship Id="rId1" Target="../printerSettings/printerSettings9.bin" Type="http://schemas.openxmlformats.org/officeDocument/2006/relationships/printerSettings"/><Relationship Id="rId2" Target="../drawings/drawing5.xml" Type="http://schemas.openxmlformats.org/officeDocument/2006/relationships/drawing"/><Relationship Id="rId3" Target="../drawings/vmlDrawing3.vml" Type="http://schemas.openxmlformats.org/officeDocument/2006/relationships/vmlDrawing"/><Relationship Id="rId4" Target="../ctrlProps/ctrlProp20.xml" Type="http://schemas.openxmlformats.org/officeDocument/2006/relationships/ctrlProp"/><Relationship Id="rId5" Target="../ctrlProps/ctrlProp21.xml" Type="http://schemas.openxmlformats.org/officeDocument/2006/relationships/ctrlProp"/><Relationship Id="rId6" Target="../ctrlProps/ctrlProp22.xml" Type="http://schemas.openxmlformats.org/officeDocument/2006/relationships/ctrlProp"/><Relationship Id="rId7" Target="../comments1.xml" Type="http://schemas.openxmlformats.org/officeDocument/2006/relationships/comment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F5F34C-A609-484C-978D-7C95148635C1}">
  <sheetPr>
    <tabColor theme="1"/>
  </sheetPr>
  <dimension ref="A1:CO100"/>
  <sheetViews>
    <sheetView showGridLines="0" view="pageBreakPreview" zoomScale="114" zoomScaleNormal="100" zoomScaleSheetLayoutView="100" workbookViewId="0">
      <selection activeCell="BL16" sqref="BL16:BS18"/>
    </sheetView>
  </sheetViews>
  <sheetFormatPr defaultColWidth="1.375" defaultRowHeight="6.75" customHeight="1"/>
  <cols>
    <col min="1" max="5" width="3.375" style="10" customWidth="1"/>
    <col min="6" max="6" width="5.375" style="10" customWidth="1"/>
    <col min="7" max="12" width="1.375" style="10"/>
    <col min="13" max="13" width="11.375" style="10" customWidth="1"/>
    <col min="14" max="73" width="1.375" style="10"/>
    <col min="74" max="74" width="1.375" style="10" customWidth="1"/>
    <col min="75" max="77" width="1.375" style="10"/>
    <col min="78" max="78" width="1.375" style="10" customWidth="1"/>
    <col min="79" max="16384" width="1.375" style="10"/>
  </cols>
  <sheetData>
    <row r="1" spans="1:89" ht="17.25" customHeight="1">
      <c r="A1" s="133" t="s">
        <v>259</v>
      </c>
      <c r="B1" s="133"/>
      <c r="C1" s="4"/>
      <c r="D1" s="4"/>
      <c r="E1" s="4"/>
      <c r="F1" s="4"/>
      <c r="G1" s="1"/>
      <c r="H1" s="1"/>
      <c r="I1" s="1"/>
      <c r="J1" s="2"/>
      <c r="K1" s="2"/>
      <c r="L1" s="2"/>
      <c r="M1" s="2"/>
      <c r="N1" s="2"/>
      <c r="O1" s="2"/>
      <c r="P1" s="2"/>
      <c r="Q1" s="2"/>
      <c r="R1" s="2"/>
      <c r="S1" s="2"/>
      <c r="T1" s="2"/>
      <c r="U1" s="2"/>
      <c r="V1" s="2"/>
      <c r="W1" s="2"/>
      <c r="X1" s="2"/>
      <c r="Y1" s="2"/>
      <c r="Z1" s="2"/>
      <c r="AA1" s="2"/>
      <c r="AB1" s="2"/>
      <c r="AC1" s="2"/>
      <c r="AD1" s="3"/>
      <c r="AE1" s="3"/>
      <c r="AF1" s="3"/>
      <c r="AG1" s="3"/>
      <c r="AH1" s="4"/>
      <c r="AI1" s="4"/>
      <c r="AJ1" s="4"/>
      <c r="AK1" s="4"/>
      <c r="AL1" s="4"/>
      <c r="AM1" s="4"/>
      <c r="AN1" s="4"/>
      <c r="AO1" s="4"/>
      <c r="AP1" s="4"/>
      <c r="AQ1" s="4"/>
      <c r="AR1" s="4"/>
      <c r="AS1" s="4"/>
      <c r="AT1" s="4"/>
      <c r="AU1" s="4"/>
      <c r="AV1" s="4"/>
      <c r="AW1" s="4"/>
      <c r="AX1" s="4"/>
      <c r="AY1" s="4"/>
      <c r="AZ1" s="4"/>
      <c r="BA1" s="4"/>
      <c r="BB1" s="4"/>
      <c r="BC1" s="4"/>
      <c r="BD1" s="4"/>
      <c r="BE1" s="4"/>
      <c r="BF1" s="4"/>
      <c r="BG1" s="4"/>
      <c r="BH1" s="4"/>
      <c r="BI1" s="4"/>
      <c r="BJ1" s="4"/>
      <c r="BK1" s="4"/>
      <c r="BL1" s="4"/>
      <c r="BM1" s="4"/>
      <c r="BN1" s="4"/>
      <c r="BO1" s="4"/>
      <c r="BP1" s="4"/>
      <c r="BQ1" s="4"/>
      <c r="BR1" s="4"/>
      <c r="BS1" s="4"/>
      <c r="BT1" s="4"/>
      <c r="BU1" s="4"/>
      <c r="BV1" s="5"/>
      <c r="BW1" s="6"/>
      <c r="BX1" s="7"/>
      <c r="BY1" s="7"/>
      <c r="BZ1" s="7"/>
      <c r="CA1" s="7"/>
      <c r="CB1" s="7"/>
      <c r="CC1" s="8"/>
      <c r="CD1" s="8"/>
      <c r="CE1" s="9"/>
      <c r="CF1" s="9"/>
      <c r="CG1" s="9"/>
      <c r="CH1" s="9"/>
      <c r="CI1" s="9"/>
      <c r="CJ1" s="9"/>
      <c r="CK1" s="9"/>
    </row>
    <row r="2" spans="1:89" ht="6.75" customHeight="1">
      <c r="A2" s="133"/>
      <c r="B2" s="133"/>
      <c r="C2" s="331" t="s">
        <v>122</v>
      </c>
      <c r="D2" s="331"/>
      <c r="E2" s="331"/>
      <c r="F2" s="331"/>
      <c r="G2" s="331"/>
      <c r="H2" s="331"/>
      <c r="I2" s="331"/>
      <c r="J2" s="331"/>
      <c r="K2" s="331"/>
      <c r="L2" s="331"/>
      <c r="M2" s="331"/>
      <c r="N2" s="331"/>
      <c r="O2" s="331"/>
      <c r="P2" s="331"/>
      <c r="Q2" s="331"/>
      <c r="R2" s="331"/>
      <c r="S2" s="331"/>
      <c r="T2" s="331"/>
      <c r="U2" s="331"/>
      <c r="V2" s="331"/>
      <c r="W2" s="331"/>
      <c r="X2" s="331"/>
      <c r="Y2" s="331"/>
      <c r="Z2" s="331"/>
      <c r="AA2" s="331"/>
      <c r="AB2" s="331"/>
      <c r="AC2" s="331"/>
      <c r="AD2" s="331"/>
      <c r="AE2" s="331"/>
      <c r="AF2" s="331"/>
      <c r="AG2" s="331"/>
      <c r="AH2" s="331"/>
      <c r="AI2" s="331"/>
      <c r="AJ2" s="331"/>
      <c r="AK2" s="331"/>
      <c r="AL2" s="331"/>
      <c r="AM2" s="331"/>
      <c r="AN2" s="331"/>
      <c r="AO2" s="331"/>
      <c r="AP2" s="331"/>
      <c r="AQ2" s="331"/>
      <c r="AR2" s="331"/>
      <c r="AS2" s="331"/>
      <c r="AT2" s="331"/>
      <c r="AU2" s="331"/>
      <c r="AV2" s="331"/>
      <c r="AW2" s="331"/>
      <c r="AX2" s="331"/>
      <c r="AY2" s="331"/>
      <c r="AZ2" s="331"/>
      <c r="BA2" s="331"/>
      <c r="BB2" s="331"/>
      <c r="BC2" s="331"/>
      <c r="BD2" s="331"/>
      <c r="BE2" s="331"/>
      <c r="BF2" s="331"/>
      <c r="BG2" s="331"/>
      <c r="BH2" s="331"/>
      <c r="BI2" s="331"/>
      <c r="BJ2" s="331"/>
      <c r="BK2" s="331"/>
      <c r="BL2" s="331"/>
      <c r="BM2" s="331"/>
      <c r="BN2" s="331"/>
      <c r="BO2" s="331"/>
      <c r="BP2" s="331"/>
      <c r="BQ2" s="331"/>
      <c r="BR2" s="331"/>
      <c r="BS2" s="331"/>
      <c r="BT2" s="331"/>
      <c r="BU2" s="331"/>
      <c r="BV2" s="331"/>
      <c r="BW2" s="331"/>
      <c r="BX2" s="331"/>
      <c r="BY2" s="331"/>
      <c r="BZ2" s="331"/>
      <c r="CA2" s="331"/>
      <c r="CB2" s="331"/>
      <c r="CC2" s="331"/>
      <c r="CD2" s="331"/>
      <c r="CE2" s="331"/>
      <c r="CF2" s="331"/>
      <c r="CG2" s="331"/>
      <c r="CH2" s="331"/>
      <c r="CI2" s="9"/>
      <c r="CJ2" s="9"/>
      <c r="CK2" s="9"/>
    </row>
    <row r="3" spans="1:89" ht="6.75" customHeight="1">
      <c r="A3" s="133"/>
      <c r="B3" s="133"/>
      <c r="C3" s="331"/>
      <c r="D3" s="331"/>
      <c r="E3" s="331"/>
      <c r="F3" s="331"/>
      <c r="G3" s="331"/>
      <c r="H3" s="331"/>
      <c r="I3" s="331"/>
      <c r="J3" s="331"/>
      <c r="K3" s="331"/>
      <c r="L3" s="331"/>
      <c r="M3" s="331"/>
      <c r="N3" s="331"/>
      <c r="O3" s="331"/>
      <c r="P3" s="331"/>
      <c r="Q3" s="331"/>
      <c r="R3" s="331"/>
      <c r="S3" s="331"/>
      <c r="T3" s="331"/>
      <c r="U3" s="331"/>
      <c r="V3" s="331"/>
      <c r="W3" s="331"/>
      <c r="X3" s="331"/>
      <c r="Y3" s="331"/>
      <c r="Z3" s="331"/>
      <c r="AA3" s="331"/>
      <c r="AB3" s="331"/>
      <c r="AC3" s="331"/>
      <c r="AD3" s="331"/>
      <c r="AE3" s="331"/>
      <c r="AF3" s="331"/>
      <c r="AG3" s="331"/>
      <c r="AH3" s="331"/>
      <c r="AI3" s="331"/>
      <c r="AJ3" s="331"/>
      <c r="AK3" s="331"/>
      <c r="AL3" s="331"/>
      <c r="AM3" s="331"/>
      <c r="AN3" s="331"/>
      <c r="AO3" s="331"/>
      <c r="AP3" s="331"/>
      <c r="AQ3" s="331"/>
      <c r="AR3" s="331"/>
      <c r="AS3" s="331"/>
      <c r="AT3" s="331"/>
      <c r="AU3" s="331"/>
      <c r="AV3" s="331"/>
      <c r="AW3" s="331"/>
      <c r="AX3" s="331"/>
      <c r="AY3" s="331"/>
      <c r="AZ3" s="331"/>
      <c r="BA3" s="331"/>
      <c r="BB3" s="331"/>
      <c r="BC3" s="331"/>
      <c r="BD3" s="331"/>
      <c r="BE3" s="331"/>
      <c r="BF3" s="331"/>
      <c r="BG3" s="331"/>
      <c r="BH3" s="331"/>
      <c r="BI3" s="331"/>
      <c r="BJ3" s="331"/>
      <c r="BK3" s="331"/>
      <c r="BL3" s="331"/>
      <c r="BM3" s="331"/>
      <c r="BN3" s="331"/>
      <c r="BO3" s="331"/>
      <c r="BP3" s="331"/>
      <c r="BQ3" s="331"/>
      <c r="BR3" s="331"/>
      <c r="BS3" s="331"/>
      <c r="BT3" s="331"/>
      <c r="BU3" s="331"/>
      <c r="BV3" s="331"/>
      <c r="BW3" s="331"/>
      <c r="BX3" s="331"/>
      <c r="BY3" s="331"/>
      <c r="BZ3" s="331"/>
      <c r="CA3" s="331"/>
      <c r="CB3" s="331"/>
      <c r="CC3" s="331"/>
      <c r="CD3" s="331"/>
      <c r="CE3" s="331"/>
      <c r="CF3" s="331"/>
      <c r="CG3" s="331"/>
      <c r="CH3" s="331"/>
      <c r="CI3" s="9"/>
      <c r="CJ3" s="9"/>
      <c r="CK3" s="9"/>
    </row>
    <row r="4" spans="1:89" ht="6.75" customHeight="1">
      <c r="A4" s="4"/>
      <c r="B4" s="4"/>
      <c r="C4" s="331"/>
      <c r="D4" s="331"/>
      <c r="E4" s="331"/>
      <c r="F4" s="331"/>
      <c r="G4" s="331"/>
      <c r="H4" s="331"/>
      <c r="I4" s="331"/>
      <c r="J4" s="331"/>
      <c r="K4" s="331"/>
      <c r="L4" s="331"/>
      <c r="M4" s="331"/>
      <c r="N4" s="331"/>
      <c r="O4" s="331"/>
      <c r="P4" s="331"/>
      <c r="Q4" s="331"/>
      <c r="R4" s="331"/>
      <c r="S4" s="331"/>
      <c r="T4" s="331"/>
      <c r="U4" s="331"/>
      <c r="V4" s="331"/>
      <c r="W4" s="331"/>
      <c r="X4" s="331"/>
      <c r="Y4" s="331"/>
      <c r="Z4" s="331"/>
      <c r="AA4" s="331"/>
      <c r="AB4" s="331"/>
      <c r="AC4" s="331"/>
      <c r="AD4" s="331"/>
      <c r="AE4" s="331"/>
      <c r="AF4" s="331"/>
      <c r="AG4" s="331"/>
      <c r="AH4" s="331"/>
      <c r="AI4" s="331"/>
      <c r="AJ4" s="331"/>
      <c r="AK4" s="331"/>
      <c r="AL4" s="331"/>
      <c r="AM4" s="331"/>
      <c r="AN4" s="331"/>
      <c r="AO4" s="331"/>
      <c r="AP4" s="331"/>
      <c r="AQ4" s="331"/>
      <c r="AR4" s="331"/>
      <c r="AS4" s="331"/>
      <c r="AT4" s="331"/>
      <c r="AU4" s="331"/>
      <c r="AV4" s="331"/>
      <c r="AW4" s="331"/>
      <c r="AX4" s="331"/>
      <c r="AY4" s="331"/>
      <c r="AZ4" s="331"/>
      <c r="BA4" s="331"/>
      <c r="BB4" s="331"/>
      <c r="BC4" s="331"/>
      <c r="BD4" s="331"/>
      <c r="BE4" s="331"/>
      <c r="BF4" s="331"/>
      <c r="BG4" s="331"/>
      <c r="BH4" s="331"/>
      <c r="BI4" s="331"/>
      <c r="BJ4" s="331"/>
      <c r="BK4" s="331"/>
      <c r="BL4" s="331"/>
      <c r="BM4" s="331"/>
      <c r="BN4" s="331"/>
      <c r="BO4" s="331"/>
      <c r="BP4" s="331"/>
      <c r="BQ4" s="331"/>
      <c r="BR4" s="331"/>
      <c r="BS4" s="331"/>
      <c r="BT4" s="331"/>
      <c r="BU4" s="331"/>
      <c r="BV4" s="331"/>
      <c r="BW4" s="331"/>
      <c r="BX4" s="331"/>
      <c r="BY4" s="331"/>
      <c r="BZ4" s="331"/>
      <c r="CA4" s="331"/>
      <c r="CB4" s="331"/>
      <c r="CC4" s="331"/>
      <c r="CD4" s="331"/>
      <c r="CE4" s="331"/>
      <c r="CF4" s="331"/>
      <c r="CG4" s="331"/>
      <c r="CH4" s="331"/>
      <c r="CI4" s="9"/>
      <c r="CJ4" s="9"/>
      <c r="CK4" s="9"/>
    </row>
    <row r="5" spans="1:89" ht="6.75" customHeight="1">
      <c r="A5" s="4"/>
      <c r="B5" s="4"/>
      <c r="C5" s="331"/>
      <c r="D5" s="331"/>
      <c r="E5" s="331"/>
      <c r="F5" s="331"/>
      <c r="G5" s="331"/>
      <c r="H5" s="331"/>
      <c r="I5" s="331"/>
      <c r="J5" s="331"/>
      <c r="K5" s="331"/>
      <c r="L5" s="331"/>
      <c r="M5" s="331"/>
      <c r="N5" s="331"/>
      <c r="O5" s="331"/>
      <c r="P5" s="331"/>
      <c r="Q5" s="331"/>
      <c r="R5" s="331"/>
      <c r="S5" s="331"/>
      <c r="T5" s="331"/>
      <c r="U5" s="331"/>
      <c r="V5" s="331"/>
      <c r="W5" s="331"/>
      <c r="X5" s="331"/>
      <c r="Y5" s="331"/>
      <c r="Z5" s="331"/>
      <c r="AA5" s="331"/>
      <c r="AB5" s="331"/>
      <c r="AC5" s="331"/>
      <c r="AD5" s="331"/>
      <c r="AE5" s="331"/>
      <c r="AF5" s="331"/>
      <c r="AG5" s="331"/>
      <c r="AH5" s="331"/>
      <c r="AI5" s="331"/>
      <c r="AJ5" s="331"/>
      <c r="AK5" s="331"/>
      <c r="AL5" s="331"/>
      <c r="AM5" s="331"/>
      <c r="AN5" s="331"/>
      <c r="AO5" s="331"/>
      <c r="AP5" s="331"/>
      <c r="AQ5" s="331"/>
      <c r="AR5" s="331"/>
      <c r="AS5" s="331"/>
      <c r="AT5" s="331"/>
      <c r="AU5" s="331"/>
      <c r="AV5" s="331"/>
      <c r="AW5" s="331"/>
      <c r="AX5" s="331"/>
      <c r="AY5" s="331"/>
      <c r="AZ5" s="331"/>
      <c r="BA5" s="331"/>
      <c r="BB5" s="331"/>
      <c r="BC5" s="331"/>
      <c r="BD5" s="331"/>
      <c r="BE5" s="331"/>
      <c r="BF5" s="331"/>
      <c r="BG5" s="331"/>
      <c r="BH5" s="331"/>
      <c r="BI5" s="331"/>
      <c r="BJ5" s="331"/>
      <c r="BK5" s="331"/>
      <c r="BL5" s="331"/>
      <c r="BM5" s="331"/>
      <c r="BN5" s="331"/>
      <c r="BO5" s="331"/>
      <c r="BP5" s="331"/>
      <c r="BQ5" s="331"/>
      <c r="BR5" s="331"/>
      <c r="BS5" s="331"/>
      <c r="BT5" s="331"/>
      <c r="BU5" s="331"/>
      <c r="BV5" s="331"/>
      <c r="BW5" s="331"/>
      <c r="BX5" s="331"/>
      <c r="BY5" s="331"/>
      <c r="BZ5" s="331"/>
      <c r="CA5" s="331"/>
      <c r="CB5" s="331"/>
      <c r="CC5" s="331"/>
      <c r="CD5" s="331"/>
      <c r="CE5" s="331"/>
      <c r="CF5" s="331"/>
      <c r="CG5" s="331"/>
      <c r="CH5" s="331"/>
      <c r="CI5" s="11"/>
      <c r="CJ5" s="11"/>
      <c r="CK5" s="11"/>
    </row>
    <row r="6" spans="1:89" ht="6.75" customHeight="1">
      <c r="A6" s="4"/>
      <c r="B6" s="332" t="s">
        <v>260</v>
      </c>
      <c r="C6" s="332"/>
      <c r="D6" s="332"/>
      <c r="E6" s="332"/>
      <c r="F6" s="332"/>
      <c r="G6" s="332"/>
      <c r="H6" s="332"/>
      <c r="I6" s="332"/>
      <c r="J6" s="332"/>
      <c r="K6" s="332"/>
      <c r="L6" s="332"/>
      <c r="M6" s="332"/>
      <c r="N6" s="332"/>
      <c r="O6" s="332"/>
      <c r="P6" s="332"/>
      <c r="Q6" s="332"/>
      <c r="R6" s="332"/>
      <c r="S6" s="332"/>
      <c r="T6" s="332"/>
      <c r="U6" s="332"/>
      <c r="V6" s="332"/>
      <c r="W6" s="332"/>
      <c r="X6" s="332"/>
      <c r="Y6" s="332"/>
      <c r="Z6" s="332"/>
      <c r="AA6" s="332"/>
      <c r="AB6" s="332"/>
      <c r="AC6" s="332"/>
      <c r="AD6" s="332"/>
      <c r="AE6" s="332"/>
      <c r="AF6" s="332"/>
      <c r="AG6" s="332"/>
      <c r="AH6" s="332"/>
      <c r="AI6" s="332"/>
      <c r="AJ6" s="332"/>
      <c r="AK6" s="332"/>
      <c r="AL6" s="332"/>
      <c r="AM6" s="332"/>
      <c r="AN6" s="332"/>
      <c r="AO6" s="332"/>
      <c r="AP6" s="332"/>
      <c r="AQ6" s="332"/>
      <c r="AR6" s="332"/>
      <c r="AS6" s="332"/>
      <c r="AT6" s="332"/>
      <c r="AU6" s="332"/>
      <c r="AV6" s="332"/>
      <c r="AW6" s="332"/>
      <c r="AX6" s="332"/>
      <c r="AY6" s="332"/>
      <c r="AZ6" s="332"/>
      <c r="BA6" s="332"/>
      <c r="BB6" s="332"/>
      <c r="BC6" s="332"/>
      <c r="BD6" s="332"/>
      <c r="BE6" s="332"/>
      <c r="BF6" s="332"/>
      <c r="BG6" s="332"/>
      <c r="BH6" s="332"/>
      <c r="BI6" s="332"/>
      <c r="BJ6" s="332"/>
      <c r="BK6" s="332"/>
      <c r="BL6" s="332"/>
      <c r="BM6" s="332"/>
      <c r="BN6" s="332"/>
      <c r="BO6" s="332"/>
      <c r="BP6" s="332"/>
      <c r="BQ6" s="332"/>
      <c r="BR6" s="332"/>
      <c r="BS6" s="332"/>
      <c r="BT6" s="332"/>
      <c r="BU6" s="332"/>
      <c r="BV6" s="332"/>
      <c r="BW6" s="332"/>
      <c r="BX6" s="332"/>
      <c r="BY6" s="332"/>
      <c r="BZ6" s="11"/>
      <c r="CA6" s="11"/>
      <c r="CB6" s="11"/>
      <c r="CC6" s="11"/>
      <c r="CD6" s="11"/>
      <c r="CE6" s="11"/>
      <c r="CF6" s="11"/>
      <c r="CG6" s="11"/>
      <c r="CH6" s="11"/>
      <c r="CI6" s="11"/>
      <c r="CJ6" s="11"/>
      <c r="CK6" s="11"/>
    </row>
    <row r="7" spans="1:89" ht="6.75" customHeight="1">
      <c r="A7" s="4"/>
      <c r="B7" s="332"/>
      <c r="C7" s="332"/>
      <c r="D7" s="332"/>
      <c r="E7" s="332"/>
      <c r="F7" s="332"/>
      <c r="G7" s="332"/>
      <c r="H7" s="332"/>
      <c r="I7" s="332"/>
      <c r="J7" s="332"/>
      <c r="K7" s="332"/>
      <c r="L7" s="332"/>
      <c r="M7" s="332"/>
      <c r="N7" s="332"/>
      <c r="O7" s="332"/>
      <c r="P7" s="332"/>
      <c r="Q7" s="332"/>
      <c r="R7" s="332"/>
      <c r="S7" s="332"/>
      <c r="T7" s="332"/>
      <c r="U7" s="332"/>
      <c r="V7" s="332"/>
      <c r="W7" s="332"/>
      <c r="X7" s="332"/>
      <c r="Y7" s="332"/>
      <c r="Z7" s="332"/>
      <c r="AA7" s="332"/>
      <c r="AB7" s="332"/>
      <c r="AC7" s="332"/>
      <c r="AD7" s="332"/>
      <c r="AE7" s="332"/>
      <c r="AF7" s="332"/>
      <c r="AG7" s="332"/>
      <c r="AH7" s="332"/>
      <c r="AI7" s="332"/>
      <c r="AJ7" s="332"/>
      <c r="AK7" s="332"/>
      <c r="AL7" s="332"/>
      <c r="AM7" s="332"/>
      <c r="AN7" s="332"/>
      <c r="AO7" s="332"/>
      <c r="AP7" s="332"/>
      <c r="AQ7" s="332"/>
      <c r="AR7" s="332"/>
      <c r="AS7" s="332"/>
      <c r="AT7" s="332"/>
      <c r="AU7" s="332"/>
      <c r="AV7" s="332"/>
      <c r="AW7" s="332"/>
      <c r="AX7" s="332"/>
      <c r="AY7" s="332"/>
      <c r="AZ7" s="332"/>
      <c r="BA7" s="332"/>
      <c r="BB7" s="332"/>
      <c r="BC7" s="332"/>
      <c r="BD7" s="332"/>
      <c r="BE7" s="332"/>
      <c r="BF7" s="332"/>
      <c r="BG7" s="332"/>
      <c r="BH7" s="332"/>
      <c r="BI7" s="332"/>
      <c r="BJ7" s="332"/>
      <c r="BK7" s="332"/>
      <c r="BL7" s="332"/>
      <c r="BM7" s="332"/>
      <c r="BN7" s="332"/>
      <c r="BO7" s="332"/>
      <c r="BP7" s="332"/>
      <c r="BQ7" s="332"/>
      <c r="BR7" s="332"/>
      <c r="BS7" s="332"/>
      <c r="BT7" s="332"/>
      <c r="BU7" s="332"/>
      <c r="BV7" s="332"/>
      <c r="BW7" s="332"/>
      <c r="BX7" s="332"/>
      <c r="BY7" s="332"/>
      <c r="BZ7" s="9"/>
      <c r="CA7" s="9"/>
      <c r="CB7" s="9"/>
      <c r="CC7" s="9"/>
      <c r="CD7" s="9"/>
      <c r="CE7" s="9"/>
      <c r="CF7" s="9"/>
      <c r="CG7" s="9"/>
      <c r="CH7" s="9"/>
      <c r="CI7" s="9"/>
      <c r="CJ7" s="9"/>
      <c r="CK7" s="9"/>
    </row>
    <row r="8" spans="1:89" ht="6.75" customHeight="1">
      <c r="A8" s="4"/>
      <c r="B8" s="332"/>
      <c r="C8" s="332"/>
      <c r="D8" s="332"/>
      <c r="E8" s="332"/>
      <c r="F8" s="332"/>
      <c r="G8" s="332"/>
      <c r="H8" s="332"/>
      <c r="I8" s="332"/>
      <c r="J8" s="332"/>
      <c r="K8" s="332"/>
      <c r="L8" s="332"/>
      <c r="M8" s="332"/>
      <c r="N8" s="332"/>
      <c r="O8" s="332"/>
      <c r="P8" s="332"/>
      <c r="Q8" s="332"/>
      <c r="R8" s="332"/>
      <c r="S8" s="332"/>
      <c r="T8" s="332"/>
      <c r="U8" s="332"/>
      <c r="V8" s="332"/>
      <c r="W8" s="332"/>
      <c r="X8" s="332"/>
      <c r="Y8" s="332"/>
      <c r="Z8" s="332"/>
      <c r="AA8" s="332"/>
      <c r="AB8" s="332"/>
      <c r="AC8" s="332"/>
      <c r="AD8" s="332"/>
      <c r="AE8" s="332"/>
      <c r="AF8" s="332"/>
      <c r="AG8" s="332"/>
      <c r="AH8" s="332"/>
      <c r="AI8" s="332"/>
      <c r="AJ8" s="332"/>
      <c r="AK8" s="332"/>
      <c r="AL8" s="332"/>
      <c r="AM8" s="332"/>
      <c r="AN8" s="332"/>
      <c r="AO8" s="332"/>
      <c r="AP8" s="332"/>
      <c r="AQ8" s="332"/>
      <c r="AR8" s="332"/>
      <c r="AS8" s="332"/>
      <c r="AT8" s="332"/>
      <c r="AU8" s="332"/>
      <c r="AV8" s="332"/>
      <c r="AW8" s="332"/>
      <c r="AX8" s="332"/>
      <c r="AY8" s="332"/>
      <c r="AZ8" s="332"/>
      <c r="BA8" s="332"/>
      <c r="BB8" s="332"/>
      <c r="BC8" s="332"/>
      <c r="BD8" s="332"/>
      <c r="BE8" s="332"/>
      <c r="BF8" s="332"/>
      <c r="BG8" s="332"/>
      <c r="BH8" s="332"/>
      <c r="BI8" s="332"/>
      <c r="BJ8" s="332"/>
      <c r="BK8" s="332"/>
      <c r="BL8" s="332"/>
      <c r="BM8" s="332"/>
      <c r="BN8" s="332"/>
      <c r="BO8" s="332"/>
      <c r="BP8" s="332"/>
      <c r="BQ8" s="332"/>
      <c r="BR8" s="332"/>
      <c r="BS8" s="332"/>
      <c r="BT8" s="332"/>
      <c r="BU8" s="332"/>
      <c r="BV8" s="332"/>
      <c r="BW8" s="332"/>
      <c r="BX8" s="332"/>
      <c r="BY8" s="332"/>
      <c r="BZ8" s="9"/>
      <c r="CA8" s="9"/>
      <c r="CB8" s="9"/>
      <c r="CC8" s="9"/>
      <c r="CD8" s="9"/>
      <c r="CE8" s="9"/>
      <c r="CF8" s="9"/>
      <c r="CG8" s="9"/>
      <c r="CH8" s="9"/>
      <c r="CI8" s="9"/>
      <c r="CJ8" s="9"/>
      <c r="CK8" s="9"/>
    </row>
    <row r="9" spans="1:89" ht="6.75" customHeight="1">
      <c r="B9" s="333" t="s">
        <v>121</v>
      </c>
      <c r="C9" s="333"/>
      <c r="D9" s="333"/>
      <c r="E9" s="333"/>
      <c r="F9" s="333"/>
      <c r="G9" s="333"/>
      <c r="H9" s="333"/>
      <c r="I9" s="333"/>
      <c r="J9" s="333"/>
      <c r="K9" s="333"/>
      <c r="L9" s="333"/>
      <c r="M9" s="333"/>
      <c r="N9" s="333"/>
      <c r="O9" s="333"/>
      <c r="P9" s="333"/>
      <c r="Q9" s="333"/>
      <c r="R9" s="333"/>
      <c r="S9" s="333"/>
      <c r="T9" s="333"/>
      <c r="U9" s="333"/>
      <c r="V9" s="333"/>
      <c r="W9" s="333"/>
      <c r="X9" s="333"/>
      <c r="Y9" s="333"/>
      <c r="Z9" s="333"/>
      <c r="AA9" s="333"/>
      <c r="AB9" s="333"/>
      <c r="AC9" s="333"/>
      <c r="AD9" s="333"/>
      <c r="AE9" s="333"/>
      <c r="AF9" s="333"/>
      <c r="AG9" s="333"/>
      <c r="AH9" s="333"/>
      <c r="AI9" s="333"/>
      <c r="AJ9" s="333"/>
      <c r="AK9" s="333"/>
      <c r="AL9" s="333"/>
      <c r="AM9" s="333"/>
      <c r="AN9" s="333"/>
      <c r="AO9" s="333"/>
      <c r="AP9" s="333"/>
      <c r="AQ9" s="333"/>
      <c r="AR9" s="333"/>
      <c r="AS9" s="333"/>
      <c r="AT9" s="333"/>
      <c r="AU9" s="333"/>
      <c r="AV9" s="333"/>
      <c r="AW9" s="333"/>
      <c r="AX9" s="333"/>
      <c r="AY9" s="333"/>
      <c r="AZ9" s="333"/>
      <c r="BA9" s="333"/>
      <c r="BB9" s="333"/>
      <c r="BC9" s="333"/>
      <c r="BD9" s="333"/>
      <c r="BE9" s="333"/>
      <c r="BF9" s="333"/>
      <c r="BG9" s="333"/>
      <c r="BH9" s="333"/>
      <c r="BI9" s="333"/>
      <c r="BJ9" s="333"/>
      <c r="BK9" s="333"/>
      <c r="BL9" s="333"/>
      <c r="BM9" s="333"/>
      <c r="BN9" s="333"/>
      <c r="BO9" s="333"/>
      <c r="BP9" s="333"/>
      <c r="BQ9" s="333"/>
      <c r="BR9" s="333"/>
      <c r="BS9" s="333"/>
      <c r="BT9" s="333"/>
      <c r="BU9" s="333"/>
      <c r="BV9" s="333"/>
      <c r="BW9" s="333"/>
      <c r="BX9" s="333"/>
      <c r="BY9" s="333"/>
      <c r="BZ9" s="333"/>
      <c r="CA9" s="333"/>
      <c r="CB9" s="333"/>
      <c r="CC9" s="333"/>
      <c r="CD9" s="333"/>
      <c r="CE9" s="333"/>
      <c r="CF9" s="333"/>
      <c r="CG9" s="333"/>
      <c r="CH9" s="333"/>
      <c r="CI9" s="333"/>
      <c r="CJ9" s="333"/>
      <c r="CK9" s="333"/>
    </row>
    <row r="10" spans="1:89" ht="7.5" customHeight="1">
      <c r="B10" s="333"/>
      <c r="C10" s="333"/>
      <c r="D10" s="333"/>
      <c r="E10" s="333"/>
      <c r="F10" s="333"/>
      <c r="G10" s="333"/>
      <c r="H10" s="333"/>
      <c r="I10" s="333"/>
      <c r="J10" s="333"/>
      <c r="K10" s="333"/>
      <c r="L10" s="333"/>
      <c r="M10" s="333"/>
      <c r="N10" s="333"/>
      <c r="O10" s="333"/>
      <c r="P10" s="333"/>
      <c r="Q10" s="333"/>
      <c r="R10" s="333"/>
      <c r="S10" s="333"/>
      <c r="T10" s="333"/>
      <c r="U10" s="333"/>
      <c r="V10" s="333"/>
      <c r="W10" s="333"/>
      <c r="X10" s="333"/>
      <c r="Y10" s="333"/>
      <c r="Z10" s="333"/>
      <c r="AA10" s="333"/>
      <c r="AB10" s="333"/>
      <c r="AC10" s="333"/>
      <c r="AD10" s="333"/>
      <c r="AE10" s="333"/>
      <c r="AF10" s="333"/>
      <c r="AG10" s="333"/>
      <c r="AH10" s="333"/>
      <c r="AI10" s="333"/>
      <c r="AJ10" s="333"/>
      <c r="AK10" s="333"/>
      <c r="AL10" s="333"/>
      <c r="AM10" s="333"/>
      <c r="AN10" s="333"/>
      <c r="AO10" s="333"/>
      <c r="AP10" s="333"/>
      <c r="AQ10" s="333"/>
      <c r="AR10" s="333"/>
      <c r="AS10" s="333"/>
      <c r="AT10" s="333"/>
      <c r="AU10" s="333"/>
      <c r="AV10" s="333"/>
      <c r="AW10" s="333"/>
      <c r="AX10" s="333"/>
      <c r="AY10" s="333"/>
      <c r="AZ10" s="333"/>
      <c r="BA10" s="333"/>
      <c r="BB10" s="333"/>
      <c r="BC10" s="333"/>
      <c r="BD10" s="333"/>
      <c r="BE10" s="333"/>
      <c r="BF10" s="333"/>
      <c r="BG10" s="333"/>
      <c r="BH10" s="333"/>
      <c r="BI10" s="333"/>
      <c r="BJ10" s="333"/>
      <c r="BK10" s="333"/>
      <c r="BL10" s="333"/>
      <c r="BM10" s="333"/>
      <c r="BN10" s="333"/>
      <c r="BO10" s="333"/>
      <c r="BP10" s="333"/>
      <c r="BQ10" s="333"/>
      <c r="BR10" s="333"/>
      <c r="BS10" s="333"/>
      <c r="BT10" s="333"/>
      <c r="BU10" s="333"/>
      <c r="BV10" s="333"/>
      <c r="BW10" s="333"/>
      <c r="BX10" s="333"/>
      <c r="BY10" s="333"/>
      <c r="BZ10" s="333"/>
      <c r="CA10" s="333"/>
      <c r="CB10" s="333"/>
      <c r="CC10" s="333"/>
      <c r="CD10" s="333"/>
      <c r="CE10" s="333"/>
      <c r="CF10" s="333"/>
      <c r="CG10" s="333"/>
      <c r="CH10" s="333"/>
      <c r="CI10" s="333"/>
      <c r="CJ10" s="333"/>
      <c r="CK10" s="333"/>
    </row>
    <row r="11" spans="1:89" ht="6.75" customHeight="1">
      <c r="A11" s="11"/>
      <c r="B11" s="333"/>
      <c r="C11" s="333"/>
      <c r="D11" s="333"/>
      <c r="E11" s="333"/>
      <c r="F11" s="333"/>
      <c r="G11" s="333"/>
      <c r="H11" s="333"/>
      <c r="I11" s="333"/>
      <c r="J11" s="333"/>
      <c r="K11" s="333"/>
      <c r="L11" s="333"/>
      <c r="M11" s="333"/>
      <c r="N11" s="333"/>
      <c r="O11" s="333"/>
      <c r="P11" s="333"/>
      <c r="Q11" s="333"/>
      <c r="R11" s="333"/>
      <c r="S11" s="333"/>
      <c r="T11" s="333"/>
      <c r="U11" s="333"/>
      <c r="V11" s="333"/>
      <c r="W11" s="333"/>
      <c r="X11" s="333"/>
      <c r="Y11" s="333"/>
      <c r="Z11" s="333"/>
      <c r="AA11" s="333"/>
      <c r="AB11" s="333"/>
      <c r="AC11" s="333"/>
      <c r="AD11" s="333"/>
      <c r="AE11" s="333"/>
      <c r="AF11" s="333"/>
      <c r="AG11" s="333"/>
      <c r="AH11" s="333"/>
      <c r="AI11" s="333"/>
      <c r="AJ11" s="333"/>
      <c r="AK11" s="333"/>
      <c r="AL11" s="333"/>
      <c r="AM11" s="333"/>
      <c r="AN11" s="333"/>
      <c r="AO11" s="333"/>
      <c r="AP11" s="333"/>
      <c r="AQ11" s="333"/>
      <c r="AR11" s="333"/>
      <c r="AS11" s="333"/>
      <c r="AT11" s="333"/>
      <c r="AU11" s="333"/>
      <c r="AV11" s="333"/>
      <c r="AW11" s="333"/>
      <c r="AX11" s="333"/>
      <c r="AY11" s="333"/>
      <c r="AZ11" s="333"/>
      <c r="BA11" s="333"/>
      <c r="BB11" s="333"/>
      <c r="BC11" s="333"/>
      <c r="BD11" s="333"/>
      <c r="BE11" s="333"/>
      <c r="BF11" s="333"/>
      <c r="BG11" s="333"/>
      <c r="BH11" s="333"/>
      <c r="BI11" s="333"/>
      <c r="BJ11" s="333"/>
      <c r="BK11" s="333"/>
      <c r="BL11" s="333"/>
      <c r="BM11" s="333"/>
      <c r="BN11" s="333"/>
      <c r="BO11" s="333"/>
      <c r="BP11" s="333"/>
      <c r="BQ11" s="333"/>
      <c r="BR11" s="333"/>
      <c r="BS11" s="333"/>
      <c r="BT11" s="333"/>
      <c r="BU11" s="333"/>
      <c r="BV11" s="333"/>
      <c r="BW11" s="333"/>
      <c r="BX11" s="333"/>
      <c r="BY11" s="333"/>
      <c r="BZ11" s="333"/>
      <c r="CA11" s="333"/>
      <c r="CB11" s="333"/>
      <c r="CC11" s="333"/>
      <c r="CD11" s="333"/>
      <c r="CE11" s="333"/>
      <c r="CF11" s="333"/>
      <c r="CG11" s="333"/>
      <c r="CH11" s="333"/>
      <c r="CI11" s="333"/>
      <c r="CJ11" s="333"/>
      <c r="CK11" s="333"/>
    </row>
    <row r="12" spans="1:89" ht="6.75" customHeight="1">
      <c r="A12" s="11"/>
      <c r="B12" s="333"/>
      <c r="C12" s="333"/>
      <c r="D12" s="333"/>
      <c r="E12" s="333"/>
      <c r="F12" s="333"/>
      <c r="G12" s="333"/>
      <c r="H12" s="333"/>
      <c r="I12" s="333"/>
      <c r="J12" s="333"/>
      <c r="K12" s="333"/>
      <c r="L12" s="333"/>
      <c r="M12" s="333"/>
      <c r="N12" s="333"/>
      <c r="O12" s="333"/>
      <c r="P12" s="333"/>
      <c r="Q12" s="333"/>
      <c r="R12" s="333"/>
      <c r="S12" s="333"/>
      <c r="T12" s="333"/>
      <c r="U12" s="333"/>
      <c r="V12" s="333"/>
      <c r="W12" s="333"/>
      <c r="X12" s="333"/>
      <c r="Y12" s="333"/>
      <c r="Z12" s="333"/>
      <c r="AA12" s="333"/>
      <c r="AB12" s="333"/>
      <c r="AC12" s="333"/>
      <c r="AD12" s="333"/>
      <c r="AE12" s="333"/>
      <c r="AF12" s="333"/>
      <c r="AG12" s="333"/>
      <c r="AH12" s="333"/>
      <c r="AI12" s="333"/>
      <c r="AJ12" s="333"/>
      <c r="AK12" s="333"/>
      <c r="AL12" s="333"/>
      <c r="AM12" s="333"/>
      <c r="AN12" s="333"/>
      <c r="AO12" s="333"/>
      <c r="AP12" s="333"/>
      <c r="AQ12" s="333"/>
      <c r="AR12" s="333"/>
      <c r="AS12" s="333"/>
      <c r="AT12" s="333"/>
      <c r="AU12" s="333"/>
      <c r="AV12" s="333"/>
      <c r="AW12" s="333"/>
      <c r="AX12" s="333"/>
      <c r="AY12" s="333"/>
      <c r="AZ12" s="333"/>
      <c r="BA12" s="333"/>
      <c r="BB12" s="333"/>
      <c r="BC12" s="333"/>
      <c r="BD12" s="333"/>
      <c r="BE12" s="333"/>
      <c r="BF12" s="333"/>
      <c r="BG12" s="333"/>
      <c r="BH12" s="333"/>
      <c r="BI12" s="333"/>
      <c r="BJ12" s="333"/>
      <c r="BK12" s="333"/>
      <c r="BL12" s="333"/>
      <c r="BM12" s="333"/>
      <c r="BN12" s="333"/>
      <c r="BO12" s="333"/>
      <c r="BP12" s="333"/>
      <c r="BQ12" s="333"/>
      <c r="BR12" s="333"/>
      <c r="BS12" s="333"/>
      <c r="BT12" s="333"/>
      <c r="BU12" s="333"/>
      <c r="BV12" s="333"/>
      <c r="BW12" s="333"/>
      <c r="BX12" s="333"/>
      <c r="BY12" s="333"/>
      <c r="BZ12" s="333"/>
      <c r="CA12" s="333"/>
      <c r="CB12" s="333"/>
      <c r="CC12" s="333"/>
      <c r="CD12" s="333"/>
      <c r="CE12" s="333"/>
      <c r="CF12" s="333"/>
      <c r="CG12" s="333"/>
      <c r="CH12" s="333"/>
      <c r="CI12" s="333"/>
      <c r="CJ12" s="333"/>
      <c r="CK12" s="333"/>
    </row>
    <row r="13" spans="1:89" ht="6.75" customHeight="1">
      <c r="A13" s="336" t="s">
        <v>0</v>
      </c>
      <c r="B13" s="336"/>
      <c r="C13" s="336"/>
      <c r="D13" s="336"/>
      <c r="E13" s="336"/>
      <c r="F13" s="336"/>
      <c r="G13" s="336"/>
      <c r="H13" s="336"/>
      <c r="I13" s="336"/>
      <c r="J13" s="336"/>
      <c r="K13" s="336"/>
      <c r="L13" s="336"/>
      <c r="M13" s="336"/>
      <c r="N13" s="336"/>
      <c r="O13" s="336"/>
      <c r="P13" s="336"/>
      <c r="Q13" s="336"/>
      <c r="R13" s="336"/>
      <c r="S13" s="336"/>
      <c r="T13" s="336"/>
      <c r="U13" s="336"/>
      <c r="V13" s="336"/>
      <c r="W13" s="336"/>
      <c r="X13" s="336"/>
      <c r="Y13" s="336"/>
      <c r="Z13" s="336"/>
      <c r="AA13" s="336"/>
      <c r="AB13" s="336"/>
      <c r="AC13" s="45"/>
      <c r="AD13" s="45"/>
      <c r="AE13" s="45"/>
      <c r="AF13" s="45"/>
      <c r="AG13" s="45"/>
      <c r="AH13" s="45"/>
      <c r="AI13" s="45"/>
      <c r="AJ13" s="45"/>
      <c r="AK13" s="45"/>
      <c r="AL13" s="45"/>
      <c r="AM13" s="45"/>
      <c r="AN13" s="45"/>
      <c r="AO13" s="45"/>
      <c r="AP13" s="45"/>
      <c r="AQ13" s="45"/>
      <c r="AR13" s="45"/>
      <c r="AS13" s="45"/>
      <c r="AT13" s="45"/>
      <c r="AU13" s="45"/>
      <c r="AV13" s="45"/>
      <c r="AW13" s="45"/>
      <c r="AX13" s="45"/>
      <c r="AY13" s="45"/>
      <c r="AZ13" s="45"/>
      <c r="BA13" s="45"/>
      <c r="BB13" s="45"/>
      <c r="BC13" s="45"/>
      <c r="BD13" s="45"/>
      <c r="BE13" s="45"/>
      <c r="BF13" s="45"/>
      <c r="BG13" s="45"/>
      <c r="BH13" s="45"/>
      <c r="BI13" s="45"/>
      <c r="BJ13" s="45"/>
      <c r="BK13" s="45"/>
      <c r="BL13" s="334" t="str">
        <f>IF(AND(【参考】集計用シート!P3&gt;=45748,【参考】集計用シート!P3&lt;=46112),"","↓申請年月日を入力してください")</f>
        <v>↓申請年月日を入力してください</v>
      </c>
      <c r="BM13" s="334"/>
      <c r="BN13" s="334"/>
      <c r="BO13" s="334"/>
      <c r="BP13" s="334"/>
      <c r="BQ13" s="334"/>
      <c r="BR13" s="334"/>
      <c r="BS13" s="334"/>
      <c r="BT13" s="334"/>
      <c r="BU13" s="334"/>
      <c r="BV13" s="334"/>
      <c r="BW13" s="334"/>
      <c r="BX13" s="334"/>
      <c r="BY13" s="334"/>
      <c r="BZ13" s="334"/>
      <c r="CA13" s="334"/>
      <c r="CB13" s="334"/>
      <c r="CC13" s="334"/>
      <c r="CD13" s="334"/>
      <c r="CE13" s="334"/>
      <c r="CF13" s="334"/>
      <c r="CG13" s="334"/>
      <c r="CH13" s="334"/>
      <c r="CI13" s="334"/>
      <c r="CJ13" s="334"/>
      <c r="CK13" s="334"/>
    </row>
    <row r="14" spans="1:89" ht="6.75" customHeight="1">
      <c r="A14" s="336"/>
      <c r="B14" s="336"/>
      <c r="C14" s="336"/>
      <c r="D14" s="336"/>
      <c r="E14" s="336"/>
      <c r="F14" s="336"/>
      <c r="G14" s="336"/>
      <c r="H14" s="336"/>
      <c r="I14" s="336"/>
      <c r="J14" s="336"/>
      <c r="K14" s="336"/>
      <c r="L14" s="336"/>
      <c r="M14" s="336"/>
      <c r="N14" s="336"/>
      <c r="O14" s="336"/>
      <c r="P14" s="336"/>
      <c r="Q14" s="336"/>
      <c r="R14" s="336"/>
      <c r="S14" s="336"/>
      <c r="T14" s="336"/>
      <c r="U14" s="336"/>
      <c r="V14" s="336"/>
      <c r="W14" s="336"/>
      <c r="X14" s="336"/>
      <c r="Y14" s="336"/>
      <c r="Z14" s="336"/>
      <c r="AA14" s="336"/>
      <c r="AB14" s="336"/>
      <c r="AC14" s="45"/>
      <c r="AD14" s="45"/>
      <c r="AE14" s="45"/>
      <c r="AF14" s="45"/>
      <c r="AG14" s="45"/>
      <c r="AH14" s="45"/>
      <c r="AI14" s="45"/>
      <c r="AJ14" s="45"/>
      <c r="AK14" s="45"/>
      <c r="AL14" s="45"/>
      <c r="AM14" s="45"/>
      <c r="AN14" s="45"/>
      <c r="AO14" s="45"/>
      <c r="AP14" s="45"/>
      <c r="AQ14" s="45"/>
      <c r="AR14" s="45"/>
      <c r="AS14" s="45"/>
      <c r="AT14" s="45"/>
      <c r="AU14" s="45"/>
      <c r="AV14" s="45"/>
      <c r="AW14" s="45"/>
      <c r="AX14" s="45"/>
      <c r="AY14" s="45"/>
      <c r="AZ14" s="45"/>
      <c r="BA14" s="45"/>
      <c r="BB14" s="45"/>
      <c r="BC14" s="45"/>
      <c r="BD14" s="45"/>
      <c r="BE14" s="45"/>
      <c r="BF14" s="45"/>
      <c r="BG14" s="45"/>
      <c r="BH14" s="45"/>
      <c r="BI14" s="45"/>
      <c r="BJ14" s="45"/>
      <c r="BK14" s="45"/>
      <c r="BL14" s="334"/>
      <c r="BM14" s="334"/>
      <c r="BN14" s="334"/>
      <c r="BO14" s="334"/>
      <c r="BP14" s="334"/>
      <c r="BQ14" s="334"/>
      <c r="BR14" s="334"/>
      <c r="BS14" s="334"/>
      <c r="BT14" s="334"/>
      <c r="BU14" s="334"/>
      <c r="BV14" s="334"/>
      <c r="BW14" s="334"/>
      <c r="BX14" s="334"/>
      <c r="BY14" s="334"/>
      <c r="BZ14" s="334"/>
      <c r="CA14" s="334"/>
      <c r="CB14" s="334"/>
      <c r="CC14" s="334"/>
      <c r="CD14" s="334"/>
      <c r="CE14" s="334"/>
      <c r="CF14" s="334"/>
      <c r="CG14" s="334"/>
      <c r="CH14" s="334"/>
      <c r="CI14" s="334"/>
      <c r="CJ14" s="334"/>
      <c r="CK14" s="334"/>
    </row>
    <row r="15" spans="1:89" ht="6.75" customHeight="1">
      <c r="A15" s="336"/>
      <c r="B15" s="336"/>
      <c r="C15" s="336"/>
      <c r="D15" s="336"/>
      <c r="E15" s="336"/>
      <c r="F15" s="336"/>
      <c r="G15" s="336"/>
      <c r="H15" s="336"/>
      <c r="I15" s="336"/>
      <c r="J15" s="336"/>
      <c r="K15" s="336"/>
      <c r="L15" s="336"/>
      <c r="M15" s="336"/>
      <c r="N15" s="336"/>
      <c r="O15" s="336"/>
      <c r="P15" s="336"/>
      <c r="Q15" s="336"/>
      <c r="R15" s="336"/>
      <c r="S15" s="336"/>
      <c r="T15" s="336"/>
      <c r="U15" s="336"/>
      <c r="V15" s="336"/>
      <c r="W15" s="336"/>
      <c r="X15" s="336"/>
      <c r="Y15" s="336"/>
      <c r="Z15" s="336"/>
      <c r="AA15" s="336"/>
      <c r="AB15" s="336"/>
      <c r="AC15" s="12"/>
      <c r="AD15" s="12"/>
      <c r="AE15" s="12"/>
      <c r="AF15" s="12"/>
      <c r="AG15" s="12"/>
      <c r="AH15" s="12"/>
      <c r="AI15" s="12"/>
      <c r="AJ15" s="12"/>
      <c r="AK15" s="12"/>
      <c r="AL15" s="12"/>
      <c r="AM15" s="12"/>
      <c r="AN15" s="12"/>
      <c r="AO15" s="12"/>
      <c r="AP15" s="12"/>
      <c r="AQ15" s="12"/>
      <c r="AR15" s="12"/>
      <c r="AS15" s="12"/>
      <c r="AT15" s="12"/>
      <c r="AU15" s="12"/>
      <c r="AV15" s="12"/>
      <c r="AW15" s="12"/>
      <c r="AX15" s="12"/>
      <c r="AY15" s="12"/>
      <c r="AZ15" s="12"/>
      <c r="BA15" s="12"/>
      <c r="BB15" s="12"/>
      <c r="BC15" s="12"/>
      <c r="BD15" s="12"/>
      <c r="BE15" s="12"/>
      <c r="BF15" s="12"/>
      <c r="BG15" s="12"/>
      <c r="BH15" s="12"/>
      <c r="BI15" s="12"/>
      <c r="BJ15" s="12"/>
      <c r="BK15" s="12"/>
      <c r="BL15" s="335"/>
      <c r="BM15" s="335"/>
      <c r="BN15" s="335"/>
      <c r="BO15" s="335"/>
      <c r="BP15" s="335"/>
      <c r="BQ15" s="335"/>
      <c r="BR15" s="335"/>
      <c r="BS15" s="335"/>
      <c r="BT15" s="335"/>
      <c r="BU15" s="335"/>
      <c r="BV15" s="335"/>
      <c r="BW15" s="335"/>
      <c r="BX15" s="335"/>
      <c r="BY15" s="335"/>
      <c r="BZ15" s="335"/>
      <c r="CA15" s="335"/>
      <c r="CB15" s="335"/>
      <c r="CC15" s="335"/>
      <c r="CD15" s="335"/>
      <c r="CE15" s="335"/>
      <c r="CF15" s="335"/>
      <c r="CG15" s="335"/>
      <c r="CH15" s="335"/>
      <c r="CI15" s="335"/>
      <c r="CJ15" s="335"/>
      <c r="CK15" s="335"/>
    </row>
    <row r="16" spans="1:89" ht="13.5" customHeight="1">
      <c r="A16" s="364" t="s">
        <v>246</v>
      </c>
      <c r="B16" s="364"/>
      <c r="C16" s="364"/>
      <c r="D16" s="364"/>
      <c r="E16" s="364"/>
      <c r="F16" s="364"/>
      <c r="G16" s="364"/>
      <c r="H16" s="364"/>
      <c r="I16" s="364"/>
      <c r="J16" s="364"/>
      <c r="K16" s="364"/>
      <c r="L16" s="364"/>
      <c r="M16" s="364"/>
      <c r="N16" s="365" t="s">
        <v>247</v>
      </c>
      <c r="O16" s="365"/>
      <c r="P16" s="365"/>
      <c r="Q16" s="365"/>
      <c r="R16" s="365"/>
      <c r="S16" s="365"/>
      <c r="T16" s="365"/>
      <c r="U16" s="365"/>
      <c r="V16" s="365"/>
      <c r="W16" s="365"/>
      <c r="X16" s="365"/>
      <c r="Y16" s="365"/>
      <c r="Z16" s="365"/>
      <c r="AA16" s="365"/>
      <c r="AB16" s="365"/>
      <c r="AC16" s="365"/>
      <c r="AD16" s="365"/>
      <c r="AE16" s="365"/>
      <c r="AF16" s="365"/>
      <c r="AG16" s="365"/>
      <c r="AH16" s="365"/>
      <c r="AI16" s="365"/>
      <c r="AJ16" s="365"/>
      <c r="AK16" s="365"/>
      <c r="AL16" s="365"/>
      <c r="AM16" s="365"/>
      <c r="AN16" s="365"/>
      <c r="AO16" s="365"/>
      <c r="AP16" s="365"/>
      <c r="AQ16" s="365"/>
      <c r="AR16" s="365"/>
      <c r="AS16" s="365"/>
      <c r="AT16" s="365"/>
      <c r="AU16" s="365"/>
      <c r="AV16" s="365"/>
      <c r="AW16" s="365"/>
      <c r="AX16" s="365"/>
      <c r="AY16" s="365"/>
      <c r="AZ16" s="337" t="s">
        <v>1</v>
      </c>
      <c r="BA16" s="338"/>
      <c r="BB16" s="338"/>
      <c r="BC16" s="338"/>
      <c r="BD16" s="338"/>
      <c r="BE16" s="338"/>
      <c r="BF16" s="338"/>
      <c r="BG16" s="338"/>
      <c r="BH16" s="338"/>
      <c r="BI16" s="338"/>
      <c r="BJ16" s="338"/>
      <c r="BK16" s="339"/>
      <c r="BL16" s="346">
        <v>2026</v>
      </c>
      <c r="BM16" s="347"/>
      <c r="BN16" s="347"/>
      <c r="BO16" s="347"/>
      <c r="BP16" s="347"/>
      <c r="BQ16" s="347"/>
      <c r="BR16" s="347"/>
      <c r="BS16" s="347"/>
      <c r="BT16" s="352" t="s">
        <v>2</v>
      </c>
      <c r="BU16" s="352"/>
      <c r="BV16" s="355">
        <v>12</v>
      </c>
      <c r="BW16" s="355"/>
      <c r="BX16" s="355"/>
      <c r="BY16" s="355"/>
      <c r="BZ16" s="355"/>
      <c r="CA16" s="355"/>
      <c r="CB16" s="358" t="s">
        <v>3</v>
      </c>
      <c r="CC16" s="358"/>
      <c r="CD16" s="272">
        <v>31</v>
      </c>
      <c r="CE16" s="272"/>
      <c r="CF16" s="272"/>
      <c r="CG16" s="272"/>
      <c r="CH16" s="272"/>
      <c r="CI16" s="272"/>
      <c r="CJ16" s="358" t="s">
        <v>4</v>
      </c>
      <c r="CK16" s="361"/>
    </row>
    <row r="17" spans="1:90" ht="6.75" customHeight="1">
      <c r="A17" s="364" t="s">
        <v>248</v>
      </c>
      <c r="B17" s="364"/>
      <c r="C17" s="364"/>
      <c r="D17" s="364"/>
      <c r="E17" s="364"/>
      <c r="F17" s="364"/>
      <c r="G17" s="364"/>
      <c r="H17" s="364"/>
      <c r="I17" s="364"/>
      <c r="J17" s="364"/>
      <c r="K17" s="364"/>
      <c r="L17" s="364"/>
      <c r="M17" s="364"/>
      <c r="N17" s="365" t="s">
        <v>249</v>
      </c>
      <c r="O17" s="365"/>
      <c r="P17" s="365"/>
      <c r="Q17" s="365"/>
      <c r="R17" s="365"/>
      <c r="S17" s="365"/>
      <c r="T17" s="365"/>
      <c r="U17" s="365"/>
      <c r="V17" s="365"/>
      <c r="W17" s="365"/>
      <c r="X17" s="365"/>
      <c r="Y17" s="365"/>
      <c r="Z17" s="365"/>
      <c r="AA17" s="365"/>
      <c r="AB17" s="365"/>
      <c r="AC17" s="365"/>
      <c r="AD17" s="365"/>
      <c r="AE17" s="365"/>
      <c r="AF17" s="365"/>
      <c r="AG17" s="365"/>
      <c r="AH17" s="365"/>
      <c r="AI17" s="365"/>
      <c r="AJ17" s="365"/>
      <c r="AK17" s="365"/>
      <c r="AL17" s="365"/>
      <c r="AM17" s="365"/>
      <c r="AN17" s="365"/>
      <c r="AO17" s="365"/>
      <c r="AP17" s="365"/>
      <c r="AQ17" s="365"/>
      <c r="AR17" s="365"/>
      <c r="AS17" s="365"/>
      <c r="AT17" s="365"/>
      <c r="AU17" s="365"/>
      <c r="AV17" s="365"/>
      <c r="AW17" s="365"/>
      <c r="AX17" s="365"/>
      <c r="AY17" s="365"/>
      <c r="AZ17" s="340"/>
      <c r="BA17" s="341"/>
      <c r="BB17" s="341"/>
      <c r="BC17" s="341"/>
      <c r="BD17" s="341"/>
      <c r="BE17" s="341"/>
      <c r="BF17" s="341"/>
      <c r="BG17" s="341"/>
      <c r="BH17" s="341"/>
      <c r="BI17" s="341"/>
      <c r="BJ17" s="341"/>
      <c r="BK17" s="342"/>
      <c r="BL17" s="348"/>
      <c r="BM17" s="349"/>
      <c r="BN17" s="349"/>
      <c r="BO17" s="349"/>
      <c r="BP17" s="349"/>
      <c r="BQ17" s="349"/>
      <c r="BR17" s="349"/>
      <c r="BS17" s="349"/>
      <c r="BT17" s="353"/>
      <c r="BU17" s="353"/>
      <c r="BV17" s="356"/>
      <c r="BW17" s="356"/>
      <c r="BX17" s="356"/>
      <c r="BY17" s="356"/>
      <c r="BZ17" s="356"/>
      <c r="CA17" s="356"/>
      <c r="CB17" s="359"/>
      <c r="CC17" s="359"/>
      <c r="CD17" s="275"/>
      <c r="CE17" s="275"/>
      <c r="CF17" s="275"/>
      <c r="CG17" s="275"/>
      <c r="CH17" s="275"/>
      <c r="CI17" s="275"/>
      <c r="CJ17" s="359"/>
      <c r="CK17" s="362"/>
    </row>
    <row r="18" spans="1:90" ht="13.5" customHeight="1">
      <c r="A18" s="364"/>
      <c r="B18" s="364"/>
      <c r="C18" s="364"/>
      <c r="D18" s="364"/>
      <c r="E18" s="364"/>
      <c r="F18" s="364"/>
      <c r="G18" s="364"/>
      <c r="H18" s="364"/>
      <c r="I18" s="364"/>
      <c r="J18" s="364"/>
      <c r="K18" s="364"/>
      <c r="L18" s="364"/>
      <c r="M18" s="364"/>
      <c r="N18" s="365"/>
      <c r="O18" s="365"/>
      <c r="P18" s="365"/>
      <c r="Q18" s="365"/>
      <c r="R18" s="365"/>
      <c r="S18" s="365"/>
      <c r="T18" s="365"/>
      <c r="U18" s="365"/>
      <c r="V18" s="365"/>
      <c r="W18" s="365"/>
      <c r="X18" s="365"/>
      <c r="Y18" s="365"/>
      <c r="Z18" s="365"/>
      <c r="AA18" s="365"/>
      <c r="AB18" s="365"/>
      <c r="AC18" s="365"/>
      <c r="AD18" s="365"/>
      <c r="AE18" s="365"/>
      <c r="AF18" s="365"/>
      <c r="AG18" s="365"/>
      <c r="AH18" s="365"/>
      <c r="AI18" s="365"/>
      <c r="AJ18" s="365"/>
      <c r="AK18" s="365"/>
      <c r="AL18" s="365"/>
      <c r="AM18" s="365"/>
      <c r="AN18" s="365"/>
      <c r="AO18" s="365"/>
      <c r="AP18" s="365"/>
      <c r="AQ18" s="365"/>
      <c r="AR18" s="365"/>
      <c r="AS18" s="365"/>
      <c r="AT18" s="365"/>
      <c r="AU18" s="365"/>
      <c r="AV18" s="365"/>
      <c r="AW18" s="365"/>
      <c r="AX18" s="365"/>
      <c r="AY18" s="365"/>
      <c r="AZ18" s="343"/>
      <c r="BA18" s="344"/>
      <c r="BB18" s="344"/>
      <c r="BC18" s="344"/>
      <c r="BD18" s="344"/>
      <c r="BE18" s="344"/>
      <c r="BF18" s="344"/>
      <c r="BG18" s="344"/>
      <c r="BH18" s="344"/>
      <c r="BI18" s="344"/>
      <c r="BJ18" s="344"/>
      <c r="BK18" s="345"/>
      <c r="BL18" s="350"/>
      <c r="BM18" s="351"/>
      <c r="BN18" s="351"/>
      <c r="BO18" s="351"/>
      <c r="BP18" s="351"/>
      <c r="BQ18" s="351"/>
      <c r="BR18" s="351"/>
      <c r="BS18" s="351"/>
      <c r="BT18" s="354"/>
      <c r="BU18" s="354"/>
      <c r="BV18" s="357"/>
      <c r="BW18" s="357"/>
      <c r="BX18" s="357"/>
      <c r="BY18" s="357"/>
      <c r="BZ18" s="357"/>
      <c r="CA18" s="357"/>
      <c r="CB18" s="360"/>
      <c r="CC18" s="360"/>
      <c r="CD18" s="278"/>
      <c r="CE18" s="278"/>
      <c r="CF18" s="278"/>
      <c r="CG18" s="278"/>
      <c r="CH18" s="278"/>
      <c r="CI18" s="278"/>
      <c r="CJ18" s="360"/>
      <c r="CK18" s="363"/>
    </row>
    <row r="19" spans="1:90" ht="6.75" customHeight="1">
      <c r="A19" s="179" t="s">
        <v>5</v>
      </c>
      <c r="B19" s="180"/>
      <c r="C19" s="180"/>
      <c r="D19" s="180"/>
      <c r="E19" s="180"/>
      <c r="F19" s="180"/>
      <c r="G19" s="180"/>
      <c r="H19" s="180"/>
      <c r="I19" s="180"/>
      <c r="J19" s="180"/>
      <c r="K19" s="180"/>
      <c r="L19" s="180"/>
      <c r="M19" s="266"/>
      <c r="N19" s="183" t="s">
        <v>6</v>
      </c>
      <c r="O19" s="184"/>
      <c r="P19" s="184"/>
      <c r="Q19" s="184"/>
      <c r="R19" s="184"/>
      <c r="S19" s="184"/>
      <c r="T19" s="184"/>
      <c r="U19" s="184"/>
      <c r="V19" s="184"/>
      <c r="W19" s="184"/>
      <c r="X19" s="184"/>
      <c r="Y19" s="184"/>
      <c r="Z19" s="184"/>
      <c r="AA19" s="184"/>
      <c r="AB19" s="184"/>
      <c r="AC19" s="184"/>
      <c r="AD19" s="184"/>
      <c r="AE19" s="184"/>
      <c r="AF19" s="184"/>
      <c r="AG19" s="184"/>
      <c r="AH19" s="184"/>
      <c r="AI19" s="184"/>
      <c r="AJ19" s="184"/>
      <c r="AK19" s="184"/>
      <c r="AL19" s="184"/>
      <c r="AM19" s="184"/>
      <c r="AN19" s="184"/>
      <c r="AO19" s="184"/>
      <c r="AP19" s="184"/>
      <c r="AQ19" s="184"/>
      <c r="AR19" s="184"/>
      <c r="AS19" s="184"/>
      <c r="AT19" s="184"/>
      <c r="AU19" s="184"/>
      <c r="AV19" s="184"/>
      <c r="AW19" s="184"/>
      <c r="AX19" s="184"/>
      <c r="AY19" s="185"/>
      <c r="AZ19" s="179" t="s">
        <v>7</v>
      </c>
      <c r="BA19" s="180"/>
      <c r="BB19" s="180"/>
      <c r="BC19" s="180"/>
      <c r="BD19" s="180"/>
      <c r="BE19" s="180"/>
      <c r="BF19" s="180"/>
      <c r="BG19" s="180"/>
      <c r="BH19" s="180"/>
      <c r="BI19" s="180"/>
      <c r="BJ19" s="180"/>
      <c r="BK19" s="266"/>
      <c r="BL19" s="319" t="s">
        <v>8</v>
      </c>
      <c r="BM19" s="320"/>
      <c r="BN19" s="304">
        <v>123</v>
      </c>
      <c r="BO19" s="304"/>
      <c r="BP19" s="304"/>
      <c r="BQ19" s="304"/>
      <c r="BR19" s="304"/>
      <c r="BS19" s="197" t="s">
        <v>9</v>
      </c>
      <c r="BT19" s="197"/>
      <c r="BU19" s="304">
        <v>4567</v>
      </c>
      <c r="BV19" s="304"/>
      <c r="BW19" s="304"/>
      <c r="BX19" s="304"/>
      <c r="BY19" s="304"/>
      <c r="BZ19" s="304"/>
      <c r="CA19" s="304"/>
      <c r="CB19" s="304"/>
      <c r="CC19" s="304"/>
      <c r="CD19" s="304"/>
      <c r="CE19" s="13"/>
      <c r="CF19" s="13"/>
      <c r="CG19" s="13"/>
      <c r="CH19" s="13"/>
      <c r="CI19" s="13"/>
      <c r="CJ19" s="13"/>
      <c r="CK19" s="14"/>
      <c r="CL19" s="15"/>
    </row>
    <row r="20" spans="1:90" ht="6.75" customHeight="1">
      <c r="A20" s="181"/>
      <c r="B20" s="182"/>
      <c r="C20" s="182"/>
      <c r="D20" s="182"/>
      <c r="E20" s="182"/>
      <c r="F20" s="182"/>
      <c r="G20" s="182"/>
      <c r="H20" s="182"/>
      <c r="I20" s="182"/>
      <c r="J20" s="182"/>
      <c r="K20" s="182"/>
      <c r="L20" s="182"/>
      <c r="M20" s="270"/>
      <c r="N20" s="186"/>
      <c r="O20" s="187"/>
      <c r="P20" s="187"/>
      <c r="Q20" s="187"/>
      <c r="R20" s="187"/>
      <c r="S20" s="187"/>
      <c r="T20" s="187"/>
      <c r="U20" s="187"/>
      <c r="V20" s="187"/>
      <c r="W20" s="187"/>
      <c r="X20" s="187"/>
      <c r="Y20" s="187"/>
      <c r="Z20" s="187"/>
      <c r="AA20" s="187"/>
      <c r="AB20" s="187"/>
      <c r="AC20" s="187"/>
      <c r="AD20" s="187"/>
      <c r="AE20" s="187"/>
      <c r="AF20" s="187"/>
      <c r="AG20" s="187"/>
      <c r="AH20" s="187"/>
      <c r="AI20" s="187"/>
      <c r="AJ20" s="187"/>
      <c r="AK20" s="187"/>
      <c r="AL20" s="187"/>
      <c r="AM20" s="187"/>
      <c r="AN20" s="187"/>
      <c r="AO20" s="187"/>
      <c r="AP20" s="187"/>
      <c r="AQ20" s="187"/>
      <c r="AR20" s="187"/>
      <c r="AS20" s="187"/>
      <c r="AT20" s="187"/>
      <c r="AU20" s="187"/>
      <c r="AV20" s="187"/>
      <c r="AW20" s="187"/>
      <c r="AX20" s="187"/>
      <c r="AY20" s="188"/>
      <c r="AZ20" s="267"/>
      <c r="BA20" s="268"/>
      <c r="BB20" s="268"/>
      <c r="BC20" s="268"/>
      <c r="BD20" s="268"/>
      <c r="BE20" s="268"/>
      <c r="BF20" s="268"/>
      <c r="BG20" s="268"/>
      <c r="BH20" s="268"/>
      <c r="BI20" s="268"/>
      <c r="BJ20" s="268"/>
      <c r="BK20" s="269"/>
      <c r="BL20" s="319"/>
      <c r="BM20" s="320"/>
      <c r="BN20" s="304"/>
      <c r="BO20" s="304"/>
      <c r="BP20" s="304"/>
      <c r="BQ20" s="304"/>
      <c r="BR20" s="304"/>
      <c r="BS20" s="197"/>
      <c r="BT20" s="197"/>
      <c r="BU20" s="304"/>
      <c r="BV20" s="304"/>
      <c r="BW20" s="304"/>
      <c r="BX20" s="304"/>
      <c r="BY20" s="304"/>
      <c r="BZ20" s="304"/>
      <c r="CA20" s="304"/>
      <c r="CB20" s="304"/>
      <c r="CC20" s="304"/>
      <c r="CD20" s="304"/>
      <c r="CE20" s="13"/>
      <c r="CF20" s="13"/>
      <c r="CG20" s="13"/>
      <c r="CH20" s="13"/>
      <c r="CI20" s="13"/>
      <c r="CJ20" s="13"/>
      <c r="CK20" s="14"/>
      <c r="CL20" s="15"/>
    </row>
    <row r="21" spans="1:90" ht="6.75" customHeight="1">
      <c r="A21" s="179" t="s">
        <v>127</v>
      </c>
      <c r="B21" s="180"/>
      <c r="C21" s="180"/>
      <c r="D21" s="180"/>
      <c r="E21" s="180"/>
      <c r="F21" s="180"/>
      <c r="G21" s="180"/>
      <c r="H21" s="180"/>
      <c r="I21" s="180"/>
      <c r="J21" s="180"/>
      <c r="K21" s="180"/>
      <c r="L21" s="180"/>
      <c r="M21" s="266"/>
      <c r="N21" s="300" t="s">
        <v>10</v>
      </c>
      <c r="O21" s="301"/>
      <c r="P21" s="301"/>
      <c r="Q21" s="301"/>
      <c r="R21" s="301"/>
      <c r="S21" s="301"/>
      <c r="T21" s="301"/>
      <c r="U21" s="301"/>
      <c r="V21" s="301"/>
      <c r="W21" s="301"/>
      <c r="X21" s="301"/>
      <c r="Y21" s="301"/>
      <c r="Z21" s="301"/>
      <c r="AA21" s="301"/>
      <c r="AB21" s="301"/>
      <c r="AC21" s="301"/>
      <c r="AD21" s="301"/>
      <c r="AE21" s="301"/>
      <c r="AF21" s="301"/>
      <c r="AG21" s="301"/>
      <c r="AH21" s="301"/>
      <c r="AI21" s="301"/>
      <c r="AJ21" s="301"/>
      <c r="AK21" s="301"/>
      <c r="AL21" s="301"/>
      <c r="AM21" s="301"/>
      <c r="AN21" s="301"/>
      <c r="AO21" s="301"/>
      <c r="AP21" s="301"/>
      <c r="AQ21" s="301"/>
      <c r="AR21" s="301"/>
      <c r="AS21" s="301"/>
      <c r="AT21" s="301"/>
      <c r="AU21" s="301"/>
      <c r="AV21" s="301"/>
      <c r="AW21" s="301"/>
      <c r="AX21" s="301"/>
      <c r="AY21" s="302"/>
      <c r="AZ21" s="267"/>
      <c r="BA21" s="268"/>
      <c r="BB21" s="268"/>
      <c r="BC21" s="268"/>
      <c r="BD21" s="268"/>
      <c r="BE21" s="268"/>
      <c r="BF21" s="268"/>
      <c r="BG21" s="268"/>
      <c r="BH21" s="268"/>
      <c r="BI21" s="268"/>
      <c r="BJ21" s="268"/>
      <c r="BK21" s="269"/>
      <c r="BL21" s="321" t="s">
        <v>11</v>
      </c>
      <c r="BM21" s="322"/>
      <c r="BN21" s="322"/>
      <c r="BO21" s="322"/>
      <c r="BP21" s="322"/>
      <c r="BQ21" s="322"/>
      <c r="BR21" s="322"/>
      <c r="BS21" s="322"/>
      <c r="BT21" s="322"/>
      <c r="BU21" s="322"/>
      <c r="BV21" s="322"/>
      <c r="BW21" s="322"/>
      <c r="BX21" s="322"/>
      <c r="BY21" s="322"/>
      <c r="BZ21" s="322"/>
      <c r="CA21" s="322"/>
      <c r="CB21" s="322"/>
      <c r="CC21" s="322"/>
      <c r="CD21" s="322"/>
      <c r="CE21" s="322"/>
      <c r="CF21" s="322"/>
      <c r="CG21" s="322"/>
      <c r="CH21" s="322"/>
      <c r="CI21" s="322"/>
      <c r="CJ21" s="322"/>
      <c r="CK21" s="323"/>
      <c r="CL21" s="15"/>
    </row>
    <row r="22" spans="1:90" ht="6.75" customHeight="1">
      <c r="A22" s="267"/>
      <c r="B22" s="268"/>
      <c r="C22" s="268"/>
      <c r="D22" s="268"/>
      <c r="E22" s="268"/>
      <c r="F22" s="268"/>
      <c r="G22" s="268"/>
      <c r="H22" s="268"/>
      <c r="I22" s="268"/>
      <c r="J22" s="268"/>
      <c r="K22" s="268"/>
      <c r="L22" s="268"/>
      <c r="M22" s="269"/>
      <c r="N22" s="303"/>
      <c r="O22" s="304"/>
      <c r="P22" s="304"/>
      <c r="Q22" s="304"/>
      <c r="R22" s="304"/>
      <c r="S22" s="304"/>
      <c r="T22" s="304"/>
      <c r="U22" s="304"/>
      <c r="V22" s="304"/>
      <c r="W22" s="304"/>
      <c r="X22" s="304"/>
      <c r="Y22" s="304"/>
      <c r="Z22" s="304"/>
      <c r="AA22" s="304"/>
      <c r="AB22" s="304"/>
      <c r="AC22" s="304"/>
      <c r="AD22" s="304"/>
      <c r="AE22" s="304"/>
      <c r="AF22" s="304"/>
      <c r="AG22" s="304"/>
      <c r="AH22" s="304"/>
      <c r="AI22" s="304"/>
      <c r="AJ22" s="304"/>
      <c r="AK22" s="304"/>
      <c r="AL22" s="304"/>
      <c r="AM22" s="304"/>
      <c r="AN22" s="304"/>
      <c r="AO22" s="304"/>
      <c r="AP22" s="304"/>
      <c r="AQ22" s="304"/>
      <c r="AR22" s="304"/>
      <c r="AS22" s="304"/>
      <c r="AT22" s="304"/>
      <c r="AU22" s="304"/>
      <c r="AV22" s="304"/>
      <c r="AW22" s="304"/>
      <c r="AX22" s="304"/>
      <c r="AY22" s="305"/>
      <c r="AZ22" s="267"/>
      <c r="BA22" s="268"/>
      <c r="BB22" s="268"/>
      <c r="BC22" s="268"/>
      <c r="BD22" s="268"/>
      <c r="BE22" s="268"/>
      <c r="BF22" s="268"/>
      <c r="BG22" s="268"/>
      <c r="BH22" s="268"/>
      <c r="BI22" s="268"/>
      <c r="BJ22" s="268"/>
      <c r="BK22" s="269"/>
      <c r="BL22" s="321"/>
      <c r="BM22" s="322"/>
      <c r="BN22" s="322"/>
      <c r="BO22" s="322"/>
      <c r="BP22" s="322"/>
      <c r="BQ22" s="322"/>
      <c r="BR22" s="322"/>
      <c r="BS22" s="322"/>
      <c r="BT22" s="322"/>
      <c r="BU22" s="322"/>
      <c r="BV22" s="322"/>
      <c r="BW22" s="322"/>
      <c r="BX22" s="322"/>
      <c r="BY22" s="322"/>
      <c r="BZ22" s="322"/>
      <c r="CA22" s="322"/>
      <c r="CB22" s="322"/>
      <c r="CC22" s="322"/>
      <c r="CD22" s="322"/>
      <c r="CE22" s="322"/>
      <c r="CF22" s="322"/>
      <c r="CG22" s="322"/>
      <c r="CH22" s="322"/>
      <c r="CI22" s="322"/>
      <c r="CJ22" s="322"/>
      <c r="CK22" s="323"/>
    </row>
    <row r="23" spans="1:90" ht="6.75" customHeight="1">
      <c r="A23" s="267"/>
      <c r="B23" s="268"/>
      <c r="C23" s="268"/>
      <c r="D23" s="268"/>
      <c r="E23" s="268"/>
      <c r="F23" s="268"/>
      <c r="G23" s="268"/>
      <c r="H23" s="268"/>
      <c r="I23" s="268"/>
      <c r="J23" s="268"/>
      <c r="K23" s="268"/>
      <c r="L23" s="268"/>
      <c r="M23" s="269"/>
      <c r="N23" s="303"/>
      <c r="O23" s="304"/>
      <c r="P23" s="304"/>
      <c r="Q23" s="304"/>
      <c r="R23" s="304"/>
      <c r="S23" s="304"/>
      <c r="T23" s="304"/>
      <c r="U23" s="304"/>
      <c r="V23" s="304"/>
      <c r="W23" s="304"/>
      <c r="X23" s="304"/>
      <c r="Y23" s="304"/>
      <c r="Z23" s="304"/>
      <c r="AA23" s="304"/>
      <c r="AB23" s="304"/>
      <c r="AC23" s="304"/>
      <c r="AD23" s="304"/>
      <c r="AE23" s="304"/>
      <c r="AF23" s="304"/>
      <c r="AG23" s="304"/>
      <c r="AH23" s="304"/>
      <c r="AI23" s="304"/>
      <c r="AJ23" s="304"/>
      <c r="AK23" s="304"/>
      <c r="AL23" s="304"/>
      <c r="AM23" s="304"/>
      <c r="AN23" s="304"/>
      <c r="AO23" s="304"/>
      <c r="AP23" s="304"/>
      <c r="AQ23" s="304"/>
      <c r="AR23" s="304"/>
      <c r="AS23" s="304"/>
      <c r="AT23" s="304"/>
      <c r="AU23" s="304"/>
      <c r="AV23" s="304"/>
      <c r="AW23" s="304"/>
      <c r="AX23" s="304"/>
      <c r="AY23" s="305"/>
      <c r="AZ23" s="267"/>
      <c r="BA23" s="268"/>
      <c r="BB23" s="268"/>
      <c r="BC23" s="268"/>
      <c r="BD23" s="268"/>
      <c r="BE23" s="268"/>
      <c r="BF23" s="268"/>
      <c r="BG23" s="268"/>
      <c r="BH23" s="268"/>
      <c r="BI23" s="268"/>
      <c r="BJ23" s="268"/>
      <c r="BK23" s="269"/>
      <c r="BL23" s="321"/>
      <c r="BM23" s="322"/>
      <c r="BN23" s="322"/>
      <c r="BO23" s="322"/>
      <c r="BP23" s="322"/>
      <c r="BQ23" s="322"/>
      <c r="BR23" s="322"/>
      <c r="BS23" s="322"/>
      <c r="BT23" s="322"/>
      <c r="BU23" s="322"/>
      <c r="BV23" s="322"/>
      <c r="BW23" s="322"/>
      <c r="BX23" s="322"/>
      <c r="BY23" s="322"/>
      <c r="BZ23" s="322"/>
      <c r="CA23" s="322"/>
      <c r="CB23" s="322"/>
      <c r="CC23" s="322"/>
      <c r="CD23" s="322"/>
      <c r="CE23" s="322"/>
      <c r="CF23" s="322"/>
      <c r="CG23" s="322"/>
      <c r="CH23" s="322"/>
      <c r="CI23" s="322"/>
      <c r="CJ23" s="322"/>
      <c r="CK23" s="323"/>
    </row>
    <row r="24" spans="1:90" ht="6.75" customHeight="1">
      <c r="A24" s="267"/>
      <c r="B24" s="268"/>
      <c r="C24" s="268"/>
      <c r="D24" s="268"/>
      <c r="E24" s="268"/>
      <c r="F24" s="268"/>
      <c r="G24" s="268"/>
      <c r="H24" s="268"/>
      <c r="I24" s="268"/>
      <c r="J24" s="268"/>
      <c r="K24" s="268"/>
      <c r="L24" s="268"/>
      <c r="M24" s="269"/>
      <c r="N24" s="303"/>
      <c r="O24" s="304"/>
      <c r="P24" s="304"/>
      <c r="Q24" s="304"/>
      <c r="R24" s="304"/>
      <c r="S24" s="304"/>
      <c r="T24" s="304"/>
      <c r="U24" s="304"/>
      <c r="V24" s="304"/>
      <c r="W24" s="304"/>
      <c r="X24" s="304"/>
      <c r="Y24" s="304"/>
      <c r="Z24" s="304"/>
      <c r="AA24" s="304"/>
      <c r="AB24" s="304"/>
      <c r="AC24" s="304"/>
      <c r="AD24" s="304"/>
      <c r="AE24" s="304"/>
      <c r="AF24" s="304"/>
      <c r="AG24" s="304"/>
      <c r="AH24" s="304"/>
      <c r="AI24" s="304"/>
      <c r="AJ24" s="304"/>
      <c r="AK24" s="304"/>
      <c r="AL24" s="304"/>
      <c r="AM24" s="304"/>
      <c r="AN24" s="304"/>
      <c r="AO24" s="304"/>
      <c r="AP24" s="304"/>
      <c r="AQ24" s="304"/>
      <c r="AR24" s="304"/>
      <c r="AS24" s="304"/>
      <c r="AT24" s="304"/>
      <c r="AU24" s="304"/>
      <c r="AV24" s="304"/>
      <c r="AW24" s="304"/>
      <c r="AX24" s="304"/>
      <c r="AY24" s="305"/>
      <c r="AZ24" s="267"/>
      <c r="BA24" s="268"/>
      <c r="BB24" s="268"/>
      <c r="BC24" s="268"/>
      <c r="BD24" s="268"/>
      <c r="BE24" s="268"/>
      <c r="BF24" s="268"/>
      <c r="BG24" s="268"/>
      <c r="BH24" s="268"/>
      <c r="BI24" s="268"/>
      <c r="BJ24" s="268"/>
      <c r="BK24" s="269"/>
      <c r="BL24" s="321"/>
      <c r="BM24" s="322"/>
      <c r="BN24" s="322"/>
      <c r="BO24" s="322"/>
      <c r="BP24" s="322"/>
      <c r="BQ24" s="322"/>
      <c r="BR24" s="322"/>
      <c r="BS24" s="322"/>
      <c r="BT24" s="322"/>
      <c r="BU24" s="322"/>
      <c r="BV24" s="322"/>
      <c r="BW24" s="322"/>
      <c r="BX24" s="322"/>
      <c r="BY24" s="322"/>
      <c r="BZ24" s="322"/>
      <c r="CA24" s="322"/>
      <c r="CB24" s="322"/>
      <c r="CC24" s="322"/>
      <c r="CD24" s="322"/>
      <c r="CE24" s="322"/>
      <c r="CF24" s="322"/>
      <c r="CG24" s="322"/>
      <c r="CH24" s="322"/>
      <c r="CI24" s="322"/>
      <c r="CJ24" s="322"/>
      <c r="CK24" s="323"/>
    </row>
    <row r="25" spans="1:90" ht="6.75" customHeight="1">
      <c r="A25" s="267"/>
      <c r="B25" s="268"/>
      <c r="C25" s="268"/>
      <c r="D25" s="268"/>
      <c r="E25" s="268"/>
      <c r="F25" s="268"/>
      <c r="G25" s="268"/>
      <c r="H25" s="268"/>
      <c r="I25" s="268"/>
      <c r="J25" s="268"/>
      <c r="K25" s="268"/>
      <c r="L25" s="268"/>
      <c r="M25" s="269"/>
      <c r="N25" s="327" t="s">
        <v>125</v>
      </c>
      <c r="O25" s="328"/>
      <c r="P25" s="328"/>
      <c r="Q25" s="328"/>
      <c r="R25" s="328"/>
      <c r="S25" s="328"/>
      <c r="T25" s="328"/>
      <c r="U25" s="328"/>
      <c r="V25" s="328"/>
      <c r="W25" s="328"/>
      <c r="X25" s="328"/>
      <c r="Y25" s="328"/>
      <c r="Z25" s="328"/>
      <c r="AA25" s="328"/>
      <c r="AB25" s="328"/>
      <c r="AC25" s="328"/>
      <c r="AD25" s="328"/>
      <c r="AE25" s="328"/>
      <c r="AF25" s="328"/>
      <c r="AG25" s="328"/>
      <c r="AH25" s="328"/>
      <c r="AI25" s="328"/>
      <c r="AJ25" s="328"/>
      <c r="AK25" s="328"/>
      <c r="AL25" s="304">
        <v>1234567890</v>
      </c>
      <c r="AM25" s="304"/>
      <c r="AN25" s="304"/>
      <c r="AO25" s="304"/>
      <c r="AP25" s="304"/>
      <c r="AQ25" s="304"/>
      <c r="AR25" s="304"/>
      <c r="AS25" s="304"/>
      <c r="AT25" s="304"/>
      <c r="AU25" s="304"/>
      <c r="AV25" s="304"/>
      <c r="AW25" s="304"/>
      <c r="AX25" s="304"/>
      <c r="AY25" s="305"/>
      <c r="AZ25" s="267"/>
      <c r="BA25" s="268"/>
      <c r="BB25" s="268"/>
      <c r="BC25" s="268"/>
      <c r="BD25" s="268"/>
      <c r="BE25" s="268"/>
      <c r="BF25" s="268"/>
      <c r="BG25" s="268"/>
      <c r="BH25" s="268"/>
      <c r="BI25" s="268"/>
      <c r="BJ25" s="268"/>
      <c r="BK25" s="269"/>
      <c r="BL25" s="321"/>
      <c r="BM25" s="322"/>
      <c r="BN25" s="322"/>
      <c r="BO25" s="322"/>
      <c r="BP25" s="322"/>
      <c r="BQ25" s="322"/>
      <c r="BR25" s="322"/>
      <c r="BS25" s="322"/>
      <c r="BT25" s="322"/>
      <c r="BU25" s="322"/>
      <c r="BV25" s="322"/>
      <c r="BW25" s="322"/>
      <c r="BX25" s="322"/>
      <c r="BY25" s="322"/>
      <c r="BZ25" s="322"/>
      <c r="CA25" s="322"/>
      <c r="CB25" s="322"/>
      <c r="CC25" s="322"/>
      <c r="CD25" s="322"/>
      <c r="CE25" s="322"/>
      <c r="CF25" s="322"/>
      <c r="CG25" s="322"/>
      <c r="CH25" s="322"/>
      <c r="CI25" s="322"/>
      <c r="CJ25" s="322"/>
      <c r="CK25" s="323"/>
    </row>
    <row r="26" spans="1:90" ht="6.75" customHeight="1">
      <c r="A26" s="181"/>
      <c r="B26" s="182"/>
      <c r="C26" s="182"/>
      <c r="D26" s="182"/>
      <c r="E26" s="182"/>
      <c r="F26" s="182"/>
      <c r="G26" s="182"/>
      <c r="H26" s="182"/>
      <c r="I26" s="182"/>
      <c r="J26" s="182"/>
      <c r="K26" s="182"/>
      <c r="L26" s="182"/>
      <c r="M26" s="270"/>
      <c r="N26" s="329"/>
      <c r="O26" s="330"/>
      <c r="P26" s="330"/>
      <c r="Q26" s="330"/>
      <c r="R26" s="330"/>
      <c r="S26" s="330"/>
      <c r="T26" s="330"/>
      <c r="U26" s="330"/>
      <c r="V26" s="330"/>
      <c r="W26" s="330"/>
      <c r="X26" s="330"/>
      <c r="Y26" s="330"/>
      <c r="Z26" s="330"/>
      <c r="AA26" s="330"/>
      <c r="AB26" s="330"/>
      <c r="AC26" s="330"/>
      <c r="AD26" s="330"/>
      <c r="AE26" s="330"/>
      <c r="AF26" s="330"/>
      <c r="AG26" s="330"/>
      <c r="AH26" s="330"/>
      <c r="AI26" s="330"/>
      <c r="AJ26" s="330"/>
      <c r="AK26" s="330"/>
      <c r="AL26" s="315"/>
      <c r="AM26" s="315"/>
      <c r="AN26" s="315"/>
      <c r="AO26" s="315"/>
      <c r="AP26" s="315"/>
      <c r="AQ26" s="315"/>
      <c r="AR26" s="315"/>
      <c r="AS26" s="315"/>
      <c r="AT26" s="315"/>
      <c r="AU26" s="315"/>
      <c r="AV26" s="315"/>
      <c r="AW26" s="315"/>
      <c r="AX26" s="315"/>
      <c r="AY26" s="316"/>
      <c r="AZ26" s="181"/>
      <c r="BA26" s="182"/>
      <c r="BB26" s="182"/>
      <c r="BC26" s="182"/>
      <c r="BD26" s="182"/>
      <c r="BE26" s="182"/>
      <c r="BF26" s="182"/>
      <c r="BG26" s="182"/>
      <c r="BH26" s="182"/>
      <c r="BI26" s="182"/>
      <c r="BJ26" s="182"/>
      <c r="BK26" s="270"/>
      <c r="BL26" s="324"/>
      <c r="BM26" s="325"/>
      <c r="BN26" s="325"/>
      <c r="BO26" s="325"/>
      <c r="BP26" s="325"/>
      <c r="BQ26" s="325"/>
      <c r="BR26" s="325"/>
      <c r="BS26" s="325"/>
      <c r="BT26" s="325"/>
      <c r="BU26" s="325"/>
      <c r="BV26" s="325"/>
      <c r="BW26" s="325"/>
      <c r="BX26" s="325"/>
      <c r="BY26" s="325"/>
      <c r="BZ26" s="325"/>
      <c r="CA26" s="325"/>
      <c r="CB26" s="325"/>
      <c r="CC26" s="325"/>
      <c r="CD26" s="325"/>
      <c r="CE26" s="325"/>
      <c r="CF26" s="325"/>
      <c r="CG26" s="325"/>
      <c r="CH26" s="325"/>
      <c r="CI26" s="325"/>
      <c r="CJ26" s="325"/>
      <c r="CK26" s="326"/>
    </row>
    <row r="27" spans="1:90" ht="6.75" customHeight="1">
      <c r="A27" s="179" t="s">
        <v>5</v>
      </c>
      <c r="B27" s="180"/>
      <c r="C27" s="180"/>
      <c r="D27" s="180"/>
      <c r="E27" s="180"/>
      <c r="F27" s="180"/>
      <c r="G27" s="180"/>
      <c r="H27" s="180"/>
      <c r="I27" s="180"/>
      <c r="J27" s="180"/>
      <c r="K27" s="180"/>
      <c r="L27" s="180"/>
      <c r="M27" s="180"/>
      <c r="N27" s="183" t="s">
        <v>12</v>
      </c>
      <c r="O27" s="184"/>
      <c r="P27" s="184"/>
      <c r="Q27" s="184"/>
      <c r="R27" s="184"/>
      <c r="S27" s="184"/>
      <c r="T27" s="184"/>
      <c r="U27" s="184"/>
      <c r="V27" s="184"/>
      <c r="W27" s="184"/>
      <c r="X27" s="184"/>
      <c r="Y27" s="184"/>
      <c r="Z27" s="184"/>
      <c r="AA27" s="184"/>
      <c r="AB27" s="184"/>
      <c r="AC27" s="184"/>
      <c r="AD27" s="184"/>
      <c r="AE27" s="184"/>
      <c r="AF27" s="184"/>
      <c r="AG27" s="184"/>
      <c r="AH27" s="184"/>
      <c r="AI27" s="184"/>
      <c r="AJ27" s="184"/>
      <c r="AK27" s="184"/>
      <c r="AL27" s="184"/>
      <c r="AM27" s="184"/>
      <c r="AN27" s="184"/>
      <c r="AO27" s="184"/>
      <c r="AP27" s="184"/>
      <c r="AQ27" s="184"/>
      <c r="AR27" s="184"/>
      <c r="AS27" s="184"/>
      <c r="AT27" s="184"/>
      <c r="AU27" s="184"/>
      <c r="AV27" s="184"/>
      <c r="AW27" s="184"/>
      <c r="AX27" s="184"/>
      <c r="AY27" s="185"/>
      <c r="AZ27" s="179" t="s">
        <v>13</v>
      </c>
      <c r="BA27" s="180"/>
      <c r="BB27" s="180"/>
      <c r="BC27" s="180"/>
      <c r="BD27" s="180"/>
      <c r="BE27" s="180"/>
      <c r="BF27" s="180"/>
      <c r="BG27" s="180"/>
      <c r="BH27" s="180"/>
      <c r="BI27" s="180"/>
      <c r="BJ27" s="180"/>
      <c r="BK27" s="266"/>
      <c r="BL27" s="189" t="s">
        <v>14</v>
      </c>
      <c r="BM27" s="190"/>
      <c r="BN27" s="190"/>
      <c r="BO27" s="190"/>
      <c r="BP27" s="190"/>
      <c r="BQ27" s="191"/>
      <c r="BR27" s="183" t="s">
        <v>15</v>
      </c>
      <c r="BS27" s="184"/>
      <c r="BT27" s="184"/>
      <c r="BU27" s="184"/>
      <c r="BV27" s="184"/>
      <c r="BW27" s="184"/>
      <c r="BX27" s="184"/>
      <c r="BY27" s="184"/>
      <c r="BZ27" s="184"/>
      <c r="CA27" s="184"/>
      <c r="CB27" s="184"/>
      <c r="CC27" s="184"/>
      <c r="CD27" s="184"/>
      <c r="CE27" s="184"/>
      <c r="CF27" s="184"/>
      <c r="CG27" s="184"/>
      <c r="CH27" s="184"/>
      <c r="CI27" s="184"/>
      <c r="CJ27" s="184"/>
      <c r="CK27" s="185"/>
    </row>
    <row r="28" spans="1:90" ht="6.75" customHeight="1">
      <c r="A28" s="181"/>
      <c r="B28" s="182"/>
      <c r="C28" s="182"/>
      <c r="D28" s="182"/>
      <c r="E28" s="182"/>
      <c r="F28" s="182"/>
      <c r="G28" s="182"/>
      <c r="H28" s="182"/>
      <c r="I28" s="182"/>
      <c r="J28" s="182"/>
      <c r="K28" s="182"/>
      <c r="L28" s="182"/>
      <c r="M28" s="182"/>
      <c r="N28" s="186"/>
      <c r="O28" s="187"/>
      <c r="P28" s="187"/>
      <c r="Q28" s="187"/>
      <c r="R28" s="187"/>
      <c r="S28" s="187"/>
      <c r="T28" s="187"/>
      <c r="U28" s="187"/>
      <c r="V28" s="187"/>
      <c r="W28" s="187"/>
      <c r="X28" s="187"/>
      <c r="Y28" s="187"/>
      <c r="Z28" s="187"/>
      <c r="AA28" s="187"/>
      <c r="AB28" s="187"/>
      <c r="AC28" s="187"/>
      <c r="AD28" s="187"/>
      <c r="AE28" s="187"/>
      <c r="AF28" s="187"/>
      <c r="AG28" s="187"/>
      <c r="AH28" s="187"/>
      <c r="AI28" s="187"/>
      <c r="AJ28" s="187"/>
      <c r="AK28" s="187"/>
      <c r="AL28" s="187"/>
      <c r="AM28" s="187"/>
      <c r="AN28" s="187"/>
      <c r="AO28" s="187"/>
      <c r="AP28" s="187"/>
      <c r="AQ28" s="187"/>
      <c r="AR28" s="187"/>
      <c r="AS28" s="187"/>
      <c r="AT28" s="187"/>
      <c r="AU28" s="187"/>
      <c r="AV28" s="187"/>
      <c r="AW28" s="187"/>
      <c r="AX28" s="187"/>
      <c r="AY28" s="188"/>
      <c r="AZ28" s="267"/>
      <c r="BA28" s="268"/>
      <c r="BB28" s="268"/>
      <c r="BC28" s="268"/>
      <c r="BD28" s="268"/>
      <c r="BE28" s="268"/>
      <c r="BF28" s="268"/>
      <c r="BG28" s="268"/>
      <c r="BH28" s="268"/>
      <c r="BI28" s="268"/>
      <c r="BJ28" s="268"/>
      <c r="BK28" s="269"/>
      <c r="BL28" s="192"/>
      <c r="BM28" s="193"/>
      <c r="BN28" s="193"/>
      <c r="BO28" s="193"/>
      <c r="BP28" s="193"/>
      <c r="BQ28" s="194"/>
      <c r="BR28" s="186"/>
      <c r="BS28" s="187"/>
      <c r="BT28" s="187"/>
      <c r="BU28" s="187"/>
      <c r="BV28" s="187"/>
      <c r="BW28" s="187"/>
      <c r="BX28" s="187"/>
      <c r="BY28" s="187"/>
      <c r="BZ28" s="187"/>
      <c r="CA28" s="187"/>
      <c r="CB28" s="187"/>
      <c r="CC28" s="187"/>
      <c r="CD28" s="187"/>
      <c r="CE28" s="187"/>
      <c r="CF28" s="187"/>
      <c r="CG28" s="187"/>
      <c r="CH28" s="187"/>
      <c r="CI28" s="187"/>
      <c r="CJ28" s="187"/>
      <c r="CK28" s="188"/>
    </row>
    <row r="29" spans="1:90" ht="6.75" customHeight="1">
      <c r="A29" s="249" t="s">
        <v>16</v>
      </c>
      <c r="B29" s="180"/>
      <c r="C29" s="180"/>
      <c r="D29" s="180"/>
      <c r="E29" s="180"/>
      <c r="F29" s="180"/>
      <c r="G29" s="180"/>
      <c r="H29" s="180"/>
      <c r="I29" s="180"/>
      <c r="J29" s="180"/>
      <c r="K29" s="180"/>
      <c r="L29" s="180"/>
      <c r="M29" s="266"/>
      <c r="N29" s="300" t="s">
        <v>17</v>
      </c>
      <c r="O29" s="301"/>
      <c r="P29" s="301"/>
      <c r="Q29" s="301"/>
      <c r="R29" s="301"/>
      <c r="S29" s="301"/>
      <c r="T29" s="301"/>
      <c r="U29" s="301"/>
      <c r="V29" s="301"/>
      <c r="W29" s="301"/>
      <c r="X29" s="301"/>
      <c r="Y29" s="301"/>
      <c r="Z29" s="301"/>
      <c r="AA29" s="301"/>
      <c r="AB29" s="301"/>
      <c r="AC29" s="301"/>
      <c r="AD29" s="301"/>
      <c r="AE29" s="301"/>
      <c r="AF29" s="301"/>
      <c r="AG29" s="301"/>
      <c r="AH29" s="301"/>
      <c r="AI29" s="301"/>
      <c r="AJ29" s="301"/>
      <c r="AK29" s="301"/>
      <c r="AL29" s="301"/>
      <c r="AM29" s="301"/>
      <c r="AN29" s="301"/>
      <c r="AO29" s="301"/>
      <c r="AP29" s="301"/>
      <c r="AQ29" s="301"/>
      <c r="AR29" s="301"/>
      <c r="AS29" s="301"/>
      <c r="AT29" s="301"/>
      <c r="AU29" s="301"/>
      <c r="AV29" s="301"/>
      <c r="AW29" s="301"/>
      <c r="AX29" s="301"/>
      <c r="AY29" s="302"/>
      <c r="AZ29" s="267"/>
      <c r="BA29" s="268"/>
      <c r="BB29" s="268"/>
      <c r="BC29" s="268"/>
      <c r="BD29" s="268"/>
      <c r="BE29" s="268"/>
      <c r="BF29" s="268"/>
      <c r="BG29" s="268"/>
      <c r="BH29" s="268"/>
      <c r="BI29" s="268"/>
      <c r="BJ29" s="268"/>
      <c r="BK29" s="269"/>
      <c r="BL29" s="306" t="s">
        <v>18</v>
      </c>
      <c r="BM29" s="307"/>
      <c r="BN29" s="307"/>
      <c r="BO29" s="307"/>
      <c r="BP29" s="307"/>
      <c r="BQ29" s="308"/>
      <c r="BR29" s="183" t="s">
        <v>19</v>
      </c>
      <c r="BS29" s="184"/>
      <c r="BT29" s="184"/>
      <c r="BU29" s="184"/>
      <c r="BV29" s="184"/>
      <c r="BW29" s="184"/>
      <c r="BX29" s="184"/>
      <c r="BY29" s="184"/>
      <c r="BZ29" s="184"/>
      <c r="CA29" s="184"/>
      <c r="CB29" s="184"/>
      <c r="CC29" s="184"/>
      <c r="CD29" s="184"/>
      <c r="CE29" s="184"/>
      <c r="CF29" s="184"/>
      <c r="CG29" s="184"/>
      <c r="CH29" s="184"/>
      <c r="CI29" s="184"/>
      <c r="CJ29" s="184"/>
      <c r="CK29" s="185"/>
    </row>
    <row r="30" spans="1:90" ht="6.75" customHeight="1">
      <c r="A30" s="267"/>
      <c r="B30" s="268"/>
      <c r="C30" s="268"/>
      <c r="D30" s="268"/>
      <c r="E30" s="268"/>
      <c r="F30" s="268"/>
      <c r="G30" s="268"/>
      <c r="H30" s="268"/>
      <c r="I30" s="268"/>
      <c r="J30" s="268"/>
      <c r="K30" s="268"/>
      <c r="L30" s="268"/>
      <c r="M30" s="269"/>
      <c r="N30" s="303"/>
      <c r="O30" s="304"/>
      <c r="P30" s="304"/>
      <c r="Q30" s="304"/>
      <c r="R30" s="304"/>
      <c r="S30" s="304"/>
      <c r="T30" s="304"/>
      <c r="U30" s="304"/>
      <c r="V30" s="304"/>
      <c r="W30" s="304"/>
      <c r="X30" s="304"/>
      <c r="Y30" s="304"/>
      <c r="Z30" s="304"/>
      <c r="AA30" s="304"/>
      <c r="AB30" s="304"/>
      <c r="AC30" s="304"/>
      <c r="AD30" s="304"/>
      <c r="AE30" s="304"/>
      <c r="AF30" s="304"/>
      <c r="AG30" s="304"/>
      <c r="AH30" s="304"/>
      <c r="AI30" s="304"/>
      <c r="AJ30" s="304"/>
      <c r="AK30" s="304"/>
      <c r="AL30" s="304"/>
      <c r="AM30" s="304"/>
      <c r="AN30" s="304"/>
      <c r="AO30" s="304"/>
      <c r="AP30" s="304"/>
      <c r="AQ30" s="304"/>
      <c r="AR30" s="304"/>
      <c r="AS30" s="304"/>
      <c r="AT30" s="304"/>
      <c r="AU30" s="304"/>
      <c r="AV30" s="304"/>
      <c r="AW30" s="304"/>
      <c r="AX30" s="304"/>
      <c r="AY30" s="305"/>
      <c r="AZ30" s="267"/>
      <c r="BA30" s="268"/>
      <c r="BB30" s="268"/>
      <c r="BC30" s="268"/>
      <c r="BD30" s="268"/>
      <c r="BE30" s="268"/>
      <c r="BF30" s="268"/>
      <c r="BG30" s="268"/>
      <c r="BH30" s="268"/>
      <c r="BI30" s="268"/>
      <c r="BJ30" s="268"/>
      <c r="BK30" s="269"/>
      <c r="BL30" s="309"/>
      <c r="BM30" s="310"/>
      <c r="BN30" s="310"/>
      <c r="BO30" s="310"/>
      <c r="BP30" s="310"/>
      <c r="BQ30" s="311"/>
      <c r="BR30" s="186"/>
      <c r="BS30" s="187"/>
      <c r="BT30" s="187"/>
      <c r="BU30" s="187"/>
      <c r="BV30" s="187"/>
      <c r="BW30" s="187"/>
      <c r="BX30" s="187"/>
      <c r="BY30" s="187"/>
      <c r="BZ30" s="187"/>
      <c r="CA30" s="187"/>
      <c r="CB30" s="187"/>
      <c r="CC30" s="187"/>
      <c r="CD30" s="187"/>
      <c r="CE30" s="187"/>
      <c r="CF30" s="187"/>
      <c r="CG30" s="187"/>
      <c r="CH30" s="187"/>
      <c r="CI30" s="187"/>
      <c r="CJ30" s="187"/>
      <c r="CK30" s="188"/>
    </row>
    <row r="31" spans="1:90" ht="6.75" customHeight="1">
      <c r="A31" s="267"/>
      <c r="B31" s="268"/>
      <c r="C31" s="268"/>
      <c r="D31" s="268"/>
      <c r="E31" s="268"/>
      <c r="F31" s="268"/>
      <c r="G31" s="268"/>
      <c r="H31" s="268"/>
      <c r="I31" s="268"/>
      <c r="J31" s="268"/>
      <c r="K31" s="268"/>
      <c r="L31" s="268"/>
      <c r="M31" s="269"/>
      <c r="N31" s="303"/>
      <c r="O31" s="304"/>
      <c r="P31" s="304"/>
      <c r="Q31" s="304"/>
      <c r="R31" s="304"/>
      <c r="S31" s="304"/>
      <c r="T31" s="304"/>
      <c r="U31" s="304"/>
      <c r="V31" s="304"/>
      <c r="W31" s="304"/>
      <c r="X31" s="304"/>
      <c r="Y31" s="304"/>
      <c r="Z31" s="304"/>
      <c r="AA31" s="304"/>
      <c r="AB31" s="304"/>
      <c r="AC31" s="304"/>
      <c r="AD31" s="304"/>
      <c r="AE31" s="304"/>
      <c r="AF31" s="304"/>
      <c r="AG31" s="304"/>
      <c r="AH31" s="304"/>
      <c r="AI31" s="304"/>
      <c r="AJ31" s="304"/>
      <c r="AK31" s="304"/>
      <c r="AL31" s="304"/>
      <c r="AM31" s="304"/>
      <c r="AN31" s="304"/>
      <c r="AO31" s="304"/>
      <c r="AP31" s="304"/>
      <c r="AQ31" s="304"/>
      <c r="AR31" s="304"/>
      <c r="AS31" s="304"/>
      <c r="AT31" s="304"/>
      <c r="AU31" s="304"/>
      <c r="AV31" s="304"/>
      <c r="AW31" s="304"/>
      <c r="AX31" s="304"/>
      <c r="AY31" s="305"/>
      <c r="AZ31" s="267"/>
      <c r="BA31" s="268"/>
      <c r="BB31" s="268"/>
      <c r="BC31" s="268"/>
      <c r="BD31" s="268"/>
      <c r="BE31" s="268"/>
      <c r="BF31" s="268"/>
      <c r="BG31" s="268"/>
      <c r="BH31" s="268"/>
      <c r="BI31" s="268"/>
      <c r="BJ31" s="268"/>
      <c r="BK31" s="269"/>
      <c r="BL31" s="312" t="s">
        <v>20</v>
      </c>
      <c r="BM31" s="312"/>
      <c r="BN31" s="312"/>
      <c r="BO31" s="312"/>
      <c r="BP31" s="312"/>
      <c r="BQ31" s="312"/>
      <c r="BR31" s="313" t="s">
        <v>21</v>
      </c>
      <c r="BS31" s="313"/>
      <c r="BT31" s="313"/>
      <c r="BU31" s="313"/>
      <c r="BV31" s="313"/>
      <c r="BW31" s="313"/>
      <c r="BX31" s="313"/>
      <c r="BY31" s="313"/>
      <c r="BZ31" s="313"/>
      <c r="CA31" s="313"/>
      <c r="CB31" s="313"/>
      <c r="CC31" s="313"/>
      <c r="CD31" s="313"/>
      <c r="CE31" s="313"/>
      <c r="CF31" s="313"/>
      <c r="CG31" s="313"/>
      <c r="CH31" s="313"/>
      <c r="CI31" s="313"/>
      <c r="CJ31" s="313"/>
      <c r="CK31" s="313"/>
    </row>
    <row r="32" spans="1:90" ht="6.75" customHeight="1">
      <c r="A32" s="267"/>
      <c r="B32" s="268"/>
      <c r="C32" s="268"/>
      <c r="D32" s="268"/>
      <c r="E32" s="268"/>
      <c r="F32" s="268"/>
      <c r="G32" s="268"/>
      <c r="H32" s="268"/>
      <c r="I32" s="268"/>
      <c r="J32" s="268"/>
      <c r="K32" s="268"/>
      <c r="L32" s="268"/>
      <c r="M32" s="269"/>
      <c r="N32" s="303" t="s">
        <v>22</v>
      </c>
      <c r="O32" s="304"/>
      <c r="P32" s="304"/>
      <c r="Q32" s="304"/>
      <c r="R32" s="304"/>
      <c r="S32" s="304"/>
      <c r="T32" s="304"/>
      <c r="U32" s="304"/>
      <c r="V32" s="304"/>
      <c r="W32" s="304"/>
      <c r="X32" s="304"/>
      <c r="Y32" s="304"/>
      <c r="Z32" s="304"/>
      <c r="AA32" s="304"/>
      <c r="AB32" s="304"/>
      <c r="AC32" s="304"/>
      <c r="AD32" s="304"/>
      <c r="AE32" s="304"/>
      <c r="AF32" s="304"/>
      <c r="AG32" s="304"/>
      <c r="AH32" s="304"/>
      <c r="AI32" s="304"/>
      <c r="AJ32" s="304"/>
      <c r="AK32" s="304"/>
      <c r="AL32" s="304" t="s">
        <v>14</v>
      </c>
      <c r="AM32" s="304"/>
      <c r="AN32" s="304"/>
      <c r="AO32" s="304"/>
      <c r="AP32" s="304"/>
      <c r="AQ32" s="304"/>
      <c r="AR32" s="304"/>
      <c r="AS32" s="304"/>
      <c r="AT32" s="304"/>
      <c r="AU32" s="304"/>
      <c r="AV32" s="304"/>
      <c r="AW32" s="304"/>
      <c r="AX32" s="304"/>
      <c r="AY32" s="305"/>
      <c r="AZ32" s="267"/>
      <c r="BA32" s="268"/>
      <c r="BB32" s="268"/>
      <c r="BC32" s="268"/>
      <c r="BD32" s="268"/>
      <c r="BE32" s="268"/>
      <c r="BF32" s="268"/>
      <c r="BG32" s="268"/>
      <c r="BH32" s="268"/>
      <c r="BI32" s="268"/>
      <c r="BJ32" s="268"/>
      <c r="BK32" s="269"/>
      <c r="BL32" s="312"/>
      <c r="BM32" s="312"/>
      <c r="BN32" s="312"/>
      <c r="BO32" s="312"/>
      <c r="BP32" s="312"/>
      <c r="BQ32" s="312"/>
      <c r="BR32" s="313"/>
      <c r="BS32" s="313"/>
      <c r="BT32" s="313"/>
      <c r="BU32" s="313"/>
      <c r="BV32" s="313"/>
      <c r="BW32" s="313"/>
      <c r="BX32" s="313"/>
      <c r="BY32" s="313"/>
      <c r="BZ32" s="313"/>
      <c r="CA32" s="313"/>
      <c r="CB32" s="313"/>
      <c r="CC32" s="313"/>
      <c r="CD32" s="313"/>
      <c r="CE32" s="313"/>
      <c r="CF32" s="313"/>
      <c r="CG32" s="313"/>
      <c r="CH32" s="313"/>
      <c r="CI32" s="313"/>
      <c r="CJ32" s="313"/>
      <c r="CK32" s="313"/>
    </row>
    <row r="33" spans="1:93" ht="8.25" customHeight="1">
      <c r="A33" s="267"/>
      <c r="B33" s="268"/>
      <c r="C33" s="268"/>
      <c r="D33" s="268"/>
      <c r="E33" s="268"/>
      <c r="F33" s="268"/>
      <c r="G33" s="268"/>
      <c r="H33" s="268"/>
      <c r="I33" s="268"/>
      <c r="J33" s="268"/>
      <c r="K33" s="268"/>
      <c r="L33" s="268"/>
      <c r="M33" s="269"/>
      <c r="N33" s="303"/>
      <c r="O33" s="304"/>
      <c r="P33" s="304"/>
      <c r="Q33" s="304"/>
      <c r="R33" s="304"/>
      <c r="S33" s="304"/>
      <c r="T33" s="304"/>
      <c r="U33" s="304"/>
      <c r="V33" s="304"/>
      <c r="W33" s="304"/>
      <c r="X33" s="304"/>
      <c r="Y33" s="304"/>
      <c r="Z33" s="304"/>
      <c r="AA33" s="304"/>
      <c r="AB33" s="304"/>
      <c r="AC33" s="304"/>
      <c r="AD33" s="304"/>
      <c r="AE33" s="304"/>
      <c r="AF33" s="304"/>
      <c r="AG33" s="304"/>
      <c r="AH33" s="304"/>
      <c r="AI33" s="304"/>
      <c r="AJ33" s="304"/>
      <c r="AK33" s="304"/>
      <c r="AL33" s="304"/>
      <c r="AM33" s="304"/>
      <c r="AN33" s="304"/>
      <c r="AO33" s="304"/>
      <c r="AP33" s="304"/>
      <c r="AQ33" s="304"/>
      <c r="AR33" s="304"/>
      <c r="AS33" s="304"/>
      <c r="AT33" s="304"/>
      <c r="AU33" s="304"/>
      <c r="AV33" s="304"/>
      <c r="AW33" s="304"/>
      <c r="AX33" s="304"/>
      <c r="AY33" s="305"/>
      <c r="AZ33" s="267"/>
      <c r="BA33" s="268"/>
      <c r="BB33" s="268"/>
      <c r="BC33" s="268"/>
      <c r="BD33" s="268"/>
      <c r="BE33" s="268"/>
      <c r="BF33" s="268"/>
      <c r="BG33" s="268"/>
      <c r="BH33" s="268"/>
      <c r="BI33" s="268"/>
      <c r="BJ33" s="268"/>
      <c r="BK33" s="269"/>
      <c r="BL33" s="312" t="s">
        <v>23</v>
      </c>
      <c r="BM33" s="312"/>
      <c r="BN33" s="312"/>
      <c r="BO33" s="312"/>
      <c r="BP33" s="312"/>
      <c r="BQ33" s="312"/>
      <c r="BR33" s="313" t="s">
        <v>24</v>
      </c>
      <c r="BS33" s="313"/>
      <c r="BT33" s="313"/>
      <c r="BU33" s="313"/>
      <c r="BV33" s="313"/>
      <c r="BW33" s="313"/>
      <c r="BX33" s="313"/>
      <c r="BY33" s="313"/>
      <c r="BZ33" s="313"/>
      <c r="CA33" s="313"/>
      <c r="CB33" s="313"/>
      <c r="CC33" s="313"/>
      <c r="CD33" s="313"/>
      <c r="CE33" s="313"/>
      <c r="CF33" s="313"/>
      <c r="CG33" s="313"/>
      <c r="CH33" s="313"/>
      <c r="CI33" s="313"/>
      <c r="CJ33" s="313"/>
      <c r="CK33" s="313"/>
    </row>
    <row r="34" spans="1:93" ht="6.75" customHeight="1">
      <c r="A34" s="267"/>
      <c r="B34" s="268"/>
      <c r="C34" s="268"/>
      <c r="D34" s="268"/>
      <c r="E34" s="268"/>
      <c r="F34" s="268"/>
      <c r="G34" s="268"/>
      <c r="H34" s="268"/>
      <c r="I34" s="268"/>
      <c r="J34" s="268"/>
      <c r="K34" s="268"/>
      <c r="L34" s="268"/>
      <c r="M34" s="269"/>
      <c r="N34" s="314"/>
      <c r="O34" s="315"/>
      <c r="P34" s="315"/>
      <c r="Q34" s="315"/>
      <c r="R34" s="315"/>
      <c r="S34" s="315"/>
      <c r="T34" s="315"/>
      <c r="U34" s="315"/>
      <c r="V34" s="315"/>
      <c r="W34" s="315"/>
      <c r="X34" s="315"/>
      <c r="Y34" s="315"/>
      <c r="Z34" s="315"/>
      <c r="AA34" s="315"/>
      <c r="AB34" s="315"/>
      <c r="AC34" s="315"/>
      <c r="AD34" s="315"/>
      <c r="AE34" s="315"/>
      <c r="AF34" s="315"/>
      <c r="AG34" s="315"/>
      <c r="AH34" s="315"/>
      <c r="AI34" s="315"/>
      <c r="AJ34" s="315"/>
      <c r="AK34" s="315"/>
      <c r="AL34" s="315"/>
      <c r="AM34" s="315"/>
      <c r="AN34" s="315"/>
      <c r="AO34" s="315"/>
      <c r="AP34" s="315"/>
      <c r="AQ34" s="315"/>
      <c r="AR34" s="315"/>
      <c r="AS34" s="315"/>
      <c r="AT34" s="315"/>
      <c r="AU34" s="315"/>
      <c r="AV34" s="315"/>
      <c r="AW34" s="315"/>
      <c r="AX34" s="315"/>
      <c r="AY34" s="316"/>
      <c r="AZ34" s="267"/>
      <c r="BA34" s="268"/>
      <c r="BB34" s="268"/>
      <c r="BC34" s="268"/>
      <c r="BD34" s="268"/>
      <c r="BE34" s="268"/>
      <c r="BF34" s="268"/>
      <c r="BG34" s="268"/>
      <c r="BH34" s="268"/>
      <c r="BI34" s="268"/>
      <c r="BJ34" s="268"/>
      <c r="BK34" s="269"/>
      <c r="BL34" s="317"/>
      <c r="BM34" s="317"/>
      <c r="BN34" s="317"/>
      <c r="BO34" s="317"/>
      <c r="BP34" s="317"/>
      <c r="BQ34" s="317"/>
      <c r="BR34" s="318"/>
      <c r="BS34" s="318"/>
      <c r="BT34" s="318"/>
      <c r="BU34" s="318"/>
      <c r="BV34" s="318"/>
      <c r="BW34" s="318"/>
      <c r="BX34" s="318"/>
      <c r="BY34" s="318"/>
      <c r="BZ34" s="318"/>
      <c r="CA34" s="318"/>
      <c r="CB34" s="318"/>
      <c r="CC34" s="318"/>
      <c r="CD34" s="318"/>
      <c r="CE34" s="318"/>
      <c r="CF34" s="318"/>
      <c r="CG34" s="318"/>
      <c r="CH34" s="318"/>
      <c r="CI34" s="318"/>
      <c r="CJ34" s="318"/>
      <c r="CK34" s="318"/>
    </row>
    <row r="35" spans="1:93" ht="6.75" customHeight="1">
      <c r="A35" s="179" t="s">
        <v>130</v>
      </c>
      <c r="B35" s="180"/>
      <c r="C35" s="180"/>
      <c r="D35" s="180"/>
      <c r="E35" s="180"/>
      <c r="F35" s="180"/>
      <c r="G35" s="180"/>
      <c r="H35" s="180"/>
      <c r="I35" s="180"/>
      <c r="J35" s="180"/>
      <c r="K35" s="180"/>
      <c r="L35" s="180"/>
      <c r="M35" s="180"/>
      <c r="N35" s="183" t="s">
        <v>131</v>
      </c>
      <c r="O35" s="184"/>
      <c r="P35" s="184"/>
      <c r="Q35" s="184"/>
      <c r="R35" s="184"/>
      <c r="S35" s="184"/>
      <c r="T35" s="184"/>
      <c r="U35" s="184"/>
      <c r="V35" s="184"/>
      <c r="W35" s="184"/>
      <c r="X35" s="184"/>
      <c r="Y35" s="184"/>
      <c r="Z35" s="184"/>
      <c r="AA35" s="184"/>
      <c r="AB35" s="184"/>
      <c r="AC35" s="184"/>
      <c r="AD35" s="184"/>
      <c r="AE35" s="184"/>
      <c r="AF35" s="184"/>
      <c r="AG35" s="184"/>
      <c r="AH35" s="184"/>
      <c r="AI35" s="184"/>
      <c r="AJ35" s="184"/>
      <c r="AK35" s="184"/>
      <c r="AL35" s="184"/>
      <c r="AM35" s="184"/>
      <c r="AN35" s="184"/>
      <c r="AO35" s="184"/>
      <c r="AP35" s="184"/>
      <c r="AQ35" s="184"/>
      <c r="AR35" s="184"/>
      <c r="AS35" s="184"/>
      <c r="AT35" s="184"/>
      <c r="AU35" s="184"/>
      <c r="AV35" s="184"/>
      <c r="AW35" s="184"/>
      <c r="AX35" s="184"/>
      <c r="AY35" s="185"/>
      <c r="AZ35" s="16"/>
      <c r="BA35" s="16"/>
      <c r="BB35" s="16"/>
      <c r="BC35" s="16"/>
      <c r="BD35" s="16"/>
      <c r="BE35" s="16"/>
      <c r="BF35" s="16"/>
      <c r="BG35" s="16"/>
      <c r="BH35" s="16"/>
      <c r="BI35" s="16"/>
      <c r="BJ35" s="16"/>
      <c r="BK35" s="16"/>
      <c r="BL35" s="189" t="s">
        <v>14</v>
      </c>
      <c r="BM35" s="190"/>
      <c r="BN35" s="190"/>
      <c r="BO35" s="190"/>
      <c r="BP35" s="190"/>
      <c r="BQ35" s="191"/>
      <c r="BR35" s="183" t="s">
        <v>15</v>
      </c>
      <c r="BS35" s="184"/>
      <c r="BT35" s="184"/>
      <c r="BU35" s="184"/>
      <c r="BV35" s="184"/>
      <c r="BW35" s="184"/>
      <c r="BX35" s="184"/>
      <c r="BY35" s="184"/>
      <c r="BZ35" s="184"/>
      <c r="CA35" s="184"/>
      <c r="CB35" s="184"/>
      <c r="CC35" s="184"/>
      <c r="CD35" s="184"/>
      <c r="CE35" s="184"/>
      <c r="CF35" s="184"/>
      <c r="CG35" s="184"/>
      <c r="CH35" s="184"/>
      <c r="CI35" s="184"/>
      <c r="CJ35" s="184"/>
      <c r="CK35" s="185"/>
      <c r="CN35" s="10" t="s">
        <v>131</v>
      </c>
      <c r="CO35" s="10" t="s">
        <v>132</v>
      </c>
    </row>
    <row r="36" spans="1:93" ht="6.75" customHeight="1">
      <c r="A36" s="181"/>
      <c r="B36" s="182"/>
      <c r="C36" s="182"/>
      <c r="D36" s="182"/>
      <c r="E36" s="182"/>
      <c r="F36" s="182"/>
      <c r="G36" s="182"/>
      <c r="H36" s="182"/>
      <c r="I36" s="182"/>
      <c r="J36" s="182"/>
      <c r="K36" s="182"/>
      <c r="L36" s="182"/>
      <c r="M36" s="182"/>
      <c r="N36" s="186"/>
      <c r="O36" s="187"/>
      <c r="P36" s="187"/>
      <c r="Q36" s="187"/>
      <c r="R36" s="187"/>
      <c r="S36" s="187"/>
      <c r="T36" s="187"/>
      <c r="U36" s="187"/>
      <c r="V36" s="187"/>
      <c r="W36" s="187"/>
      <c r="X36" s="187"/>
      <c r="Y36" s="187"/>
      <c r="Z36" s="187"/>
      <c r="AA36" s="187"/>
      <c r="AB36" s="187"/>
      <c r="AC36" s="187"/>
      <c r="AD36" s="187"/>
      <c r="AE36" s="187"/>
      <c r="AF36" s="187"/>
      <c r="AG36" s="187"/>
      <c r="AH36" s="187"/>
      <c r="AI36" s="187"/>
      <c r="AJ36" s="187"/>
      <c r="AK36" s="187"/>
      <c r="AL36" s="187"/>
      <c r="AM36" s="187"/>
      <c r="AN36" s="187"/>
      <c r="AO36" s="187"/>
      <c r="AP36" s="187"/>
      <c r="AQ36" s="187"/>
      <c r="AR36" s="187"/>
      <c r="AS36" s="187"/>
      <c r="AT36" s="187"/>
      <c r="AU36" s="187"/>
      <c r="AV36" s="187"/>
      <c r="AW36" s="187"/>
      <c r="AX36" s="187"/>
      <c r="AY36" s="188"/>
      <c r="AZ36" s="13"/>
      <c r="BA36" s="13"/>
      <c r="BB36" s="13"/>
      <c r="BC36" s="13"/>
      <c r="BD36" s="13"/>
      <c r="BE36" s="13"/>
      <c r="BF36" s="13"/>
      <c r="BG36" s="13"/>
      <c r="BH36" s="13"/>
      <c r="BI36" s="13"/>
      <c r="BJ36" s="13"/>
      <c r="BK36" s="13"/>
      <c r="BL36" s="192"/>
      <c r="BM36" s="193"/>
      <c r="BN36" s="193"/>
      <c r="BO36" s="193"/>
      <c r="BP36" s="193"/>
      <c r="BQ36" s="194"/>
      <c r="BR36" s="186"/>
      <c r="BS36" s="187"/>
      <c r="BT36" s="187"/>
      <c r="BU36" s="187"/>
      <c r="BV36" s="187"/>
      <c r="BW36" s="187"/>
      <c r="BX36" s="187"/>
      <c r="BY36" s="187"/>
      <c r="BZ36" s="187"/>
      <c r="CA36" s="187"/>
      <c r="CB36" s="187"/>
      <c r="CC36" s="187"/>
      <c r="CD36" s="187"/>
      <c r="CE36" s="187"/>
      <c r="CF36" s="187"/>
      <c r="CG36" s="187"/>
      <c r="CH36" s="187"/>
      <c r="CI36" s="187"/>
      <c r="CJ36" s="187"/>
      <c r="CK36" s="188"/>
    </row>
    <row r="37" spans="1:93" ht="7.5" customHeight="1">
      <c r="A37" s="293" t="s">
        <v>25</v>
      </c>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44"/>
      <c r="AD37" s="13"/>
      <c r="AE37" s="13"/>
      <c r="AF37" s="13"/>
      <c r="AG37" s="13"/>
      <c r="AH37" s="13"/>
      <c r="AI37" s="13"/>
      <c r="AJ37" s="13"/>
      <c r="AK37" s="13"/>
      <c r="AL37" s="13"/>
      <c r="AM37" s="13"/>
      <c r="AN37" s="13"/>
      <c r="AO37" s="13"/>
      <c r="AP37" s="13"/>
      <c r="AQ37" s="13"/>
      <c r="AR37" s="13"/>
      <c r="AS37" s="13"/>
      <c r="AT37" s="13"/>
      <c r="AU37" s="13"/>
      <c r="AV37" s="13"/>
      <c r="AW37" s="13"/>
      <c r="AX37" s="13"/>
      <c r="AY37" s="13"/>
      <c r="AZ37" s="13"/>
      <c r="BA37" s="13"/>
      <c r="BB37" s="13"/>
      <c r="BC37" s="13"/>
      <c r="BD37" s="13"/>
      <c r="BE37" s="13"/>
      <c r="BF37" s="13"/>
      <c r="BG37" s="13"/>
      <c r="BH37" s="13"/>
      <c r="BI37" s="13"/>
      <c r="BJ37" s="13"/>
      <c r="BK37" s="13"/>
      <c r="BL37" s="13"/>
      <c r="BM37" s="13"/>
      <c r="BN37" s="13"/>
      <c r="BO37" s="13"/>
      <c r="BP37" s="13"/>
      <c r="BQ37" s="13"/>
      <c r="BR37" s="13"/>
      <c r="BS37" s="13"/>
      <c r="BT37" s="13"/>
      <c r="BU37" s="13"/>
      <c r="BV37" s="13"/>
      <c r="BW37" s="13"/>
      <c r="BX37" s="13"/>
      <c r="BY37" s="13"/>
      <c r="BZ37" s="13"/>
      <c r="CA37" s="13"/>
      <c r="CB37" s="13"/>
      <c r="CC37" s="13"/>
      <c r="CD37" s="13"/>
      <c r="CE37" s="13"/>
      <c r="CF37" s="13"/>
      <c r="CG37" s="13"/>
      <c r="CH37" s="13"/>
      <c r="CI37" s="13"/>
      <c r="CJ37" s="13"/>
      <c r="CK37" s="13"/>
      <c r="CL37" s="17"/>
    </row>
    <row r="38" spans="1:93" ht="6.75" customHeight="1">
      <c r="A38" s="293"/>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44"/>
      <c r="AD38" s="13"/>
      <c r="AE38" s="13"/>
      <c r="AF38" s="13"/>
      <c r="AG38" s="13"/>
      <c r="AH38" s="13"/>
      <c r="AI38" s="13"/>
      <c r="AJ38" s="13"/>
      <c r="AK38" s="13"/>
      <c r="AL38" s="13"/>
      <c r="AM38" s="13"/>
      <c r="AN38" s="13"/>
      <c r="AO38" s="13"/>
      <c r="AP38" s="13"/>
      <c r="AQ38" s="13"/>
      <c r="AR38" s="13"/>
      <c r="AS38" s="13"/>
      <c r="AT38" s="13"/>
      <c r="AU38" s="13"/>
      <c r="AV38" s="13"/>
      <c r="AW38" s="13"/>
      <c r="AX38" s="13"/>
      <c r="AY38" s="13"/>
      <c r="AZ38" s="13"/>
      <c r="BA38" s="13"/>
      <c r="BB38" s="13"/>
      <c r="BC38" s="13"/>
      <c r="BD38" s="13"/>
      <c r="BE38" s="13"/>
      <c r="BF38" s="13"/>
      <c r="BG38" s="13"/>
      <c r="BH38" s="13"/>
      <c r="BI38" s="13"/>
      <c r="BJ38" s="13"/>
      <c r="BK38" s="13"/>
      <c r="BL38" s="13"/>
      <c r="BM38" s="13"/>
      <c r="BN38" s="13"/>
      <c r="BO38" s="13"/>
      <c r="BP38" s="13"/>
      <c r="BQ38" s="13"/>
      <c r="BR38" s="13"/>
      <c r="BS38" s="13"/>
      <c r="BT38" s="13"/>
      <c r="BU38" s="13"/>
      <c r="BV38" s="13"/>
      <c r="BW38" s="13"/>
      <c r="BX38" s="13"/>
      <c r="BY38" s="13"/>
      <c r="BZ38" s="13"/>
      <c r="CA38" s="13"/>
      <c r="CB38" s="13"/>
      <c r="CC38" s="13"/>
      <c r="CD38" s="13"/>
      <c r="CE38" s="13"/>
      <c r="CF38" s="13"/>
      <c r="CG38" s="13"/>
      <c r="CH38" s="13"/>
      <c r="CI38" s="13"/>
      <c r="CJ38" s="13"/>
      <c r="CK38" s="13"/>
      <c r="CL38" s="17"/>
    </row>
    <row r="39" spans="1:93" ht="6.75" customHeight="1" thickBot="1">
      <c r="A39" s="293"/>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44"/>
      <c r="AD39" s="13"/>
      <c r="AE39" s="13"/>
      <c r="AF39" s="13"/>
      <c r="AG39" s="13"/>
      <c r="AH39" s="13"/>
      <c r="AI39" s="13"/>
      <c r="AJ39" s="13"/>
      <c r="AK39" s="13"/>
      <c r="AL39" s="13"/>
      <c r="AM39" s="13"/>
      <c r="AN39" s="13"/>
      <c r="AO39" s="13"/>
      <c r="AP39" s="13"/>
      <c r="AQ39" s="13"/>
      <c r="AR39" s="13"/>
      <c r="AS39" s="13"/>
      <c r="AT39" s="13"/>
      <c r="AU39" s="13"/>
      <c r="AV39" s="13"/>
      <c r="AW39" s="13"/>
      <c r="AX39" s="13"/>
      <c r="AY39" s="13"/>
      <c r="AZ39" s="13"/>
      <c r="BA39" s="13"/>
      <c r="BB39" s="13"/>
      <c r="BC39" s="13"/>
      <c r="BD39" s="13"/>
      <c r="BE39" s="13"/>
      <c r="BF39" s="13"/>
      <c r="BG39" s="13"/>
      <c r="BH39" s="13"/>
      <c r="BI39" s="13"/>
      <c r="BJ39" s="13"/>
      <c r="BK39" s="13"/>
      <c r="BL39" s="13"/>
      <c r="BM39" s="13"/>
      <c r="BN39" s="13"/>
      <c r="BO39" s="13"/>
      <c r="BP39" s="13"/>
      <c r="BQ39" s="13"/>
      <c r="BR39" s="13"/>
      <c r="BS39" s="13"/>
      <c r="BT39" s="13"/>
      <c r="BU39" s="13"/>
      <c r="BV39" s="13"/>
      <c r="BW39" s="13"/>
      <c r="BX39" s="13"/>
      <c r="BY39" s="13"/>
      <c r="BZ39" s="13"/>
      <c r="CA39" s="13"/>
      <c r="CB39" s="13"/>
      <c r="CC39" s="13"/>
      <c r="CD39" s="13"/>
      <c r="CE39" s="13"/>
      <c r="CF39" s="13"/>
      <c r="CG39" s="13"/>
      <c r="CH39" s="13"/>
      <c r="CI39" s="13"/>
      <c r="CJ39" s="13"/>
      <c r="CK39" s="13"/>
      <c r="CL39" s="17"/>
    </row>
    <row r="40" spans="1:93" ht="30.75" customHeight="1" thickBot="1">
      <c r="A40" s="294" t="s">
        <v>124</v>
      </c>
      <c r="B40" s="295"/>
      <c r="C40" s="295"/>
      <c r="D40" s="295"/>
      <c r="E40" s="295"/>
      <c r="F40" s="295"/>
      <c r="G40" s="295"/>
      <c r="H40" s="295"/>
      <c r="I40" s="295"/>
      <c r="J40" s="295" t="s">
        <v>26</v>
      </c>
      <c r="K40" s="295"/>
      <c r="L40" s="295"/>
      <c r="M40" s="296"/>
      <c r="N40" s="297">
        <f>'賃上げ支援事業（申請書）'!G9</f>
        <v>0</v>
      </c>
      <c r="O40" s="298"/>
      <c r="P40" s="298"/>
      <c r="Q40" s="298"/>
      <c r="R40" s="298"/>
      <c r="S40" s="298"/>
      <c r="T40" s="298"/>
      <c r="U40" s="298"/>
      <c r="V40" s="298"/>
      <c r="W40" s="298"/>
      <c r="X40" s="298"/>
      <c r="Y40" s="298"/>
      <c r="Z40" s="298"/>
      <c r="AA40" s="298"/>
      <c r="AB40" s="298"/>
      <c r="AC40" s="298"/>
      <c r="AD40" s="298"/>
      <c r="AE40" s="298"/>
      <c r="AF40" s="298"/>
      <c r="AG40" s="298"/>
      <c r="AH40" s="298"/>
      <c r="AI40" s="299"/>
      <c r="AJ40" s="18"/>
      <c r="AK40" s="18"/>
      <c r="AL40" s="18"/>
      <c r="AM40" s="18"/>
      <c r="AN40" s="18"/>
      <c r="AO40" s="18"/>
      <c r="AP40" s="18"/>
      <c r="AQ40" s="18"/>
      <c r="AR40" s="18"/>
      <c r="AS40" s="18"/>
      <c r="AT40" s="18"/>
      <c r="AU40" s="18"/>
      <c r="AV40" s="18"/>
      <c r="AW40" s="18"/>
      <c r="AX40" s="18"/>
      <c r="AY40" s="18"/>
      <c r="AZ40" s="18"/>
      <c r="BA40" s="18"/>
      <c r="BB40" s="18"/>
      <c r="BC40" s="18"/>
      <c r="BD40" s="18"/>
      <c r="BE40" s="18"/>
      <c r="BF40" s="18"/>
      <c r="BG40" s="18"/>
      <c r="BH40" s="18"/>
      <c r="BI40" s="18"/>
      <c r="BJ40" s="18"/>
      <c r="BK40" s="18"/>
      <c r="BL40" s="18"/>
      <c r="BM40" s="18"/>
      <c r="BN40" s="18"/>
      <c r="BO40" s="18"/>
      <c r="BP40" s="18"/>
      <c r="BQ40" s="18"/>
      <c r="BR40" s="18"/>
      <c r="BS40" s="18"/>
      <c r="BT40" s="18"/>
      <c r="BU40" s="18"/>
      <c r="BV40" s="18"/>
      <c r="BW40" s="18"/>
      <c r="BX40" s="18"/>
      <c r="BY40" s="18"/>
      <c r="BZ40" s="18"/>
      <c r="CA40" s="18"/>
      <c r="CB40" s="18"/>
      <c r="CC40" s="18"/>
      <c r="CD40" s="18"/>
      <c r="CE40" s="18"/>
      <c r="CF40" s="18"/>
      <c r="CG40" s="18"/>
      <c r="CH40" s="18"/>
      <c r="CI40" s="18"/>
      <c r="CJ40" s="18"/>
      <c r="CK40" s="18"/>
      <c r="CL40" s="19"/>
    </row>
    <row r="41" spans="1:93" ht="30.75" customHeight="1" thickBot="1">
      <c r="A41" s="294" t="s">
        <v>317</v>
      </c>
      <c r="B41" s="295"/>
      <c r="C41" s="295"/>
      <c r="D41" s="295"/>
      <c r="E41" s="295"/>
      <c r="F41" s="295"/>
      <c r="G41" s="295"/>
      <c r="H41" s="295"/>
      <c r="I41" s="295"/>
      <c r="J41" s="295" t="s">
        <v>26</v>
      </c>
      <c r="K41" s="295"/>
      <c r="L41" s="295"/>
      <c r="M41" s="296"/>
      <c r="N41" s="297">
        <f>'物価支援事業（申請書兼実績報告書）'!G25</f>
        <v>0</v>
      </c>
      <c r="O41" s="298"/>
      <c r="P41" s="298"/>
      <c r="Q41" s="298"/>
      <c r="R41" s="298"/>
      <c r="S41" s="298"/>
      <c r="T41" s="298"/>
      <c r="U41" s="298"/>
      <c r="V41" s="298"/>
      <c r="W41" s="298"/>
      <c r="X41" s="298"/>
      <c r="Y41" s="298"/>
      <c r="Z41" s="298"/>
      <c r="AA41" s="298"/>
      <c r="AB41" s="298"/>
      <c r="AC41" s="298"/>
      <c r="AD41" s="298"/>
      <c r="AE41" s="298"/>
      <c r="AF41" s="298"/>
      <c r="AG41" s="298"/>
      <c r="AH41" s="298"/>
      <c r="AI41" s="299"/>
      <c r="AJ41" s="18"/>
      <c r="AK41" s="18"/>
      <c r="AL41" s="18"/>
      <c r="AM41" s="18"/>
      <c r="AN41" s="18"/>
      <c r="AO41" s="18"/>
      <c r="AP41" s="18"/>
      <c r="AQ41" s="18"/>
      <c r="AR41" s="18"/>
      <c r="AS41" s="18"/>
      <c r="AT41" s="18"/>
      <c r="AU41" s="18"/>
      <c r="AV41" s="18"/>
      <c r="AW41" s="18"/>
      <c r="AX41" s="18"/>
      <c r="AY41" s="18"/>
      <c r="AZ41" s="18"/>
      <c r="BA41" s="18"/>
      <c r="BB41" s="18"/>
      <c r="BC41" s="18"/>
      <c r="BD41" s="18"/>
      <c r="BE41" s="18"/>
      <c r="BF41" s="18"/>
      <c r="BG41" s="18"/>
      <c r="BH41" s="18"/>
      <c r="BI41" s="18"/>
      <c r="BJ41" s="18"/>
      <c r="BK41" s="18"/>
      <c r="BL41" s="18"/>
      <c r="BM41" s="18"/>
      <c r="BN41" s="18"/>
      <c r="BO41" s="18"/>
      <c r="BP41" s="18"/>
      <c r="BQ41" s="18"/>
      <c r="BR41" s="18"/>
      <c r="BS41" s="18"/>
      <c r="BT41" s="18"/>
      <c r="BU41" s="18"/>
      <c r="BV41" s="18"/>
      <c r="BW41" s="18"/>
      <c r="BX41" s="18"/>
      <c r="BY41" s="18"/>
      <c r="BZ41" s="18"/>
      <c r="CA41" s="18"/>
      <c r="CB41" s="18"/>
      <c r="CC41" s="18"/>
      <c r="CD41" s="18"/>
      <c r="CE41" s="18"/>
      <c r="CF41" s="18"/>
      <c r="CG41" s="18"/>
      <c r="CH41" s="18"/>
      <c r="CI41" s="18"/>
      <c r="CJ41" s="18"/>
      <c r="CK41" s="18"/>
      <c r="CL41" s="19"/>
    </row>
    <row r="42" spans="1:93" ht="29.25" customHeight="1" thickBot="1">
      <c r="A42" s="294" t="s">
        <v>27</v>
      </c>
      <c r="B42" s="295"/>
      <c r="C42" s="295"/>
      <c r="D42" s="295"/>
      <c r="E42" s="295"/>
      <c r="F42" s="295"/>
      <c r="G42" s="295"/>
      <c r="H42" s="295"/>
      <c r="I42" s="295"/>
      <c r="J42" s="295" t="s">
        <v>26</v>
      </c>
      <c r="K42" s="295"/>
      <c r="L42" s="295"/>
      <c r="M42" s="296"/>
      <c r="N42" s="297" cm="1">
        <f t="array" ref="N42">SUM(IFERROR(N40:AI41,0))</f>
        <v>0</v>
      </c>
      <c r="O42" s="298"/>
      <c r="P42" s="298"/>
      <c r="Q42" s="298"/>
      <c r="R42" s="298"/>
      <c r="S42" s="298"/>
      <c r="T42" s="298"/>
      <c r="U42" s="298"/>
      <c r="V42" s="298"/>
      <c r="W42" s="298"/>
      <c r="X42" s="298"/>
      <c r="Y42" s="298"/>
      <c r="Z42" s="298"/>
      <c r="AA42" s="298"/>
      <c r="AB42" s="298"/>
      <c r="AC42" s="298"/>
      <c r="AD42" s="298"/>
      <c r="AE42" s="298"/>
      <c r="AF42" s="298"/>
      <c r="AG42" s="298"/>
      <c r="AH42" s="298"/>
      <c r="AI42" s="299"/>
      <c r="AJ42" s="18"/>
      <c r="AK42" s="18"/>
      <c r="AL42" s="18"/>
      <c r="AM42" s="18"/>
      <c r="AN42" s="18"/>
      <c r="AO42" s="18"/>
      <c r="AP42" s="18"/>
      <c r="AQ42" s="18"/>
      <c r="AR42" s="18"/>
      <c r="AS42" s="18"/>
      <c r="AT42" s="18"/>
      <c r="AU42" s="18"/>
      <c r="AV42" s="18"/>
      <c r="AW42" s="18"/>
      <c r="AX42" s="18"/>
      <c r="AY42" s="18"/>
      <c r="AZ42" s="18"/>
      <c r="BA42" s="18"/>
      <c r="BB42" s="18"/>
      <c r="BC42" s="18"/>
      <c r="BD42" s="18"/>
      <c r="BE42" s="18"/>
      <c r="BF42" s="18"/>
      <c r="BG42" s="18"/>
      <c r="BH42" s="18"/>
      <c r="BI42" s="18"/>
      <c r="BJ42" s="18"/>
      <c r="BK42" s="18"/>
      <c r="BL42" s="18"/>
      <c r="BM42" s="18"/>
      <c r="BN42" s="18"/>
      <c r="BO42" s="18"/>
      <c r="BP42" s="18"/>
      <c r="BQ42" s="18"/>
      <c r="BR42" s="18"/>
      <c r="BS42" s="18"/>
      <c r="BT42" s="18"/>
      <c r="BU42" s="18"/>
      <c r="BV42" s="18"/>
      <c r="BW42" s="18"/>
      <c r="BX42" s="18"/>
      <c r="BY42" s="18"/>
      <c r="BZ42" s="18"/>
      <c r="CA42" s="18"/>
      <c r="CB42" s="18"/>
      <c r="CC42" s="18"/>
      <c r="CD42" s="18"/>
      <c r="CE42" s="18"/>
      <c r="CF42" s="18"/>
      <c r="CG42" s="18"/>
      <c r="CH42" s="18"/>
      <c r="CI42" s="18"/>
      <c r="CJ42" s="18"/>
      <c r="CK42" s="18"/>
      <c r="CL42" s="19"/>
    </row>
    <row r="43" spans="1:93" ht="8.25" customHeight="1">
      <c r="A43" s="21"/>
      <c r="B43" s="21"/>
      <c r="C43" s="21"/>
      <c r="D43" s="21"/>
      <c r="E43" s="21"/>
      <c r="F43" s="21"/>
      <c r="G43" s="21"/>
      <c r="H43" s="21"/>
      <c r="I43" s="21"/>
      <c r="J43" s="21"/>
      <c r="K43" s="21"/>
      <c r="L43" s="21"/>
      <c r="M43" s="21"/>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18"/>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c r="BT43" s="20"/>
      <c r="BU43" s="18"/>
      <c r="BV43" s="21"/>
      <c r="BW43" s="21"/>
      <c r="BX43" s="21"/>
      <c r="BY43" s="21"/>
      <c r="BZ43" s="21"/>
      <c r="CA43" s="21"/>
      <c r="CB43" s="21"/>
      <c r="CC43" s="21"/>
      <c r="CD43" s="21"/>
      <c r="CE43" s="21"/>
      <c r="CF43" s="21"/>
      <c r="CG43" s="21"/>
      <c r="CH43" s="21"/>
      <c r="CI43" s="21"/>
      <c r="CJ43" s="21"/>
      <c r="CK43" s="21"/>
    </row>
    <row r="44" spans="1:93" ht="8.25" customHeight="1">
      <c r="A44" s="205" t="s">
        <v>28</v>
      </c>
      <c r="B44" s="205"/>
      <c r="C44" s="205"/>
      <c r="D44" s="205"/>
      <c r="E44" s="205"/>
      <c r="F44" s="205"/>
      <c r="G44" s="205"/>
      <c r="H44" s="205"/>
      <c r="I44" s="205"/>
      <c r="J44" s="205"/>
      <c r="K44" s="205"/>
      <c r="L44" s="205"/>
      <c r="M44" s="205"/>
      <c r="N44" s="205"/>
      <c r="O44" s="205"/>
      <c r="P44" s="205"/>
      <c r="Q44" s="205"/>
      <c r="R44" s="205"/>
      <c r="S44" s="205"/>
      <c r="T44" s="205"/>
      <c r="U44" s="205"/>
      <c r="V44" s="205"/>
      <c r="W44" s="205"/>
      <c r="X44" s="205"/>
      <c r="Y44" s="205"/>
      <c r="Z44" s="205"/>
      <c r="AA44" s="205"/>
      <c r="AB44" s="205"/>
      <c r="AC44" s="205"/>
      <c r="AD44" s="205"/>
      <c r="AE44" s="205"/>
      <c r="AF44" s="205"/>
      <c r="AG44" s="205"/>
      <c r="AH44" s="205"/>
      <c r="AI44" s="205"/>
      <c r="AJ44" s="205"/>
      <c r="AK44" s="205"/>
      <c r="AL44" s="205"/>
      <c r="AM44" s="205"/>
      <c r="AN44" s="205"/>
      <c r="AO44" s="205"/>
      <c r="AP44" s="205"/>
      <c r="AQ44" s="205"/>
      <c r="AR44" s="195" t="str" cm="1">
        <f t="array" ref="AR44">_xlfn.IFS(N35="有",CN45,N35="無",CO45)</f>
        <v>↓病院の振込口座を記載してください。</v>
      </c>
      <c r="AS44" s="195"/>
      <c r="AT44" s="195"/>
      <c r="AU44" s="195"/>
      <c r="AV44" s="195"/>
      <c r="AW44" s="195"/>
      <c r="AX44" s="195"/>
      <c r="AY44" s="195"/>
      <c r="AZ44" s="195"/>
      <c r="BA44" s="195"/>
      <c r="BB44" s="195"/>
      <c r="BC44" s="195"/>
      <c r="BD44" s="195"/>
      <c r="BE44" s="195"/>
      <c r="BF44" s="195"/>
      <c r="BG44" s="195"/>
      <c r="BH44" s="195"/>
      <c r="BI44" s="195"/>
      <c r="BJ44" s="195"/>
      <c r="BK44" s="195"/>
      <c r="BL44" s="195"/>
      <c r="BM44" s="195"/>
      <c r="BN44" s="195"/>
      <c r="BO44" s="195"/>
      <c r="BP44" s="195"/>
      <c r="BQ44" s="195"/>
      <c r="BR44" s="195"/>
      <c r="BS44" s="195"/>
      <c r="BT44" s="195"/>
      <c r="BU44" s="195"/>
      <c r="BV44" s="195"/>
      <c r="BW44" s="195"/>
      <c r="BX44" s="195"/>
      <c r="BY44" s="195"/>
      <c r="BZ44" s="195"/>
      <c r="CA44" s="195"/>
      <c r="CB44" s="195"/>
      <c r="CC44" s="195"/>
      <c r="CD44" s="195"/>
      <c r="CE44" s="195"/>
      <c r="CF44" s="195"/>
      <c r="CG44" s="195"/>
      <c r="CH44" s="195"/>
      <c r="CI44" s="195"/>
      <c r="CJ44" s="195"/>
      <c r="CK44" s="195"/>
    </row>
    <row r="45" spans="1:93" ht="16.5" customHeight="1">
      <c r="A45" s="205"/>
      <c r="B45" s="205"/>
      <c r="C45" s="205"/>
      <c r="D45" s="205"/>
      <c r="E45" s="205"/>
      <c r="F45" s="205"/>
      <c r="G45" s="205"/>
      <c r="H45" s="205"/>
      <c r="I45" s="205"/>
      <c r="J45" s="205"/>
      <c r="K45" s="205"/>
      <c r="L45" s="205"/>
      <c r="M45" s="205"/>
      <c r="N45" s="205"/>
      <c r="O45" s="205"/>
      <c r="P45" s="205"/>
      <c r="Q45" s="205"/>
      <c r="R45" s="205"/>
      <c r="S45" s="205"/>
      <c r="T45" s="205"/>
      <c r="U45" s="205"/>
      <c r="V45" s="205"/>
      <c r="W45" s="205"/>
      <c r="X45" s="205"/>
      <c r="Y45" s="205"/>
      <c r="Z45" s="205"/>
      <c r="AA45" s="205"/>
      <c r="AB45" s="205"/>
      <c r="AC45" s="205"/>
      <c r="AD45" s="205"/>
      <c r="AE45" s="205"/>
      <c r="AF45" s="205"/>
      <c r="AG45" s="205"/>
      <c r="AH45" s="205"/>
      <c r="AI45" s="205"/>
      <c r="AJ45" s="205"/>
      <c r="AK45" s="205"/>
      <c r="AL45" s="205"/>
      <c r="AM45" s="205"/>
      <c r="AN45" s="205"/>
      <c r="AO45" s="205"/>
      <c r="AP45" s="205"/>
      <c r="AQ45" s="205"/>
      <c r="AR45" s="195"/>
      <c r="AS45" s="195"/>
      <c r="AT45" s="195"/>
      <c r="AU45" s="195"/>
      <c r="AV45" s="195"/>
      <c r="AW45" s="195"/>
      <c r="AX45" s="195"/>
      <c r="AY45" s="195"/>
      <c r="AZ45" s="195"/>
      <c r="BA45" s="195"/>
      <c r="BB45" s="195"/>
      <c r="BC45" s="195"/>
      <c r="BD45" s="195"/>
      <c r="BE45" s="195"/>
      <c r="BF45" s="195"/>
      <c r="BG45" s="195"/>
      <c r="BH45" s="195"/>
      <c r="BI45" s="195"/>
      <c r="BJ45" s="195"/>
      <c r="BK45" s="195"/>
      <c r="BL45" s="195"/>
      <c r="BM45" s="195"/>
      <c r="BN45" s="195"/>
      <c r="BO45" s="195"/>
      <c r="BP45" s="195"/>
      <c r="BQ45" s="195"/>
      <c r="BR45" s="195"/>
      <c r="BS45" s="195"/>
      <c r="BT45" s="195"/>
      <c r="BU45" s="195"/>
      <c r="BV45" s="195"/>
      <c r="BW45" s="195"/>
      <c r="BX45" s="195"/>
      <c r="BY45" s="195"/>
      <c r="BZ45" s="195"/>
      <c r="CA45" s="195"/>
      <c r="CB45" s="195"/>
      <c r="CC45" s="195"/>
      <c r="CD45" s="195"/>
      <c r="CE45" s="195"/>
      <c r="CF45" s="195"/>
      <c r="CG45" s="195"/>
      <c r="CH45" s="195"/>
      <c r="CI45" s="195"/>
      <c r="CJ45" s="195"/>
      <c r="CK45" s="195"/>
      <c r="CN45" s="10" t="s">
        <v>241</v>
      </c>
      <c r="CO45" s="10" t="s">
        <v>242</v>
      </c>
    </row>
    <row r="46" spans="1:93" ht="8.25" customHeight="1">
      <c r="A46" s="280"/>
      <c r="B46" s="280"/>
      <c r="C46" s="280"/>
      <c r="D46" s="280"/>
      <c r="E46" s="280"/>
      <c r="F46" s="280"/>
      <c r="G46" s="280"/>
      <c r="H46" s="280"/>
      <c r="I46" s="280"/>
      <c r="J46" s="280"/>
      <c r="K46" s="280"/>
      <c r="L46" s="280"/>
      <c r="M46" s="280"/>
      <c r="N46" s="280"/>
      <c r="O46" s="280"/>
      <c r="P46" s="280"/>
      <c r="Q46" s="280"/>
      <c r="R46" s="280"/>
      <c r="S46" s="280"/>
      <c r="T46" s="280"/>
      <c r="U46" s="280"/>
      <c r="V46" s="280"/>
      <c r="W46" s="280"/>
      <c r="X46" s="280"/>
      <c r="Y46" s="280"/>
      <c r="Z46" s="280"/>
      <c r="AA46" s="280"/>
      <c r="AB46" s="280"/>
      <c r="AC46" s="280"/>
      <c r="AD46" s="280"/>
      <c r="AE46" s="280"/>
      <c r="AF46" s="280"/>
      <c r="AG46" s="280"/>
      <c r="AH46" s="280"/>
      <c r="AI46" s="280"/>
      <c r="AJ46" s="280"/>
      <c r="AK46" s="280"/>
      <c r="AL46" s="280"/>
      <c r="AM46" s="280"/>
      <c r="AN46" s="280"/>
      <c r="AO46" s="280"/>
      <c r="AP46" s="280"/>
      <c r="AQ46" s="280"/>
      <c r="AR46" s="196"/>
      <c r="AS46" s="196"/>
      <c r="AT46" s="196"/>
      <c r="AU46" s="196"/>
      <c r="AV46" s="196"/>
      <c r="AW46" s="196"/>
      <c r="AX46" s="196"/>
      <c r="AY46" s="196"/>
      <c r="AZ46" s="196"/>
      <c r="BA46" s="196"/>
      <c r="BB46" s="196"/>
      <c r="BC46" s="196"/>
      <c r="BD46" s="196"/>
      <c r="BE46" s="196"/>
      <c r="BF46" s="196"/>
      <c r="BG46" s="196"/>
      <c r="BH46" s="196"/>
      <c r="BI46" s="196"/>
      <c r="BJ46" s="196"/>
      <c r="BK46" s="196"/>
      <c r="BL46" s="196"/>
      <c r="BM46" s="196"/>
      <c r="BN46" s="196"/>
      <c r="BO46" s="196"/>
      <c r="BP46" s="196"/>
      <c r="BQ46" s="196"/>
      <c r="BR46" s="196"/>
      <c r="BS46" s="196"/>
      <c r="BT46" s="196"/>
      <c r="BU46" s="196"/>
      <c r="BV46" s="196"/>
      <c r="BW46" s="196"/>
      <c r="BX46" s="196"/>
      <c r="BY46" s="196"/>
      <c r="BZ46" s="196"/>
      <c r="CA46" s="196"/>
      <c r="CB46" s="196"/>
      <c r="CC46" s="196"/>
      <c r="CD46" s="196"/>
      <c r="CE46" s="196"/>
      <c r="CF46" s="196"/>
      <c r="CG46" s="196"/>
      <c r="CH46" s="196"/>
      <c r="CI46" s="196"/>
      <c r="CJ46" s="196"/>
      <c r="CK46" s="196"/>
    </row>
    <row r="47" spans="1:93" ht="12.75" customHeight="1">
      <c r="A47" s="179" t="s">
        <v>29</v>
      </c>
      <c r="B47" s="180"/>
      <c r="C47" s="180"/>
      <c r="D47" s="180"/>
      <c r="E47" s="180"/>
      <c r="F47" s="180"/>
      <c r="G47" s="180"/>
      <c r="H47" s="180"/>
      <c r="I47" s="180"/>
      <c r="J47" s="180"/>
      <c r="K47" s="180"/>
      <c r="L47" s="180"/>
      <c r="M47" s="266"/>
      <c r="N47" s="271"/>
      <c r="O47" s="272"/>
      <c r="P47" s="272"/>
      <c r="Q47" s="272"/>
      <c r="R47" s="272"/>
      <c r="S47" s="272"/>
      <c r="T47" s="272"/>
      <c r="U47" s="272"/>
      <c r="V47" s="272"/>
      <c r="W47" s="272"/>
      <c r="X47" s="272"/>
      <c r="Y47" s="272"/>
      <c r="Z47" s="272"/>
      <c r="AA47" s="272"/>
      <c r="AB47" s="272"/>
      <c r="AC47" s="272"/>
      <c r="AD47" s="272"/>
      <c r="AE47" s="272"/>
      <c r="AF47" s="272"/>
      <c r="AG47" s="272"/>
      <c r="AH47" s="272"/>
      <c r="AI47" s="272"/>
      <c r="AJ47" s="272"/>
      <c r="AK47" s="272"/>
      <c r="AL47" s="272"/>
      <c r="AM47" s="272"/>
      <c r="AN47" s="228" t="s">
        <v>30</v>
      </c>
      <c r="AO47" s="255"/>
      <c r="AP47" s="255"/>
      <c r="AQ47" s="255"/>
      <c r="AR47" s="255"/>
      <c r="AS47" s="255"/>
      <c r="AT47" s="256"/>
      <c r="AU47" s="216"/>
      <c r="AV47" s="217"/>
      <c r="AW47" s="217"/>
      <c r="AX47" s="217"/>
      <c r="AY47" s="217"/>
      <c r="AZ47" s="217"/>
      <c r="BA47" s="217"/>
      <c r="BB47" s="263"/>
      <c r="BC47" s="179" t="s">
        <v>31</v>
      </c>
      <c r="BD47" s="180"/>
      <c r="BE47" s="180"/>
      <c r="BF47" s="180"/>
      <c r="BG47" s="180"/>
      <c r="BH47" s="180"/>
      <c r="BI47" s="180"/>
      <c r="BJ47" s="180"/>
      <c r="BK47" s="180"/>
      <c r="BL47" s="180"/>
      <c r="BM47" s="266"/>
      <c r="BN47" s="271"/>
      <c r="BO47" s="272"/>
      <c r="BP47" s="272"/>
      <c r="BQ47" s="272"/>
      <c r="BR47" s="272"/>
      <c r="BS47" s="272"/>
      <c r="BT47" s="272"/>
      <c r="BU47" s="272"/>
      <c r="BV47" s="272"/>
      <c r="BW47" s="272"/>
      <c r="BX47" s="272"/>
      <c r="BY47" s="273"/>
      <c r="BZ47" s="228" t="s">
        <v>32</v>
      </c>
      <c r="CA47" s="255"/>
      <c r="CB47" s="255"/>
      <c r="CC47" s="255"/>
      <c r="CD47" s="255"/>
      <c r="CE47" s="256"/>
      <c r="CF47" s="216"/>
      <c r="CG47" s="217"/>
      <c r="CH47" s="217"/>
      <c r="CI47" s="217"/>
      <c r="CJ47" s="217"/>
      <c r="CK47" s="263"/>
    </row>
    <row r="48" spans="1:93" ht="12.75" customHeight="1">
      <c r="A48" s="267"/>
      <c r="B48" s="268"/>
      <c r="C48" s="268"/>
      <c r="D48" s="268"/>
      <c r="E48" s="268"/>
      <c r="F48" s="268"/>
      <c r="G48" s="268"/>
      <c r="H48" s="268"/>
      <c r="I48" s="268"/>
      <c r="J48" s="268"/>
      <c r="K48" s="268"/>
      <c r="L48" s="268"/>
      <c r="M48" s="269"/>
      <c r="N48" s="274"/>
      <c r="O48" s="275"/>
      <c r="P48" s="275"/>
      <c r="Q48" s="275"/>
      <c r="R48" s="275"/>
      <c r="S48" s="275"/>
      <c r="T48" s="275"/>
      <c r="U48" s="275"/>
      <c r="V48" s="275"/>
      <c r="W48" s="275"/>
      <c r="X48" s="275"/>
      <c r="Y48" s="275"/>
      <c r="Z48" s="275"/>
      <c r="AA48" s="275"/>
      <c r="AB48" s="275"/>
      <c r="AC48" s="275"/>
      <c r="AD48" s="275"/>
      <c r="AE48" s="275"/>
      <c r="AF48" s="275"/>
      <c r="AG48" s="275"/>
      <c r="AH48" s="275"/>
      <c r="AI48" s="275"/>
      <c r="AJ48" s="275"/>
      <c r="AK48" s="275"/>
      <c r="AL48" s="275"/>
      <c r="AM48" s="275"/>
      <c r="AN48" s="257"/>
      <c r="AO48" s="258"/>
      <c r="AP48" s="258"/>
      <c r="AQ48" s="258"/>
      <c r="AR48" s="258"/>
      <c r="AS48" s="258"/>
      <c r="AT48" s="259"/>
      <c r="AU48" s="218"/>
      <c r="AV48" s="219"/>
      <c r="AW48" s="219"/>
      <c r="AX48" s="219"/>
      <c r="AY48" s="219"/>
      <c r="AZ48" s="219"/>
      <c r="BA48" s="219"/>
      <c r="BB48" s="264"/>
      <c r="BC48" s="267"/>
      <c r="BD48" s="268"/>
      <c r="BE48" s="268"/>
      <c r="BF48" s="268"/>
      <c r="BG48" s="268"/>
      <c r="BH48" s="268"/>
      <c r="BI48" s="268"/>
      <c r="BJ48" s="268"/>
      <c r="BK48" s="268"/>
      <c r="BL48" s="268"/>
      <c r="BM48" s="269"/>
      <c r="BN48" s="274"/>
      <c r="BO48" s="275"/>
      <c r="BP48" s="275"/>
      <c r="BQ48" s="275"/>
      <c r="BR48" s="275"/>
      <c r="BS48" s="275"/>
      <c r="BT48" s="275"/>
      <c r="BU48" s="275"/>
      <c r="BV48" s="275"/>
      <c r="BW48" s="275"/>
      <c r="BX48" s="275"/>
      <c r="BY48" s="276"/>
      <c r="BZ48" s="257"/>
      <c r="CA48" s="258"/>
      <c r="CB48" s="258"/>
      <c r="CC48" s="258"/>
      <c r="CD48" s="258"/>
      <c r="CE48" s="259"/>
      <c r="CF48" s="218"/>
      <c r="CG48" s="219"/>
      <c r="CH48" s="219"/>
      <c r="CI48" s="219"/>
      <c r="CJ48" s="219"/>
      <c r="CK48" s="264"/>
    </row>
    <row r="49" spans="1:89" ht="12.75" customHeight="1">
      <c r="A49" s="181"/>
      <c r="B49" s="182"/>
      <c r="C49" s="182"/>
      <c r="D49" s="182"/>
      <c r="E49" s="182"/>
      <c r="F49" s="182"/>
      <c r="G49" s="182"/>
      <c r="H49" s="182"/>
      <c r="I49" s="182"/>
      <c r="J49" s="182"/>
      <c r="K49" s="182"/>
      <c r="L49" s="182"/>
      <c r="M49" s="270"/>
      <c r="N49" s="277"/>
      <c r="O49" s="278"/>
      <c r="P49" s="278"/>
      <c r="Q49" s="278"/>
      <c r="R49" s="278"/>
      <c r="S49" s="278"/>
      <c r="T49" s="278"/>
      <c r="U49" s="278"/>
      <c r="V49" s="278"/>
      <c r="W49" s="278"/>
      <c r="X49" s="278"/>
      <c r="Y49" s="278"/>
      <c r="Z49" s="278"/>
      <c r="AA49" s="278"/>
      <c r="AB49" s="278"/>
      <c r="AC49" s="278"/>
      <c r="AD49" s="278"/>
      <c r="AE49" s="278"/>
      <c r="AF49" s="278"/>
      <c r="AG49" s="278"/>
      <c r="AH49" s="278"/>
      <c r="AI49" s="278"/>
      <c r="AJ49" s="278"/>
      <c r="AK49" s="278"/>
      <c r="AL49" s="278"/>
      <c r="AM49" s="278"/>
      <c r="AN49" s="260"/>
      <c r="AO49" s="261"/>
      <c r="AP49" s="261"/>
      <c r="AQ49" s="261"/>
      <c r="AR49" s="261"/>
      <c r="AS49" s="261"/>
      <c r="AT49" s="262"/>
      <c r="AU49" s="220"/>
      <c r="AV49" s="221"/>
      <c r="AW49" s="221"/>
      <c r="AX49" s="221"/>
      <c r="AY49" s="221"/>
      <c r="AZ49" s="221"/>
      <c r="BA49" s="221"/>
      <c r="BB49" s="265"/>
      <c r="BC49" s="181"/>
      <c r="BD49" s="182"/>
      <c r="BE49" s="182"/>
      <c r="BF49" s="182"/>
      <c r="BG49" s="182"/>
      <c r="BH49" s="182"/>
      <c r="BI49" s="182"/>
      <c r="BJ49" s="182"/>
      <c r="BK49" s="182"/>
      <c r="BL49" s="182"/>
      <c r="BM49" s="270"/>
      <c r="BN49" s="277"/>
      <c r="BO49" s="278"/>
      <c r="BP49" s="278"/>
      <c r="BQ49" s="278"/>
      <c r="BR49" s="278"/>
      <c r="BS49" s="278"/>
      <c r="BT49" s="278"/>
      <c r="BU49" s="278"/>
      <c r="BV49" s="278"/>
      <c r="BW49" s="278"/>
      <c r="BX49" s="278"/>
      <c r="BY49" s="279"/>
      <c r="BZ49" s="260"/>
      <c r="CA49" s="261"/>
      <c r="CB49" s="261"/>
      <c r="CC49" s="261"/>
      <c r="CD49" s="261"/>
      <c r="CE49" s="262"/>
      <c r="CF49" s="220"/>
      <c r="CG49" s="221"/>
      <c r="CH49" s="221"/>
      <c r="CI49" s="221"/>
      <c r="CJ49" s="221"/>
      <c r="CK49" s="265"/>
    </row>
    <row r="50" spans="1:89" ht="12.75" customHeight="1">
      <c r="A50" s="249" t="s">
        <v>33</v>
      </c>
      <c r="B50" s="250"/>
      <c r="C50" s="250"/>
      <c r="D50" s="250"/>
      <c r="E50" s="250"/>
      <c r="F50" s="250"/>
      <c r="G50" s="250"/>
      <c r="H50" s="250"/>
      <c r="I50" s="250"/>
      <c r="J50" s="250"/>
      <c r="K50" s="250"/>
      <c r="L50" s="250"/>
      <c r="M50" s="251"/>
      <c r="N50" s="284">
        <v>1</v>
      </c>
      <c r="O50" s="222"/>
      <c r="P50" s="287">
        <v>2</v>
      </c>
      <c r="Q50" s="288"/>
      <c r="R50" s="287">
        <v>3</v>
      </c>
      <c r="S50" s="288"/>
      <c r="T50" s="287">
        <v>4</v>
      </c>
      <c r="U50" s="288"/>
      <c r="V50" s="287">
        <v>5</v>
      </c>
      <c r="W50" s="288"/>
      <c r="X50" s="287">
        <v>6</v>
      </c>
      <c r="Y50" s="288"/>
      <c r="Z50" s="287">
        <v>7</v>
      </c>
      <c r="AA50" s="288"/>
      <c r="AB50" s="222">
        <v>8</v>
      </c>
      <c r="AC50" s="222"/>
      <c r="AD50" s="222">
        <v>9</v>
      </c>
      <c r="AE50" s="222"/>
      <c r="AF50" s="222">
        <v>1</v>
      </c>
      <c r="AG50" s="222"/>
      <c r="AH50" s="222">
        <v>2</v>
      </c>
      <c r="AI50" s="222"/>
      <c r="AJ50" s="222">
        <v>3</v>
      </c>
      <c r="AK50" s="222"/>
      <c r="AL50" s="222">
        <v>4</v>
      </c>
      <c r="AM50" s="225"/>
      <c r="AN50" s="228" t="s">
        <v>34</v>
      </c>
      <c r="AO50" s="229"/>
      <c r="AP50" s="229"/>
      <c r="AQ50" s="229"/>
      <c r="AR50" s="229"/>
      <c r="AS50" s="229"/>
      <c r="AT50" s="229"/>
      <c r="AU50" s="234"/>
      <c r="AV50" s="235"/>
      <c r="AW50" s="235"/>
      <c r="AX50" s="235"/>
      <c r="AY50" s="235"/>
      <c r="AZ50" s="235"/>
      <c r="BA50" s="235"/>
      <c r="BB50" s="236"/>
      <c r="BC50" s="243" t="s">
        <v>5</v>
      </c>
      <c r="BD50" s="244"/>
      <c r="BE50" s="244"/>
      <c r="BF50" s="244"/>
      <c r="BG50" s="244"/>
      <c r="BH50" s="244"/>
      <c r="BI50" s="244"/>
      <c r="BJ50" s="244"/>
      <c r="BK50" s="244"/>
      <c r="BL50" s="244"/>
      <c r="BM50" s="245"/>
      <c r="BN50" s="246"/>
      <c r="BO50" s="247"/>
      <c r="BP50" s="247"/>
      <c r="BQ50" s="247"/>
      <c r="BR50" s="247"/>
      <c r="BS50" s="247"/>
      <c r="BT50" s="247"/>
      <c r="BU50" s="247"/>
      <c r="BV50" s="247"/>
      <c r="BW50" s="247"/>
      <c r="BX50" s="247"/>
      <c r="BY50" s="247"/>
      <c r="BZ50" s="247"/>
      <c r="CA50" s="247"/>
      <c r="CB50" s="247"/>
      <c r="CC50" s="247"/>
      <c r="CD50" s="247"/>
      <c r="CE50" s="247"/>
      <c r="CF50" s="247"/>
      <c r="CG50" s="247"/>
      <c r="CH50" s="247"/>
      <c r="CI50" s="247"/>
      <c r="CJ50" s="247"/>
      <c r="CK50" s="248"/>
    </row>
    <row r="51" spans="1:89" ht="12.75" customHeight="1">
      <c r="A51" s="281"/>
      <c r="B51" s="282"/>
      <c r="C51" s="282"/>
      <c r="D51" s="282"/>
      <c r="E51" s="282"/>
      <c r="F51" s="282"/>
      <c r="G51" s="282"/>
      <c r="H51" s="282"/>
      <c r="I51" s="282"/>
      <c r="J51" s="282"/>
      <c r="K51" s="282"/>
      <c r="L51" s="282"/>
      <c r="M51" s="283"/>
      <c r="N51" s="285"/>
      <c r="O51" s="223"/>
      <c r="P51" s="289"/>
      <c r="Q51" s="290"/>
      <c r="R51" s="289"/>
      <c r="S51" s="290"/>
      <c r="T51" s="289"/>
      <c r="U51" s="290"/>
      <c r="V51" s="289"/>
      <c r="W51" s="290"/>
      <c r="X51" s="289"/>
      <c r="Y51" s="290"/>
      <c r="Z51" s="289"/>
      <c r="AA51" s="290"/>
      <c r="AB51" s="223"/>
      <c r="AC51" s="223"/>
      <c r="AD51" s="223"/>
      <c r="AE51" s="223"/>
      <c r="AF51" s="223"/>
      <c r="AG51" s="223"/>
      <c r="AH51" s="223"/>
      <c r="AI51" s="223"/>
      <c r="AJ51" s="223"/>
      <c r="AK51" s="223"/>
      <c r="AL51" s="223"/>
      <c r="AM51" s="226"/>
      <c r="AN51" s="230"/>
      <c r="AO51" s="231"/>
      <c r="AP51" s="231"/>
      <c r="AQ51" s="231"/>
      <c r="AR51" s="231"/>
      <c r="AS51" s="231"/>
      <c r="AT51" s="231"/>
      <c r="AU51" s="237"/>
      <c r="AV51" s="238"/>
      <c r="AW51" s="238"/>
      <c r="AX51" s="238"/>
      <c r="AY51" s="238"/>
      <c r="AZ51" s="238"/>
      <c r="BA51" s="238"/>
      <c r="BB51" s="239"/>
      <c r="BC51" s="249" t="s">
        <v>35</v>
      </c>
      <c r="BD51" s="250"/>
      <c r="BE51" s="250"/>
      <c r="BF51" s="250"/>
      <c r="BG51" s="250"/>
      <c r="BH51" s="250"/>
      <c r="BI51" s="250"/>
      <c r="BJ51" s="250"/>
      <c r="BK51" s="250"/>
      <c r="BL51" s="250"/>
      <c r="BM51" s="251"/>
      <c r="BN51" s="234"/>
      <c r="BO51" s="235"/>
      <c r="BP51" s="235"/>
      <c r="BQ51" s="235"/>
      <c r="BR51" s="235"/>
      <c r="BS51" s="235"/>
      <c r="BT51" s="235"/>
      <c r="BU51" s="235"/>
      <c r="BV51" s="235"/>
      <c r="BW51" s="235"/>
      <c r="BX51" s="235"/>
      <c r="BY51" s="235"/>
      <c r="BZ51" s="235"/>
      <c r="CA51" s="235"/>
      <c r="CB51" s="235"/>
      <c r="CC51" s="235"/>
      <c r="CD51" s="235"/>
      <c r="CE51" s="235"/>
      <c r="CF51" s="235"/>
      <c r="CG51" s="235"/>
      <c r="CH51" s="235"/>
      <c r="CI51" s="235"/>
      <c r="CJ51" s="235"/>
      <c r="CK51" s="236"/>
    </row>
    <row r="52" spans="1:89" ht="12.75" customHeight="1">
      <c r="A52" s="252"/>
      <c r="B52" s="253"/>
      <c r="C52" s="253"/>
      <c r="D52" s="253"/>
      <c r="E52" s="253"/>
      <c r="F52" s="253"/>
      <c r="G52" s="253"/>
      <c r="H52" s="253"/>
      <c r="I52" s="253"/>
      <c r="J52" s="253"/>
      <c r="K52" s="253"/>
      <c r="L52" s="253"/>
      <c r="M52" s="254"/>
      <c r="N52" s="286"/>
      <c r="O52" s="224"/>
      <c r="P52" s="291"/>
      <c r="Q52" s="292"/>
      <c r="R52" s="291"/>
      <c r="S52" s="292"/>
      <c r="T52" s="291"/>
      <c r="U52" s="292"/>
      <c r="V52" s="291"/>
      <c r="W52" s="292"/>
      <c r="X52" s="291"/>
      <c r="Y52" s="292"/>
      <c r="Z52" s="291"/>
      <c r="AA52" s="292"/>
      <c r="AB52" s="224"/>
      <c r="AC52" s="224"/>
      <c r="AD52" s="224"/>
      <c r="AE52" s="224"/>
      <c r="AF52" s="224"/>
      <c r="AG52" s="224"/>
      <c r="AH52" s="224"/>
      <c r="AI52" s="224"/>
      <c r="AJ52" s="224"/>
      <c r="AK52" s="224"/>
      <c r="AL52" s="224"/>
      <c r="AM52" s="227"/>
      <c r="AN52" s="232"/>
      <c r="AO52" s="233"/>
      <c r="AP52" s="233"/>
      <c r="AQ52" s="233"/>
      <c r="AR52" s="233"/>
      <c r="AS52" s="233"/>
      <c r="AT52" s="233"/>
      <c r="AU52" s="240"/>
      <c r="AV52" s="241"/>
      <c r="AW52" s="241"/>
      <c r="AX52" s="241"/>
      <c r="AY52" s="241"/>
      <c r="AZ52" s="241"/>
      <c r="BA52" s="241"/>
      <c r="BB52" s="242"/>
      <c r="BC52" s="252"/>
      <c r="BD52" s="253"/>
      <c r="BE52" s="253"/>
      <c r="BF52" s="253"/>
      <c r="BG52" s="253"/>
      <c r="BH52" s="253"/>
      <c r="BI52" s="253"/>
      <c r="BJ52" s="253"/>
      <c r="BK52" s="253"/>
      <c r="BL52" s="253"/>
      <c r="BM52" s="254"/>
      <c r="BN52" s="240"/>
      <c r="BO52" s="241"/>
      <c r="BP52" s="241"/>
      <c r="BQ52" s="241"/>
      <c r="BR52" s="241"/>
      <c r="BS52" s="241"/>
      <c r="BT52" s="241"/>
      <c r="BU52" s="241"/>
      <c r="BV52" s="241"/>
      <c r="BW52" s="241"/>
      <c r="BX52" s="241"/>
      <c r="BY52" s="241"/>
      <c r="BZ52" s="241"/>
      <c r="CA52" s="241"/>
      <c r="CB52" s="241"/>
      <c r="CC52" s="241"/>
      <c r="CD52" s="241"/>
      <c r="CE52" s="241"/>
      <c r="CF52" s="241"/>
      <c r="CG52" s="241"/>
      <c r="CH52" s="241"/>
      <c r="CI52" s="241"/>
      <c r="CJ52" s="241"/>
      <c r="CK52" s="242"/>
    </row>
    <row r="53" spans="1:89" ht="17.25" customHeight="1">
      <c r="A53" s="204" t="s">
        <v>266</v>
      </c>
      <c r="B53" s="204"/>
      <c r="C53" s="204"/>
      <c r="D53" s="204"/>
      <c r="E53" s="204"/>
      <c r="F53" s="204"/>
      <c r="G53" s="204"/>
      <c r="H53" s="204"/>
      <c r="I53" s="204"/>
      <c r="J53" s="204"/>
      <c r="K53" s="204"/>
      <c r="L53" s="204"/>
      <c r="M53" s="204"/>
      <c r="N53" s="204"/>
      <c r="O53" s="204"/>
      <c r="P53" s="204"/>
      <c r="Q53" s="204"/>
      <c r="R53" s="204"/>
      <c r="S53" s="204"/>
      <c r="T53" s="204"/>
      <c r="U53" s="204"/>
      <c r="V53" s="204"/>
      <c r="W53" s="204"/>
      <c r="X53" s="204"/>
      <c r="Y53" s="204"/>
      <c r="Z53" s="204"/>
      <c r="AA53" s="204"/>
      <c r="AB53" s="204"/>
      <c r="AC53" s="204"/>
      <c r="AD53" s="204"/>
      <c r="AE53" s="204"/>
      <c r="AF53" s="204"/>
      <c r="AG53" s="204"/>
      <c r="AH53" s="204"/>
      <c r="AI53" s="204"/>
      <c r="AJ53" s="204"/>
      <c r="AK53" s="204"/>
      <c r="AL53" s="204"/>
      <c r="AM53" s="204"/>
      <c r="AN53" s="204"/>
      <c r="AO53" s="204"/>
      <c r="AP53" s="204"/>
      <c r="AQ53" s="204"/>
      <c r="AR53" s="204"/>
      <c r="AS53" s="204"/>
      <c r="AT53" s="204"/>
      <c r="AU53" s="204"/>
      <c r="AV53" s="204"/>
      <c r="AW53" s="204"/>
      <c r="AX53" s="204"/>
      <c r="AY53" s="204"/>
      <c r="AZ53" s="204"/>
      <c r="BA53" s="204"/>
      <c r="BB53" s="204"/>
      <c r="BC53" s="204"/>
      <c r="BD53" s="204"/>
      <c r="BE53" s="204"/>
      <c r="BF53" s="204"/>
      <c r="BG53" s="204"/>
      <c r="BH53" s="204"/>
      <c r="BI53" s="204"/>
      <c r="BJ53" s="204"/>
      <c r="BK53" s="204"/>
      <c r="BL53" s="204"/>
      <c r="BM53" s="204"/>
      <c r="BN53" s="204"/>
      <c r="BO53" s="204"/>
      <c r="BP53" s="204"/>
      <c r="BQ53" s="204"/>
      <c r="BR53" s="204"/>
      <c r="BS53" s="204"/>
      <c r="BT53" s="204"/>
      <c r="BU53" s="204"/>
      <c r="BV53" s="204"/>
      <c r="BW53" s="204"/>
      <c r="BX53" s="204"/>
      <c r="BY53" s="204"/>
      <c r="BZ53" s="204"/>
      <c r="CA53" s="204"/>
      <c r="CB53" s="204"/>
      <c r="CC53" s="204"/>
      <c r="CD53" s="204"/>
      <c r="CE53" s="204"/>
      <c r="CF53" s="204"/>
      <c r="CG53" s="204"/>
      <c r="CH53" s="204"/>
      <c r="CI53" s="204"/>
      <c r="CJ53" s="204"/>
      <c r="CK53" s="204"/>
    </row>
    <row r="54" spans="1:89" ht="5.25" customHeight="1">
      <c r="A54" s="20"/>
      <c r="B54" s="20"/>
      <c r="C54" s="20"/>
      <c r="D54" s="20"/>
      <c r="E54" s="20"/>
      <c r="F54" s="20"/>
      <c r="G54" s="20"/>
      <c r="H54" s="20"/>
      <c r="I54" s="20"/>
      <c r="J54" s="20"/>
      <c r="K54" s="20"/>
      <c r="L54" s="23"/>
      <c r="M54" s="23"/>
      <c r="N54" s="23"/>
      <c r="O54" s="23"/>
      <c r="P54" s="23"/>
      <c r="Q54" s="23"/>
      <c r="R54" s="23"/>
      <c r="S54" s="23"/>
      <c r="T54" s="23"/>
      <c r="U54" s="23"/>
      <c r="V54" s="23"/>
      <c r="W54" s="23"/>
      <c r="X54" s="23"/>
      <c r="Y54" s="23"/>
      <c r="Z54" s="23"/>
      <c r="AA54" s="23"/>
      <c r="AB54" s="23"/>
      <c r="AC54" s="24"/>
      <c r="AD54" s="23"/>
      <c r="AE54" s="23"/>
      <c r="AF54" s="23"/>
      <c r="AG54" s="23"/>
      <c r="AH54" s="23"/>
      <c r="AI54" s="23"/>
      <c r="AJ54" s="18"/>
      <c r="AK54" s="18"/>
      <c r="AL54" s="18"/>
      <c r="AM54" s="18"/>
      <c r="AN54" s="18"/>
      <c r="AO54" s="18"/>
      <c r="AP54" s="18"/>
      <c r="AQ54" s="18"/>
      <c r="AR54" s="18"/>
      <c r="AS54" s="18"/>
      <c r="AT54" s="18"/>
      <c r="AU54" s="18"/>
      <c r="AV54" s="18"/>
      <c r="AW54" s="18"/>
      <c r="AX54" s="18"/>
      <c r="AY54" s="18"/>
      <c r="AZ54" s="18"/>
      <c r="BA54" s="23"/>
      <c r="BB54" s="23"/>
      <c r="BC54" s="23"/>
      <c r="BD54" s="23"/>
      <c r="BE54" s="23"/>
      <c r="BF54" s="23"/>
      <c r="BG54" s="23"/>
      <c r="BH54" s="23"/>
      <c r="BI54" s="23"/>
      <c r="BJ54" s="23"/>
      <c r="BK54" s="23"/>
      <c r="BL54" s="18"/>
      <c r="BM54" s="18"/>
      <c r="BN54" s="18"/>
      <c r="BO54" s="18"/>
      <c r="BP54" s="18"/>
      <c r="BQ54" s="18"/>
      <c r="BR54" s="18"/>
      <c r="BS54" s="18"/>
      <c r="BT54" s="18"/>
      <c r="BU54" s="18"/>
      <c r="BV54" s="18"/>
      <c r="BW54" s="18"/>
      <c r="BX54" s="18"/>
      <c r="BY54" s="18"/>
      <c r="BZ54" s="18"/>
      <c r="CA54" s="18"/>
      <c r="CB54" s="23"/>
      <c r="CC54" s="23"/>
      <c r="CD54" s="23"/>
      <c r="CE54" s="23"/>
      <c r="CF54" s="23"/>
      <c r="CG54" s="23"/>
      <c r="CH54" s="23"/>
      <c r="CI54" s="23"/>
      <c r="CJ54" s="23"/>
      <c r="CK54" s="23"/>
    </row>
    <row r="55" spans="1:89" ht="8.25" customHeight="1">
      <c r="A55" s="205" t="s">
        <v>36</v>
      </c>
      <c r="B55" s="205"/>
      <c r="C55" s="205"/>
      <c r="D55" s="205"/>
      <c r="E55" s="205"/>
      <c r="F55" s="205"/>
      <c r="G55" s="205"/>
      <c r="H55" s="205"/>
      <c r="I55" s="205"/>
      <c r="J55" s="205"/>
      <c r="K55" s="205"/>
      <c r="L55" s="205"/>
      <c r="M55" s="205"/>
      <c r="N55" s="205"/>
      <c r="O55" s="205"/>
      <c r="P55" s="205"/>
      <c r="Q55" s="205"/>
      <c r="R55" s="205"/>
      <c r="S55" s="205"/>
      <c r="T55" s="205"/>
      <c r="U55" s="205"/>
      <c r="V55" s="205"/>
      <c r="W55" s="205"/>
      <c r="X55" s="205"/>
      <c r="Y55" s="205"/>
      <c r="Z55" s="205"/>
      <c r="AA55" s="205"/>
      <c r="AB55" s="205"/>
      <c r="AC55" s="205"/>
      <c r="AD55" s="205"/>
      <c r="AE55" s="205"/>
      <c r="AF55" s="205"/>
      <c r="AG55" s="205"/>
      <c r="AH55" s="205"/>
      <c r="AI55" s="205"/>
      <c r="AJ55" s="205"/>
      <c r="AK55" s="205"/>
      <c r="AL55" s="205"/>
      <c r="AM55" s="205"/>
      <c r="AN55" s="205"/>
      <c r="AO55" s="205"/>
      <c r="AP55" s="205"/>
      <c r="AQ55" s="205"/>
      <c r="AR55" s="18"/>
      <c r="AS55" s="21"/>
      <c r="AT55" s="21"/>
      <c r="AU55" s="21"/>
      <c r="AV55" s="21"/>
      <c r="AW55" s="21"/>
      <c r="AX55" s="21"/>
      <c r="AY55" s="21"/>
      <c r="AZ55" s="21"/>
      <c r="BA55" s="21"/>
      <c r="BB55" s="21"/>
      <c r="BC55" s="21"/>
      <c r="BD55" s="21"/>
      <c r="BE55" s="21"/>
      <c r="BF55" s="21"/>
      <c r="BG55" s="21"/>
      <c r="BH55" s="21"/>
      <c r="BI55" s="21"/>
      <c r="BJ55" s="21"/>
      <c r="BK55" s="22"/>
      <c r="BL55" s="22"/>
      <c r="BM55" s="22"/>
      <c r="BN55" s="22"/>
      <c r="BO55" s="22"/>
      <c r="BP55" s="22"/>
      <c r="BQ55" s="22"/>
      <c r="BR55" s="22"/>
      <c r="BS55" s="22"/>
      <c r="BT55" s="22"/>
      <c r="BU55" s="18"/>
      <c r="BV55" s="21"/>
      <c r="BW55" s="21"/>
      <c r="BX55" s="21"/>
      <c r="BY55" s="21"/>
      <c r="BZ55" s="21"/>
      <c r="CA55" s="21"/>
      <c r="CB55" s="21"/>
      <c r="CC55" s="21"/>
      <c r="CD55" s="21"/>
      <c r="CE55" s="21"/>
      <c r="CF55" s="21"/>
      <c r="CG55" s="21"/>
      <c r="CH55" s="21"/>
      <c r="CI55" s="21"/>
      <c r="CJ55" s="21"/>
      <c r="CK55" s="21"/>
    </row>
    <row r="56" spans="1:89" ht="8.25" customHeight="1">
      <c r="A56" s="205"/>
      <c r="B56" s="205"/>
      <c r="C56" s="205"/>
      <c r="D56" s="205"/>
      <c r="E56" s="205"/>
      <c r="F56" s="205"/>
      <c r="G56" s="205"/>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18"/>
      <c r="AS56" s="21"/>
      <c r="AT56" s="21"/>
      <c r="AU56" s="21"/>
      <c r="AV56" s="21"/>
      <c r="AW56" s="21"/>
      <c r="AX56" s="21"/>
      <c r="AY56" s="21"/>
      <c r="AZ56" s="21"/>
      <c r="BA56" s="21"/>
      <c r="BB56" s="21"/>
      <c r="BC56" s="21"/>
      <c r="BD56" s="21"/>
      <c r="BE56" s="21"/>
      <c r="BF56" s="21"/>
      <c r="BG56" s="21"/>
      <c r="BH56" s="21"/>
      <c r="BI56" s="21"/>
      <c r="BJ56" s="21"/>
      <c r="BK56" s="22"/>
      <c r="BL56" s="22"/>
      <c r="BM56" s="22"/>
      <c r="BN56" s="22"/>
      <c r="BO56" s="22"/>
      <c r="BP56" s="22"/>
      <c r="BQ56" s="22"/>
      <c r="BR56" s="22"/>
      <c r="BS56" s="22"/>
      <c r="BT56" s="22"/>
      <c r="BU56" s="18"/>
      <c r="BV56" s="21"/>
      <c r="BW56" s="21"/>
      <c r="BX56" s="21"/>
      <c r="BY56" s="21"/>
      <c r="BZ56" s="21"/>
      <c r="CA56" s="21"/>
      <c r="CB56" s="21"/>
      <c r="CC56" s="21"/>
      <c r="CD56" s="21"/>
      <c r="CE56" s="21"/>
      <c r="CF56" s="21"/>
      <c r="CG56" s="21"/>
      <c r="CH56" s="21"/>
      <c r="CI56" s="21"/>
      <c r="CJ56" s="21"/>
      <c r="CK56" s="21"/>
    </row>
    <row r="57" spans="1:89" ht="8.25" customHeight="1">
      <c r="A57" s="205"/>
      <c r="B57" s="205"/>
      <c r="C57" s="205"/>
      <c r="D57" s="205"/>
      <c r="E57" s="205"/>
      <c r="F57" s="205"/>
      <c r="G57" s="205"/>
      <c r="H57" s="205"/>
      <c r="I57" s="205"/>
      <c r="J57" s="205"/>
      <c r="K57" s="205"/>
      <c r="L57" s="205"/>
      <c r="M57" s="205"/>
      <c r="N57" s="205"/>
      <c r="O57" s="205"/>
      <c r="P57" s="205"/>
      <c r="Q57" s="205"/>
      <c r="R57" s="205"/>
      <c r="S57" s="205"/>
      <c r="T57" s="205"/>
      <c r="U57" s="205"/>
      <c r="V57" s="205"/>
      <c r="W57" s="205"/>
      <c r="X57" s="205"/>
      <c r="Y57" s="205"/>
      <c r="Z57" s="205"/>
      <c r="AA57" s="205"/>
      <c r="AB57" s="205"/>
      <c r="AC57" s="205"/>
      <c r="AD57" s="205"/>
      <c r="AE57" s="205"/>
      <c r="AF57" s="205"/>
      <c r="AG57" s="205"/>
      <c r="AH57" s="205"/>
      <c r="AI57" s="205"/>
      <c r="AJ57" s="205"/>
      <c r="AK57" s="205"/>
      <c r="AL57" s="205"/>
      <c r="AM57" s="205"/>
      <c r="AN57" s="205"/>
      <c r="AO57" s="205"/>
      <c r="AP57" s="205"/>
      <c r="AQ57" s="205"/>
      <c r="AR57" s="18"/>
      <c r="AS57" s="21"/>
      <c r="AT57" s="21"/>
      <c r="AU57" s="21"/>
      <c r="AV57" s="21"/>
      <c r="AW57" s="21"/>
      <c r="AX57" s="21"/>
      <c r="AY57" s="21"/>
      <c r="AZ57" s="21"/>
      <c r="BA57" s="21"/>
      <c r="BB57" s="21"/>
      <c r="BC57" s="21"/>
      <c r="BD57" s="21"/>
      <c r="BE57" s="21"/>
      <c r="BF57" s="21"/>
      <c r="BG57" s="21"/>
      <c r="BH57" s="21"/>
      <c r="BI57" s="21"/>
      <c r="BJ57" s="21"/>
      <c r="BK57" s="22"/>
      <c r="BL57" s="22"/>
      <c r="BM57" s="22"/>
      <c r="BN57" s="22"/>
      <c r="BO57" s="22"/>
      <c r="BP57" s="22"/>
      <c r="BQ57" s="22"/>
      <c r="BR57" s="22"/>
      <c r="BS57" s="22"/>
      <c r="BT57" s="22"/>
      <c r="BU57" s="18"/>
      <c r="BV57" s="21"/>
      <c r="BW57" s="21"/>
      <c r="BX57" s="21"/>
      <c r="BY57" s="21"/>
      <c r="BZ57" s="21"/>
      <c r="CA57" s="21"/>
      <c r="CB57" s="21"/>
      <c r="CC57" s="21"/>
      <c r="CD57" s="21"/>
      <c r="CE57" s="21"/>
      <c r="CF57" s="21"/>
      <c r="CG57" s="21"/>
      <c r="CH57" s="21"/>
      <c r="CI57" s="21"/>
      <c r="CJ57" s="21"/>
      <c r="CK57" s="21"/>
    </row>
    <row r="58" spans="1:89" ht="8.25" customHeight="1">
      <c r="A58" s="206" t="s">
        <v>296</v>
      </c>
      <c r="B58" s="207"/>
      <c r="C58" s="207"/>
      <c r="D58" s="207"/>
      <c r="E58" s="207"/>
      <c r="F58" s="207"/>
      <c r="G58" s="207"/>
      <c r="H58" s="207"/>
      <c r="I58" s="207"/>
      <c r="J58" s="207"/>
      <c r="K58" s="207"/>
      <c r="L58" s="207"/>
      <c r="M58" s="207"/>
      <c r="N58" s="207"/>
      <c r="O58" s="207"/>
      <c r="P58" s="207"/>
      <c r="Q58" s="207"/>
      <c r="R58" s="207"/>
      <c r="S58" s="207"/>
      <c r="T58" s="207"/>
      <c r="U58" s="207"/>
      <c r="V58" s="207"/>
      <c r="W58" s="207"/>
      <c r="X58" s="207"/>
      <c r="Y58" s="207"/>
      <c r="Z58" s="207"/>
      <c r="AA58" s="207"/>
      <c r="AB58" s="207"/>
      <c r="AC58" s="207"/>
      <c r="AD58" s="207"/>
      <c r="AE58" s="207"/>
      <c r="AF58" s="207"/>
      <c r="AG58" s="207"/>
      <c r="AH58" s="207"/>
      <c r="AI58" s="207"/>
      <c r="AJ58" s="207"/>
      <c r="AK58" s="207"/>
      <c r="AL58" s="207"/>
      <c r="AM58" s="207"/>
      <c r="AN58" s="207"/>
      <c r="AO58" s="207"/>
      <c r="AP58" s="207"/>
      <c r="AQ58" s="207"/>
      <c r="AR58" s="207"/>
      <c r="AS58" s="207"/>
      <c r="AT58" s="207"/>
      <c r="AU58" s="207"/>
      <c r="AV58" s="207"/>
      <c r="AW58" s="207"/>
      <c r="AX58" s="207"/>
      <c r="AY58" s="207"/>
      <c r="AZ58" s="207"/>
      <c r="BA58" s="207"/>
      <c r="BB58" s="207"/>
      <c r="BC58" s="207"/>
      <c r="BD58" s="207"/>
      <c r="BE58" s="207"/>
      <c r="BF58" s="207"/>
      <c r="BG58" s="207"/>
      <c r="BH58" s="207"/>
      <c r="BI58" s="207"/>
      <c r="BJ58" s="207"/>
      <c r="BK58" s="207"/>
      <c r="BL58" s="207"/>
      <c r="BM58" s="207"/>
      <c r="BN58" s="207"/>
      <c r="BO58" s="207"/>
      <c r="BP58" s="207"/>
      <c r="BQ58" s="207"/>
      <c r="BR58" s="207"/>
      <c r="BS58" s="207"/>
      <c r="BT58" s="207"/>
      <c r="BU58" s="207"/>
      <c r="BV58" s="207"/>
      <c r="BW58" s="207"/>
      <c r="BX58" s="207"/>
      <c r="BY58" s="207"/>
      <c r="BZ58" s="207"/>
      <c r="CA58" s="207"/>
      <c r="CB58" s="207"/>
      <c r="CC58" s="207"/>
      <c r="CD58" s="207"/>
      <c r="CE58" s="207"/>
      <c r="CF58" s="207"/>
      <c r="CG58" s="207"/>
      <c r="CH58" s="207"/>
      <c r="CI58" s="207"/>
      <c r="CJ58" s="207"/>
      <c r="CK58" s="208"/>
    </row>
    <row r="59" spans="1:89" ht="8.25" customHeight="1">
      <c r="A59" s="209"/>
      <c r="B59" s="210"/>
      <c r="C59" s="210"/>
      <c r="D59" s="210"/>
      <c r="E59" s="210"/>
      <c r="F59" s="210"/>
      <c r="G59" s="210"/>
      <c r="H59" s="210"/>
      <c r="I59" s="210"/>
      <c r="J59" s="210"/>
      <c r="K59" s="210"/>
      <c r="L59" s="210"/>
      <c r="M59" s="210"/>
      <c r="N59" s="210"/>
      <c r="O59" s="210"/>
      <c r="P59" s="210"/>
      <c r="Q59" s="210"/>
      <c r="R59" s="210"/>
      <c r="S59" s="210"/>
      <c r="T59" s="210"/>
      <c r="U59" s="210"/>
      <c r="V59" s="210"/>
      <c r="W59" s="210"/>
      <c r="X59" s="210"/>
      <c r="Y59" s="210"/>
      <c r="Z59" s="210"/>
      <c r="AA59" s="210"/>
      <c r="AB59" s="210"/>
      <c r="AC59" s="210"/>
      <c r="AD59" s="210"/>
      <c r="AE59" s="210"/>
      <c r="AF59" s="210"/>
      <c r="AG59" s="210"/>
      <c r="AH59" s="210"/>
      <c r="AI59" s="210"/>
      <c r="AJ59" s="210"/>
      <c r="AK59" s="210"/>
      <c r="AL59" s="210"/>
      <c r="AM59" s="210"/>
      <c r="AN59" s="210"/>
      <c r="AO59" s="210"/>
      <c r="AP59" s="210"/>
      <c r="AQ59" s="210"/>
      <c r="AR59" s="210"/>
      <c r="AS59" s="210"/>
      <c r="AT59" s="210"/>
      <c r="AU59" s="210"/>
      <c r="AV59" s="210"/>
      <c r="AW59" s="210"/>
      <c r="AX59" s="210"/>
      <c r="AY59" s="210"/>
      <c r="AZ59" s="210"/>
      <c r="BA59" s="210"/>
      <c r="BB59" s="210"/>
      <c r="BC59" s="210"/>
      <c r="BD59" s="210"/>
      <c r="BE59" s="210"/>
      <c r="BF59" s="210"/>
      <c r="BG59" s="210"/>
      <c r="BH59" s="210"/>
      <c r="BI59" s="210"/>
      <c r="BJ59" s="210"/>
      <c r="BK59" s="210"/>
      <c r="BL59" s="210"/>
      <c r="BM59" s="210"/>
      <c r="BN59" s="210"/>
      <c r="BO59" s="210"/>
      <c r="BP59" s="210"/>
      <c r="BQ59" s="210"/>
      <c r="BR59" s="210"/>
      <c r="BS59" s="210"/>
      <c r="BT59" s="210"/>
      <c r="BU59" s="210"/>
      <c r="BV59" s="210"/>
      <c r="BW59" s="210"/>
      <c r="BX59" s="210"/>
      <c r="BY59" s="210"/>
      <c r="BZ59" s="210"/>
      <c r="CA59" s="210"/>
      <c r="CB59" s="210"/>
      <c r="CC59" s="210"/>
      <c r="CD59" s="210"/>
      <c r="CE59" s="210"/>
      <c r="CF59" s="210"/>
      <c r="CG59" s="210"/>
      <c r="CH59" s="210"/>
      <c r="CI59" s="210"/>
      <c r="CJ59" s="210"/>
      <c r="CK59" s="211"/>
    </row>
    <row r="60" spans="1:89" ht="8.25" customHeight="1">
      <c r="A60" s="209"/>
      <c r="B60" s="210"/>
      <c r="C60" s="210"/>
      <c r="D60" s="210"/>
      <c r="E60" s="210"/>
      <c r="F60" s="210"/>
      <c r="G60" s="210"/>
      <c r="H60" s="210"/>
      <c r="I60" s="210"/>
      <c r="J60" s="210"/>
      <c r="K60" s="210"/>
      <c r="L60" s="210"/>
      <c r="M60" s="210"/>
      <c r="N60" s="210"/>
      <c r="O60" s="210"/>
      <c r="P60" s="210"/>
      <c r="Q60" s="210"/>
      <c r="R60" s="210"/>
      <c r="S60" s="210"/>
      <c r="T60" s="210"/>
      <c r="U60" s="210"/>
      <c r="V60" s="210"/>
      <c r="W60" s="210"/>
      <c r="X60" s="210"/>
      <c r="Y60" s="210"/>
      <c r="Z60" s="210"/>
      <c r="AA60" s="210"/>
      <c r="AB60" s="210"/>
      <c r="AC60" s="210"/>
      <c r="AD60" s="210"/>
      <c r="AE60" s="210"/>
      <c r="AF60" s="210"/>
      <c r="AG60" s="210"/>
      <c r="AH60" s="210"/>
      <c r="AI60" s="210"/>
      <c r="AJ60" s="210"/>
      <c r="AK60" s="210"/>
      <c r="AL60" s="210"/>
      <c r="AM60" s="210"/>
      <c r="AN60" s="210"/>
      <c r="AO60" s="210"/>
      <c r="AP60" s="210"/>
      <c r="AQ60" s="210"/>
      <c r="AR60" s="210"/>
      <c r="AS60" s="210"/>
      <c r="AT60" s="210"/>
      <c r="AU60" s="210"/>
      <c r="AV60" s="210"/>
      <c r="AW60" s="210"/>
      <c r="AX60" s="210"/>
      <c r="AY60" s="210"/>
      <c r="AZ60" s="210"/>
      <c r="BA60" s="210"/>
      <c r="BB60" s="210"/>
      <c r="BC60" s="210"/>
      <c r="BD60" s="210"/>
      <c r="BE60" s="210"/>
      <c r="BF60" s="210"/>
      <c r="BG60" s="210"/>
      <c r="BH60" s="210"/>
      <c r="BI60" s="210"/>
      <c r="BJ60" s="210"/>
      <c r="BK60" s="210"/>
      <c r="BL60" s="210"/>
      <c r="BM60" s="210"/>
      <c r="BN60" s="210"/>
      <c r="BO60" s="210"/>
      <c r="BP60" s="210"/>
      <c r="BQ60" s="210"/>
      <c r="BR60" s="210"/>
      <c r="BS60" s="210"/>
      <c r="BT60" s="210"/>
      <c r="BU60" s="210"/>
      <c r="BV60" s="210"/>
      <c r="BW60" s="210"/>
      <c r="BX60" s="210"/>
      <c r="BY60" s="210"/>
      <c r="BZ60" s="210"/>
      <c r="CA60" s="210"/>
      <c r="CB60" s="210"/>
      <c r="CC60" s="210"/>
      <c r="CD60" s="210"/>
      <c r="CE60" s="210"/>
      <c r="CF60" s="210"/>
      <c r="CG60" s="210"/>
      <c r="CH60" s="210"/>
      <c r="CI60" s="210"/>
      <c r="CJ60" s="210"/>
      <c r="CK60" s="211"/>
    </row>
    <row r="61" spans="1:89" ht="8.25" customHeight="1">
      <c r="A61" s="209"/>
      <c r="B61" s="210"/>
      <c r="C61" s="210"/>
      <c r="D61" s="210"/>
      <c r="E61" s="210"/>
      <c r="F61" s="210"/>
      <c r="G61" s="210"/>
      <c r="H61" s="210"/>
      <c r="I61" s="210"/>
      <c r="J61" s="210"/>
      <c r="K61" s="210"/>
      <c r="L61" s="210"/>
      <c r="M61" s="210"/>
      <c r="N61" s="210"/>
      <c r="O61" s="210"/>
      <c r="P61" s="210"/>
      <c r="Q61" s="210"/>
      <c r="R61" s="210"/>
      <c r="S61" s="210"/>
      <c r="T61" s="210"/>
      <c r="U61" s="210"/>
      <c r="V61" s="210"/>
      <c r="W61" s="210"/>
      <c r="X61" s="210"/>
      <c r="Y61" s="210"/>
      <c r="Z61" s="210"/>
      <c r="AA61" s="210"/>
      <c r="AB61" s="210"/>
      <c r="AC61" s="210"/>
      <c r="AD61" s="210"/>
      <c r="AE61" s="210"/>
      <c r="AF61" s="210"/>
      <c r="AG61" s="210"/>
      <c r="AH61" s="210"/>
      <c r="AI61" s="210"/>
      <c r="AJ61" s="210"/>
      <c r="AK61" s="210"/>
      <c r="AL61" s="210"/>
      <c r="AM61" s="210"/>
      <c r="AN61" s="210"/>
      <c r="AO61" s="210"/>
      <c r="AP61" s="210"/>
      <c r="AQ61" s="210"/>
      <c r="AR61" s="210"/>
      <c r="AS61" s="210"/>
      <c r="AT61" s="210"/>
      <c r="AU61" s="210"/>
      <c r="AV61" s="210"/>
      <c r="AW61" s="210"/>
      <c r="AX61" s="210"/>
      <c r="AY61" s="210"/>
      <c r="AZ61" s="210"/>
      <c r="BA61" s="210"/>
      <c r="BB61" s="210"/>
      <c r="BC61" s="210"/>
      <c r="BD61" s="210"/>
      <c r="BE61" s="210"/>
      <c r="BF61" s="210"/>
      <c r="BG61" s="210"/>
      <c r="BH61" s="210"/>
      <c r="BI61" s="210"/>
      <c r="BJ61" s="210"/>
      <c r="BK61" s="210"/>
      <c r="BL61" s="210"/>
      <c r="BM61" s="210"/>
      <c r="BN61" s="210"/>
      <c r="BO61" s="210"/>
      <c r="BP61" s="210"/>
      <c r="BQ61" s="210"/>
      <c r="BR61" s="210"/>
      <c r="BS61" s="210"/>
      <c r="BT61" s="210"/>
      <c r="BU61" s="210"/>
      <c r="BV61" s="210"/>
      <c r="BW61" s="210"/>
      <c r="BX61" s="210"/>
      <c r="BY61" s="210"/>
      <c r="BZ61" s="210"/>
      <c r="CA61" s="210"/>
      <c r="CB61" s="210"/>
      <c r="CC61" s="210"/>
      <c r="CD61" s="210"/>
      <c r="CE61" s="210"/>
      <c r="CF61" s="210"/>
      <c r="CG61" s="210"/>
      <c r="CH61" s="210"/>
      <c r="CI61" s="210"/>
      <c r="CJ61" s="210"/>
      <c r="CK61" s="211"/>
    </row>
    <row r="62" spans="1:89" ht="8.25" customHeight="1">
      <c r="A62" s="209"/>
      <c r="B62" s="210"/>
      <c r="C62" s="210"/>
      <c r="D62" s="210"/>
      <c r="E62" s="210"/>
      <c r="F62" s="210"/>
      <c r="G62" s="210"/>
      <c r="H62" s="210"/>
      <c r="I62" s="210"/>
      <c r="J62" s="210"/>
      <c r="K62" s="210"/>
      <c r="L62" s="210"/>
      <c r="M62" s="210"/>
      <c r="N62" s="210"/>
      <c r="O62" s="210"/>
      <c r="P62" s="210"/>
      <c r="Q62" s="210"/>
      <c r="R62" s="210"/>
      <c r="S62" s="210"/>
      <c r="T62" s="210"/>
      <c r="U62" s="210"/>
      <c r="V62" s="210"/>
      <c r="W62" s="210"/>
      <c r="X62" s="210"/>
      <c r="Y62" s="210"/>
      <c r="Z62" s="210"/>
      <c r="AA62" s="210"/>
      <c r="AB62" s="210"/>
      <c r="AC62" s="210"/>
      <c r="AD62" s="210"/>
      <c r="AE62" s="210"/>
      <c r="AF62" s="210"/>
      <c r="AG62" s="210"/>
      <c r="AH62" s="210"/>
      <c r="AI62" s="210"/>
      <c r="AJ62" s="210"/>
      <c r="AK62" s="210"/>
      <c r="AL62" s="210"/>
      <c r="AM62" s="210"/>
      <c r="AN62" s="210"/>
      <c r="AO62" s="210"/>
      <c r="AP62" s="210"/>
      <c r="AQ62" s="210"/>
      <c r="AR62" s="210"/>
      <c r="AS62" s="210"/>
      <c r="AT62" s="210"/>
      <c r="AU62" s="210"/>
      <c r="AV62" s="210"/>
      <c r="AW62" s="210"/>
      <c r="AX62" s="210"/>
      <c r="AY62" s="210"/>
      <c r="AZ62" s="210"/>
      <c r="BA62" s="210"/>
      <c r="BB62" s="210"/>
      <c r="BC62" s="210"/>
      <c r="BD62" s="210"/>
      <c r="BE62" s="210"/>
      <c r="BF62" s="210"/>
      <c r="BG62" s="210"/>
      <c r="BH62" s="210"/>
      <c r="BI62" s="210"/>
      <c r="BJ62" s="210"/>
      <c r="BK62" s="210"/>
      <c r="BL62" s="210"/>
      <c r="BM62" s="210"/>
      <c r="BN62" s="210"/>
      <c r="BO62" s="210"/>
      <c r="BP62" s="210"/>
      <c r="BQ62" s="210"/>
      <c r="BR62" s="210"/>
      <c r="BS62" s="210"/>
      <c r="BT62" s="210"/>
      <c r="BU62" s="210"/>
      <c r="BV62" s="210"/>
      <c r="BW62" s="210"/>
      <c r="BX62" s="210"/>
      <c r="BY62" s="210"/>
      <c r="BZ62" s="210"/>
      <c r="CA62" s="210"/>
      <c r="CB62" s="210"/>
      <c r="CC62" s="210"/>
      <c r="CD62" s="210"/>
      <c r="CE62" s="210"/>
      <c r="CF62" s="210"/>
      <c r="CG62" s="210"/>
      <c r="CH62" s="210"/>
      <c r="CI62" s="210"/>
      <c r="CJ62" s="210"/>
      <c r="CK62" s="211"/>
    </row>
    <row r="63" spans="1:89" ht="8.25" customHeight="1">
      <c r="A63" s="209"/>
      <c r="B63" s="210"/>
      <c r="C63" s="210"/>
      <c r="D63" s="210"/>
      <c r="E63" s="210"/>
      <c r="F63" s="210"/>
      <c r="G63" s="210"/>
      <c r="H63" s="210"/>
      <c r="I63" s="210"/>
      <c r="J63" s="210"/>
      <c r="K63" s="210"/>
      <c r="L63" s="210"/>
      <c r="M63" s="210"/>
      <c r="N63" s="210"/>
      <c r="O63" s="210"/>
      <c r="P63" s="210"/>
      <c r="Q63" s="210"/>
      <c r="R63" s="210"/>
      <c r="S63" s="210"/>
      <c r="T63" s="210"/>
      <c r="U63" s="210"/>
      <c r="V63" s="210"/>
      <c r="W63" s="210"/>
      <c r="X63" s="210"/>
      <c r="Y63" s="210"/>
      <c r="Z63" s="210"/>
      <c r="AA63" s="210"/>
      <c r="AB63" s="210"/>
      <c r="AC63" s="210"/>
      <c r="AD63" s="210"/>
      <c r="AE63" s="210"/>
      <c r="AF63" s="210"/>
      <c r="AG63" s="210"/>
      <c r="AH63" s="210"/>
      <c r="AI63" s="210"/>
      <c r="AJ63" s="210"/>
      <c r="AK63" s="210"/>
      <c r="AL63" s="210"/>
      <c r="AM63" s="210"/>
      <c r="AN63" s="210"/>
      <c r="AO63" s="210"/>
      <c r="AP63" s="210"/>
      <c r="AQ63" s="210"/>
      <c r="AR63" s="210"/>
      <c r="AS63" s="210"/>
      <c r="AT63" s="210"/>
      <c r="AU63" s="210"/>
      <c r="AV63" s="210"/>
      <c r="AW63" s="210"/>
      <c r="AX63" s="210"/>
      <c r="AY63" s="210"/>
      <c r="AZ63" s="210"/>
      <c r="BA63" s="210"/>
      <c r="BB63" s="210"/>
      <c r="BC63" s="210"/>
      <c r="BD63" s="210"/>
      <c r="BE63" s="210"/>
      <c r="BF63" s="210"/>
      <c r="BG63" s="210"/>
      <c r="BH63" s="210"/>
      <c r="BI63" s="210"/>
      <c r="BJ63" s="210"/>
      <c r="BK63" s="210"/>
      <c r="BL63" s="210"/>
      <c r="BM63" s="210"/>
      <c r="BN63" s="210"/>
      <c r="BO63" s="210"/>
      <c r="BP63" s="210"/>
      <c r="BQ63" s="210"/>
      <c r="BR63" s="210"/>
      <c r="BS63" s="210"/>
      <c r="BT63" s="210"/>
      <c r="BU63" s="210"/>
      <c r="BV63" s="210"/>
      <c r="BW63" s="210"/>
      <c r="BX63" s="210"/>
      <c r="BY63" s="210"/>
      <c r="BZ63" s="210"/>
      <c r="CA63" s="210"/>
      <c r="CB63" s="210"/>
      <c r="CC63" s="210"/>
      <c r="CD63" s="210"/>
      <c r="CE63" s="210"/>
      <c r="CF63" s="210"/>
      <c r="CG63" s="210"/>
      <c r="CH63" s="210"/>
      <c r="CI63" s="210"/>
      <c r="CJ63" s="210"/>
      <c r="CK63" s="211"/>
    </row>
    <row r="64" spans="1:89" ht="8.25" customHeight="1">
      <c r="A64" s="209"/>
      <c r="B64" s="210"/>
      <c r="C64" s="210"/>
      <c r="D64" s="210"/>
      <c r="E64" s="210"/>
      <c r="F64" s="210"/>
      <c r="G64" s="210"/>
      <c r="H64" s="210"/>
      <c r="I64" s="210"/>
      <c r="J64" s="210"/>
      <c r="K64" s="210"/>
      <c r="L64" s="210"/>
      <c r="M64" s="210"/>
      <c r="N64" s="210"/>
      <c r="O64" s="210"/>
      <c r="P64" s="210"/>
      <c r="Q64" s="210"/>
      <c r="R64" s="210"/>
      <c r="S64" s="210"/>
      <c r="T64" s="210"/>
      <c r="U64" s="210"/>
      <c r="V64" s="210"/>
      <c r="W64" s="210"/>
      <c r="X64" s="210"/>
      <c r="Y64" s="210"/>
      <c r="Z64" s="210"/>
      <c r="AA64" s="210"/>
      <c r="AB64" s="210"/>
      <c r="AC64" s="210"/>
      <c r="AD64" s="210"/>
      <c r="AE64" s="210"/>
      <c r="AF64" s="210"/>
      <c r="AG64" s="210"/>
      <c r="AH64" s="210"/>
      <c r="AI64" s="210"/>
      <c r="AJ64" s="210"/>
      <c r="AK64" s="210"/>
      <c r="AL64" s="210"/>
      <c r="AM64" s="210"/>
      <c r="AN64" s="210"/>
      <c r="AO64" s="210"/>
      <c r="AP64" s="210"/>
      <c r="AQ64" s="210"/>
      <c r="AR64" s="210"/>
      <c r="AS64" s="210"/>
      <c r="AT64" s="210"/>
      <c r="AU64" s="210"/>
      <c r="AV64" s="210"/>
      <c r="AW64" s="210"/>
      <c r="AX64" s="210"/>
      <c r="AY64" s="210"/>
      <c r="AZ64" s="210"/>
      <c r="BA64" s="210"/>
      <c r="BB64" s="210"/>
      <c r="BC64" s="210"/>
      <c r="BD64" s="210"/>
      <c r="BE64" s="210"/>
      <c r="BF64" s="210"/>
      <c r="BG64" s="210"/>
      <c r="BH64" s="210"/>
      <c r="BI64" s="210"/>
      <c r="BJ64" s="210"/>
      <c r="BK64" s="210"/>
      <c r="BL64" s="210"/>
      <c r="BM64" s="210"/>
      <c r="BN64" s="210"/>
      <c r="BO64" s="210"/>
      <c r="BP64" s="210"/>
      <c r="BQ64" s="210"/>
      <c r="BR64" s="210"/>
      <c r="BS64" s="210"/>
      <c r="BT64" s="210"/>
      <c r="BU64" s="210"/>
      <c r="BV64" s="210"/>
      <c r="BW64" s="210"/>
      <c r="BX64" s="210"/>
      <c r="BY64" s="210"/>
      <c r="BZ64" s="210"/>
      <c r="CA64" s="210"/>
      <c r="CB64" s="210"/>
      <c r="CC64" s="210"/>
      <c r="CD64" s="210"/>
      <c r="CE64" s="210"/>
      <c r="CF64" s="210"/>
      <c r="CG64" s="210"/>
      <c r="CH64" s="210"/>
      <c r="CI64" s="210"/>
      <c r="CJ64" s="210"/>
      <c r="CK64" s="211"/>
    </row>
    <row r="65" spans="1:90" ht="10.5" customHeight="1">
      <c r="A65" s="212"/>
      <c r="B65" s="213"/>
      <c r="C65" s="213"/>
      <c r="D65" s="213"/>
      <c r="E65" s="213"/>
      <c r="F65" s="213"/>
      <c r="G65" s="213"/>
      <c r="H65" s="213"/>
      <c r="I65" s="213"/>
      <c r="J65" s="213"/>
      <c r="K65" s="213"/>
      <c r="L65" s="213"/>
      <c r="M65" s="213"/>
      <c r="N65" s="213"/>
      <c r="O65" s="213"/>
      <c r="P65" s="213"/>
      <c r="Q65" s="213"/>
      <c r="R65" s="213"/>
      <c r="S65" s="213"/>
      <c r="T65" s="213"/>
      <c r="U65" s="213"/>
      <c r="V65" s="213"/>
      <c r="W65" s="213"/>
      <c r="X65" s="213"/>
      <c r="Y65" s="213"/>
      <c r="Z65" s="213"/>
      <c r="AA65" s="213"/>
      <c r="AB65" s="213"/>
      <c r="AC65" s="213"/>
      <c r="AD65" s="213"/>
      <c r="AE65" s="213"/>
      <c r="AF65" s="213"/>
      <c r="AG65" s="213"/>
      <c r="AH65" s="213"/>
      <c r="AI65" s="213"/>
      <c r="AJ65" s="213"/>
      <c r="AK65" s="213"/>
      <c r="AL65" s="213"/>
      <c r="AM65" s="213"/>
      <c r="AN65" s="213"/>
      <c r="AO65" s="213"/>
      <c r="AP65" s="213"/>
      <c r="AQ65" s="213"/>
      <c r="AR65" s="213"/>
      <c r="AS65" s="213"/>
      <c r="AT65" s="213"/>
      <c r="AU65" s="213"/>
      <c r="AV65" s="213"/>
      <c r="AW65" s="213"/>
      <c r="AX65" s="213"/>
      <c r="AY65" s="213"/>
      <c r="AZ65" s="213"/>
      <c r="BA65" s="213"/>
      <c r="BB65" s="213"/>
      <c r="BC65" s="213"/>
      <c r="BD65" s="213"/>
      <c r="BE65" s="213"/>
      <c r="BF65" s="213"/>
      <c r="BG65" s="213"/>
      <c r="BH65" s="213"/>
      <c r="BI65" s="213"/>
      <c r="BJ65" s="213"/>
      <c r="BK65" s="213"/>
      <c r="BL65" s="213"/>
      <c r="BM65" s="213"/>
      <c r="BN65" s="213"/>
      <c r="BO65" s="213"/>
      <c r="BP65" s="213"/>
      <c r="BQ65" s="213"/>
      <c r="BR65" s="213"/>
      <c r="BS65" s="213"/>
      <c r="BT65" s="213"/>
      <c r="BU65" s="213"/>
      <c r="BV65" s="213"/>
      <c r="BW65" s="213"/>
      <c r="BX65" s="213"/>
      <c r="BY65" s="213"/>
      <c r="BZ65" s="213"/>
      <c r="CA65" s="213"/>
      <c r="CB65" s="213"/>
      <c r="CC65" s="213"/>
      <c r="CD65" s="213"/>
      <c r="CE65" s="213"/>
      <c r="CF65" s="213"/>
      <c r="CG65" s="213"/>
      <c r="CH65" s="213"/>
      <c r="CI65" s="213"/>
      <c r="CJ65" s="213"/>
      <c r="CK65" s="214"/>
    </row>
    <row r="66" spans="1:90" ht="6" customHeight="1">
      <c r="A66" s="25"/>
      <c r="B66" s="25"/>
      <c r="C66" s="25"/>
      <c r="D66" s="25"/>
      <c r="E66" s="25"/>
      <c r="F66" s="25"/>
      <c r="G66" s="25"/>
      <c r="H66" s="25"/>
      <c r="I66" s="25"/>
      <c r="J66" s="25"/>
      <c r="K66" s="25"/>
      <c r="L66" s="25"/>
      <c r="M66" s="25"/>
      <c r="N66" s="25"/>
      <c r="O66" s="25"/>
      <c r="P66" s="25"/>
      <c r="Q66" s="25"/>
      <c r="R66" s="25"/>
      <c r="S66" s="25"/>
      <c r="T66" s="25"/>
      <c r="U66" s="25"/>
      <c r="V66" s="25"/>
      <c r="W66" s="25"/>
      <c r="X66" s="25"/>
      <c r="Y66" s="25"/>
      <c r="Z66" s="25"/>
      <c r="AA66" s="25"/>
      <c r="AB66" s="25"/>
      <c r="AC66" s="25"/>
      <c r="AD66" s="25"/>
      <c r="AE66" s="25"/>
      <c r="AF66" s="25"/>
      <c r="AG66" s="25"/>
      <c r="AH66" s="25"/>
      <c r="AI66" s="25"/>
      <c r="AJ66" s="25"/>
      <c r="AK66" s="25"/>
      <c r="AL66" s="25"/>
      <c r="AM66" s="25"/>
      <c r="AN66" s="25"/>
      <c r="AO66" s="25"/>
      <c r="AP66" s="25"/>
      <c r="AQ66" s="25"/>
      <c r="AR66" s="25"/>
      <c r="AS66" s="25"/>
      <c r="AT66" s="25"/>
      <c r="AU66" s="25"/>
      <c r="AV66" s="25"/>
      <c r="AW66" s="25"/>
      <c r="AX66" s="25"/>
      <c r="AY66" s="25"/>
      <c r="AZ66" s="25"/>
      <c r="BA66" s="25"/>
      <c r="BB66" s="25"/>
      <c r="BC66" s="25"/>
      <c r="BD66" s="25"/>
      <c r="BE66" s="25"/>
      <c r="BF66" s="25"/>
      <c r="BG66" s="25"/>
      <c r="BH66" s="25"/>
      <c r="BI66" s="25"/>
      <c r="BJ66" s="25"/>
      <c r="BK66" s="25"/>
      <c r="BL66" s="25"/>
      <c r="BM66" s="25"/>
      <c r="BN66" s="25"/>
      <c r="BO66" s="25"/>
      <c r="BP66" s="25"/>
      <c r="BQ66" s="25"/>
      <c r="BR66" s="18"/>
      <c r="BS66" s="18"/>
      <c r="BT66" s="18"/>
      <c r="BU66" s="18"/>
      <c r="BV66" s="18"/>
      <c r="BW66" s="18"/>
      <c r="BX66" s="18"/>
      <c r="BY66" s="18"/>
      <c r="BZ66" s="18"/>
      <c r="CA66" s="18"/>
      <c r="CB66" s="18"/>
      <c r="CC66" s="18"/>
      <c r="CD66" s="18"/>
      <c r="CE66" s="18"/>
      <c r="CF66" s="18"/>
      <c r="CG66" s="18"/>
      <c r="CH66" s="18"/>
      <c r="CI66" s="18"/>
      <c r="CJ66" s="18"/>
      <c r="CK66" s="18"/>
    </row>
    <row r="67" spans="1:90" ht="6" customHeight="1">
      <c r="A67" s="25"/>
      <c r="B67" s="25"/>
      <c r="C67" s="25"/>
      <c r="D67" s="25"/>
      <c r="E67" s="25"/>
      <c r="F67" s="25"/>
      <c r="G67" s="25"/>
      <c r="H67" s="25"/>
      <c r="I67" s="25"/>
      <c r="J67" s="25"/>
      <c r="K67" s="25"/>
      <c r="L67" s="25"/>
      <c r="M67" s="25"/>
      <c r="N67" s="25"/>
      <c r="O67" s="25"/>
      <c r="P67" s="25"/>
      <c r="Q67" s="25"/>
      <c r="R67" s="25"/>
      <c r="S67" s="25"/>
      <c r="T67" s="25"/>
      <c r="U67" s="25"/>
      <c r="V67" s="25"/>
      <c r="W67" s="25"/>
      <c r="X67" s="25"/>
      <c r="Y67" s="25"/>
      <c r="Z67" s="25"/>
      <c r="AA67" s="25"/>
      <c r="AB67" s="25"/>
      <c r="AC67" s="25"/>
      <c r="AD67" s="25"/>
      <c r="AE67" s="25"/>
      <c r="AF67" s="25"/>
      <c r="AG67" s="25"/>
      <c r="AH67" s="25"/>
      <c r="AI67" s="25"/>
      <c r="AJ67" s="25"/>
      <c r="AK67" s="25"/>
      <c r="AL67" s="25"/>
      <c r="AM67" s="25"/>
      <c r="AN67" s="25"/>
      <c r="AO67" s="25"/>
      <c r="AP67" s="25"/>
      <c r="AQ67" s="25"/>
      <c r="AR67" s="25"/>
      <c r="AS67" s="25"/>
      <c r="AT67" s="25"/>
      <c r="AU67" s="25"/>
      <c r="AV67" s="25"/>
      <c r="AW67" s="25"/>
      <c r="AX67" s="25"/>
      <c r="AY67" s="25"/>
      <c r="AZ67" s="25"/>
      <c r="BA67" s="25"/>
      <c r="BB67" s="25"/>
      <c r="BC67" s="25"/>
      <c r="BD67" s="25"/>
      <c r="BE67" s="25"/>
      <c r="BF67" s="25"/>
      <c r="BG67" s="25"/>
      <c r="BH67" s="25"/>
      <c r="BI67" s="25"/>
      <c r="BJ67" s="25"/>
      <c r="BK67" s="25"/>
      <c r="BL67" s="25"/>
      <c r="BM67" s="25"/>
      <c r="BN67" s="25"/>
      <c r="BO67" s="25"/>
      <c r="BP67" s="25"/>
      <c r="BQ67" s="25"/>
      <c r="BR67" s="18"/>
      <c r="BS67" s="18"/>
      <c r="BT67" s="18"/>
      <c r="BU67" s="18"/>
      <c r="BV67" s="18"/>
      <c r="BW67" s="18"/>
      <c r="BX67" s="18"/>
      <c r="BY67" s="18"/>
      <c r="BZ67" s="18"/>
      <c r="CA67" s="18"/>
      <c r="CB67" s="18"/>
      <c r="CC67" s="18"/>
      <c r="CD67" s="18"/>
      <c r="CE67" s="18"/>
      <c r="CF67" s="18"/>
      <c r="CG67" s="18"/>
      <c r="CH67" s="18"/>
      <c r="CI67" s="18"/>
      <c r="CJ67" s="18"/>
      <c r="CK67" s="18"/>
    </row>
    <row r="68" spans="1:90" ht="5.25" customHeight="1">
      <c r="A68" s="18"/>
      <c r="B68" s="18"/>
      <c r="C68" s="18"/>
      <c r="D68" s="18"/>
      <c r="E68" s="18"/>
      <c r="F68" s="18"/>
      <c r="G68" s="18"/>
      <c r="H68" s="18"/>
      <c r="I68" s="18"/>
      <c r="J68" s="18"/>
      <c r="K68" s="18"/>
      <c r="L68" s="18"/>
      <c r="M68" s="18"/>
      <c r="N68" s="18"/>
      <c r="O68" s="18"/>
      <c r="P68" s="18"/>
      <c r="Q68" s="18"/>
      <c r="R68" s="18"/>
      <c r="S68" s="18"/>
      <c r="T68" s="18"/>
      <c r="U68" s="18"/>
      <c r="V68" s="18"/>
      <c r="W68" s="18"/>
      <c r="X68" s="18"/>
      <c r="Y68" s="18"/>
      <c r="Z68" s="18"/>
      <c r="AA68" s="18"/>
      <c r="AB68" s="18"/>
      <c r="AC68" s="18"/>
      <c r="AD68" s="18"/>
      <c r="AE68" s="18"/>
      <c r="AF68" s="18"/>
      <c r="AG68" s="18"/>
      <c r="AH68" s="18"/>
      <c r="AI68" s="18"/>
      <c r="AJ68" s="18"/>
      <c r="AK68" s="18"/>
      <c r="AL68" s="18"/>
      <c r="AM68" s="18"/>
      <c r="AN68" s="18"/>
      <c r="AO68" s="18"/>
      <c r="AP68" s="18"/>
      <c r="AQ68" s="18"/>
      <c r="AR68" s="18"/>
      <c r="AS68" s="18"/>
      <c r="AT68" s="18"/>
      <c r="AU68" s="18"/>
      <c r="AV68" s="18"/>
      <c r="AW68" s="18"/>
      <c r="AX68" s="18"/>
      <c r="AY68" s="18"/>
      <c r="AZ68" s="18"/>
      <c r="BA68" s="18"/>
      <c r="BB68" s="18"/>
      <c r="BC68" s="18"/>
      <c r="BD68" s="18"/>
      <c r="BE68" s="18"/>
      <c r="BF68" s="18"/>
      <c r="BG68" s="18"/>
      <c r="BH68" s="18"/>
      <c r="BI68" s="18"/>
      <c r="BJ68" s="18"/>
      <c r="BK68" s="18"/>
      <c r="BL68" s="18"/>
      <c r="BM68" s="18"/>
      <c r="BN68" s="18"/>
      <c r="BO68" s="18"/>
      <c r="BP68" s="18"/>
      <c r="BQ68" s="18"/>
      <c r="BR68" s="18"/>
      <c r="BS68" s="18"/>
      <c r="BT68" s="18"/>
      <c r="BU68" s="18"/>
      <c r="BV68" s="18"/>
      <c r="BW68" s="18"/>
      <c r="BX68" s="18"/>
      <c r="BY68" s="18"/>
      <c r="BZ68" s="18"/>
      <c r="CA68" s="18"/>
      <c r="CB68" s="18"/>
      <c r="CC68" s="18"/>
      <c r="CD68" s="18"/>
      <c r="CE68" s="18"/>
      <c r="CF68" s="18"/>
      <c r="CG68" s="18"/>
      <c r="CH68" s="18"/>
      <c r="CI68" s="18"/>
      <c r="CJ68" s="18"/>
      <c r="CK68" s="18"/>
    </row>
    <row r="69" spans="1:90" ht="5.25" customHeight="1">
      <c r="A69" s="18"/>
      <c r="B69" s="18"/>
      <c r="C69" s="18"/>
      <c r="D69" s="18"/>
      <c r="E69" s="18"/>
      <c r="F69" s="18"/>
      <c r="G69" s="18"/>
      <c r="H69" s="18"/>
      <c r="I69" s="18"/>
      <c r="J69" s="18"/>
      <c r="K69" s="18"/>
      <c r="L69" s="18"/>
      <c r="M69" s="18"/>
      <c r="N69" s="18"/>
      <c r="O69" s="18"/>
      <c r="P69" s="18"/>
      <c r="Q69" s="18"/>
      <c r="R69" s="18"/>
      <c r="S69" s="18"/>
      <c r="T69" s="18"/>
      <c r="U69" s="18"/>
      <c r="V69" s="18"/>
      <c r="W69" s="18"/>
      <c r="X69" s="18"/>
      <c r="Y69" s="18"/>
      <c r="Z69" s="18"/>
      <c r="AA69" s="18"/>
      <c r="AB69" s="18"/>
      <c r="AC69" s="18"/>
      <c r="AD69" s="18"/>
      <c r="AE69" s="18"/>
      <c r="AF69" s="18"/>
      <c r="AG69" s="18"/>
      <c r="AH69" s="18"/>
      <c r="AI69" s="18"/>
      <c r="AJ69" s="18"/>
      <c r="AK69" s="18"/>
      <c r="AL69" s="18"/>
      <c r="AM69" s="18"/>
      <c r="AN69" s="18"/>
      <c r="AO69" s="18"/>
      <c r="AP69" s="18"/>
      <c r="AQ69" s="18"/>
      <c r="AR69" s="18"/>
      <c r="AS69" s="18"/>
      <c r="AT69" s="18"/>
      <c r="AU69" s="18"/>
      <c r="AV69" s="18"/>
      <c r="AW69" s="18"/>
      <c r="AX69" s="18"/>
      <c r="AY69" s="18"/>
      <c r="AZ69" s="18"/>
      <c r="BA69" s="18"/>
      <c r="BB69" s="18"/>
      <c r="BC69" s="18"/>
      <c r="BD69" s="18"/>
      <c r="BE69" s="18"/>
      <c r="BF69" s="18"/>
      <c r="BG69" s="18"/>
      <c r="BH69" s="18"/>
      <c r="BI69" s="18"/>
      <c r="BJ69" s="18"/>
      <c r="BK69" s="18"/>
      <c r="BL69" s="18"/>
      <c r="BM69" s="18"/>
      <c r="BN69" s="18"/>
      <c r="BO69" s="18"/>
      <c r="BP69" s="18"/>
      <c r="BQ69" s="18"/>
      <c r="BR69" s="18"/>
      <c r="BS69" s="18"/>
      <c r="BT69" s="18"/>
      <c r="BU69" s="18"/>
      <c r="BV69" s="18"/>
      <c r="BW69" s="18"/>
      <c r="BX69" s="18"/>
      <c r="BY69" s="18"/>
      <c r="BZ69" s="18"/>
      <c r="CA69" s="18"/>
      <c r="CB69" s="18"/>
      <c r="CC69" s="18"/>
      <c r="CD69" s="18"/>
      <c r="CE69" s="18"/>
      <c r="CF69" s="18"/>
      <c r="CG69" s="18"/>
      <c r="CH69" s="18"/>
      <c r="CI69" s="18"/>
      <c r="CJ69" s="18"/>
      <c r="CK69" s="18"/>
    </row>
    <row r="70" spans="1:90" ht="5.25" customHeight="1">
      <c r="A70" s="18"/>
      <c r="B70" s="18"/>
      <c r="C70" s="18"/>
      <c r="D70" s="18"/>
      <c r="E70" s="18"/>
      <c r="F70" s="18"/>
      <c r="G70" s="18"/>
      <c r="H70" s="18"/>
      <c r="I70" s="18"/>
      <c r="J70" s="18"/>
      <c r="K70" s="18"/>
      <c r="L70" s="18"/>
      <c r="M70" s="18"/>
      <c r="N70" s="18"/>
      <c r="O70" s="18"/>
      <c r="P70" s="18"/>
      <c r="Q70" s="18"/>
      <c r="R70" s="18"/>
      <c r="S70" s="18"/>
      <c r="T70" s="18"/>
      <c r="U70" s="18"/>
      <c r="V70" s="18"/>
      <c r="W70" s="18"/>
      <c r="X70" s="18"/>
      <c r="Y70" s="18"/>
      <c r="Z70" s="18"/>
      <c r="AA70" s="18"/>
      <c r="AB70" s="18"/>
      <c r="AC70" s="18"/>
      <c r="AD70" s="18"/>
      <c r="AE70" s="18"/>
      <c r="AF70" s="18"/>
      <c r="AG70" s="18"/>
      <c r="AH70" s="18"/>
      <c r="AI70" s="18"/>
      <c r="AJ70" s="18"/>
      <c r="AK70" s="18"/>
      <c r="AL70" s="18"/>
      <c r="AM70" s="18"/>
      <c r="AN70" s="18"/>
      <c r="AO70" s="18"/>
      <c r="AP70" s="18"/>
      <c r="AQ70" s="18"/>
      <c r="AR70" s="18"/>
      <c r="AS70" s="18"/>
      <c r="AT70" s="18"/>
      <c r="AU70" s="18"/>
      <c r="AV70" s="18"/>
      <c r="AW70" s="18"/>
      <c r="AX70" s="18"/>
      <c r="AY70" s="18"/>
      <c r="AZ70" s="18"/>
      <c r="BA70" s="18"/>
      <c r="BB70" s="18"/>
      <c r="BC70" s="18"/>
      <c r="BD70" s="18"/>
      <c r="BE70" s="18"/>
      <c r="BF70" s="18"/>
      <c r="BG70" s="18"/>
      <c r="BH70" s="18"/>
      <c r="BI70" s="18"/>
      <c r="BJ70" s="18"/>
      <c r="BK70" s="18"/>
      <c r="BL70" s="18"/>
      <c r="BM70" s="18"/>
      <c r="BN70" s="18"/>
      <c r="BO70" s="18"/>
      <c r="BP70" s="18"/>
      <c r="BQ70" s="18"/>
      <c r="BR70" s="18"/>
      <c r="BS70" s="18"/>
      <c r="BT70" s="18"/>
      <c r="BU70" s="18"/>
      <c r="BV70" s="18"/>
      <c r="BW70" s="18"/>
      <c r="BX70" s="18"/>
      <c r="BY70" s="18"/>
      <c r="BZ70" s="18"/>
      <c r="CA70" s="18"/>
      <c r="CB70" s="18"/>
      <c r="CC70" s="18"/>
      <c r="CD70" s="18"/>
      <c r="CE70" s="18"/>
      <c r="CF70" s="18"/>
      <c r="CG70" s="18"/>
      <c r="CH70" s="18"/>
      <c r="CI70" s="18"/>
      <c r="CJ70" s="18"/>
      <c r="CK70" s="18"/>
    </row>
    <row r="71" spans="1:90" ht="3" customHeight="1">
      <c r="A71" s="26"/>
      <c r="B71" s="26"/>
      <c r="C71" s="26"/>
      <c r="D71" s="26"/>
      <c r="E71" s="26"/>
      <c r="F71" s="26"/>
      <c r="G71" s="26"/>
      <c r="H71" s="27"/>
      <c r="I71" s="27"/>
      <c r="J71" s="27"/>
      <c r="K71" s="27"/>
      <c r="L71" s="27"/>
      <c r="M71" s="27"/>
      <c r="N71" s="27"/>
      <c r="O71" s="27"/>
      <c r="P71" s="27"/>
      <c r="Q71" s="27"/>
      <c r="R71" s="27"/>
      <c r="S71" s="27"/>
      <c r="T71" s="27"/>
      <c r="U71" s="27"/>
      <c r="V71" s="27"/>
      <c r="W71" s="27"/>
      <c r="X71" s="27"/>
      <c r="Y71" s="27"/>
      <c r="Z71" s="27"/>
      <c r="AA71" s="27"/>
      <c r="AB71" s="27"/>
      <c r="AC71" s="27"/>
      <c r="AD71" s="27"/>
      <c r="AE71" s="27"/>
      <c r="AF71" s="27"/>
      <c r="AG71" s="27"/>
      <c r="AH71" s="27"/>
      <c r="AI71" s="18"/>
      <c r="AJ71" s="28"/>
      <c r="AK71" s="28"/>
      <c r="AL71" s="28"/>
      <c r="AM71" s="28"/>
      <c r="AN71" s="28"/>
      <c r="AO71" s="28"/>
      <c r="AP71" s="28"/>
      <c r="AQ71" s="28"/>
      <c r="AR71" s="28"/>
      <c r="AS71" s="28"/>
      <c r="AT71" s="28"/>
      <c r="AU71" s="28"/>
      <c r="AV71" s="28"/>
      <c r="AW71" s="28"/>
      <c r="AX71" s="28"/>
      <c r="AY71" s="28"/>
      <c r="AZ71" s="28"/>
      <c r="BA71" s="28"/>
      <c r="BB71" s="28"/>
      <c r="BC71" s="28"/>
      <c r="BD71" s="28"/>
      <c r="BE71" s="28"/>
      <c r="BF71" s="28"/>
      <c r="BG71" s="28"/>
      <c r="BH71" s="28"/>
      <c r="BI71" s="28"/>
      <c r="BJ71" s="28"/>
      <c r="BK71" s="28"/>
      <c r="BL71" s="28"/>
      <c r="BM71" s="28"/>
      <c r="BN71" s="28"/>
      <c r="BO71" s="28"/>
      <c r="BP71" s="28"/>
      <c r="BQ71" s="18"/>
      <c r="BR71" s="18"/>
      <c r="BS71" s="18"/>
      <c r="BT71" s="18"/>
      <c r="BU71" s="18"/>
      <c r="BV71" s="18"/>
      <c r="BW71" s="18"/>
      <c r="BX71" s="18"/>
      <c r="BY71" s="18"/>
      <c r="BZ71" s="18"/>
      <c r="CA71" s="18"/>
      <c r="CB71" s="18"/>
      <c r="CC71" s="18"/>
      <c r="CD71" s="18"/>
      <c r="CE71" s="18"/>
      <c r="CF71" s="18"/>
      <c r="CG71" s="18"/>
      <c r="CH71" s="18"/>
      <c r="CI71" s="18"/>
      <c r="CJ71" s="18"/>
      <c r="CK71" s="18"/>
    </row>
    <row r="72" spans="1:90" ht="3" customHeight="1">
      <c r="A72" s="26"/>
      <c r="B72" s="26"/>
      <c r="C72" s="26"/>
      <c r="D72" s="26"/>
      <c r="E72" s="26"/>
      <c r="F72" s="26"/>
      <c r="G72" s="26"/>
      <c r="H72" s="27"/>
      <c r="I72" s="27"/>
      <c r="J72" s="27"/>
      <c r="K72" s="27"/>
      <c r="L72" s="27"/>
      <c r="M72" s="27"/>
      <c r="N72" s="27"/>
      <c r="O72" s="27"/>
      <c r="P72" s="27"/>
      <c r="Q72" s="27"/>
      <c r="R72" s="27"/>
      <c r="S72" s="27"/>
      <c r="T72" s="27"/>
      <c r="U72" s="27"/>
      <c r="V72" s="27"/>
      <c r="W72" s="27"/>
      <c r="X72" s="27"/>
      <c r="Y72" s="27"/>
      <c r="Z72" s="27"/>
      <c r="AA72" s="27"/>
      <c r="AB72" s="27"/>
      <c r="AC72" s="27"/>
      <c r="AD72" s="27"/>
      <c r="AE72" s="27"/>
      <c r="AF72" s="27"/>
      <c r="AG72" s="27"/>
      <c r="AH72" s="27"/>
      <c r="AI72" s="18"/>
      <c r="AJ72" s="28"/>
      <c r="AK72" s="28"/>
      <c r="AL72" s="28"/>
      <c r="AM72" s="28"/>
      <c r="AN72" s="28"/>
      <c r="AO72" s="28"/>
      <c r="AP72" s="28"/>
      <c r="AQ72" s="28"/>
      <c r="AR72" s="28"/>
      <c r="AS72" s="28"/>
      <c r="AT72" s="28"/>
      <c r="AU72" s="28"/>
      <c r="AV72" s="28"/>
      <c r="AW72" s="28"/>
      <c r="AX72" s="28"/>
      <c r="AY72" s="28"/>
      <c r="AZ72" s="28"/>
      <c r="BA72" s="28"/>
      <c r="BB72" s="28"/>
      <c r="BC72" s="28"/>
      <c r="BD72" s="28"/>
      <c r="BE72" s="28"/>
      <c r="BF72" s="28"/>
      <c r="BG72" s="28"/>
      <c r="BH72" s="28"/>
      <c r="BI72" s="28"/>
      <c r="BJ72" s="28"/>
      <c r="BK72" s="28"/>
      <c r="BL72" s="28"/>
      <c r="BM72" s="28"/>
      <c r="BN72" s="28"/>
      <c r="BO72" s="28"/>
      <c r="BP72" s="28"/>
      <c r="BQ72" s="18"/>
      <c r="BR72" s="18"/>
      <c r="BS72" s="18"/>
      <c r="BT72" s="18"/>
      <c r="BU72" s="18"/>
      <c r="BV72" s="18"/>
      <c r="BW72" s="18"/>
      <c r="BX72" s="18"/>
      <c r="BY72" s="18"/>
      <c r="BZ72" s="18"/>
      <c r="CA72" s="18"/>
      <c r="CB72" s="18"/>
      <c r="CC72" s="18"/>
      <c r="CD72" s="18"/>
      <c r="CE72" s="18"/>
      <c r="CF72" s="18"/>
      <c r="CG72" s="18"/>
      <c r="CH72" s="18"/>
      <c r="CI72" s="18"/>
      <c r="CJ72" s="18"/>
      <c r="CK72" s="18"/>
    </row>
    <row r="73" spans="1:90" ht="3" customHeight="1">
      <c r="A73" s="26"/>
      <c r="B73" s="26"/>
      <c r="C73" s="26"/>
      <c r="D73" s="26"/>
      <c r="E73" s="26"/>
      <c r="F73" s="26"/>
      <c r="G73" s="26"/>
      <c r="H73" s="27"/>
      <c r="I73" s="27"/>
      <c r="J73" s="27"/>
      <c r="K73" s="27"/>
      <c r="L73" s="27"/>
      <c r="M73" s="27"/>
      <c r="N73" s="27"/>
      <c r="O73" s="27"/>
      <c r="P73" s="27"/>
      <c r="Q73" s="27"/>
      <c r="R73" s="27"/>
      <c r="S73" s="27"/>
      <c r="T73" s="27"/>
      <c r="U73" s="27"/>
      <c r="V73" s="27"/>
      <c r="W73" s="27"/>
      <c r="X73" s="27"/>
      <c r="Y73" s="27"/>
      <c r="Z73" s="27"/>
      <c r="AA73" s="27"/>
      <c r="AB73" s="27"/>
      <c r="AC73" s="27"/>
      <c r="AD73" s="27"/>
      <c r="AE73" s="27"/>
      <c r="AF73" s="27"/>
      <c r="AG73" s="27"/>
      <c r="AH73" s="27"/>
      <c r="AI73" s="18"/>
      <c r="AJ73" s="28"/>
      <c r="AK73" s="28"/>
      <c r="AL73" s="28"/>
      <c r="AM73" s="28"/>
      <c r="AN73" s="28"/>
      <c r="AO73" s="28"/>
      <c r="AP73" s="28"/>
      <c r="AQ73" s="28"/>
      <c r="AR73" s="28"/>
      <c r="AS73" s="28"/>
      <c r="AT73" s="28"/>
      <c r="AU73" s="28"/>
      <c r="AV73" s="28"/>
      <c r="AW73" s="28"/>
      <c r="AX73" s="28"/>
      <c r="AY73" s="28"/>
      <c r="AZ73" s="28"/>
      <c r="BA73" s="28"/>
      <c r="BB73" s="28"/>
      <c r="BC73" s="28"/>
      <c r="BD73" s="28"/>
      <c r="BE73" s="28"/>
      <c r="BF73" s="28"/>
      <c r="BG73" s="28"/>
      <c r="BH73" s="28"/>
      <c r="BI73" s="28"/>
      <c r="BJ73" s="28"/>
      <c r="BK73" s="28"/>
      <c r="BL73" s="28"/>
      <c r="BM73" s="28"/>
      <c r="BN73" s="28"/>
      <c r="BO73" s="28"/>
      <c r="BP73" s="28"/>
      <c r="BQ73" s="18"/>
      <c r="BR73" s="18"/>
      <c r="BS73" s="18"/>
      <c r="BT73" s="18"/>
      <c r="BU73" s="18"/>
      <c r="BV73" s="18"/>
      <c r="BW73" s="18"/>
      <c r="BX73" s="18"/>
      <c r="BY73" s="18"/>
      <c r="BZ73" s="18"/>
      <c r="CA73" s="18"/>
      <c r="CB73" s="18"/>
      <c r="CC73" s="18"/>
      <c r="CD73" s="18"/>
      <c r="CE73" s="18"/>
      <c r="CF73" s="18"/>
      <c r="CG73" s="18"/>
      <c r="CH73" s="18"/>
      <c r="CI73" s="18"/>
      <c r="CJ73" s="18"/>
      <c r="CK73" s="18"/>
    </row>
    <row r="74" spans="1:90" ht="3" customHeight="1">
      <c r="A74" s="26"/>
      <c r="B74" s="26"/>
      <c r="C74" s="26"/>
      <c r="D74" s="26"/>
      <c r="E74" s="26"/>
      <c r="F74" s="26"/>
      <c r="G74" s="26"/>
      <c r="H74" s="27"/>
      <c r="I74" s="27"/>
      <c r="J74" s="27"/>
      <c r="K74" s="27"/>
      <c r="L74" s="27"/>
      <c r="M74" s="27"/>
      <c r="N74" s="27"/>
      <c r="O74" s="27"/>
      <c r="P74" s="27"/>
      <c r="Q74" s="27"/>
      <c r="R74" s="27"/>
      <c r="S74" s="27"/>
      <c r="T74" s="27"/>
      <c r="U74" s="27"/>
      <c r="V74" s="27"/>
      <c r="W74" s="27"/>
      <c r="X74" s="27"/>
      <c r="Y74" s="27"/>
      <c r="Z74" s="27"/>
      <c r="AA74" s="27"/>
      <c r="AB74" s="27"/>
      <c r="AC74" s="27"/>
      <c r="AD74" s="27"/>
      <c r="AE74" s="27"/>
      <c r="AF74" s="27"/>
      <c r="AG74" s="27"/>
      <c r="AH74" s="27"/>
      <c r="AI74" s="18"/>
      <c r="AJ74" s="28"/>
      <c r="AK74" s="28"/>
      <c r="AL74" s="28"/>
      <c r="AM74" s="28"/>
      <c r="AN74" s="28"/>
      <c r="AO74" s="28"/>
      <c r="AP74" s="28"/>
      <c r="AQ74" s="28"/>
      <c r="AR74" s="28"/>
      <c r="AS74" s="28"/>
      <c r="AT74" s="28"/>
      <c r="AU74" s="28"/>
      <c r="AV74" s="28"/>
      <c r="AW74" s="28"/>
      <c r="AX74" s="28"/>
      <c r="AY74" s="28"/>
      <c r="AZ74" s="28"/>
      <c r="BA74" s="28"/>
      <c r="BB74" s="28"/>
      <c r="BC74" s="28"/>
      <c r="BD74" s="28"/>
      <c r="BE74" s="28"/>
      <c r="BF74" s="28"/>
      <c r="BG74" s="28"/>
      <c r="BH74" s="28"/>
      <c r="BI74" s="28"/>
      <c r="BJ74" s="28"/>
      <c r="BK74" s="28"/>
      <c r="BL74" s="28"/>
      <c r="BM74" s="28"/>
      <c r="BN74" s="28"/>
      <c r="BO74" s="28"/>
      <c r="BP74" s="28"/>
      <c r="BQ74" s="18"/>
      <c r="BR74" s="18"/>
      <c r="BS74" s="18"/>
      <c r="BT74" s="18"/>
      <c r="BU74" s="18"/>
      <c r="BV74" s="18"/>
      <c r="BW74" s="18"/>
      <c r="BX74" s="18"/>
      <c r="BY74" s="18"/>
      <c r="BZ74" s="18"/>
      <c r="CA74" s="18"/>
      <c r="CB74" s="18"/>
      <c r="CC74" s="18"/>
      <c r="CD74" s="18"/>
      <c r="CE74" s="18"/>
      <c r="CF74" s="18"/>
      <c r="CG74" s="18"/>
      <c r="CH74" s="18"/>
      <c r="CI74" s="18"/>
      <c r="CJ74" s="18"/>
      <c r="CK74" s="18"/>
    </row>
    <row r="75" spans="1:90" ht="3" customHeight="1">
      <c r="A75" s="26"/>
      <c r="B75" s="26"/>
      <c r="C75" s="26"/>
      <c r="D75" s="26"/>
      <c r="E75" s="26"/>
      <c r="F75" s="26"/>
      <c r="G75" s="26"/>
      <c r="H75" s="27"/>
      <c r="I75" s="27"/>
      <c r="J75" s="27"/>
      <c r="K75" s="27"/>
      <c r="L75" s="27"/>
      <c r="M75" s="27"/>
      <c r="N75" s="27"/>
      <c r="O75" s="27"/>
      <c r="P75" s="27"/>
      <c r="Q75" s="27"/>
      <c r="R75" s="27"/>
      <c r="S75" s="27"/>
      <c r="T75" s="27"/>
      <c r="U75" s="27"/>
      <c r="V75" s="27"/>
      <c r="W75" s="27"/>
      <c r="X75" s="27"/>
      <c r="Y75" s="27"/>
      <c r="Z75" s="27"/>
      <c r="AA75" s="27"/>
      <c r="AB75" s="27"/>
      <c r="AC75" s="27"/>
      <c r="AD75" s="27"/>
      <c r="AE75" s="27"/>
      <c r="AF75" s="27"/>
      <c r="AG75" s="27"/>
      <c r="AH75" s="27"/>
      <c r="AI75" s="18"/>
      <c r="AJ75" s="28"/>
      <c r="AK75" s="28"/>
      <c r="AL75" s="28"/>
      <c r="AM75" s="28"/>
      <c r="AN75" s="28"/>
      <c r="AO75" s="28"/>
      <c r="AP75" s="28"/>
      <c r="AQ75" s="28"/>
      <c r="AR75" s="28"/>
      <c r="AS75" s="28"/>
      <c r="AT75" s="28"/>
      <c r="AU75" s="28"/>
      <c r="AV75" s="28"/>
      <c r="AW75" s="28"/>
      <c r="AX75" s="28"/>
      <c r="AY75" s="28"/>
      <c r="AZ75" s="28"/>
      <c r="BA75" s="28"/>
      <c r="BB75" s="28"/>
      <c r="BC75" s="28"/>
      <c r="BD75" s="28"/>
      <c r="BE75" s="28"/>
      <c r="BF75" s="28"/>
      <c r="BG75" s="28"/>
      <c r="BH75" s="28"/>
      <c r="BI75" s="28"/>
      <c r="BJ75" s="28"/>
      <c r="BK75" s="28"/>
      <c r="BL75" s="28"/>
      <c r="BM75" s="28"/>
      <c r="BN75" s="28"/>
      <c r="BO75" s="28"/>
      <c r="BP75" s="28"/>
      <c r="BQ75" s="18"/>
      <c r="BR75" s="18"/>
      <c r="BS75" s="18"/>
      <c r="BT75" s="18"/>
      <c r="BU75" s="18"/>
      <c r="BV75" s="18"/>
      <c r="BW75" s="18"/>
      <c r="BX75" s="18"/>
      <c r="BY75" s="18"/>
      <c r="BZ75" s="18"/>
      <c r="CA75" s="18"/>
      <c r="CB75" s="18"/>
      <c r="CC75" s="18"/>
      <c r="CD75" s="18"/>
      <c r="CE75" s="18"/>
      <c r="CF75" s="18"/>
      <c r="CG75" s="18"/>
      <c r="CH75" s="18"/>
      <c r="CI75" s="18"/>
      <c r="CJ75" s="18"/>
      <c r="CK75" s="18"/>
    </row>
    <row r="76" spans="1:90" ht="3" customHeight="1">
      <c r="A76" s="26"/>
      <c r="B76" s="26"/>
      <c r="C76" s="26"/>
      <c r="D76" s="26"/>
      <c r="E76" s="26"/>
      <c r="F76" s="26"/>
      <c r="G76" s="26"/>
      <c r="H76" s="27"/>
      <c r="I76" s="27"/>
      <c r="J76" s="27"/>
      <c r="K76" s="27"/>
      <c r="L76" s="27"/>
      <c r="M76" s="27"/>
      <c r="N76" s="27"/>
      <c r="O76" s="27"/>
      <c r="P76" s="27"/>
      <c r="Q76" s="27"/>
      <c r="R76" s="27"/>
      <c r="S76" s="27"/>
      <c r="T76" s="27"/>
      <c r="U76" s="27"/>
      <c r="V76" s="27"/>
      <c r="W76" s="27"/>
      <c r="X76" s="27"/>
      <c r="Y76" s="27"/>
      <c r="Z76" s="27"/>
      <c r="AA76" s="27"/>
      <c r="AB76" s="27"/>
      <c r="AC76" s="27"/>
      <c r="AD76" s="27"/>
      <c r="AE76" s="27"/>
      <c r="AF76" s="27"/>
      <c r="AG76" s="27"/>
      <c r="AH76" s="27"/>
      <c r="AI76" s="18"/>
      <c r="AJ76" s="28"/>
      <c r="AK76" s="28"/>
      <c r="AL76" s="28"/>
      <c r="AM76" s="28"/>
      <c r="AN76" s="28"/>
      <c r="AO76" s="28"/>
      <c r="AP76" s="28"/>
      <c r="AQ76" s="28"/>
      <c r="AR76" s="28"/>
      <c r="AS76" s="28"/>
      <c r="AT76" s="28"/>
      <c r="AU76" s="28"/>
      <c r="AV76" s="28"/>
      <c r="AW76" s="28"/>
      <c r="AX76" s="28"/>
      <c r="AY76" s="28"/>
      <c r="AZ76" s="28"/>
      <c r="BA76" s="28"/>
      <c r="BB76" s="28"/>
      <c r="BC76" s="28"/>
      <c r="BD76" s="28"/>
      <c r="BE76" s="28"/>
      <c r="BF76" s="28"/>
      <c r="BG76" s="28"/>
      <c r="BH76" s="28"/>
      <c r="BI76" s="28"/>
      <c r="BJ76" s="28"/>
      <c r="BK76" s="28"/>
      <c r="BL76" s="28"/>
      <c r="BM76" s="28"/>
      <c r="BN76" s="28"/>
      <c r="BO76" s="28"/>
      <c r="BP76" s="28"/>
      <c r="BQ76" s="18"/>
      <c r="BR76" s="18"/>
      <c r="BS76" s="18"/>
      <c r="BT76" s="18"/>
      <c r="BU76" s="18"/>
      <c r="BV76" s="18"/>
      <c r="BW76" s="18"/>
      <c r="BX76" s="18"/>
      <c r="BY76" s="18"/>
      <c r="BZ76" s="18"/>
      <c r="CA76" s="18"/>
      <c r="CB76" s="18"/>
      <c r="CC76" s="18"/>
      <c r="CD76" s="18"/>
      <c r="CE76" s="18"/>
      <c r="CF76" s="18"/>
      <c r="CG76" s="18"/>
      <c r="CH76" s="18"/>
      <c r="CI76" s="18"/>
      <c r="CJ76" s="18"/>
      <c r="CK76" s="18"/>
    </row>
    <row r="77" spans="1:90" ht="4.5" customHeight="1">
      <c r="A77" s="29"/>
      <c r="B77" s="29"/>
      <c r="C77" s="29"/>
      <c r="D77" s="30"/>
      <c r="E77" s="30"/>
      <c r="F77" s="30"/>
      <c r="G77" s="30"/>
      <c r="H77" s="29"/>
      <c r="I77" s="29"/>
      <c r="J77" s="29"/>
      <c r="K77" s="30"/>
      <c r="L77" s="30"/>
      <c r="M77" s="30"/>
      <c r="N77" s="30"/>
      <c r="O77" s="31"/>
      <c r="P77" s="31"/>
      <c r="Q77" s="31"/>
      <c r="R77" s="31"/>
      <c r="S77" s="31"/>
      <c r="T77" s="31"/>
      <c r="U77" s="31"/>
      <c r="V77" s="31"/>
      <c r="W77" s="31"/>
      <c r="X77" s="31"/>
      <c r="Y77" s="31"/>
      <c r="Z77" s="31"/>
      <c r="AA77" s="31"/>
      <c r="AB77" s="31"/>
      <c r="AC77" s="31"/>
      <c r="AD77" s="31"/>
      <c r="AE77" s="32"/>
      <c r="AF77" s="32"/>
      <c r="AG77" s="32"/>
      <c r="AH77" s="31"/>
      <c r="AI77" s="31"/>
      <c r="AJ77" s="32"/>
      <c r="AK77" s="32"/>
      <c r="AL77" s="32"/>
      <c r="AM77" s="32"/>
      <c r="AN77" s="18"/>
      <c r="AO77" s="33"/>
      <c r="AP77" s="34"/>
      <c r="AQ77" s="35"/>
      <c r="AR77" s="35"/>
      <c r="AS77" s="35"/>
      <c r="AT77" s="35"/>
      <c r="AU77" s="35"/>
      <c r="AV77" s="34"/>
      <c r="AW77" s="34"/>
      <c r="AX77" s="36"/>
      <c r="AY77" s="36"/>
      <c r="AZ77" s="36"/>
      <c r="BA77" s="36"/>
      <c r="BB77" s="36"/>
      <c r="BC77" s="33"/>
      <c r="BD77" s="33"/>
      <c r="BE77" s="37"/>
      <c r="BF77" s="37"/>
      <c r="BG77" s="37"/>
      <c r="BH77" s="37"/>
      <c r="BI77" s="37"/>
      <c r="BJ77" s="37"/>
      <c r="BK77" s="37"/>
      <c r="BL77" s="37"/>
      <c r="BM77" s="37"/>
      <c r="BN77" s="37"/>
      <c r="BO77" s="37"/>
      <c r="BP77" s="37"/>
      <c r="BQ77" s="37"/>
      <c r="BR77" s="37"/>
      <c r="BS77" s="37"/>
      <c r="BT77" s="37"/>
      <c r="BU77" s="36"/>
      <c r="BV77" s="36"/>
      <c r="BW77" s="36"/>
      <c r="BX77" s="36"/>
      <c r="BY77" s="36"/>
      <c r="BZ77" s="36"/>
      <c r="CA77" s="36"/>
      <c r="CB77" s="36"/>
      <c r="CC77" s="36"/>
      <c r="CD77" s="36"/>
      <c r="CE77" s="36"/>
      <c r="CF77" s="36"/>
      <c r="CG77" s="36"/>
      <c r="CH77" s="36"/>
      <c r="CI77" s="36"/>
      <c r="CJ77" s="36"/>
      <c r="CK77" s="36"/>
      <c r="CL77" s="38"/>
    </row>
    <row r="78" spans="1:90" ht="6.75" customHeight="1">
      <c r="A78" s="18"/>
      <c r="B78" s="215"/>
      <c r="C78" s="215"/>
      <c r="D78" s="215"/>
      <c r="E78" s="215"/>
      <c r="F78" s="215"/>
      <c r="G78" s="215"/>
      <c r="H78" s="215"/>
      <c r="I78" s="215"/>
      <c r="J78" s="215"/>
      <c r="K78" s="215"/>
      <c r="L78" s="215"/>
      <c r="M78" s="215"/>
      <c r="N78" s="215"/>
      <c r="O78" s="215"/>
      <c r="P78" s="215"/>
      <c r="Q78" s="215"/>
      <c r="R78" s="215"/>
      <c r="S78" s="215"/>
      <c r="T78" s="215"/>
      <c r="U78" s="215"/>
      <c r="V78" s="215"/>
      <c r="W78" s="215"/>
      <c r="X78" s="215"/>
      <c r="Y78" s="215"/>
      <c r="Z78" s="215"/>
      <c r="AA78" s="215"/>
      <c r="AB78" s="215"/>
      <c r="AC78" s="215"/>
      <c r="AD78" s="215"/>
      <c r="AE78" s="215"/>
      <c r="AF78" s="215"/>
      <c r="AG78" s="215"/>
      <c r="AH78" s="215"/>
      <c r="AI78" s="215"/>
      <c r="AJ78" s="215"/>
      <c r="AK78" s="215"/>
      <c r="AL78" s="215"/>
      <c r="AM78" s="215"/>
      <c r="AN78" s="215"/>
      <c r="AO78" s="215"/>
      <c r="AP78" s="215"/>
      <c r="AQ78" s="215"/>
      <c r="AR78" s="215"/>
      <c r="AS78" s="215"/>
      <c r="AT78" s="215"/>
      <c r="AU78" s="215"/>
      <c r="AV78" s="215"/>
      <c r="AW78" s="215"/>
      <c r="AX78" s="18"/>
      <c r="AY78" s="18"/>
      <c r="AZ78" s="18"/>
      <c r="BA78" s="18"/>
      <c r="BB78" s="18"/>
      <c r="BC78" s="18"/>
      <c r="BD78" s="18"/>
      <c r="BE78" s="18"/>
      <c r="BF78" s="18"/>
      <c r="BG78" s="18"/>
      <c r="BH78" s="18"/>
      <c r="BI78" s="18"/>
      <c r="BJ78" s="18"/>
      <c r="BK78" s="18"/>
      <c r="BL78" s="18"/>
      <c r="BM78" s="18"/>
      <c r="BN78" s="18"/>
      <c r="BO78" s="18"/>
      <c r="BP78" s="18"/>
      <c r="BQ78" s="18"/>
      <c r="BR78" s="18"/>
      <c r="BS78" s="18"/>
      <c r="BT78" s="18"/>
      <c r="BU78" s="18"/>
      <c r="BV78" s="18"/>
      <c r="BW78" s="18"/>
      <c r="BX78" s="18"/>
      <c r="BY78" s="18"/>
      <c r="BZ78" s="18"/>
      <c r="CA78" s="18"/>
      <c r="CB78" s="18"/>
      <c r="CC78" s="18"/>
      <c r="CD78" s="18"/>
      <c r="CE78" s="18"/>
      <c r="CF78" s="18"/>
      <c r="CG78" s="18"/>
      <c r="CH78" s="18"/>
      <c r="CI78" s="18"/>
      <c r="CJ78" s="18"/>
      <c r="CK78" s="18"/>
    </row>
    <row r="79" spans="1:90" ht="6.75" customHeight="1">
      <c r="A79" s="18"/>
      <c r="B79" s="215"/>
      <c r="C79" s="215"/>
      <c r="D79" s="215"/>
      <c r="E79" s="215"/>
      <c r="F79" s="215"/>
      <c r="G79" s="215"/>
      <c r="H79" s="215"/>
      <c r="I79" s="215"/>
      <c r="J79" s="215"/>
      <c r="K79" s="215"/>
      <c r="L79" s="215"/>
      <c r="M79" s="215"/>
      <c r="N79" s="215"/>
      <c r="O79" s="215"/>
      <c r="P79" s="215"/>
      <c r="Q79" s="215"/>
      <c r="R79" s="215"/>
      <c r="S79" s="215"/>
      <c r="T79" s="215"/>
      <c r="U79" s="215"/>
      <c r="V79" s="215"/>
      <c r="W79" s="215"/>
      <c r="X79" s="215"/>
      <c r="Y79" s="215"/>
      <c r="Z79" s="215"/>
      <c r="AA79" s="215"/>
      <c r="AB79" s="215"/>
      <c r="AC79" s="215"/>
      <c r="AD79" s="215"/>
      <c r="AE79" s="215"/>
      <c r="AF79" s="215"/>
      <c r="AG79" s="215"/>
      <c r="AH79" s="215"/>
      <c r="AI79" s="215"/>
      <c r="AJ79" s="215"/>
      <c r="AK79" s="215"/>
      <c r="AL79" s="215"/>
      <c r="AM79" s="215"/>
      <c r="AN79" s="215"/>
      <c r="AO79" s="215"/>
      <c r="AP79" s="215"/>
      <c r="AQ79" s="215"/>
      <c r="AR79" s="215"/>
      <c r="AS79" s="215"/>
      <c r="AT79" s="215"/>
      <c r="AU79" s="215"/>
      <c r="AV79" s="215"/>
      <c r="AW79" s="215"/>
      <c r="AX79" s="18"/>
      <c r="AY79" s="18"/>
      <c r="AZ79" s="18"/>
      <c r="BA79" s="18"/>
      <c r="BB79" s="18"/>
      <c r="BC79" s="18"/>
      <c r="BD79" s="18"/>
      <c r="BE79" s="39"/>
      <c r="BF79" s="40"/>
      <c r="BG79" s="40"/>
      <c r="BH79" s="40"/>
      <c r="BI79" s="40"/>
      <c r="BJ79" s="40"/>
      <c r="BK79" s="40"/>
      <c r="BL79" s="40"/>
      <c r="BM79" s="18"/>
      <c r="BN79" s="18"/>
      <c r="BO79" s="18"/>
      <c r="BP79" s="18"/>
      <c r="BQ79" s="18"/>
      <c r="BR79" s="18"/>
      <c r="BS79" s="18"/>
      <c r="BT79" s="18"/>
      <c r="BU79" s="18"/>
      <c r="BV79" s="18"/>
      <c r="BW79" s="18"/>
      <c r="BX79" s="18"/>
      <c r="BY79" s="18"/>
      <c r="BZ79" s="18"/>
      <c r="CA79" s="18"/>
      <c r="CB79" s="18"/>
      <c r="CC79" s="18"/>
      <c r="CD79" s="18"/>
      <c r="CE79" s="18"/>
      <c r="CF79" s="18"/>
      <c r="CG79" s="18"/>
      <c r="CH79" s="18"/>
      <c r="CI79" s="18"/>
      <c r="CJ79" s="18"/>
      <c r="CK79" s="40"/>
    </row>
    <row r="80" spans="1:90" ht="6" customHeight="1">
      <c r="A80" s="18"/>
      <c r="B80" s="198"/>
      <c r="C80" s="198"/>
      <c r="D80" s="198"/>
      <c r="E80" s="198"/>
      <c r="F80" s="198"/>
      <c r="G80" s="198"/>
      <c r="H80" s="198"/>
      <c r="I80" s="198"/>
      <c r="J80" s="198"/>
      <c r="K80" s="198"/>
      <c r="L80" s="198"/>
      <c r="M80" s="198"/>
      <c r="N80" s="198"/>
      <c r="O80" s="198"/>
      <c r="P80" s="137"/>
      <c r="Q80" s="137"/>
      <c r="R80" s="137"/>
      <c r="S80" s="137"/>
      <c r="T80" s="137"/>
      <c r="U80" s="137"/>
      <c r="V80" s="137"/>
      <c r="W80" s="137"/>
      <c r="X80" s="137"/>
      <c r="Y80" s="137"/>
      <c r="Z80" s="137"/>
      <c r="AA80" s="137"/>
      <c r="AB80" s="198"/>
      <c r="AC80" s="198"/>
      <c r="AD80" s="198"/>
      <c r="AE80" s="198"/>
      <c r="AF80" s="198"/>
      <c r="AG80" s="198"/>
      <c r="AH80" s="198"/>
      <c r="AI80" s="198"/>
      <c r="AJ80" s="198"/>
      <c r="AK80" s="198"/>
      <c r="AL80" s="198"/>
      <c r="AM80" s="198"/>
      <c r="AN80" s="198"/>
      <c r="AO80" s="198"/>
      <c r="AP80" s="198"/>
      <c r="AQ80" s="198"/>
      <c r="AR80" s="198"/>
      <c r="AS80" s="198"/>
      <c r="AT80" s="198"/>
      <c r="AU80" s="198"/>
      <c r="AV80" s="198"/>
      <c r="AW80" s="198"/>
      <c r="AX80" s="198"/>
      <c r="AY80" s="18"/>
      <c r="AZ80" s="18"/>
      <c r="BA80" s="18"/>
      <c r="BB80" s="18"/>
      <c r="BC80" s="18"/>
      <c r="BD80" s="18"/>
      <c r="BE80" s="40"/>
      <c r="BF80" s="40"/>
      <c r="BG80" s="40"/>
      <c r="BH80" s="40"/>
      <c r="BI80" s="40"/>
      <c r="BJ80" s="40"/>
      <c r="BK80" s="40"/>
      <c r="BL80" s="40"/>
      <c r="BM80" s="18"/>
      <c r="BN80" s="202"/>
      <c r="BO80" s="202"/>
      <c r="BP80" s="202"/>
      <c r="BQ80" s="202"/>
      <c r="BR80" s="202"/>
      <c r="BS80" s="202"/>
      <c r="BT80" s="202"/>
      <c r="BU80" s="202"/>
      <c r="BV80" s="202"/>
      <c r="BW80" s="202"/>
      <c r="BX80" s="202"/>
      <c r="BY80" s="202"/>
      <c r="BZ80" s="202"/>
      <c r="CA80" s="202"/>
      <c r="CB80" s="202"/>
      <c r="CC80" s="202"/>
      <c r="CD80" s="202"/>
      <c r="CE80" s="202"/>
      <c r="CF80" s="202"/>
      <c r="CG80" s="202"/>
      <c r="CH80" s="202"/>
      <c r="CI80" s="202"/>
      <c r="CJ80" s="202"/>
      <c r="CK80" s="202"/>
    </row>
    <row r="81" spans="1:89" ht="6" customHeight="1">
      <c r="A81" s="18"/>
      <c r="B81" s="198"/>
      <c r="C81" s="198"/>
      <c r="D81" s="198"/>
      <c r="E81" s="198"/>
      <c r="F81" s="198"/>
      <c r="G81" s="198"/>
      <c r="H81" s="198"/>
      <c r="I81" s="198"/>
      <c r="J81" s="198"/>
      <c r="K81" s="198"/>
      <c r="L81" s="198"/>
      <c r="M81" s="198"/>
      <c r="N81" s="198"/>
      <c r="O81" s="198"/>
      <c r="P81" s="137"/>
      <c r="Q81" s="137"/>
      <c r="R81" s="137"/>
      <c r="S81" s="137"/>
      <c r="T81" s="137"/>
      <c r="U81" s="137"/>
      <c r="V81" s="137"/>
      <c r="W81" s="137"/>
      <c r="X81" s="137"/>
      <c r="Y81" s="137"/>
      <c r="Z81" s="137"/>
      <c r="AA81" s="137"/>
      <c r="AB81" s="198"/>
      <c r="AC81" s="198"/>
      <c r="AD81" s="198"/>
      <c r="AE81" s="198"/>
      <c r="AF81" s="198"/>
      <c r="AG81" s="198"/>
      <c r="AH81" s="198"/>
      <c r="AI81" s="198"/>
      <c r="AJ81" s="198"/>
      <c r="AK81" s="198"/>
      <c r="AL81" s="198"/>
      <c r="AM81" s="198"/>
      <c r="AN81" s="198"/>
      <c r="AO81" s="198"/>
      <c r="AP81" s="198"/>
      <c r="AQ81" s="198"/>
      <c r="AR81" s="198"/>
      <c r="AS81" s="198"/>
      <c r="AT81" s="198"/>
      <c r="AU81" s="198"/>
      <c r="AV81" s="198"/>
      <c r="AW81" s="198"/>
      <c r="AX81" s="198"/>
      <c r="AY81" s="18"/>
      <c r="AZ81" s="18"/>
      <c r="BA81" s="18"/>
      <c r="BB81" s="18"/>
      <c r="BC81" s="18"/>
      <c r="BD81" s="18"/>
      <c r="BE81" s="40"/>
      <c r="BF81" s="40"/>
      <c r="BG81" s="40"/>
      <c r="BH81" s="40"/>
      <c r="BI81" s="40"/>
      <c r="BJ81" s="40"/>
      <c r="BK81" s="40"/>
      <c r="BL81" s="40"/>
      <c r="BM81" s="18"/>
      <c r="BN81" s="202"/>
      <c r="BO81" s="202"/>
      <c r="BP81" s="202"/>
      <c r="BQ81" s="202"/>
      <c r="BR81" s="202"/>
      <c r="BS81" s="202"/>
      <c r="BT81" s="202"/>
      <c r="BU81" s="202"/>
      <c r="BV81" s="202"/>
      <c r="BW81" s="202"/>
      <c r="BX81" s="202"/>
      <c r="BY81" s="202"/>
      <c r="BZ81" s="202"/>
      <c r="CA81" s="202"/>
      <c r="CB81" s="202"/>
      <c r="CC81" s="202"/>
      <c r="CD81" s="202"/>
      <c r="CE81" s="202"/>
      <c r="CF81" s="202"/>
      <c r="CG81" s="202"/>
      <c r="CH81" s="202"/>
      <c r="CI81" s="202"/>
      <c r="CJ81" s="202"/>
      <c r="CK81" s="202"/>
    </row>
    <row r="82" spans="1:89" ht="6" customHeight="1">
      <c r="A82" s="18"/>
      <c r="B82" s="198"/>
      <c r="C82" s="198"/>
      <c r="D82" s="198"/>
      <c r="E82" s="198"/>
      <c r="F82" s="198"/>
      <c r="G82" s="198"/>
      <c r="H82" s="198"/>
      <c r="I82" s="198"/>
      <c r="J82" s="198"/>
      <c r="K82" s="198"/>
      <c r="L82" s="198"/>
      <c r="M82" s="198"/>
      <c r="N82" s="198"/>
      <c r="O82" s="198"/>
      <c r="P82" s="137"/>
      <c r="Q82" s="137"/>
      <c r="R82" s="137"/>
      <c r="S82" s="137"/>
      <c r="T82" s="137"/>
      <c r="U82" s="137"/>
      <c r="V82" s="137"/>
      <c r="W82" s="137"/>
      <c r="X82" s="137"/>
      <c r="Y82" s="137"/>
      <c r="Z82" s="137"/>
      <c r="AA82" s="137"/>
      <c r="AB82" s="198"/>
      <c r="AC82" s="198"/>
      <c r="AD82" s="198"/>
      <c r="AE82" s="198"/>
      <c r="AF82" s="198"/>
      <c r="AG82" s="198"/>
      <c r="AH82" s="198"/>
      <c r="AI82" s="198"/>
      <c r="AJ82" s="198"/>
      <c r="AK82" s="198"/>
      <c r="AL82" s="198"/>
      <c r="AM82" s="198"/>
      <c r="AN82" s="198"/>
      <c r="AO82" s="198"/>
      <c r="AP82" s="198"/>
      <c r="AQ82" s="198"/>
      <c r="AR82" s="198"/>
      <c r="AS82" s="198"/>
      <c r="AT82" s="198"/>
      <c r="AU82" s="198"/>
      <c r="AV82" s="198"/>
      <c r="AW82" s="198"/>
      <c r="AX82" s="198"/>
      <c r="AY82" s="18"/>
      <c r="AZ82" s="18"/>
      <c r="BA82" s="18"/>
      <c r="BB82" s="18"/>
      <c r="BC82" s="18"/>
      <c r="BD82" s="18"/>
      <c r="BE82" s="18"/>
      <c r="BF82" s="18"/>
      <c r="BG82" s="18"/>
      <c r="BH82" s="18"/>
      <c r="BI82" s="18"/>
      <c r="BJ82" s="18"/>
      <c r="BK82" s="18"/>
      <c r="BL82" s="18"/>
      <c r="BM82" s="18"/>
      <c r="BN82" s="41"/>
      <c r="BO82" s="41"/>
      <c r="BP82" s="41"/>
      <c r="BQ82" s="41"/>
      <c r="BR82" s="41"/>
      <c r="BS82" s="41"/>
      <c r="BT82" s="41"/>
      <c r="BU82" s="41"/>
      <c r="BV82" s="41"/>
      <c r="BW82" s="41"/>
      <c r="BX82" s="41"/>
      <c r="BY82" s="41"/>
      <c r="BZ82" s="41"/>
      <c r="CA82" s="41"/>
      <c r="CB82" s="41"/>
      <c r="CC82" s="41"/>
      <c r="CD82" s="41"/>
      <c r="CE82" s="41"/>
      <c r="CF82" s="41"/>
      <c r="CG82" s="41"/>
      <c r="CH82" s="41"/>
      <c r="CI82" s="41"/>
      <c r="CJ82" s="41"/>
      <c r="CK82" s="41"/>
    </row>
    <row r="83" spans="1:89" ht="6.75" customHeight="1">
      <c r="A83" s="18"/>
      <c r="B83" s="203"/>
      <c r="C83" s="203"/>
      <c r="D83" s="203"/>
      <c r="E83" s="203"/>
      <c r="F83" s="203"/>
      <c r="G83" s="203"/>
      <c r="H83" s="203"/>
      <c r="I83" s="203"/>
      <c r="J83" s="203"/>
      <c r="K83" s="203"/>
      <c r="L83" s="203"/>
      <c r="M83" s="203"/>
      <c r="N83" s="203"/>
      <c r="O83" s="203"/>
      <c r="P83" s="203"/>
      <c r="Q83" s="203"/>
      <c r="R83" s="203"/>
      <c r="S83" s="203"/>
      <c r="T83" s="203"/>
      <c r="U83" s="203"/>
      <c r="V83" s="203"/>
      <c r="W83" s="203"/>
      <c r="X83" s="203"/>
      <c r="Y83" s="203"/>
      <c r="Z83" s="203"/>
      <c r="AA83" s="203"/>
      <c r="AB83" s="203"/>
      <c r="AC83" s="203"/>
      <c r="AD83" s="203"/>
      <c r="AE83" s="203"/>
      <c r="AF83" s="203"/>
      <c r="AG83" s="203"/>
      <c r="AH83" s="203"/>
      <c r="AI83" s="18"/>
      <c r="AJ83" s="18"/>
      <c r="AK83" s="18"/>
      <c r="AL83" s="18"/>
      <c r="AM83" s="18"/>
      <c r="AN83" s="18"/>
      <c r="AO83" s="18"/>
      <c r="AP83" s="18"/>
      <c r="AQ83" s="18"/>
      <c r="AR83" s="18"/>
      <c r="AS83" s="18"/>
      <c r="AT83" s="18"/>
      <c r="AU83" s="18"/>
      <c r="AV83" s="18"/>
      <c r="AW83" s="18"/>
      <c r="AX83" s="18"/>
      <c r="AY83" s="18"/>
      <c r="AZ83" s="18"/>
      <c r="BA83" s="18"/>
      <c r="BB83" s="18"/>
      <c r="BC83" s="18"/>
      <c r="BD83" s="18"/>
      <c r="BE83" s="18"/>
      <c r="BF83" s="18"/>
      <c r="BG83" s="18"/>
      <c r="BH83" s="18"/>
      <c r="BI83" s="18"/>
      <c r="BJ83" s="18"/>
      <c r="BK83" s="18"/>
      <c r="BL83" s="18"/>
      <c r="BM83" s="18"/>
      <c r="BN83" s="41"/>
      <c r="BO83" s="41"/>
      <c r="BP83" s="41"/>
      <c r="BQ83" s="41"/>
      <c r="BR83" s="41"/>
      <c r="BS83" s="41"/>
      <c r="BT83" s="41"/>
      <c r="BU83" s="41"/>
      <c r="BV83" s="41"/>
      <c r="BW83" s="41"/>
      <c r="BX83" s="41"/>
      <c r="BY83" s="41"/>
      <c r="BZ83" s="41"/>
      <c r="CA83" s="41"/>
      <c r="CB83" s="41"/>
      <c r="CC83" s="41"/>
      <c r="CD83" s="41"/>
      <c r="CE83" s="41"/>
      <c r="CF83" s="41"/>
      <c r="CG83" s="41"/>
      <c r="CH83" s="41"/>
      <c r="CI83" s="41"/>
      <c r="CJ83" s="41"/>
      <c r="CK83" s="41"/>
    </row>
    <row r="84" spans="1:89" ht="6.75" customHeight="1">
      <c r="A84" s="18"/>
      <c r="B84" s="203"/>
      <c r="C84" s="203"/>
      <c r="D84" s="203"/>
      <c r="E84" s="203"/>
      <c r="F84" s="203"/>
      <c r="G84" s="203"/>
      <c r="H84" s="203"/>
      <c r="I84" s="203"/>
      <c r="J84" s="203"/>
      <c r="K84" s="203"/>
      <c r="L84" s="203"/>
      <c r="M84" s="203"/>
      <c r="N84" s="203"/>
      <c r="O84" s="203"/>
      <c r="P84" s="203"/>
      <c r="Q84" s="203"/>
      <c r="R84" s="203"/>
      <c r="S84" s="203"/>
      <c r="T84" s="203"/>
      <c r="U84" s="203"/>
      <c r="V84" s="203"/>
      <c r="W84" s="203"/>
      <c r="X84" s="203"/>
      <c r="Y84" s="203"/>
      <c r="Z84" s="203"/>
      <c r="AA84" s="203"/>
      <c r="AB84" s="203"/>
      <c r="AC84" s="203"/>
      <c r="AD84" s="203"/>
      <c r="AE84" s="203"/>
      <c r="AF84" s="203"/>
      <c r="AG84" s="203"/>
      <c r="AH84" s="203"/>
      <c r="AI84" s="18"/>
      <c r="AJ84" s="18"/>
      <c r="AK84" s="18"/>
      <c r="AL84" s="18"/>
      <c r="AM84" s="18"/>
      <c r="AN84" s="18"/>
      <c r="AO84" s="18"/>
      <c r="AP84" s="18"/>
      <c r="AQ84" s="18"/>
      <c r="AR84" s="18"/>
      <c r="AS84" s="18"/>
      <c r="AT84" s="18"/>
      <c r="AU84" s="18"/>
      <c r="AV84" s="18"/>
      <c r="AW84" s="18"/>
      <c r="AX84" s="18"/>
      <c r="AY84" s="18"/>
      <c r="AZ84" s="18"/>
      <c r="BA84" s="18"/>
      <c r="BB84" s="18"/>
      <c r="BC84" s="18"/>
      <c r="BD84" s="18"/>
      <c r="BE84" s="18"/>
      <c r="BF84" s="18"/>
      <c r="BG84" s="18"/>
      <c r="BH84" s="18"/>
      <c r="BI84" s="18"/>
      <c r="BJ84" s="18"/>
      <c r="BK84" s="18"/>
      <c r="BL84" s="18"/>
      <c r="BM84" s="18"/>
      <c r="BN84" s="41"/>
      <c r="BO84" s="41"/>
      <c r="BP84" s="41"/>
      <c r="BQ84" s="41"/>
      <c r="BR84" s="41"/>
      <c r="BS84" s="41"/>
      <c r="BT84" s="41"/>
      <c r="BU84" s="41"/>
      <c r="BV84" s="41"/>
      <c r="BW84" s="41"/>
      <c r="BX84" s="41"/>
      <c r="BY84" s="41"/>
      <c r="BZ84" s="41"/>
      <c r="CA84" s="41"/>
      <c r="CB84" s="41"/>
      <c r="CC84" s="41"/>
      <c r="CD84" s="41"/>
      <c r="CE84" s="41"/>
      <c r="CF84" s="41"/>
      <c r="CG84" s="41"/>
      <c r="CH84" s="41"/>
      <c r="CI84" s="41"/>
      <c r="CJ84" s="41"/>
      <c r="CK84" s="41"/>
    </row>
    <row r="85" spans="1:89" ht="6" customHeight="1">
      <c r="A85" s="18"/>
      <c r="B85" s="198"/>
      <c r="C85" s="198"/>
      <c r="D85" s="198"/>
      <c r="E85" s="198"/>
      <c r="F85" s="198"/>
      <c r="G85" s="198"/>
      <c r="H85" s="198"/>
      <c r="I85" s="198"/>
      <c r="J85" s="198"/>
      <c r="K85" s="198"/>
      <c r="L85" s="198"/>
      <c r="M85" s="198"/>
      <c r="N85" s="198"/>
      <c r="O85" s="198"/>
      <c r="P85" s="137"/>
      <c r="Q85" s="137"/>
      <c r="R85" s="137"/>
      <c r="S85" s="137"/>
      <c r="T85" s="137"/>
      <c r="U85" s="137"/>
      <c r="V85" s="137"/>
      <c r="W85" s="137"/>
      <c r="X85" s="137"/>
      <c r="Y85" s="137"/>
      <c r="Z85" s="137"/>
      <c r="AA85" s="137"/>
      <c r="AB85" s="198"/>
      <c r="AC85" s="198"/>
      <c r="AD85" s="198"/>
      <c r="AE85" s="198"/>
      <c r="AF85" s="198"/>
      <c r="AG85" s="198"/>
      <c r="AH85" s="198"/>
      <c r="AI85" s="18"/>
      <c r="AJ85" s="18"/>
      <c r="AK85" s="18"/>
      <c r="AL85" s="18"/>
      <c r="AM85" s="18"/>
      <c r="AN85" s="18"/>
      <c r="AO85" s="18"/>
      <c r="AP85" s="18"/>
      <c r="AQ85" s="18"/>
      <c r="AR85" s="18"/>
      <c r="AS85" s="18"/>
      <c r="AT85" s="18"/>
      <c r="AU85" s="18"/>
      <c r="AV85" s="18"/>
      <c r="AW85" s="18"/>
      <c r="AX85" s="18"/>
      <c r="AY85" s="18"/>
      <c r="AZ85" s="18"/>
      <c r="BA85" s="18"/>
      <c r="BB85" s="18"/>
      <c r="BC85" s="18"/>
      <c r="BD85" s="18"/>
      <c r="BE85" s="18"/>
      <c r="BF85" s="18"/>
      <c r="BG85" s="18"/>
      <c r="BH85" s="18"/>
      <c r="BI85" s="18"/>
      <c r="BJ85" s="18"/>
      <c r="BK85" s="18"/>
      <c r="BL85" s="18"/>
      <c r="BM85" s="18"/>
      <c r="BN85" s="41"/>
      <c r="BO85" s="41"/>
      <c r="BP85" s="41"/>
      <c r="BQ85" s="41"/>
      <c r="BR85" s="41"/>
      <c r="BS85" s="41"/>
      <c r="BT85" s="41"/>
      <c r="BU85" s="41"/>
      <c r="BV85" s="41"/>
      <c r="BW85" s="41"/>
      <c r="BX85" s="41"/>
      <c r="BY85" s="41"/>
      <c r="BZ85" s="41"/>
      <c r="CA85" s="41"/>
      <c r="CB85" s="41"/>
      <c r="CC85" s="41"/>
      <c r="CD85" s="41"/>
      <c r="CE85" s="41"/>
      <c r="CF85" s="41"/>
      <c r="CG85" s="41"/>
      <c r="CH85" s="41"/>
      <c r="CI85" s="41"/>
      <c r="CJ85" s="41"/>
      <c r="CK85" s="41"/>
    </row>
    <row r="86" spans="1:89" ht="6" customHeight="1">
      <c r="A86" s="18"/>
      <c r="B86" s="198"/>
      <c r="C86" s="198"/>
      <c r="D86" s="198"/>
      <c r="E86" s="198"/>
      <c r="F86" s="198"/>
      <c r="G86" s="198"/>
      <c r="H86" s="198"/>
      <c r="I86" s="198"/>
      <c r="J86" s="198"/>
      <c r="K86" s="198"/>
      <c r="L86" s="198"/>
      <c r="M86" s="198"/>
      <c r="N86" s="198"/>
      <c r="O86" s="198"/>
      <c r="P86" s="137"/>
      <c r="Q86" s="137"/>
      <c r="R86" s="137"/>
      <c r="S86" s="137"/>
      <c r="T86" s="137"/>
      <c r="U86" s="137"/>
      <c r="V86" s="137"/>
      <c r="W86" s="137"/>
      <c r="X86" s="137"/>
      <c r="Y86" s="137"/>
      <c r="Z86" s="137"/>
      <c r="AA86" s="137"/>
      <c r="AB86" s="198"/>
      <c r="AC86" s="198"/>
      <c r="AD86" s="198"/>
      <c r="AE86" s="198"/>
      <c r="AF86" s="198"/>
      <c r="AG86" s="198"/>
      <c r="AH86" s="198"/>
      <c r="AI86" s="18"/>
      <c r="AJ86" s="18"/>
      <c r="AK86" s="18"/>
      <c r="AL86" s="18"/>
      <c r="AM86" s="18"/>
      <c r="AN86" s="18"/>
      <c r="AO86" s="18"/>
      <c r="AP86" s="18"/>
      <c r="AQ86" s="18"/>
      <c r="AR86" s="18"/>
      <c r="AS86" s="18"/>
      <c r="AT86" s="18"/>
      <c r="AU86" s="18"/>
      <c r="AV86" s="18"/>
      <c r="AW86" s="18"/>
      <c r="AX86" s="18"/>
      <c r="AY86" s="18"/>
      <c r="AZ86" s="18"/>
      <c r="BA86" s="18"/>
      <c r="BB86" s="18"/>
      <c r="BC86" s="18"/>
      <c r="BD86" s="18"/>
      <c r="BE86" s="18"/>
      <c r="BF86" s="18"/>
      <c r="BG86" s="18"/>
      <c r="BH86" s="18"/>
      <c r="BI86" s="18"/>
      <c r="BJ86" s="18"/>
      <c r="BK86" s="18"/>
      <c r="BL86" s="18"/>
      <c r="BM86" s="18"/>
      <c r="BN86" s="18"/>
      <c r="BO86" s="18"/>
      <c r="BP86" s="18"/>
      <c r="BQ86" s="42"/>
      <c r="BR86" s="42"/>
      <c r="BS86" s="42"/>
      <c r="BT86" s="42"/>
      <c r="BU86" s="42"/>
      <c r="BV86" s="42"/>
      <c r="BW86" s="42"/>
      <c r="BX86" s="42"/>
      <c r="BY86" s="42"/>
      <c r="BZ86" s="42"/>
      <c r="CA86" s="42"/>
      <c r="CB86" s="42"/>
      <c r="CC86" s="42"/>
      <c r="CD86" s="42"/>
      <c r="CE86" s="42"/>
      <c r="CF86" s="42"/>
      <c r="CG86" s="42"/>
      <c r="CH86" s="42"/>
      <c r="CI86" s="18"/>
      <c r="CJ86" s="18"/>
      <c r="CK86" s="18"/>
    </row>
    <row r="87" spans="1:89" ht="6" customHeight="1">
      <c r="A87" s="18"/>
      <c r="B87" s="198"/>
      <c r="C87" s="198"/>
      <c r="D87" s="198"/>
      <c r="E87" s="198"/>
      <c r="F87" s="198"/>
      <c r="G87" s="198"/>
      <c r="H87" s="198"/>
      <c r="I87" s="198"/>
      <c r="J87" s="198"/>
      <c r="K87" s="198"/>
      <c r="L87" s="198"/>
      <c r="M87" s="198"/>
      <c r="N87" s="198"/>
      <c r="O87" s="198"/>
      <c r="P87" s="137"/>
      <c r="Q87" s="137"/>
      <c r="R87" s="137"/>
      <c r="S87" s="137"/>
      <c r="T87" s="137"/>
      <c r="U87" s="137"/>
      <c r="V87" s="137"/>
      <c r="W87" s="137"/>
      <c r="X87" s="137"/>
      <c r="Y87" s="137"/>
      <c r="Z87" s="137"/>
      <c r="AA87" s="137"/>
      <c r="AB87" s="198"/>
      <c r="AC87" s="198"/>
      <c r="AD87" s="198"/>
      <c r="AE87" s="198"/>
      <c r="AF87" s="198"/>
      <c r="AG87" s="198"/>
      <c r="AH87" s="198"/>
      <c r="AI87" s="18"/>
      <c r="AJ87" s="18"/>
      <c r="AK87" s="18"/>
      <c r="AL87" s="18"/>
      <c r="AM87" s="18"/>
      <c r="AN87" s="18"/>
      <c r="AO87" s="18"/>
      <c r="AP87" s="18"/>
      <c r="AQ87" s="199"/>
      <c r="AR87" s="199"/>
      <c r="AS87" s="199"/>
      <c r="AT87" s="199"/>
      <c r="AU87" s="199"/>
      <c r="AV87" s="199"/>
      <c r="AW87" s="199"/>
      <c r="AX87" s="199"/>
      <c r="AY87" s="199"/>
      <c r="AZ87" s="199"/>
      <c r="BA87" s="199"/>
      <c r="BB87" s="199"/>
      <c r="BC87" s="199"/>
      <c r="BD87" s="199"/>
      <c r="BE87" s="199"/>
      <c r="BF87" s="199"/>
      <c r="BG87" s="199"/>
      <c r="BH87" s="18"/>
      <c r="BI87" s="18"/>
      <c r="BJ87" s="18"/>
      <c r="BK87" s="18"/>
      <c r="BL87" s="18"/>
      <c r="BM87" s="18"/>
      <c r="BN87" s="18"/>
      <c r="BO87" s="18"/>
      <c r="BP87" s="18"/>
      <c r="BQ87" s="200"/>
      <c r="BR87" s="200"/>
      <c r="BS87" s="200"/>
      <c r="BT87" s="200"/>
      <c r="BU87" s="200"/>
      <c r="BV87" s="200"/>
      <c r="BW87" s="200"/>
      <c r="BX87" s="200"/>
      <c r="BY87" s="200"/>
      <c r="BZ87" s="200"/>
      <c r="CA87" s="200"/>
      <c r="CB87" s="200"/>
      <c r="CC87" s="200"/>
      <c r="CD87" s="200"/>
      <c r="CE87" s="200"/>
      <c r="CF87" s="200"/>
      <c r="CG87" s="200"/>
      <c r="CH87" s="200"/>
      <c r="CI87" s="18"/>
      <c r="CJ87" s="18"/>
      <c r="CK87" s="18"/>
    </row>
    <row r="88" spans="1:89" ht="9" customHeight="1">
      <c r="A88" s="18"/>
      <c r="B88" s="18"/>
      <c r="C88" s="18"/>
      <c r="D88" s="18"/>
      <c r="E88" s="18"/>
      <c r="F88" s="18"/>
      <c r="G88" s="18"/>
      <c r="H88" s="18"/>
      <c r="I88" s="201"/>
      <c r="J88" s="201"/>
      <c r="K88" s="201"/>
      <c r="L88" s="201"/>
      <c r="M88" s="201"/>
      <c r="N88" s="201"/>
      <c r="O88" s="201"/>
      <c r="P88" s="201"/>
      <c r="Q88" s="201"/>
      <c r="R88" s="201"/>
      <c r="S88" s="201"/>
      <c r="T88" s="201"/>
      <c r="U88" s="201"/>
      <c r="V88" s="201"/>
      <c r="W88" s="201"/>
      <c r="X88" s="201"/>
      <c r="Y88" s="201"/>
      <c r="Z88" s="201"/>
      <c r="AA88" s="201"/>
      <c r="AB88" s="201"/>
      <c r="AC88" s="201"/>
      <c r="AD88" s="201"/>
      <c r="AE88" s="201"/>
      <c r="AF88" s="201"/>
      <c r="AG88" s="201"/>
      <c r="AH88" s="201"/>
      <c r="AI88" s="201"/>
      <c r="AJ88" s="201"/>
      <c r="AK88" s="201"/>
      <c r="AL88" s="201"/>
      <c r="AM88" s="201"/>
      <c r="AN88" s="201"/>
      <c r="AO88" s="201"/>
      <c r="AP88" s="201"/>
      <c r="AQ88" s="201"/>
      <c r="AR88" s="201"/>
      <c r="AS88" s="201"/>
      <c r="AT88" s="201"/>
      <c r="AU88" s="201"/>
      <c r="AV88" s="201"/>
      <c r="AW88" s="201"/>
      <c r="AX88" s="201"/>
      <c r="AY88" s="201"/>
      <c r="AZ88" s="201"/>
      <c r="BA88" s="201"/>
      <c r="BB88" s="201"/>
      <c r="BC88" s="201"/>
      <c r="BD88" s="201"/>
      <c r="BE88" s="201"/>
      <c r="BF88" s="201"/>
      <c r="BG88" s="201"/>
      <c r="BH88" s="201"/>
      <c r="BI88" s="201"/>
      <c r="BJ88" s="201"/>
      <c r="BK88" s="201"/>
      <c r="BL88" s="201"/>
      <c r="BM88" s="201"/>
      <c r="BN88" s="201"/>
      <c r="BO88" s="201"/>
      <c r="BP88" s="201"/>
      <c r="BQ88" s="201"/>
      <c r="BR88" s="201"/>
      <c r="BS88" s="201"/>
      <c r="BT88" s="201"/>
      <c r="BU88" s="201"/>
      <c r="BV88" s="201"/>
      <c r="BW88" s="201"/>
      <c r="BX88" s="201"/>
      <c r="BY88" s="201"/>
      <c r="BZ88" s="201"/>
      <c r="CA88" s="201"/>
      <c r="CB88" s="201"/>
      <c r="CC88" s="201"/>
      <c r="CD88" s="201"/>
      <c r="CE88" s="18"/>
      <c r="CF88" s="18"/>
      <c r="CG88" s="18"/>
      <c r="CH88" s="18"/>
      <c r="CI88" s="18"/>
      <c r="CJ88" s="18"/>
      <c r="CK88" s="18"/>
    </row>
    <row r="89" spans="1:89" ht="6" customHeight="1">
      <c r="A89" s="18"/>
      <c r="B89" s="197"/>
      <c r="C89" s="197"/>
      <c r="D89" s="197"/>
      <c r="E89" s="197"/>
      <c r="F89" s="197"/>
      <c r="G89" s="197"/>
      <c r="H89" s="197"/>
      <c r="I89" s="197"/>
      <c r="J89" s="197"/>
      <c r="K89" s="197"/>
      <c r="L89" s="197"/>
      <c r="M89" s="197"/>
      <c r="N89" s="197"/>
      <c r="O89" s="197"/>
      <c r="P89" s="197"/>
      <c r="Q89" s="197"/>
      <c r="R89" s="197"/>
      <c r="S89" s="197"/>
      <c r="T89" s="197"/>
      <c r="U89" s="197"/>
      <c r="V89" s="197"/>
      <c r="W89" s="197"/>
      <c r="X89" s="197"/>
      <c r="Y89" s="197"/>
      <c r="Z89" s="197"/>
      <c r="AA89" s="197"/>
      <c r="AB89" s="197"/>
      <c r="AC89" s="197"/>
      <c r="AD89" s="197"/>
      <c r="AE89" s="197"/>
      <c r="AF89" s="197"/>
      <c r="AG89" s="197"/>
      <c r="AH89" s="197"/>
      <c r="AI89" s="197"/>
      <c r="AJ89" s="197"/>
      <c r="AK89" s="197"/>
      <c r="AL89" s="197"/>
      <c r="AM89" s="197"/>
      <c r="AN89" s="197"/>
      <c r="AO89" s="197"/>
      <c r="AP89" s="197"/>
      <c r="AQ89" s="197"/>
      <c r="AR89" s="197"/>
      <c r="AS89" s="197"/>
      <c r="AT89" s="197"/>
      <c r="AU89" s="197"/>
      <c r="AV89" s="197"/>
      <c r="AW89" s="197"/>
      <c r="AX89" s="197"/>
      <c r="AY89" s="197"/>
      <c r="AZ89" s="197"/>
      <c r="BA89" s="197"/>
      <c r="BB89" s="197"/>
      <c r="BC89" s="197"/>
      <c r="BD89" s="197"/>
      <c r="BE89" s="197"/>
      <c r="BF89" s="197"/>
      <c r="BG89" s="197"/>
      <c r="BH89" s="197"/>
      <c r="BI89" s="197"/>
      <c r="BJ89" s="197"/>
      <c r="BK89" s="197"/>
      <c r="BL89" s="197"/>
      <c r="BM89" s="197"/>
      <c r="BN89" s="197"/>
      <c r="BO89" s="197"/>
      <c r="BP89" s="197"/>
      <c r="BQ89" s="197"/>
      <c r="BR89" s="197"/>
      <c r="BS89" s="197"/>
      <c r="BT89" s="197"/>
      <c r="BU89" s="197"/>
      <c r="BV89" s="197"/>
      <c r="BW89" s="197"/>
      <c r="BX89" s="197"/>
      <c r="BY89" s="197"/>
      <c r="BZ89" s="197"/>
      <c r="CA89" s="197"/>
      <c r="CB89" s="197"/>
      <c r="CC89" s="197"/>
      <c r="CD89" s="197"/>
      <c r="CE89" s="197"/>
      <c r="CF89" s="197"/>
      <c r="CG89" s="197"/>
      <c r="CH89" s="197"/>
      <c r="CI89" s="197"/>
      <c r="CJ89" s="197"/>
      <c r="CK89" s="197"/>
    </row>
    <row r="90" spans="1:89" ht="6" customHeight="1">
      <c r="A90" s="18"/>
      <c r="B90" s="197"/>
      <c r="C90" s="197"/>
      <c r="D90" s="197"/>
      <c r="E90" s="197"/>
      <c r="F90" s="197"/>
      <c r="G90" s="197"/>
      <c r="H90" s="197"/>
      <c r="I90" s="197"/>
      <c r="J90" s="197"/>
      <c r="K90" s="197"/>
      <c r="L90" s="197"/>
      <c r="M90" s="197"/>
      <c r="N90" s="197"/>
      <c r="O90" s="197"/>
      <c r="P90" s="197"/>
      <c r="Q90" s="197"/>
      <c r="R90" s="197"/>
      <c r="S90" s="197"/>
      <c r="T90" s="197"/>
      <c r="U90" s="197"/>
      <c r="V90" s="197"/>
      <c r="W90" s="197"/>
      <c r="X90" s="197"/>
      <c r="Y90" s="197"/>
      <c r="Z90" s="197"/>
      <c r="AA90" s="197"/>
      <c r="AB90" s="197"/>
      <c r="AC90" s="197"/>
      <c r="AD90" s="197"/>
      <c r="AE90" s="197"/>
      <c r="AF90" s="197"/>
      <c r="AG90" s="197"/>
      <c r="AH90" s="197"/>
      <c r="AI90" s="197"/>
      <c r="AJ90" s="197"/>
      <c r="AK90" s="197"/>
      <c r="AL90" s="197"/>
      <c r="AM90" s="197"/>
      <c r="AN90" s="197"/>
      <c r="AO90" s="197"/>
      <c r="AP90" s="197"/>
      <c r="AQ90" s="197"/>
      <c r="AR90" s="197"/>
      <c r="AS90" s="197"/>
      <c r="AT90" s="197"/>
      <c r="AU90" s="197"/>
      <c r="AV90" s="197"/>
      <c r="AW90" s="197"/>
      <c r="AX90" s="197"/>
      <c r="AY90" s="197"/>
      <c r="AZ90" s="197"/>
      <c r="BA90" s="197"/>
      <c r="BB90" s="197"/>
      <c r="BC90" s="197"/>
      <c r="BD90" s="197"/>
      <c r="BE90" s="197"/>
      <c r="BF90" s="197"/>
      <c r="BG90" s="197"/>
      <c r="BH90" s="197"/>
      <c r="BI90" s="197"/>
      <c r="BJ90" s="197"/>
      <c r="BK90" s="197"/>
      <c r="BL90" s="197"/>
      <c r="BM90" s="197"/>
      <c r="BN90" s="197"/>
      <c r="BO90" s="197"/>
      <c r="BP90" s="197"/>
      <c r="BQ90" s="197"/>
      <c r="BR90" s="197"/>
      <c r="BS90" s="197"/>
      <c r="BT90" s="197"/>
      <c r="BU90" s="197"/>
      <c r="BV90" s="197"/>
      <c r="BW90" s="197"/>
      <c r="BX90" s="197"/>
      <c r="BY90" s="197"/>
      <c r="BZ90" s="197"/>
      <c r="CA90" s="197"/>
      <c r="CB90" s="197"/>
      <c r="CC90" s="197"/>
      <c r="CD90" s="197"/>
      <c r="CE90" s="197"/>
      <c r="CF90" s="197"/>
      <c r="CG90" s="197"/>
      <c r="CH90" s="197"/>
      <c r="CI90" s="197"/>
      <c r="CJ90" s="197"/>
      <c r="CK90" s="197"/>
    </row>
    <row r="91" spans="1:89" ht="6" customHeight="1">
      <c r="A91" s="18"/>
      <c r="B91" s="197"/>
      <c r="C91" s="197"/>
      <c r="D91" s="197"/>
      <c r="E91" s="197"/>
      <c r="F91" s="197"/>
      <c r="G91" s="197"/>
      <c r="H91" s="197"/>
      <c r="I91" s="197"/>
      <c r="J91" s="197"/>
      <c r="K91" s="197"/>
      <c r="L91" s="197"/>
      <c r="M91" s="197"/>
      <c r="N91" s="197"/>
      <c r="O91" s="197"/>
      <c r="P91" s="197"/>
      <c r="Q91" s="197"/>
      <c r="R91" s="197"/>
      <c r="S91" s="197"/>
      <c r="T91" s="197"/>
      <c r="U91" s="197"/>
      <c r="V91" s="197"/>
      <c r="W91" s="197"/>
      <c r="X91" s="197"/>
      <c r="Y91" s="197"/>
      <c r="Z91" s="197"/>
      <c r="AA91" s="197"/>
      <c r="AB91" s="197"/>
      <c r="AC91" s="197"/>
      <c r="AD91" s="197"/>
      <c r="AE91" s="197"/>
      <c r="AF91" s="197"/>
      <c r="AG91" s="197"/>
      <c r="AH91" s="197"/>
      <c r="AI91" s="197"/>
      <c r="AJ91" s="197"/>
      <c r="AK91" s="197"/>
      <c r="AL91" s="197"/>
      <c r="AM91" s="197"/>
      <c r="AN91" s="197"/>
      <c r="AO91" s="197"/>
      <c r="AP91" s="197"/>
      <c r="AQ91" s="197"/>
      <c r="AR91" s="197"/>
      <c r="AS91" s="197"/>
      <c r="AT91" s="197"/>
      <c r="AU91" s="197"/>
      <c r="AV91" s="197"/>
      <c r="AW91" s="197"/>
      <c r="AX91" s="197"/>
      <c r="AY91" s="197"/>
      <c r="AZ91" s="197"/>
      <c r="BA91" s="197"/>
      <c r="BB91" s="197"/>
      <c r="BC91" s="197"/>
      <c r="BD91" s="197"/>
      <c r="BE91" s="197"/>
      <c r="BF91" s="197"/>
      <c r="BG91" s="197"/>
      <c r="BH91" s="197"/>
      <c r="BI91" s="197"/>
      <c r="BJ91" s="197"/>
      <c r="BK91" s="197"/>
      <c r="BL91" s="197"/>
      <c r="BM91" s="197"/>
      <c r="BN91" s="197"/>
      <c r="BO91" s="197"/>
      <c r="BP91" s="197"/>
      <c r="BQ91" s="197"/>
      <c r="BR91" s="197"/>
      <c r="BS91" s="197"/>
      <c r="BT91" s="197"/>
      <c r="BU91" s="197"/>
      <c r="BV91" s="197"/>
      <c r="BW91" s="197"/>
      <c r="BX91" s="197"/>
      <c r="BY91" s="197"/>
      <c r="BZ91" s="197"/>
      <c r="CA91" s="197"/>
      <c r="CB91" s="197"/>
      <c r="CC91" s="197"/>
      <c r="CD91" s="197"/>
      <c r="CE91" s="197"/>
      <c r="CF91" s="197"/>
      <c r="CG91" s="197"/>
      <c r="CH91" s="197"/>
      <c r="CI91" s="197"/>
      <c r="CJ91" s="197"/>
      <c r="CK91" s="197"/>
    </row>
    <row r="92" spans="1:89" ht="6.75" customHeight="1">
      <c r="A92" s="18"/>
      <c r="B92" s="197"/>
      <c r="C92" s="197"/>
      <c r="D92" s="197"/>
      <c r="E92" s="197"/>
      <c r="F92" s="197"/>
      <c r="G92" s="197"/>
      <c r="H92" s="197"/>
      <c r="I92" s="197"/>
      <c r="J92" s="197"/>
      <c r="K92" s="197"/>
      <c r="L92" s="197"/>
      <c r="M92" s="197"/>
      <c r="N92" s="197"/>
      <c r="O92" s="197"/>
      <c r="P92" s="197"/>
      <c r="Q92" s="197"/>
      <c r="R92" s="197"/>
      <c r="S92" s="197"/>
      <c r="T92" s="197"/>
      <c r="U92" s="197"/>
      <c r="V92" s="197"/>
      <c r="W92" s="197"/>
      <c r="X92" s="197"/>
      <c r="Y92" s="197"/>
      <c r="Z92" s="197"/>
      <c r="AA92" s="197"/>
      <c r="AB92" s="197"/>
      <c r="AC92" s="197"/>
      <c r="AD92" s="197"/>
      <c r="AE92" s="197"/>
      <c r="AF92" s="197"/>
      <c r="AG92" s="197"/>
      <c r="AH92" s="197"/>
      <c r="AI92" s="197"/>
      <c r="AJ92" s="197"/>
      <c r="AK92" s="197"/>
      <c r="AL92" s="197"/>
      <c r="AM92" s="197"/>
      <c r="AN92" s="197"/>
      <c r="AO92" s="197"/>
      <c r="AP92" s="197"/>
      <c r="AQ92" s="197"/>
      <c r="AR92" s="197"/>
      <c r="AS92" s="197"/>
      <c r="AT92" s="197"/>
      <c r="AU92" s="197"/>
      <c r="AV92" s="197"/>
      <c r="AW92" s="197"/>
      <c r="AX92" s="197"/>
      <c r="AY92" s="197"/>
      <c r="AZ92" s="197"/>
      <c r="BA92" s="197"/>
      <c r="BB92" s="197"/>
      <c r="BC92" s="197"/>
      <c r="BD92" s="197"/>
      <c r="BE92" s="197"/>
      <c r="BF92" s="197"/>
      <c r="BG92" s="197"/>
      <c r="BH92" s="197"/>
      <c r="BI92" s="197"/>
      <c r="BJ92" s="197"/>
      <c r="BK92" s="197"/>
      <c r="BL92" s="197"/>
      <c r="BM92" s="197"/>
      <c r="BN92" s="197"/>
      <c r="BO92" s="197"/>
      <c r="BP92" s="197"/>
      <c r="BQ92" s="197"/>
      <c r="BR92" s="197"/>
      <c r="BS92" s="197"/>
      <c r="BT92" s="197"/>
      <c r="BU92" s="197"/>
      <c r="BV92" s="197"/>
      <c r="BW92" s="197"/>
      <c r="BX92" s="197"/>
      <c r="BY92" s="197"/>
      <c r="BZ92" s="197"/>
      <c r="CA92" s="197"/>
      <c r="CB92" s="197"/>
      <c r="CC92" s="197"/>
      <c r="CD92" s="197"/>
      <c r="CE92" s="197"/>
      <c r="CF92" s="197"/>
      <c r="CG92" s="197"/>
      <c r="CH92" s="197"/>
      <c r="CI92" s="197"/>
      <c r="CJ92" s="197"/>
      <c r="CK92" s="197"/>
    </row>
    <row r="93" spans="1:89" ht="6.75" customHeight="1">
      <c r="A93" s="18"/>
      <c r="B93" s="197"/>
      <c r="C93" s="197"/>
      <c r="D93" s="197"/>
      <c r="E93" s="197"/>
      <c r="F93" s="197"/>
      <c r="G93" s="197"/>
      <c r="H93" s="197"/>
      <c r="I93" s="197"/>
      <c r="J93" s="197"/>
      <c r="K93" s="197"/>
      <c r="L93" s="197"/>
      <c r="M93" s="197"/>
      <c r="N93" s="197"/>
      <c r="O93" s="197"/>
      <c r="P93" s="197"/>
      <c r="Q93" s="197"/>
      <c r="R93" s="197"/>
      <c r="S93" s="197"/>
      <c r="T93" s="197"/>
      <c r="U93" s="197"/>
      <c r="V93" s="197"/>
      <c r="W93" s="197"/>
      <c r="X93" s="197"/>
      <c r="Y93" s="197"/>
      <c r="Z93" s="197"/>
      <c r="AA93" s="197"/>
      <c r="AB93" s="197"/>
      <c r="AC93" s="197"/>
      <c r="AD93" s="197"/>
      <c r="AE93" s="197"/>
      <c r="AF93" s="197"/>
      <c r="AG93" s="197"/>
      <c r="AH93" s="197"/>
      <c r="AI93" s="197"/>
      <c r="AJ93" s="197"/>
      <c r="AK93" s="197"/>
      <c r="AL93" s="197"/>
      <c r="AM93" s="197"/>
      <c r="AN93" s="197"/>
      <c r="AO93" s="197"/>
      <c r="AP93" s="197"/>
      <c r="AQ93" s="197"/>
      <c r="AR93" s="197"/>
      <c r="AS93" s="197"/>
      <c r="AT93" s="197"/>
      <c r="AU93" s="197"/>
      <c r="AV93" s="197"/>
      <c r="AW93" s="197"/>
      <c r="AX93" s="197"/>
      <c r="AY93" s="197"/>
      <c r="AZ93" s="197"/>
      <c r="BA93" s="197"/>
      <c r="BB93" s="197"/>
      <c r="BC93" s="197"/>
      <c r="BD93" s="197"/>
      <c r="BE93" s="197"/>
      <c r="BF93" s="197"/>
      <c r="BG93" s="197"/>
      <c r="BH93" s="197"/>
      <c r="BI93" s="197"/>
      <c r="BJ93" s="197"/>
      <c r="BK93" s="197"/>
      <c r="BL93" s="197"/>
      <c r="BM93" s="197"/>
      <c r="BN93" s="197"/>
      <c r="BO93" s="197"/>
      <c r="BP93" s="197"/>
      <c r="BQ93" s="197"/>
      <c r="BR93" s="197"/>
      <c r="BS93" s="197"/>
      <c r="BT93" s="197"/>
      <c r="BU93" s="197"/>
      <c r="BV93" s="197"/>
      <c r="BW93" s="197"/>
      <c r="BX93" s="197"/>
      <c r="BY93" s="197"/>
      <c r="BZ93" s="197"/>
      <c r="CA93" s="197"/>
      <c r="CB93" s="197"/>
      <c r="CC93" s="197"/>
      <c r="CD93" s="197"/>
      <c r="CE93" s="197"/>
      <c r="CF93" s="197"/>
      <c r="CG93" s="197"/>
      <c r="CH93" s="197"/>
      <c r="CI93" s="197"/>
      <c r="CJ93" s="197"/>
      <c r="CK93" s="197"/>
    </row>
    <row r="94" spans="1:89" ht="6.75" customHeight="1">
      <c r="A94" s="18"/>
      <c r="B94" s="197"/>
      <c r="C94" s="197"/>
      <c r="D94" s="197"/>
      <c r="E94" s="197"/>
      <c r="F94" s="197"/>
      <c r="G94" s="197"/>
      <c r="H94" s="197"/>
      <c r="I94" s="197"/>
      <c r="J94" s="197"/>
      <c r="K94" s="197"/>
      <c r="L94" s="197"/>
      <c r="M94" s="197"/>
      <c r="N94" s="197"/>
      <c r="O94" s="197"/>
      <c r="P94" s="197"/>
      <c r="Q94" s="197"/>
      <c r="R94" s="197"/>
      <c r="S94" s="197"/>
      <c r="T94" s="197"/>
      <c r="U94" s="197"/>
      <c r="V94" s="197"/>
      <c r="W94" s="197"/>
      <c r="X94" s="197"/>
      <c r="Y94" s="197"/>
      <c r="Z94" s="197"/>
      <c r="AA94" s="197"/>
      <c r="AB94" s="197"/>
      <c r="AC94" s="197"/>
      <c r="AD94" s="197"/>
      <c r="AE94" s="197"/>
      <c r="AF94" s="197"/>
      <c r="AG94" s="197"/>
      <c r="AH94" s="197"/>
      <c r="AI94" s="197"/>
      <c r="AJ94" s="197"/>
      <c r="AK94" s="197"/>
      <c r="AL94" s="197"/>
      <c r="AM94" s="197"/>
      <c r="AN94" s="197"/>
      <c r="AO94" s="197"/>
      <c r="AP94" s="197"/>
      <c r="AQ94" s="197"/>
      <c r="AR94" s="197"/>
      <c r="AS94" s="197"/>
      <c r="AT94" s="197"/>
      <c r="AU94" s="197"/>
      <c r="AV94" s="197"/>
      <c r="AW94" s="197"/>
      <c r="AX94" s="197"/>
      <c r="AY94" s="197"/>
      <c r="AZ94" s="197"/>
      <c r="BA94" s="197"/>
      <c r="BB94" s="197"/>
      <c r="BC94" s="197"/>
      <c r="BD94" s="197"/>
      <c r="BE94" s="197"/>
      <c r="BF94" s="197"/>
      <c r="BG94" s="197"/>
      <c r="BH94" s="197"/>
      <c r="BI94" s="197"/>
      <c r="BJ94" s="197"/>
      <c r="BK94" s="197"/>
      <c r="BL94" s="197"/>
      <c r="BM94" s="197"/>
      <c r="BN94" s="197"/>
      <c r="BO94" s="197"/>
      <c r="BP94" s="197"/>
      <c r="BQ94" s="197"/>
      <c r="BR94" s="197"/>
      <c r="BS94" s="197"/>
      <c r="BT94" s="197"/>
      <c r="BU94" s="197"/>
      <c r="BV94" s="197"/>
      <c r="BW94" s="197"/>
      <c r="BX94" s="197"/>
      <c r="BY94" s="197"/>
      <c r="BZ94" s="197"/>
      <c r="CA94" s="197"/>
      <c r="CB94" s="197"/>
      <c r="CC94" s="197"/>
      <c r="CD94" s="197"/>
      <c r="CE94" s="197"/>
      <c r="CF94" s="197"/>
      <c r="CG94" s="197"/>
      <c r="CH94" s="197"/>
      <c r="CI94" s="197"/>
      <c r="CJ94" s="197"/>
      <c r="CK94" s="197"/>
    </row>
    <row r="95" spans="1:89" ht="6.75" customHeight="1">
      <c r="A95" s="18"/>
      <c r="B95" s="197"/>
      <c r="C95" s="197"/>
      <c r="D95" s="197"/>
      <c r="E95" s="197"/>
      <c r="F95" s="197"/>
      <c r="G95" s="197"/>
      <c r="H95" s="197"/>
      <c r="I95" s="197"/>
      <c r="J95" s="197"/>
      <c r="K95" s="197"/>
      <c r="L95" s="197"/>
      <c r="M95" s="197"/>
      <c r="N95" s="197"/>
      <c r="O95" s="197"/>
      <c r="P95" s="197"/>
      <c r="Q95" s="197"/>
      <c r="R95" s="197"/>
      <c r="S95" s="197"/>
      <c r="T95" s="197"/>
      <c r="U95" s="197"/>
      <c r="V95" s="197"/>
      <c r="W95" s="197"/>
      <c r="X95" s="197"/>
      <c r="Y95" s="197"/>
      <c r="Z95" s="197"/>
      <c r="AA95" s="197"/>
      <c r="AB95" s="197"/>
      <c r="AC95" s="197"/>
      <c r="AD95" s="197"/>
      <c r="AE95" s="197"/>
      <c r="AF95" s="197"/>
      <c r="AG95" s="197"/>
      <c r="AH95" s="197"/>
      <c r="AI95" s="197"/>
      <c r="AJ95" s="197"/>
      <c r="AK95" s="197"/>
      <c r="AL95" s="197"/>
      <c r="AM95" s="197"/>
      <c r="AN95" s="197"/>
      <c r="AO95" s="197"/>
      <c r="AP95" s="197"/>
      <c r="AQ95" s="197"/>
      <c r="AR95" s="197"/>
      <c r="AS95" s="197"/>
      <c r="AT95" s="197"/>
      <c r="AU95" s="197"/>
      <c r="AV95" s="197"/>
      <c r="AW95" s="197"/>
      <c r="AX95" s="197"/>
      <c r="AY95" s="197"/>
      <c r="AZ95" s="197"/>
      <c r="BA95" s="197"/>
      <c r="BB95" s="197"/>
      <c r="BC95" s="197"/>
      <c r="BD95" s="197"/>
      <c r="BE95" s="197"/>
      <c r="BF95" s="197"/>
      <c r="BG95" s="197"/>
      <c r="BH95" s="197"/>
      <c r="BI95" s="197"/>
      <c r="BJ95" s="197"/>
      <c r="BK95" s="197"/>
      <c r="BL95" s="197"/>
      <c r="BM95" s="197"/>
      <c r="BN95" s="197"/>
      <c r="BO95" s="197"/>
      <c r="BP95" s="197"/>
      <c r="BQ95" s="197"/>
      <c r="BR95" s="197"/>
      <c r="BS95" s="197"/>
      <c r="BT95" s="197"/>
      <c r="BU95" s="197"/>
      <c r="BV95" s="197"/>
      <c r="BW95" s="197"/>
      <c r="BX95" s="197"/>
      <c r="BY95" s="197"/>
      <c r="BZ95" s="197"/>
      <c r="CA95" s="197"/>
      <c r="CB95" s="197"/>
      <c r="CC95" s="197"/>
      <c r="CD95" s="197"/>
      <c r="CE95" s="197"/>
      <c r="CF95" s="197"/>
      <c r="CG95" s="197"/>
      <c r="CH95" s="197"/>
      <c r="CI95" s="197"/>
      <c r="CJ95" s="197"/>
      <c r="CK95" s="197"/>
    </row>
    <row r="96" spans="1:89" ht="6.75" customHeight="1">
      <c r="A96" s="18"/>
      <c r="B96" s="197"/>
      <c r="C96" s="197"/>
      <c r="D96" s="197"/>
      <c r="E96" s="197"/>
      <c r="F96" s="197"/>
      <c r="G96" s="197"/>
      <c r="H96" s="197"/>
      <c r="I96" s="197"/>
      <c r="J96" s="197"/>
      <c r="K96" s="197"/>
      <c r="L96" s="197"/>
      <c r="M96" s="197"/>
      <c r="N96" s="197"/>
      <c r="O96" s="197"/>
      <c r="P96" s="197"/>
      <c r="Q96" s="197"/>
      <c r="R96" s="197"/>
      <c r="S96" s="197"/>
      <c r="T96" s="197"/>
      <c r="U96" s="197"/>
      <c r="V96" s="197"/>
      <c r="W96" s="197"/>
      <c r="X96" s="197"/>
      <c r="Y96" s="197"/>
      <c r="Z96" s="197"/>
      <c r="AA96" s="197"/>
      <c r="AB96" s="197"/>
      <c r="AC96" s="197"/>
      <c r="AD96" s="197"/>
      <c r="AE96" s="197"/>
      <c r="AF96" s="197"/>
      <c r="AG96" s="197"/>
      <c r="AH96" s="197"/>
      <c r="AI96" s="197"/>
      <c r="AJ96" s="197"/>
      <c r="AK96" s="197"/>
      <c r="AL96" s="197"/>
      <c r="AM96" s="197"/>
      <c r="AN96" s="197"/>
      <c r="AO96" s="197"/>
      <c r="AP96" s="197"/>
      <c r="AQ96" s="197"/>
      <c r="AR96" s="197"/>
      <c r="AS96" s="197"/>
      <c r="AT96" s="197"/>
      <c r="AU96" s="197"/>
      <c r="AV96" s="197"/>
      <c r="AW96" s="197"/>
      <c r="AX96" s="197"/>
      <c r="AY96" s="197"/>
      <c r="AZ96" s="197"/>
      <c r="BA96" s="197"/>
      <c r="BB96" s="197"/>
      <c r="BC96" s="197"/>
      <c r="BD96" s="197"/>
      <c r="BE96" s="197"/>
      <c r="BF96" s="197"/>
      <c r="BG96" s="197"/>
      <c r="BH96" s="197"/>
      <c r="BI96" s="197"/>
      <c r="BJ96" s="197"/>
      <c r="BK96" s="197"/>
      <c r="BL96" s="197"/>
      <c r="BM96" s="197"/>
      <c r="BN96" s="197"/>
      <c r="BO96" s="197"/>
      <c r="BP96" s="197"/>
      <c r="BQ96" s="197"/>
      <c r="BR96" s="197"/>
      <c r="BS96" s="197"/>
      <c r="BT96" s="197"/>
      <c r="BU96" s="197"/>
      <c r="BV96" s="197"/>
      <c r="BW96" s="197"/>
      <c r="BX96" s="197"/>
      <c r="BY96" s="197"/>
      <c r="BZ96" s="197"/>
      <c r="CA96" s="197"/>
      <c r="CB96" s="197"/>
      <c r="CC96" s="197"/>
      <c r="CD96" s="197"/>
      <c r="CE96" s="197"/>
      <c r="CF96" s="197"/>
      <c r="CG96" s="197"/>
      <c r="CH96" s="197"/>
      <c r="CI96" s="197"/>
      <c r="CJ96" s="197"/>
      <c r="CK96" s="197"/>
    </row>
    <row r="97" spans="1:89" ht="6.75" customHeight="1">
      <c r="A97" s="18"/>
      <c r="B97" s="197"/>
      <c r="C97" s="197"/>
      <c r="D97" s="197"/>
      <c r="E97" s="197"/>
      <c r="F97" s="197"/>
      <c r="G97" s="197"/>
      <c r="H97" s="197"/>
      <c r="I97" s="197"/>
      <c r="J97" s="197"/>
      <c r="K97" s="197"/>
      <c r="L97" s="197"/>
      <c r="M97" s="197"/>
      <c r="N97" s="197"/>
      <c r="O97" s="197"/>
      <c r="P97" s="197"/>
      <c r="Q97" s="197"/>
      <c r="R97" s="197"/>
      <c r="S97" s="197"/>
      <c r="T97" s="197"/>
      <c r="U97" s="197"/>
      <c r="V97" s="197"/>
      <c r="W97" s="197"/>
      <c r="X97" s="197"/>
      <c r="Y97" s="197"/>
      <c r="Z97" s="197"/>
      <c r="AA97" s="197"/>
      <c r="AB97" s="197"/>
      <c r="AC97" s="197"/>
      <c r="AD97" s="197"/>
      <c r="AE97" s="197"/>
      <c r="AF97" s="197"/>
      <c r="AG97" s="197"/>
      <c r="AH97" s="197"/>
      <c r="AI97" s="197"/>
      <c r="AJ97" s="197"/>
      <c r="AK97" s="197"/>
      <c r="AL97" s="197"/>
      <c r="AM97" s="197"/>
      <c r="AN97" s="197"/>
      <c r="AO97" s="197"/>
      <c r="AP97" s="197"/>
      <c r="AQ97" s="197"/>
      <c r="AR97" s="197"/>
      <c r="AS97" s="197"/>
      <c r="AT97" s="197"/>
      <c r="AU97" s="197"/>
      <c r="AV97" s="197"/>
      <c r="AW97" s="197"/>
      <c r="AX97" s="197"/>
      <c r="AY97" s="197"/>
      <c r="AZ97" s="197"/>
      <c r="BA97" s="197"/>
      <c r="BB97" s="197"/>
      <c r="BC97" s="197"/>
      <c r="BD97" s="197"/>
      <c r="BE97" s="197"/>
      <c r="BF97" s="197"/>
      <c r="BG97" s="197"/>
      <c r="BH97" s="197"/>
      <c r="BI97" s="197"/>
      <c r="BJ97" s="197"/>
      <c r="BK97" s="197"/>
      <c r="BL97" s="197"/>
      <c r="BM97" s="197"/>
      <c r="BN97" s="197"/>
      <c r="BO97" s="197"/>
      <c r="BP97" s="197"/>
      <c r="BQ97" s="197"/>
      <c r="BR97" s="197"/>
      <c r="BS97" s="197"/>
      <c r="BT97" s="197"/>
      <c r="BU97" s="197"/>
      <c r="BV97" s="197"/>
      <c r="BW97" s="197"/>
      <c r="BX97" s="197"/>
      <c r="BY97" s="197"/>
      <c r="BZ97" s="197"/>
      <c r="CA97" s="197"/>
      <c r="CB97" s="197"/>
      <c r="CC97" s="197"/>
      <c r="CD97" s="197"/>
      <c r="CE97" s="197"/>
      <c r="CF97" s="197"/>
      <c r="CG97" s="197"/>
      <c r="CH97" s="197"/>
      <c r="CI97" s="197"/>
      <c r="CJ97" s="197"/>
      <c r="CK97" s="197"/>
    </row>
    <row r="98" spans="1:89" ht="6.75" customHeight="1">
      <c r="A98" s="18"/>
      <c r="B98" s="197"/>
      <c r="C98" s="197"/>
      <c r="D98" s="197"/>
      <c r="E98" s="197"/>
      <c r="F98" s="197"/>
      <c r="G98" s="197"/>
      <c r="H98" s="197"/>
      <c r="I98" s="197"/>
      <c r="J98" s="197"/>
      <c r="K98" s="197"/>
      <c r="L98" s="197"/>
      <c r="M98" s="197"/>
      <c r="N98" s="197"/>
      <c r="O98" s="197"/>
      <c r="P98" s="197"/>
      <c r="Q98" s="197"/>
      <c r="R98" s="197"/>
      <c r="S98" s="197"/>
      <c r="T98" s="197"/>
      <c r="U98" s="197"/>
      <c r="V98" s="197"/>
      <c r="W98" s="197"/>
      <c r="X98" s="197"/>
      <c r="Y98" s="197"/>
      <c r="Z98" s="197"/>
      <c r="AA98" s="197"/>
      <c r="AB98" s="197"/>
      <c r="AC98" s="197"/>
      <c r="AD98" s="197"/>
      <c r="AE98" s="197"/>
      <c r="AF98" s="197"/>
      <c r="AG98" s="197"/>
      <c r="AH98" s="197"/>
      <c r="AI98" s="197"/>
      <c r="AJ98" s="197"/>
      <c r="AK98" s="197"/>
      <c r="AL98" s="197"/>
      <c r="AM98" s="197"/>
      <c r="AN98" s="197"/>
      <c r="AO98" s="197"/>
      <c r="AP98" s="197"/>
      <c r="AQ98" s="197"/>
      <c r="AR98" s="197"/>
      <c r="AS98" s="197"/>
      <c r="AT98" s="197"/>
      <c r="AU98" s="197"/>
      <c r="AV98" s="197"/>
      <c r="AW98" s="197"/>
      <c r="AX98" s="197"/>
      <c r="AY98" s="197"/>
      <c r="AZ98" s="197"/>
      <c r="BA98" s="197"/>
      <c r="BB98" s="197"/>
      <c r="BC98" s="197"/>
      <c r="BD98" s="197"/>
      <c r="BE98" s="197"/>
      <c r="BF98" s="197"/>
      <c r="BG98" s="197"/>
      <c r="BH98" s="197"/>
      <c r="BI98" s="197"/>
      <c r="BJ98" s="197"/>
      <c r="BK98" s="197"/>
      <c r="BL98" s="197"/>
      <c r="BM98" s="197"/>
      <c r="BN98" s="197"/>
      <c r="BO98" s="197"/>
      <c r="BP98" s="197"/>
      <c r="BQ98" s="197"/>
      <c r="BR98" s="197"/>
      <c r="BS98" s="197"/>
      <c r="BT98" s="197"/>
      <c r="BU98" s="197"/>
      <c r="BV98" s="197"/>
      <c r="BW98" s="197"/>
      <c r="BX98" s="197"/>
      <c r="BY98" s="197"/>
      <c r="BZ98" s="197"/>
      <c r="CA98" s="197"/>
      <c r="CB98" s="197"/>
      <c r="CC98" s="197"/>
      <c r="CD98" s="197"/>
      <c r="CE98" s="197"/>
      <c r="CF98" s="197"/>
      <c r="CG98" s="197"/>
      <c r="CH98" s="197"/>
      <c r="CI98" s="197"/>
      <c r="CJ98" s="197"/>
      <c r="CK98" s="197"/>
    </row>
    <row r="99" spans="1:89" ht="5.25" customHeight="1">
      <c r="A99" s="18"/>
      <c r="B99" s="18"/>
      <c r="C99" s="18"/>
      <c r="D99" s="18"/>
      <c r="E99" s="18"/>
      <c r="F99" s="18"/>
      <c r="G99" s="18"/>
      <c r="H99" s="18"/>
      <c r="I99" s="18"/>
      <c r="J99" s="18"/>
      <c r="K99" s="18"/>
      <c r="L99" s="18"/>
      <c r="M99" s="18"/>
      <c r="N99" s="18"/>
      <c r="O99" s="18"/>
      <c r="P99" s="18"/>
      <c r="Q99" s="18"/>
      <c r="R99" s="18"/>
      <c r="S99" s="18"/>
      <c r="T99" s="18"/>
      <c r="U99" s="18"/>
      <c r="V99" s="18"/>
      <c r="W99" s="18"/>
      <c r="X99" s="18"/>
      <c r="Y99" s="18"/>
      <c r="Z99" s="18"/>
      <c r="AA99" s="18"/>
      <c r="AB99" s="18"/>
      <c r="AC99" s="18"/>
      <c r="AD99" s="18"/>
      <c r="AE99" s="18"/>
      <c r="AF99" s="18"/>
      <c r="AG99" s="18"/>
      <c r="AH99" s="18"/>
      <c r="AI99" s="18"/>
      <c r="AJ99" s="18"/>
      <c r="AK99" s="18"/>
      <c r="AL99" s="18"/>
      <c r="AM99" s="18"/>
      <c r="AN99" s="18"/>
      <c r="AO99" s="18"/>
      <c r="AP99" s="18"/>
      <c r="AQ99" s="18"/>
      <c r="AR99" s="18"/>
      <c r="AS99" s="18"/>
      <c r="AT99" s="18"/>
      <c r="AU99" s="18"/>
      <c r="AV99" s="18"/>
      <c r="AW99" s="18"/>
      <c r="AX99" s="18"/>
      <c r="AY99" s="18"/>
      <c r="AZ99" s="18"/>
      <c r="BA99" s="18"/>
      <c r="BB99" s="18"/>
      <c r="BC99" s="18"/>
      <c r="BD99" s="18"/>
      <c r="BE99" s="18"/>
      <c r="BF99" s="18"/>
      <c r="BG99" s="18"/>
      <c r="BH99" s="18"/>
      <c r="BI99" s="18"/>
      <c r="BJ99" s="18"/>
      <c r="BK99" s="18"/>
      <c r="BL99" s="18"/>
      <c r="BM99" s="18"/>
      <c r="BN99" s="18"/>
      <c r="BO99" s="18"/>
      <c r="BP99" s="18"/>
      <c r="BQ99" s="18"/>
      <c r="BR99" s="18"/>
      <c r="BS99" s="18"/>
      <c r="BT99" s="18"/>
      <c r="BU99" s="18"/>
      <c r="BV99" s="18"/>
      <c r="BW99" s="18"/>
      <c r="BX99" s="18"/>
      <c r="BY99" s="18"/>
      <c r="BZ99" s="18"/>
      <c r="CA99" s="18"/>
      <c r="CB99" s="18"/>
      <c r="CC99" s="18"/>
      <c r="CD99" s="18"/>
      <c r="CE99" s="18"/>
      <c r="CF99" s="18"/>
      <c r="CG99" s="18"/>
      <c r="CH99" s="18"/>
      <c r="CI99" s="18"/>
      <c r="CJ99" s="18"/>
      <c r="CK99" s="18"/>
    </row>
    <row r="100" spans="1:89" ht="5.25" customHeight="1">
      <c r="A100" s="18"/>
      <c r="B100" s="18"/>
      <c r="C100" s="18"/>
      <c r="D100" s="18"/>
      <c r="E100" s="18"/>
      <c r="F100" s="18"/>
      <c r="G100" s="18"/>
      <c r="H100" s="18"/>
      <c r="I100" s="18"/>
      <c r="J100" s="18"/>
      <c r="K100" s="18"/>
      <c r="L100" s="18"/>
      <c r="M100" s="18"/>
      <c r="N100" s="18"/>
      <c r="O100" s="18"/>
      <c r="P100" s="18"/>
      <c r="Q100" s="18"/>
      <c r="R100" s="18"/>
      <c r="S100" s="18"/>
      <c r="T100" s="18"/>
      <c r="U100" s="18"/>
      <c r="V100" s="18"/>
      <c r="W100" s="18"/>
      <c r="X100" s="18"/>
      <c r="Y100" s="18"/>
      <c r="Z100" s="18"/>
      <c r="AA100" s="18"/>
      <c r="AB100" s="18"/>
      <c r="AC100" s="18"/>
      <c r="AD100" s="18"/>
      <c r="AE100" s="18"/>
      <c r="AF100" s="18"/>
      <c r="AG100" s="18"/>
      <c r="AH100" s="18"/>
      <c r="AI100" s="18"/>
      <c r="AJ100" s="18"/>
      <c r="AK100" s="18"/>
      <c r="AL100" s="18"/>
      <c r="AM100" s="18"/>
      <c r="AN100" s="18"/>
      <c r="AO100" s="18"/>
      <c r="AP100" s="18"/>
      <c r="AQ100" s="18"/>
      <c r="AR100" s="18"/>
      <c r="AS100" s="18"/>
      <c r="AT100" s="18"/>
      <c r="AU100" s="18"/>
      <c r="AV100" s="18"/>
      <c r="AW100" s="18"/>
      <c r="AX100" s="18"/>
      <c r="AY100" s="18"/>
      <c r="AZ100" s="18"/>
      <c r="BA100" s="18"/>
      <c r="BB100" s="18"/>
      <c r="BC100" s="18"/>
      <c r="BD100" s="18"/>
      <c r="BE100" s="18"/>
      <c r="BF100" s="18"/>
      <c r="BG100" s="18"/>
      <c r="BH100" s="18"/>
      <c r="BI100" s="18"/>
      <c r="BJ100" s="18"/>
      <c r="BK100" s="18"/>
      <c r="BL100" s="18"/>
      <c r="BM100" s="18"/>
      <c r="BN100" s="18"/>
      <c r="BO100" s="18"/>
      <c r="BP100" s="18"/>
      <c r="BQ100" s="18"/>
      <c r="BR100" s="18"/>
      <c r="BS100" s="18"/>
      <c r="BT100" s="18"/>
      <c r="BU100" s="18"/>
      <c r="BV100" s="18"/>
      <c r="BW100" s="18"/>
      <c r="BX100" s="18"/>
      <c r="BY100" s="18"/>
      <c r="BZ100" s="18"/>
      <c r="CA100" s="18"/>
      <c r="CB100" s="18"/>
      <c r="CC100" s="18"/>
      <c r="CD100" s="18"/>
      <c r="CE100" s="18"/>
      <c r="CF100" s="18"/>
      <c r="CG100" s="18"/>
      <c r="CH100" s="18"/>
      <c r="CI100" s="18"/>
      <c r="CJ100" s="18"/>
      <c r="CK100" s="18"/>
    </row>
  </sheetData>
  <sheetProtection selectLockedCells="1"/>
  <mergeCells count="131">
    <mergeCell ref="C2:CH5"/>
    <mergeCell ref="B6:BY8"/>
    <mergeCell ref="B9:CK12"/>
    <mergeCell ref="BL13:CK15"/>
    <mergeCell ref="A13:AB15"/>
    <mergeCell ref="AZ16:BK18"/>
    <mergeCell ref="BL16:BS18"/>
    <mergeCell ref="BT16:BU18"/>
    <mergeCell ref="BV16:CA18"/>
    <mergeCell ref="CB16:CC18"/>
    <mergeCell ref="CD16:CI18"/>
    <mergeCell ref="CJ16:CK18"/>
    <mergeCell ref="A16:M16"/>
    <mergeCell ref="N16:AY16"/>
    <mergeCell ref="A17:M18"/>
    <mergeCell ref="N17:AY18"/>
    <mergeCell ref="A19:M20"/>
    <mergeCell ref="N19:AY20"/>
    <mergeCell ref="AZ19:BK26"/>
    <mergeCell ref="BL19:BM20"/>
    <mergeCell ref="BN19:BR20"/>
    <mergeCell ref="BS19:BT20"/>
    <mergeCell ref="BU19:CD20"/>
    <mergeCell ref="A21:M26"/>
    <mergeCell ref="N21:AY24"/>
    <mergeCell ref="BL21:CK26"/>
    <mergeCell ref="N25:AK26"/>
    <mergeCell ref="AL25:AY26"/>
    <mergeCell ref="A27:M28"/>
    <mergeCell ref="N27:AY28"/>
    <mergeCell ref="AZ27:BK34"/>
    <mergeCell ref="BL27:BQ28"/>
    <mergeCell ref="BR27:CK28"/>
    <mergeCell ref="A29:M34"/>
    <mergeCell ref="N29:AY31"/>
    <mergeCell ref="BL29:BQ30"/>
    <mergeCell ref="BR29:CK30"/>
    <mergeCell ref="BL31:BQ32"/>
    <mergeCell ref="BR31:CK32"/>
    <mergeCell ref="N32:AK34"/>
    <mergeCell ref="AL32:AY34"/>
    <mergeCell ref="BL33:BQ34"/>
    <mergeCell ref="BR33:CK34"/>
    <mergeCell ref="A37:AB39"/>
    <mergeCell ref="A40:I40"/>
    <mergeCell ref="J40:M40"/>
    <mergeCell ref="N40:AI40"/>
    <mergeCell ref="A41:I41"/>
    <mergeCell ref="J41:M41"/>
    <mergeCell ref="N41:AI41"/>
    <mergeCell ref="A42:I42"/>
    <mergeCell ref="J42:M42"/>
    <mergeCell ref="N42:AI42"/>
    <mergeCell ref="A44:AQ46"/>
    <mergeCell ref="A47:M49"/>
    <mergeCell ref="N47:AM49"/>
    <mergeCell ref="AN47:AT49"/>
    <mergeCell ref="A50:M52"/>
    <mergeCell ref="N50:O52"/>
    <mergeCell ref="AB50:AC52"/>
    <mergeCell ref="AD50:AE52"/>
    <mergeCell ref="AF50:AG52"/>
    <mergeCell ref="AH50:AI52"/>
    <mergeCell ref="Z50:AA52"/>
    <mergeCell ref="X50:Y52"/>
    <mergeCell ref="V50:W52"/>
    <mergeCell ref="T50:U52"/>
    <mergeCell ref="R50:S52"/>
    <mergeCell ref="P50:Q52"/>
    <mergeCell ref="AU47:AV49"/>
    <mergeCell ref="AW47:AX49"/>
    <mergeCell ref="AY47:AZ49"/>
    <mergeCell ref="AJ50:AK52"/>
    <mergeCell ref="AL50:AM52"/>
    <mergeCell ref="AN50:AT52"/>
    <mergeCell ref="AU50:BB52"/>
    <mergeCell ref="BC50:BM50"/>
    <mergeCell ref="BN50:CK50"/>
    <mergeCell ref="BC51:BM52"/>
    <mergeCell ref="BN51:CK52"/>
    <mergeCell ref="BZ47:CE49"/>
    <mergeCell ref="CF47:CG49"/>
    <mergeCell ref="CH47:CI49"/>
    <mergeCell ref="CJ47:CK49"/>
    <mergeCell ref="BA47:BB49"/>
    <mergeCell ref="BC47:BM49"/>
    <mergeCell ref="BN47:BY49"/>
    <mergeCell ref="A53:CK53"/>
    <mergeCell ref="A55:AQ57"/>
    <mergeCell ref="A58:CK65"/>
    <mergeCell ref="B78:AW79"/>
    <mergeCell ref="B80:C82"/>
    <mergeCell ref="D80:E82"/>
    <mergeCell ref="F80:G82"/>
    <mergeCell ref="H80:I82"/>
    <mergeCell ref="J80:K82"/>
    <mergeCell ref="L80:M82"/>
    <mergeCell ref="AQ80:AR82"/>
    <mergeCell ref="AS80:AT82"/>
    <mergeCell ref="AU80:AV82"/>
    <mergeCell ref="AW80:AX82"/>
    <mergeCell ref="N80:O82"/>
    <mergeCell ref="AB80:AD82"/>
    <mergeCell ref="AE80:AF82"/>
    <mergeCell ref="AG80:AH82"/>
    <mergeCell ref="AI80:AJ82"/>
    <mergeCell ref="AK80:AL82"/>
    <mergeCell ref="A35:M36"/>
    <mergeCell ref="N35:AY36"/>
    <mergeCell ref="BL35:BQ36"/>
    <mergeCell ref="BR35:CK36"/>
    <mergeCell ref="AR44:CK46"/>
    <mergeCell ref="B89:CK98"/>
    <mergeCell ref="AB85:AD87"/>
    <mergeCell ref="AE85:AF87"/>
    <mergeCell ref="AG85:AH87"/>
    <mergeCell ref="AQ87:BG87"/>
    <mergeCell ref="BQ87:CH87"/>
    <mergeCell ref="I88:CD88"/>
    <mergeCell ref="BN80:BY81"/>
    <mergeCell ref="BZ80:CK81"/>
    <mergeCell ref="B83:AH84"/>
    <mergeCell ref="B85:C87"/>
    <mergeCell ref="D85:E87"/>
    <mergeCell ref="F85:G87"/>
    <mergeCell ref="H85:I87"/>
    <mergeCell ref="J85:K87"/>
    <mergeCell ref="L85:M87"/>
    <mergeCell ref="N85:O87"/>
    <mergeCell ref="AM80:AN82"/>
    <mergeCell ref="AO80:AP82"/>
  </mergeCells>
  <phoneticPr fontId="37"/>
  <dataValidations count="14">
    <dataValidation allowBlank="1" showInputMessage="1" showErrorMessage="1" promptTitle="開設者" prompt="氏名を記載してください" sqref="AL32:AY34" xr:uid="{415267D7-65D2-4495-84FF-B25CF49CB5F3}"/>
    <dataValidation allowBlank="1" showInputMessage="1" showErrorMessage="1" promptTitle="開設者" prompt="代表者の職を記載してください（個人の場合は記載不要）" sqref="N32:AK34" xr:uid="{DFB7707C-6FF4-414F-AD7A-46613D4EEE2B}"/>
    <dataValidation allowBlank="1" showInputMessage="1" showErrorMessage="1" promptTitle="開設者" prompt="法人名を記載してください（個人の場合は記載不要）" sqref="N29:AY31" xr:uid="{A8683AC4-B936-4EAC-B29D-DED405E4DB17}"/>
    <dataValidation type="whole" imeMode="disabled" allowBlank="1" showInputMessage="1" showErrorMessage="1" sqref="AU47:BB49 CF47:CK49 AB50:AM52 Z50 X50 V50 T50 R50 N50:O52 P50" xr:uid="{1A32F39F-73A5-4F03-BFEF-50C6E573B2ED}">
      <formula1>0</formula1>
      <formula2>9</formula2>
    </dataValidation>
    <dataValidation type="whole" allowBlank="1" showInputMessage="1" showErrorMessage="1" errorTitle="医療機関コード" error="10桁の医療機関コードをご入力ください" promptTitle="医療機関コード" prompt="10桁の医療機関コードをご入力ください_x000a_訪問看護STは７桁のステーションコードをご入力ください" sqref="AL25:AY26" xr:uid="{8A6F80DF-2778-4F3D-B6DC-CD3A5C031A7B}">
      <formula1>1000000000</formula1>
      <formula2>9999999999</formula2>
    </dataValidation>
    <dataValidation type="whole" imeMode="disabled" allowBlank="1" showInputMessage="1" showErrorMessage="1" errorTitle="郵便番号" error="半角で入力してください" promptTitle="郵便番号" prompt="半角で入力してください" sqref="BU19:CD20" xr:uid="{E34B1533-669B-46B5-B864-3AFE97B83CD8}">
      <formula1>0</formula1>
      <formula2>9999</formula2>
    </dataValidation>
    <dataValidation type="whole" imeMode="disabled" allowBlank="1" showInputMessage="1" showErrorMessage="1" errorTitle="郵便番号" error="半角で入力してください" promptTitle="郵便番号" prompt="半角で入力してください" sqref="BN19:BR20" xr:uid="{C0A87D01-6DC3-4D84-8C3E-F820EE845AF7}">
      <formula1>100</formula1>
      <formula2>999</formula2>
    </dataValidation>
    <dataValidation type="whole" imeMode="disabled" allowBlank="1" showInputMessage="1" showErrorMessage="1" errorTitle="申請日" error="1~31の数字（半角）を入力してください" promptTitle="申請日" prompt="1~31の数字（半角）を入力してください" sqref="CD16:CI18" xr:uid="{C13B01C6-19C1-42CA-8AA6-9B60E01CD555}">
      <formula1>1</formula1>
      <formula2>31</formula2>
    </dataValidation>
    <dataValidation type="whole" imeMode="disabled" allowBlank="1" showInputMessage="1" showErrorMessage="1" errorTitle="申請月" error="1~12の数字（半角）を入力してください" promptTitle="申請月" prompt="1~12の数字（半角）を入力してください_x000a_" sqref="BV16:CA18" xr:uid="{8092808D-5620-4791-8EC7-1A76824D9BA4}">
      <formula1>1</formula1>
      <formula2>12</formula2>
    </dataValidation>
    <dataValidation type="whole" imeMode="disabled" allowBlank="1" showInputMessage="1" showErrorMessage="1" errorTitle="申請年" error="西暦（半角）で入力してください" promptTitle="申請年" prompt="西暦（半角）で入力してください" sqref="BL16:BS18" xr:uid="{64887180-CA5A-4EA8-B1B9-839BE0C076F6}">
      <formula1>2025</formula1>
      <formula2>2026</formula2>
    </dataValidation>
    <dataValidation imeMode="disabled" allowBlank="1" showInputMessage="1" showErrorMessage="1" sqref="BR29:CK34" xr:uid="{6B29A881-E03C-49A9-ABE3-F4AB3D297B36}"/>
    <dataValidation imeMode="fullKatakana" allowBlank="1" showInputMessage="1" showErrorMessage="1" sqref="N19:AY20 N27:AY28 BN50:CK50 N16:AY16" xr:uid="{9BA9BFCA-8241-4600-B80E-D20516AA7492}"/>
    <dataValidation type="list" allowBlank="1" showInputMessage="1" showErrorMessage="1" sqref="AU50:BB52" xr:uid="{97ED92E1-3C99-4B6E-9255-3E739E0F5470}">
      <formula1>"普通,当座,別段"</formula1>
    </dataValidation>
    <dataValidation type="list" imeMode="fullKatakana" allowBlank="1" showInputMessage="1" showErrorMessage="1" sqref="N35:AY36" xr:uid="{33C0DBF3-1D9B-41AC-A585-B8CCDBAEB114}">
      <formula1>$CN$35:$CP$35</formula1>
    </dataValidation>
  </dataValidations>
  <printOptions horizontalCentered="1"/>
  <pageMargins left="0.19685039370078741" right="0.19685039370078741" top="0.74803149606299213" bottom="0.74803149606299213" header="0.31496062992125984" footer="0.31496062992125984"/>
  <pageSetup paperSize="9" scale="68" orientation="portrait" r:id="rId1"/>
  <headerFooter>
    <oddFooter>&amp;C&amp;P</odd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E2D944-BCDD-47D4-A5D7-BA5CA1F1DA5A}">
  <sheetPr>
    <tabColor theme="9" tint="0.79998168889431442"/>
    <pageSetUpPr fitToPage="1"/>
  </sheetPr>
  <dimension ref="B1:K40"/>
  <sheetViews>
    <sheetView showGridLines="0" view="pageBreakPreview" topLeftCell="A6" zoomScale="85" zoomScaleNormal="115" zoomScaleSheetLayoutView="85" workbookViewId="0">
      <selection activeCell="F20" sqref="F20"/>
    </sheetView>
  </sheetViews>
  <sheetFormatPr defaultRowHeight="14.25"/>
  <cols>
    <col min="1" max="1" width="2.75" style="76" customWidth="1"/>
    <col min="2" max="2" width="9.75" style="76" customWidth="1"/>
    <col min="3" max="3" width="21.375" style="76" customWidth="1"/>
    <col min="4" max="4" width="19" style="76" customWidth="1"/>
    <col min="5" max="5" width="24.125" style="76" customWidth="1"/>
    <col min="6" max="6" width="26.875" style="76" customWidth="1"/>
    <col min="7" max="7" width="22.375" style="76" customWidth="1"/>
    <col min="8" max="8" width="33.125" style="76" customWidth="1"/>
    <col min="9" max="16384" width="9" style="76"/>
  </cols>
  <sheetData>
    <row r="1" spans="2:11" ht="24.75" customHeight="1">
      <c r="B1" s="370" t="s">
        <v>311</v>
      </c>
      <c r="C1" s="370"/>
      <c r="D1" s="370"/>
      <c r="E1" s="370"/>
      <c r="F1" s="155"/>
      <c r="G1" s="156"/>
      <c r="H1" s="77"/>
    </row>
    <row r="2" spans="2:11">
      <c r="B2" s="80" t="s">
        <v>148</v>
      </c>
    </row>
    <row r="3" spans="2:11" ht="39" customHeight="1">
      <c r="B3" s="146"/>
      <c r="C3" s="76" t="s">
        <v>149</v>
      </c>
      <c r="F3" s="151" t="s">
        <v>158</v>
      </c>
      <c r="G3" s="151" t="s">
        <v>251</v>
      </c>
    </row>
    <row r="4" spans="2:11" ht="38.25" customHeight="1">
      <c r="E4" s="151" t="s">
        <v>160</v>
      </c>
      <c r="F4" s="145">
        <v>0</v>
      </c>
      <c r="G4" s="145">
        <v>0</v>
      </c>
    </row>
    <row r="5" spans="2:11" ht="33.75" customHeight="1">
      <c r="E5" s="95" t="s">
        <v>269</v>
      </c>
      <c r="F5" s="385">
        <f>F4+G4</f>
        <v>0</v>
      </c>
      <c r="G5" s="386"/>
    </row>
    <row r="6" spans="2:11" ht="19.5" customHeight="1">
      <c r="F6" s="94"/>
    </row>
    <row r="7" spans="2:11" ht="19.5" customHeight="1">
      <c r="F7" s="151" t="s">
        <v>161</v>
      </c>
      <c r="G7" s="150" t="s">
        <v>169</v>
      </c>
      <c r="J7" s="76" t="s">
        <v>162</v>
      </c>
      <c r="K7" s="76" t="s">
        <v>170</v>
      </c>
    </row>
    <row r="8" spans="2:11" ht="19.5" customHeight="1">
      <c r="C8" s="152"/>
      <c r="D8" s="152"/>
      <c r="E8" s="152"/>
      <c r="F8" s="152"/>
      <c r="G8" s="152"/>
      <c r="H8" s="152"/>
    </row>
    <row r="9" spans="2:11" ht="25.5" customHeight="1">
      <c r="D9" s="151" t="s">
        <v>151</v>
      </c>
      <c r="E9" s="151" t="s">
        <v>255</v>
      </c>
      <c r="F9" s="151" t="s">
        <v>256</v>
      </c>
      <c r="G9" s="151" t="s">
        <v>138</v>
      </c>
    </row>
    <row r="10" spans="2:11">
      <c r="B10" s="382" t="s">
        <v>150</v>
      </c>
      <c r="C10" s="382"/>
      <c r="D10" s="99" t="s">
        <v>152</v>
      </c>
      <c r="E10" s="101">
        <v>100000000</v>
      </c>
      <c r="F10" s="101">
        <v>5000000</v>
      </c>
      <c r="G10" s="100" cm="1">
        <f t="array" ref="G10">_xlfn.IFS($G$7="○",IF(AND(1&lt;=$F$5,999&gt;=$F$5),E10,0),$G$7="×",IF(AND(1&lt;=$F$5,999&gt;=$F$5),F10,0))</f>
        <v>0</v>
      </c>
    </row>
    <row r="11" spans="2:11">
      <c r="B11" s="382"/>
      <c r="C11" s="382"/>
      <c r="D11" s="99" t="s">
        <v>153</v>
      </c>
      <c r="E11" s="101">
        <v>100000000</v>
      </c>
      <c r="F11" s="101">
        <v>15000000</v>
      </c>
      <c r="G11" s="100" cm="1">
        <f t="array" ref="G11">_xlfn.IFS($G$7="○",IF(AND(1000&lt;=$F$5,1999&gt;=$F$5),E11,0),$G$7="×",IF(AND(1000&lt;=$F$5,1999&gt;=$F$5),F11,0))</f>
        <v>0</v>
      </c>
    </row>
    <row r="12" spans="2:11">
      <c r="B12" s="382"/>
      <c r="C12" s="382"/>
      <c r="D12" s="99" t="s">
        <v>154</v>
      </c>
      <c r="E12" s="101">
        <v>100000000</v>
      </c>
      <c r="F12" s="101">
        <v>30000000</v>
      </c>
      <c r="G12" s="100" cm="1">
        <f t="array" ref="G12">_xlfn.IFS($G$7="○",IF(AND(2000&lt;=$F$5,2999&gt;=$F$5),E12,0),$G$7="×",IF(AND(2000&lt;=$F$5,2999&gt;=$F$5),F12,0))</f>
        <v>0</v>
      </c>
    </row>
    <row r="13" spans="2:11">
      <c r="B13" s="382"/>
      <c r="C13" s="382"/>
      <c r="D13" s="99" t="s">
        <v>155</v>
      </c>
      <c r="E13" s="101">
        <v>100000000</v>
      </c>
      <c r="F13" s="101">
        <v>90000000</v>
      </c>
      <c r="G13" s="100" cm="1">
        <f t="array" ref="G13">_xlfn.IFS($G$7="○",IF(AND(3000&lt;=$F$5,4999&gt;=$F$5),E13,0),$G$7="×",IF(AND(3000&lt;=$F$5,4999&gt;=$F$5),F13,0))</f>
        <v>0</v>
      </c>
    </row>
    <row r="14" spans="2:11">
      <c r="B14" s="382"/>
      <c r="C14" s="382"/>
      <c r="D14" s="99" t="s">
        <v>156</v>
      </c>
      <c r="E14" s="101">
        <v>150000000</v>
      </c>
      <c r="F14" s="101">
        <v>150000000</v>
      </c>
      <c r="G14" s="100" cm="1">
        <f t="array" ref="G14">_xlfn.IFS($G$7="○",IF(AND(5000&lt;=$F$5,6999&gt;=$F$5),E14,0),$G$7="×",IF(AND(5000&lt;=$F$5,6999&gt;=$F$5),F14,0))</f>
        <v>0</v>
      </c>
    </row>
    <row r="15" spans="2:11">
      <c r="B15" s="382"/>
      <c r="C15" s="382"/>
      <c r="D15" s="99" t="s">
        <v>157</v>
      </c>
      <c r="E15" s="101">
        <v>200000000</v>
      </c>
      <c r="F15" s="101">
        <v>200000000</v>
      </c>
      <c r="G15" s="100" cm="1">
        <f t="array" ref="G15">_xlfn.IFS($G$7="○",IF(AND(7000&lt;=$F$5),E15,0),$G$7="×",IF(AND(7000&lt;=$F$5),F15,0))</f>
        <v>0</v>
      </c>
    </row>
    <row r="16" spans="2:11">
      <c r="C16" s="135"/>
      <c r="D16" s="135"/>
      <c r="E16" s="135"/>
      <c r="F16" s="103" t="s">
        <v>177</v>
      </c>
      <c r="G16" s="98">
        <f>SUM(G10:G15)</f>
        <v>0</v>
      </c>
    </row>
    <row r="18" spans="2:7" ht="39" customHeight="1">
      <c r="B18" s="146"/>
      <c r="C18" s="76" t="s">
        <v>163</v>
      </c>
      <c r="G18" s="178" t="s">
        <v>164</v>
      </c>
    </row>
    <row r="19" spans="2:7" ht="40.5" customHeight="1">
      <c r="F19" s="151" t="s">
        <v>160</v>
      </c>
      <c r="G19" s="145">
        <v>0</v>
      </c>
    </row>
    <row r="20" spans="2:7" ht="67.5" customHeight="1">
      <c r="F20" s="84" t="s">
        <v>321</v>
      </c>
      <c r="G20" s="145">
        <v>0</v>
      </c>
    </row>
    <row r="21" spans="2:7" ht="29.25" customHeight="1">
      <c r="F21" s="95" t="s">
        <v>168</v>
      </c>
      <c r="G21" s="97" t="str" cm="1">
        <f t="array" ref="G21">_xlfn.IFS($G$7="○","",$F$5&lt;3000,"○",$F$5&gt;=3000,"×")</f>
        <v>○</v>
      </c>
    </row>
    <row r="22" spans="2:7" ht="33.75" customHeight="1">
      <c r="F22" s="95" t="s">
        <v>165</v>
      </c>
      <c r="G22" s="96">
        <f>IF($G$21="○",$G$19+$G$20,0)</f>
        <v>0</v>
      </c>
    </row>
    <row r="23" spans="2:7" ht="19.5" customHeight="1">
      <c r="F23" s="93"/>
      <c r="G23" s="94"/>
    </row>
    <row r="24" spans="2:7" ht="25.5" customHeight="1">
      <c r="D24" s="151" t="s">
        <v>151</v>
      </c>
      <c r="E24" s="383" t="s">
        <v>254</v>
      </c>
      <c r="F24" s="384"/>
      <c r="G24" s="151" t="s">
        <v>138</v>
      </c>
    </row>
    <row r="25" spans="2:7">
      <c r="B25" s="382" t="s">
        <v>252</v>
      </c>
      <c r="C25" s="382"/>
      <c r="D25" s="99" t="s">
        <v>166</v>
      </c>
      <c r="E25" s="138"/>
      <c r="F25" s="139">
        <v>20000000</v>
      </c>
      <c r="G25" s="100" cm="1">
        <f t="array" ref="G25">_xlfn.IFS($G$21="○",IF(AND(800&lt;=$G$22,1999&gt;=$G$22),F25,0),$G$21="×",0)</f>
        <v>0</v>
      </c>
    </row>
    <row r="26" spans="2:7">
      <c r="B26" s="382"/>
      <c r="C26" s="382"/>
      <c r="D26" s="99" t="s">
        <v>167</v>
      </c>
      <c r="E26" s="138"/>
      <c r="F26" s="139">
        <v>80000000</v>
      </c>
      <c r="G26" s="100" cm="1">
        <f t="array" ref="G26">_xlfn.IFS($G$21="○",IF(AND(2000&lt;=$G$22,99999999&gt;=$G$22),F26,0),$G$21="×",0)</f>
        <v>0</v>
      </c>
    </row>
    <row r="27" spans="2:7">
      <c r="C27" s="135"/>
      <c r="D27" s="135"/>
      <c r="E27" s="135"/>
      <c r="F27" s="103" t="s">
        <v>177</v>
      </c>
      <c r="G27" s="147">
        <f>MAX(G25:G26)</f>
        <v>0</v>
      </c>
    </row>
    <row r="29" spans="2:7" ht="39" customHeight="1">
      <c r="B29" s="146"/>
      <c r="C29" s="76" t="s">
        <v>172</v>
      </c>
      <c r="G29" s="151" t="s">
        <v>171</v>
      </c>
    </row>
    <row r="30" spans="2:7" ht="39.75" customHeight="1">
      <c r="F30" s="151" t="s">
        <v>160</v>
      </c>
      <c r="G30" s="145">
        <v>0</v>
      </c>
    </row>
    <row r="31" spans="2:7" ht="18.75" customHeight="1">
      <c r="F31" s="151" t="s">
        <v>173</v>
      </c>
      <c r="G31" s="92">
        <f>$G$30*3</f>
        <v>0</v>
      </c>
    </row>
    <row r="32" spans="2:7" ht="29.25" customHeight="1">
      <c r="F32" s="95" t="s">
        <v>168</v>
      </c>
      <c r="G32" s="97" t="str" cm="1">
        <f t="array" ref="G32">_xlfn.IFS($G$7="○","",$F$5&lt;3000,"○",$F$5&gt;=3000,"×")</f>
        <v>○</v>
      </c>
    </row>
    <row r="33" spans="2:7" ht="33.75" customHeight="1">
      <c r="F33" s="95" t="s">
        <v>174</v>
      </c>
      <c r="G33" s="96">
        <f>IF($G$32="○",$G$31,0)</f>
        <v>0</v>
      </c>
    </row>
    <row r="34" spans="2:7" ht="19.5" customHeight="1">
      <c r="F34" s="93"/>
      <c r="G34" s="94"/>
    </row>
    <row r="35" spans="2:7" ht="25.5" customHeight="1">
      <c r="D35" s="151" t="s">
        <v>151</v>
      </c>
      <c r="E35" s="383" t="s">
        <v>254</v>
      </c>
      <c r="F35" s="384"/>
      <c r="G35" s="151" t="s">
        <v>138</v>
      </c>
    </row>
    <row r="36" spans="2:7">
      <c r="B36" s="382" t="s">
        <v>253</v>
      </c>
      <c r="C36" s="382"/>
      <c r="D36" s="99" t="s">
        <v>166</v>
      </c>
      <c r="E36" s="138"/>
      <c r="F36" s="139">
        <v>20000000</v>
      </c>
      <c r="G36" s="100" cm="1">
        <f t="array" ref="G36">_xlfn.IFS($G$32="○",IF(AND(800&lt;=$G$33,1999&gt;=$G$33),F36,0),$G$32="×",0)</f>
        <v>0</v>
      </c>
    </row>
    <row r="37" spans="2:7">
      <c r="B37" s="382"/>
      <c r="C37" s="382"/>
      <c r="D37" s="99" t="s">
        <v>167</v>
      </c>
      <c r="E37" s="138"/>
      <c r="F37" s="139">
        <v>80000000</v>
      </c>
      <c r="G37" s="100" cm="1">
        <f t="array" ref="G37">_xlfn.IFS($G$32="○",IF(AND(2000&lt;=$G$33,99999999&gt;=$G$33),F37,0),$G$32="×",0)</f>
        <v>0</v>
      </c>
    </row>
    <row r="38" spans="2:7">
      <c r="C38" s="135"/>
      <c r="D38" s="135"/>
      <c r="E38" s="135"/>
      <c r="F38" s="103" t="s">
        <v>177</v>
      </c>
      <c r="G38" s="147">
        <f>MAX(G36:G37)</f>
        <v>0</v>
      </c>
    </row>
    <row r="40" spans="2:7" ht="35.25" customHeight="1">
      <c r="C40" s="134"/>
      <c r="D40" s="134"/>
      <c r="E40" s="134"/>
      <c r="F40" s="151" t="s">
        <v>271</v>
      </c>
      <c r="G40" s="83">
        <f>_xlfn.AGGREGATE(4,6,G16,G27,G38)</f>
        <v>0</v>
      </c>
    </row>
  </sheetData>
  <mergeCells count="7">
    <mergeCell ref="B36:C37"/>
    <mergeCell ref="B1:E1"/>
    <mergeCell ref="F5:G5"/>
    <mergeCell ref="B10:C15"/>
    <mergeCell ref="E24:F24"/>
    <mergeCell ref="B25:C26"/>
    <mergeCell ref="E35:F35"/>
  </mergeCells>
  <phoneticPr fontId="37"/>
  <dataValidations count="1">
    <dataValidation type="list" allowBlank="1" showInputMessage="1" showErrorMessage="1" sqref="G7" xr:uid="{1A02EB3D-A08D-44ED-8E06-5DE269D4487C}">
      <formula1>$J$7:$K$7</formula1>
    </dataValidation>
  </dataValidations>
  <printOptions horizontalCentered="1"/>
  <pageMargins left="0.25" right="0.25" top="0.75" bottom="0.75" header="0.3" footer="0.3"/>
  <pageSetup paperSize="9" scale="7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54273" r:id="rId4" name="Check Box 1">
              <controlPr defaultSize="0" autoFill="0" autoLine="0" autoPict="0">
                <anchor moveWithCells="1">
                  <from>
                    <xdr:col>1</xdr:col>
                    <xdr:colOff>276225</xdr:colOff>
                    <xdr:row>2</xdr:row>
                    <xdr:rowOff>85725</xdr:rowOff>
                  </from>
                  <to>
                    <xdr:col>1</xdr:col>
                    <xdr:colOff>504825</xdr:colOff>
                    <xdr:row>2</xdr:row>
                    <xdr:rowOff>400050</xdr:rowOff>
                  </to>
                </anchor>
              </controlPr>
            </control>
          </mc:Choice>
        </mc:AlternateContent>
        <mc:AlternateContent xmlns:mc="http://schemas.openxmlformats.org/markup-compatibility/2006">
          <mc:Choice Requires="x14">
            <control shapeId="54274" r:id="rId5" name="Check Box 2">
              <controlPr defaultSize="0" autoFill="0" autoLine="0" autoPict="0">
                <anchor moveWithCells="1">
                  <from>
                    <xdr:col>1</xdr:col>
                    <xdr:colOff>276225</xdr:colOff>
                    <xdr:row>17</xdr:row>
                    <xdr:rowOff>85725</xdr:rowOff>
                  </from>
                  <to>
                    <xdr:col>1</xdr:col>
                    <xdr:colOff>504825</xdr:colOff>
                    <xdr:row>17</xdr:row>
                    <xdr:rowOff>400050</xdr:rowOff>
                  </to>
                </anchor>
              </controlPr>
            </control>
          </mc:Choice>
        </mc:AlternateContent>
        <mc:AlternateContent xmlns:mc="http://schemas.openxmlformats.org/markup-compatibility/2006">
          <mc:Choice Requires="x14">
            <control shapeId="54275" r:id="rId6" name="Check Box 3">
              <controlPr defaultSize="0" autoFill="0" autoLine="0" autoPict="0">
                <anchor moveWithCells="1">
                  <from>
                    <xdr:col>1</xdr:col>
                    <xdr:colOff>276225</xdr:colOff>
                    <xdr:row>28</xdr:row>
                    <xdr:rowOff>85725</xdr:rowOff>
                  </from>
                  <to>
                    <xdr:col>1</xdr:col>
                    <xdr:colOff>504825</xdr:colOff>
                    <xdr:row>28</xdr:row>
                    <xdr:rowOff>390525</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61340A-2507-46C9-A741-59D3E697EF05}">
  <dimension ref="A1:PH3"/>
  <sheetViews>
    <sheetView zoomScale="71" workbookViewId="0">
      <pane xSplit="1" ySplit="3" topLeftCell="CP4" activePane="bottomRight" state="frozen"/>
      <selection pane="topRight" activeCell="BX3" sqref="BX3"/>
      <selection pane="bottomLeft" activeCell="BX3" sqref="BX3"/>
      <selection pane="bottomRight" activeCell="DM1" sqref="DM1"/>
    </sheetView>
  </sheetViews>
  <sheetFormatPr defaultColWidth="9" defaultRowHeight="13.5"/>
  <cols>
    <col min="1" max="2" width="14.375" style="54" customWidth="1"/>
    <col min="3" max="3" width="9" style="54"/>
    <col min="4" max="4" width="58.375" style="54" customWidth="1"/>
    <col min="5" max="16384" width="9" style="54"/>
  </cols>
  <sheetData>
    <row r="1" spans="1:424" ht="324">
      <c r="A1" s="47" t="s">
        <v>37</v>
      </c>
      <c r="B1" s="49" t="s">
        <v>38</v>
      </c>
      <c r="C1" s="128" t="s">
        <v>240</v>
      </c>
      <c r="D1" s="123" t="s">
        <v>205</v>
      </c>
      <c r="E1" s="109" t="s">
        <v>186</v>
      </c>
      <c r="F1" s="111" t="s">
        <v>196</v>
      </c>
      <c r="G1" s="111" t="s">
        <v>195</v>
      </c>
      <c r="H1" s="111" t="s">
        <v>197</v>
      </c>
      <c r="I1" s="111" t="s">
        <v>274</v>
      </c>
      <c r="J1" s="123" t="s">
        <v>206</v>
      </c>
      <c r="K1" s="109" t="s">
        <v>186</v>
      </c>
      <c r="L1" s="111" t="s">
        <v>196</v>
      </c>
      <c r="M1" s="111" t="s">
        <v>195</v>
      </c>
      <c r="N1" s="111" t="s">
        <v>197</v>
      </c>
      <c r="O1" s="111" t="s">
        <v>274</v>
      </c>
      <c r="P1" s="123" t="s">
        <v>207</v>
      </c>
      <c r="Q1" s="109" t="s">
        <v>186</v>
      </c>
      <c r="R1" s="111" t="s">
        <v>196</v>
      </c>
      <c r="S1" s="111" t="s">
        <v>195</v>
      </c>
      <c r="T1" s="111" t="s">
        <v>197</v>
      </c>
      <c r="U1" s="111" t="s">
        <v>274</v>
      </c>
      <c r="V1" s="123" t="s">
        <v>208</v>
      </c>
      <c r="W1" s="109" t="s">
        <v>186</v>
      </c>
      <c r="X1" s="111" t="s">
        <v>196</v>
      </c>
      <c r="Y1" s="111" t="s">
        <v>195</v>
      </c>
      <c r="Z1" s="111" t="s">
        <v>197</v>
      </c>
      <c r="AA1" s="111" t="s">
        <v>274</v>
      </c>
      <c r="AB1" s="123" t="s">
        <v>209</v>
      </c>
      <c r="AC1" s="109" t="s">
        <v>186</v>
      </c>
      <c r="AD1" s="111" t="s">
        <v>196</v>
      </c>
      <c r="AE1" s="111" t="s">
        <v>195</v>
      </c>
      <c r="AF1" s="111" t="s">
        <v>197</v>
      </c>
      <c r="AG1" s="111" t="s">
        <v>274</v>
      </c>
      <c r="AH1" s="123" t="s">
        <v>210</v>
      </c>
      <c r="AI1" s="109" t="s">
        <v>186</v>
      </c>
      <c r="AJ1" s="111" t="s">
        <v>196</v>
      </c>
      <c r="AK1" s="111" t="s">
        <v>195</v>
      </c>
      <c r="AL1" s="111" t="s">
        <v>197</v>
      </c>
      <c r="AM1" s="111" t="s">
        <v>274</v>
      </c>
      <c r="AN1" s="123" t="s">
        <v>211</v>
      </c>
      <c r="AO1" s="109" t="s">
        <v>186</v>
      </c>
      <c r="AP1" s="111" t="s">
        <v>196</v>
      </c>
      <c r="AQ1" s="111" t="s">
        <v>195</v>
      </c>
      <c r="AR1" s="111" t="s">
        <v>197</v>
      </c>
      <c r="AS1" s="111" t="s">
        <v>274</v>
      </c>
      <c r="AT1" s="123" t="s">
        <v>212</v>
      </c>
      <c r="AU1" s="109" t="s">
        <v>186</v>
      </c>
      <c r="AV1" s="111" t="s">
        <v>196</v>
      </c>
      <c r="AW1" s="111" t="s">
        <v>195</v>
      </c>
      <c r="AX1" s="111" t="s">
        <v>197</v>
      </c>
      <c r="AY1" s="111" t="s">
        <v>274</v>
      </c>
      <c r="AZ1" s="123" t="s">
        <v>213</v>
      </c>
      <c r="BA1" s="109" t="s">
        <v>186</v>
      </c>
      <c r="BB1" s="111" t="s">
        <v>196</v>
      </c>
      <c r="BC1" s="111" t="s">
        <v>195</v>
      </c>
      <c r="BD1" s="111" t="s">
        <v>197</v>
      </c>
      <c r="BE1" s="111" t="s">
        <v>274</v>
      </c>
      <c r="BF1" s="123" t="s">
        <v>214</v>
      </c>
      <c r="BG1" s="109" t="s">
        <v>186</v>
      </c>
      <c r="BH1" s="111" t="s">
        <v>196</v>
      </c>
      <c r="BI1" s="111" t="s">
        <v>195</v>
      </c>
      <c r="BJ1" s="111" t="s">
        <v>197</v>
      </c>
      <c r="BK1" s="111" t="s">
        <v>274</v>
      </c>
      <c r="BL1" s="123" t="s">
        <v>215</v>
      </c>
      <c r="BM1" s="109" t="s">
        <v>186</v>
      </c>
      <c r="BN1" s="111" t="s">
        <v>196</v>
      </c>
      <c r="BO1" s="111" t="s">
        <v>195</v>
      </c>
      <c r="BP1" s="111" t="s">
        <v>197</v>
      </c>
      <c r="BQ1" s="111" t="s">
        <v>274</v>
      </c>
      <c r="BR1" s="123" t="s">
        <v>216</v>
      </c>
      <c r="BS1" s="109" t="s">
        <v>186</v>
      </c>
      <c r="BT1" s="111" t="s">
        <v>196</v>
      </c>
      <c r="BU1" s="111" t="s">
        <v>195</v>
      </c>
      <c r="BV1" s="111" t="s">
        <v>197</v>
      </c>
      <c r="BW1" s="111" t="s">
        <v>274</v>
      </c>
      <c r="BX1" s="123" t="s">
        <v>217</v>
      </c>
      <c r="BY1" s="109" t="s">
        <v>186</v>
      </c>
      <c r="BZ1" s="111" t="s">
        <v>196</v>
      </c>
      <c r="CA1" s="111" t="s">
        <v>195</v>
      </c>
      <c r="CB1" s="111" t="s">
        <v>197</v>
      </c>
      <c r="CC1" s="111" t="s">
        <v>274</v>
      </c>
      <c r="CD1" s="123" t="s">
        <v>218</v>
      </c>
      <c r="CE1" s="109" t="s">
        <v>186</v>
      </c>
      <c r="CF1" s="111" t="s">
        <v>196</v>
      </c>
      <c r="CG1" s="111" t="s">
        <v>195</v>
      </c>
      <c r="CH1" s="111" t="s">
        <v>197</v>
      </c>
      <c r="CI1" s="111" t="s">
        <v>274</v>
      </c>
      <c r="CJ1" s="123" t="s">
        <v>219</v>
      </c>
      <c r="CK1" s="109" t="s">
        <v>186</v>
      </c>
      <c r="CL1" s="111" t="s">
        <v>196</v>
      </c>
      <c r="CM1" s="111" t="s">
        <v>195</v>
      </c>
      <c r="CN1" s="111" t="s">
        <v>197</v>
      </c>
      <c r="CO1" s="111" t="s">
        <v>274</v>
      </c>
      <c r="CP1" s="123" t="s">
        <v>220</v>
      </c>
      <c r="CQ1" s="109" t="s">
        <v>186</v>
      </c>
      <c r="CR1" s="111" t="s">
        <v>196</v>
      </c>
      <c r="CS1" s="111" t="s">
        <v>195</v>
      </c>
      <c r="CT1" s="111" t="s">
        <v>197</v>
      </c>
      <c r="CU1" s="111" t="s">
        <v>274</v>
      </c>
      <c r="CV1" s="123" t="s">
        <v>221</v>
      </c>
      <c r="CW1" s="109" t="s">
        <v>186</v>
      </c>
      <c r="CX1" s="111" t="s">
        <v>196</v>
      </c>
      <c r="CY1" s="111" t="s">
        <v>195</v>
      </c>
      <c r="CZ1" s="111" t="s">
        <v>197</v>
      </c>
      <c r="DA1" s="111" t="s">
        <v>274</v>
      </c>
      <c r="DB1" s="123" t="s">
        <v>222</v>
      </c>
      <c r="DC1" s="109" t="s">
        <v>186</v>
      </c>
      <c r="DD1" s="111" t="s">
        <v>196</v>
      </c>
      <c r="DE1" s="111" t="s">
        <v>195</v>
      </c>
      <c r="DF1" s="111" t="s">
        <v>197</v>
      </c>
      <c r="DG1" s="111" t="s">
        <v>274</v>
      </c>
      <c r="DH1" s="123" t="s">
        <v>223</v>
      </c>
      <c r="DI1" s="109" t="s">
        <v>186</v>
      </c>
      <c r="DJ1" s="111" t="s">
        <v>196</v>
      </c>
      <c r="DK1" s="111" t="s">
        <v>195</v>
      </c>
      <c r="DL1" s="111" t="s">
        <v>197</v>
      </c>
      <c r="DM1" s="111" t="s">
        <v>274</v>
      </c>
      <c r="DN1" s="123" t="s">
        <v>224</v>
      </c>
      <c r="DO1" s="109" t="s">
        <v>186</v>
      </c>
      <c r="DP1" s="111" t="s">
        <v>196</v>
      </c>
      <c r="DQ1" s="111" t="s">
        <v>195</v>
      </c>
      <c r="DR1" s="111" t="s">
        <v>197</v>
      </c>
      <c r="DS1" s="111" t="s">
        <v>198</v>
      </c>
      <c r="DT1" s="123" t="s">
        <v>225</v>
      </c>
      <c r="DU1" s="109" t="s">
        <v>186</v>
      </c>
      <c r="DV1" s="111" t="s">
        <v>196</v>
      </c>
      <c r="DW1" s="111" t="s">
        <v>195</v>
      </c>
      <c r="DX1" s="111" t="s">
        <v>197</v>
      </c>
      <c r="DY1" s="111" t="s">
        <v>198</v>
      </c>
      <c r="DZ1" s="123" t="s">
        <v>226</v>
      </c>
      <c r="EA1" s="109" t="s">
        <v>186</v>
      </c>
      <c r="EB1" s="111" t="s">
        <v>196</v>
      </c>
      <c r="EC1" s="111" t="s">
        <v>195</v>
      </c>
      <c r="ED1" s="111" t="s">
        <v>197</v>
      </c>
      <c r="EE1" s="111" t="s">
        <v>198</v>
      </c>
      <c r="EF1" s="123" t="s">
        <v>227</v>
      </c>
      <c r="EG1" s="109" t="s">
        <v>186</v>
      </c>
      <c r="EH1" s="111" t="s">
        <v>196</v>
      </c>
      <c r="EI1" s="111" t="s">
        <v>195</v>
      </c>
      <c r="EJ1" s="111" t="s">
        <v>197</v>
      </c>
      <c r="EK1" s="111" t="s">
        <v>198</v>
      </c>
      <c r="EL1" s="123" t="s">
        <v>228</v>
      </c>
      <c r="EM1" s="109" t="s">
        <v>186</v>
      </c>
      <c r="EN1" s="111" t="s">
        <v>196</v>
      </c>
      <c r="EO1" s="111" t="s">
        <v>195</v>
      </c>
      <c r="EP1" s="111" t="s">
        <v>197</v>
      </c>
      <c r="EQ1" s="111" t="s">
        <v>198</v>
      </c>
      <c r="ER1" s="123" t="s">
        <v>229</v>
      </c>
      <c r="ES1" s="109" t="s">
        <v>186</v>
      </c>
      <c r="ET1" s="111" t="s">
        <v>196</v>
      </c>
      <c r="EU1" s="111" t="s">
        <v>195</v>
      </c>
      <c r="EV1" s="111" t="s">
        <v>197</v>
      </c>
      <c r="EW1" s="111" t="s">
        <v>198</v>
      </c>
      <c r="EX1" s="123" t="s">
        <v>230</v>
      </c>
      <c r="EY1" s="109" t="s">
        <v>186</v>
      </c>
      <c r="EZ1" s="111" t="s">
        <v>196</v>
      </c>
      <c r="FA1" s="111" t="s">
        <v>195</v>
      </c>
      <c r="FB1" s="111" t="s">
        <v>197</v>
      </c>
      <c r="FC1" s="111" t="s">
        <v>198</v>
      </c>
      <c r="FD1" s="123" t="s">
        <v>231</v>
      </c>
      <c r="FE1" s="109" t="s">
        <v>186</v>
      </c>
      <c r="FF1" s="111" t="s">
        <v>196</v>
      </c>
      <c r="FG1" s="111" t="s">
        <v>195</v>
      </c>
      <c r="FH1" s="111" t="s">
        <v>197</v>
      </c>
      <c r="FI1" s="111" t="s">
        <v>198</v>
      </c>
      <c r="FJ1" s="123" t="s">
        <v>232</v>
      </c>
      <c r="FK1" s="109" t="s">
        <v>186</v>
      </c>
      <c r="FL1" s="111" t="s">
        <v>196</v>
      </c>
      <c r="FM1" s="111" t="s">
        <v>195</v>
      </c>
      <c r="FN1" s="111" t="s">
        <v>197</v>
      </c>
      <c r="FO1" s="111" t="s">
        <v>198</v>
      </c>
      <c r="FP1" s="123" t="s">
        <v>233</v>
      </c>
      <c r="FQ1" s="109" t="s">
        <v>186</v>
      </c>
      <c r="FR1" s="111" t="s">
        <v>196</v>
      </c>
      <c r="FS1" s="111" t="s">
        <v>195</v>
      </c>
      <c r="FT1" s="111" t="s">
        <v>197</v>
      </c>
      <c r="FU1" s="111" t="s">
        <v>198</v>
      </c>
      <c r="FV1" s="123" t="s">
        <v>234</v>
      </c>
      <c r="FW1" s="109" t="s">
        <v>186</v>
      </c>
      <c r="FX1" s="111" t="s">
        <v>196</v>
      </c>
      <c r="FY1" s="111" t="s">
        <v>195</v>
      </c>
      <c r="FZ1" s="111" t="s">
        <v>197</v>
      </c>
      <c r="GA1" s="111" t="s">
        <v>198</v>
      </c>
      <c r="GB1" s="123" t="s">
        <v>235</v>
      </c>
      <c r="GC1" s="109" t="s">
        <v>186</v>
      </c>
      <c r="GD1" s="111" t="s">
        <v>196</v>
      </c>
      <c r="GE1" s="111" t="s">
        <v>195</v>
      </c>
      <c r="GF1" s="111" t="s">
        <v>197</v>
      </c>
      <c r="GG1" s="111" t="s">
        <v>198</v>
      </c>
      <c r="GH1" s="123" t="s">
        <v>236</v>
      </c>
      <c r="GI1" s="109" t="s">
        <v>186</v>
      </c>
      <c r="GJ1" s="111" t="s">
        <v>196</v>
      </c>
      <c r="GK1" s="111" t="s">
        <v>195</v>
      </c>
      <c r="GL1" s="111" t="s">
        <v>197</v>
      </c>
      <c r="GM1" s="111" t="s">
        <v>198</v>
      </c>
      <c r="GN1" s="123" t="s">
        <v>237</v>
      </c>
      <c r="GO1" s="109" t="s">
        <v>186</v>
      </c>
      <c r="GP1" s="111" t="s">
        <v>196</v>
      </c>
      <c r="GQ1" s="111" t="s">
        <v>195</v>
      </c>
      <c r="GR1" s="111" t="s">
        <v>197</v>
      </c>
      <c r="GS1" s="111" t="s">
        <v>198</v>
      </c>
      <c r="GT1" s="123" t="s">
        <v>238</v>
      </c>
      <c r="GU1" s="109" t="s">
        <v>186</v>
      </c>
      <c r="GV1" s="111" t="s">
        <v>196</v>
      </c>
      <c r="GW1" s="111" t="s">
        <v>195</v>
      </c>
      <c r="GX1" s="111" t="s">
        <v>197</v>
      </c>
      <c r="GY1" s="111" t="s">
        <v>198</v>
      </c>
      <c r="GZ1" s="123" t="s">
        <v>239</v>
      </c>
      <c r="HA1" s="109" t="s">
        <v>186</v>
      </c>
      <c r="HB1" s="111" t="s">
        <v>196</v>
      </c>
      <c r="HC1" s="111" t="s">
        <v>195</v>
      </c>
      <c r="HD1" s="111" t="s">
        <v>197</v>
      </c>
      <c r="HE1" s="111" t="s">
        <v>198</v>
      </c>
      <c r="HF1" s="125" t="s">
        <v>192</v>
      </c>
      <c r="HG1" s="123" t="s">
        <v>205</v>
      </c>
      <c r="HH1" s="109" t="s">
        <v>186</v>
      </c>
      <c r="HI1" s="111" t="s">
        <v>190</v>
      </c>
      <c r="HJ1" s="111" t="s">
        <v>193</v>
      </c>
      <c r="HK1" s="111" t="s">
        <v>194</v>
      </c>
      <c r="HL1" s="111" t="s">
        <v>191</v>
      </c>
      <c r="HM1" s="123" t="s">
        <v>206</v>
      </c>
      <c r="HN1" s="109" t="s">
        <v>186</v>
      </c>
      <c r="HO1" s="111" t="s">
        <v>190</v>
      </c>
      <c r="HP1" s="111" t="s">
        <v>193</v>
      </c>
      <c r="HQ1" s="111" t="s">
        <v>194</v>
      </c>
      <c r="HR1" s="111" t="s">
        <v>191</v>
      </c>
      <c r="HS1" s="123" t="s">
        <v>207</v>
      </c>
      <c r="HT1" s="109" t="s">
        <v>186</v>
      </c>
      <c r="HU1" s="111" t="s">
        <v>190</v>
      </c>
      <c r="HV1" s="111" t="s">
        <v>193</v>
      </c>
      <c r="HW1" s="111" t="s">
        <v>194</v>
      </c>
      <c r="HX1" s="111" t="s">
        <v>191</v>
      </c>
      <c r="HY1" s="123" t="s">
        <v>208</v>
      </c>
      <c r="HZ1" s="109" t="s">
        <v>186</v>
      </c>
      <c r="IA1" s="111" t="s">
        <v>190</v>
      </c>
      <c r="IB1" s="111" t="s">
        <v>193</v>
      </c>
      <c r="IC1" s="111" t="s">
        <v>194</v>
      </c>
      <c r="ID1" s="111" t="s">
        <v>191</v>
      </c>
      <c r="IE1" s="123" t="s">
        <v>209</v>
      </c>
      <c r="IF1" s="109" t="s">
        <v>186</v>
      </c>
      <c r="IG1" s="111" t="s">
        <v>190</v>
      </c>
      <c r="IH1" s="111" t="s">
        <v>193</v>
      </c>
      <c r="II1" s="111" t="s">
        <v>194</v>
      </c>
      <c r="IJ1" s="111" t="s">
        <v>191</v>
      </c>
      <c r="IK1" s="123" t="s">
        <v>210</v>
      </c>
      <c r="IL1" s="109" t="s">
        <v>186</v>
      </c>
      <c r="IM1" s="111" t="s">
        <v>190</v>
      </c>
      <c r="IN1" s="111" t="s">
        <v>193</v>
      </c>
      <c r="IO1" s="111" t="s">
        <v>194</v>
      </c>
      <c r="IP1" s="111" t="s">
        <v>191</v>
      </c>
      <c r="IQ1" s="123" t="s">
        <v>211</v>
      </c>
      <c r="IR1" s="109" t="s">
        <v>186</v>
      </c>
      <c r="IS1" s="111" t="s">
        <v>190</v>
      </c>
      <c r="IT1" s="111" t="s">
        <v>193</v>
      </c>
      <c r="IU1" s="111" t="s">
        <v>194</v>
      </c>
      <c r="IV1" s="111" t="s">
        <v>191</v>
      </c>
      <c r="IW1" s="123" t="s">
        <v>212</v>
      </c>
      <c r="IX1" s="109" t="s">
        <v>186</v>
      </c>
      <c r="IY1" s="111" t="s">
        <v>190</v>
      </c>
      <c r="IZ1" s="111" t="s">
        <v>193</v>
      </c>
      <c r="JA1" s="111" t="s">
        <v>194</v>
      </c>
      <c r="JB1" s="111" t="s">
        <v>191</v>
      </c>
      <c r="JC1" s="123" t="s">
        <v>213</v>
      </c>
      <c r="JD1" s="109" t="s">
        <v>186</v>
      </c>
      <c r="JE1" s="111" t="s">
        <v>190</v>
      </c>
      <c r="JF1" s="111" t="s">
        <v>193</v>
      </c>
      <c r="JG1" s="111" t="s">
        <v>194</v>
      </c>
      <c r="JH1" s="111" t="s">
        <v>191</v>
      </c>
      <c r="JI1" s="123" t="s">
        <v>214</v>
      </c>
      <c r="JJ1" s="109" t="s">
        <v>186</v>
      </c>
      <c r="JK1" s="111" t="s">
        <v>190</v>
      </c>
      <c r="JL1" s="111" t="s">
        <v>193</v>
      </c>
      <c r="JM1" s="111" t="s">
        <v>194</v>
      </c>
      <c r="JN1" s="111" t="s">
        <v>191</v>
      </c>
      <c r="JO1" s="123" t="s">
        <v>215</v>
      </c>
      <c r="JP1" s="109" t="s">
        <v>186</v>
      </c>
      <c r="JQ1" s="111" t="s">
        <v>190</v>
      </c>
      <c r="JR1" s="111" t="s">
        <v>193</v>
      </c>
      <c r="JS1" s="111" t="s">
        <v>194</v>
      </c>
      <c r="JT1" s="111" t="s">
        <v>191</v>
      </c>
      <c r="JU1" s="123" t="s">
        <v>216</v>
      </c>
      <c r="JV1" s="109" t="s">
        <v>186</v>
      </c>
      <c r="JW1" s="111" t="s">
        <v>190</v>
      </c>
      <c r="JX1" s="111" t="s">
        <v>193</v>
      </c>
      <c r="JY1" s="111" t="s">
        <v>194</v>
      </c>
      <c r="JZ1" s="111" t="s">
        <v>191</v>
      </c>
      <c r="KA1" s="123" t="s">
        <v>217</v>
      </c>
      <c r="KB1" s="109" t="s">
        <v>186</v>
      </c>
      <c r="KC1" s="111" t="s">
        <v>190</v>
      </c>
      <c r="KD1" s="111" t="s">
        <v>193</v>
      </c>
      <c r="KE1" s="111" t="s">
        <v>194</v>
      </c>
      <c r="KF1" s="111" t="s">
        <v>191</v>
      </c>
      <c r="KG1" s="123" t="s">
        <v>218</v>
      </c>
      <c r="KH1" s="109" t="s">
        <v>186</v>
      </c>
      <c r="KI1" s="111" t="s">
        <v>190</v>
      </c>
      <c r="KJ1" s="111" t="s">
        <v>193</v>
      </c>
      <c r="KK1" s="111" t="s">
        <v>194</v>
      </c>
      <c r="KL1" s="111" t="s">
        <v>191</v>
      </c>
      <c r="KM1" s="123" t="s">
        <v>219</v>
      </c>
      <c r="KN1" s="109" t="s">
        <v>186</v>
      </c>
      <c r="KO1" s="111" t="s">
        <v>190</v>
      </c>
      <c r="KP1" s="111" t="s">
        <v>193</v>
      </c>
      <c r="KQ1" s="111" t="s">
        <v>194</v>
      </c>
      <c r="KR1" s="111" t="s">
        <v>191</v>
      </c>
      <c r="KS1" s="123" t="s">
        <v>220</v>
      </c>
      <c r="KT1" s="109" t="s">
        <v>186</v>
      </c>
      <c r="KU1" s="111" t="s">
        <v>190</v>
      </c>
      <c r="KV1" s="111" t="s">
        <v>193</v>
      </c>
      <c r="KW1" s="111" t="s">
        <v>194</v>
      </c>
      <c r="KX1" s="111" t="s">
        <v>191</v>
      </c>
      <c r="KY1" s="123" t="s">
        <v>221</v>
      </c>
      <c r="KZ1" s="109" t="s">
        <v>186</v>
      </c>
      <c r="LA1" s="111" t="s">
        <v>190</v>
      </c>
      <c r="LB1" s="111" t="s">
        <v>193</v>
      </c>
      <c r="LC1" s="111" t="s">
        <v>194</v>
      </c>
      <c r="LD1" s="111" t="s">
        <v>191</v>
      </c>
      <c r="LE1" s="123" t="s">
        <v>222</v>
      </c>
      <c r="LF1" s="109" t="s">
        <v>186</v>
      </c>
      <c r="LG1" s="111" t="s">
        <v>190</v>
      </c>
      <c r="LH1" s="111" t="s">
        <v>193</v>
      </c>
      <c r="LI1" s="111" t="s">
        <v>194</v>
      </c>
      <c r="LJ1" s="111" t="s">
        <v>191</v>
      </c>
      <c r="LK1" s="123" t="s">
        <v>223</v>
      </c>
      <c r="LL1" s="109" t="s">
        <v>186</v>
      </c>
      <c r="LM1" s="111" t="s">
        <v>190</v>
      </c>
      <c r="LN1" s="111" t="s">
        <v>193</v>
      </c>
      <c r="LO1" s="111" t="s">
        <v>194</v>
      </c>
      <c r="LP1" s="111" t="s">
        <v>191</v>
      </c>
      <c r="LQ1" s="123" t="s">
        <v>224</v>
      </c>
      <c r="LR1" s="109" t="s">
        <v>186</v>
      </c>
      <c r="LS1" s="111" t="s">
        <v>190</v>
      </c>
      <c r="LT1" s="111" t="s">
        <v>193</v>
      </c>
      <c r="LU1" s="111" t="s">
        <v>194</v>
      </c>
      <c r="LV1" s="111" t="s">
        <v>191</v>
      </c>
      <c r="LW1" s="123" t="s">
        <v>225</v>
      </c>
      <c r="LX1" s="109" t="s">
        <v>186</v>
      </c>
      <c r="LY1" s="111" t="s">
        <v>190</v>
      </c>
      <c r="LZ1" s="111" t="s">
        <v>193</v>
      </c>
      <c r="MA1" s="111" t="s">
        <v>194</v>
      </c>
      <c r="MB1" s="111" t="s">
        <v>191</v>
      </c>
      <c r="MC1" s="123" t="s">
        <v>226</v>
      </c>
      <c r="MD1" s="109" t="s">
        <v>186</v>
      </c>
      <c r="ME1" s="111" t="s">
        <v>190</v>
      </c>
      <c r="MF1" s="111" t="s">
        <v>193</v>
      </c>
      <c r="MG1" s="111" t="s">
        <v>194</v>
      </c>
      <c r="MH1" s="111" t="s">
        <v>191</v>
      </c>
      <c r="MI1" s="123" t="s">
        <v>227</v>
      </c>
      <c r="MJ1" s="109" t="s">
        <v>186</v>
      </c>
      <c r="MK1" s="111" t="s">
        <v>190</v>
      </c>
      <c r="ML1" s="111" t="s">
        <v>193</v>
      </c>
      <c r="MM1" s="111" t="s">
        <v>194</v>
      </c>
      <c r="MN1" s="111" t="s">
        <v>191</v>
      </c>
      <c r="MO1" s="123" t="s">
        <v>228</v>
      </c>
      <c r="MP1" s="109" t="s">
        <v>186</v>
      </c>
      <c r="MQ1" s="111" t="s">
        <v>190</v>
      </c>
      <c r="MR1" s="111" t="s">
        <v>193</v>
      </c>
      <c r="MS1" s="111" t="s">
        <v>194</v>
      </c>
      <c r="MT1" s="111" t="s">
        <v>191</v>
      </c>
      <c r="MU1" s="123" t="s">
        <v>229</v>
      </c>
      <c r="MV1" s="109" t="s">
        <v>186</v>
      </c>
      <c r="MW1" s="111" t="s">
        <v>190</v>
      </c>
      <c r="MX1" s="111" t="s">
        <v>193</v>
      </c>
      <c r="MY1" s="111" t="s">
        <v>194</v>
      </c>
      <c r="MZ1" s="111" t="s">
        <v>191</v>
      </c>
      <c r="NA1" s="123" t="s">
        <v>230</v>
      </c>
      <c r="NB1" s="109" t="s">
        <v>186</v>
      </c>
      <c r="NC1" s="111" t="s">
        <v>190</v>
      </c>
      <c r="ND1" s="111" t="s">
        <v>193</v>
      </c>
      <c r="NE1" s="111" t="s">
        <v>194</v>
      </c>
      <c r="NF1" s="111" t="s">
        <v>191</v>
      </c>
      <c r="NG1" s="123" t="s">
        <v>231</v>
      </c>
      <c r="NH1" s="109" t="s">
        <v>186</v>
      </c>
      <c r="NI1" s="111" t="s">
        <v>190</v>
      </c>
      <c r="NJ1" s="111" t="s">
        <v>193</v>
      </c>
      <c r="NK1" s="111" t="s">
        <v>194</v>
      </c>
      <c r="NL1" s="111" t="s">
        <v>191</v>
      </c>
      <c r="NM1" s="123" t="s">
        <v>232</v>
      </c>
      <c r="NN1" s="109" t="s">
        <v>186</v>
      </c>
      <c r="NO1" s="111" t="s">
        <v>190</v>
      </c>
      <c r="NP1" s="111" t="s">
        <v>193</v>
      </c>
      <c r="NQ1" s="111" t="s">
        <v>194</v>
      </c>
      <c r="NR1" s="111" t="s">
        <v>191</v>
      </c>
      <c r="NS1" s="123" t="s">
        <v>233</v>
      </c>
      <c r="NT1" s="109" t="s">
        <v>186</v>
      </c>
      <c r="NU1" s="111" t="s">
        <v>190</v>
      </c>
      <c r="NV1" s="111" t="s">
        <v>193</v>
      </c>
      <c r="NW1" s="111" t="s">
        <v>194</v>
      </c>
      <c r="NX1" s="111" t="s">
        <v>191</v>
      </c>
      <c r="NY1" s="123" t="s">
        <v>234</v>
      </c>
      <c r="NZ1" s="109" t="s">
        <v>186</v>
      </c>
      <c r="OA1" s="111" t="s">
        <v>190</v>
      </c>
      <c r="OB1" s="111" t="s">
        <v>193</v>
      </c>
      <c r="OC1" s="111" t="s">
        <v>194</v>
      </c>
      <c r="OD1" s="111" t="s">
        <v>191</v>
      </c>
      <c r="OE1" s="123" t="s">
        <v>235</v>
      </c>
      <c r="OF1" s="109" t="s">
        <v>186</v>
      </c>
      <c r="OG1" s="111" t="s">
        <v>190</v>
      </c>
      <c r="OH1" s="111" t="s">
        <v>193</v>
      </c>
      <c r="OI1" s="111" t="s">
        <v>194</v>
      </c>
      <c r="OJ1" s="111" t="s">
        <v>191</v>
      </c>
      <c r="OK1" s="123" t="s">
        <v>236</v>
      </c>
      <c r="OL1" s="109" t="s">
        <v>186</v>
      </c>
      <c r="OM1" s="111" t="s">
        <v>190</v>
      </c>
      <c r="ON1" s="111" t="s">
        <v>193</v>
      </c>
      <c r="OO1" s="111" t="s">
        <v>194</v>
      </c>
      <c r="OP1" s="111" t="s">
        <v>191</v>
      </c>
      <c r="OQ1" s="123" t="s">
        <v>237</v>
      </c>
      <c r="OR1" s="109" t="s">
        <v>186</v>
      </c>
      <c r="OS1" s="111" t="s">
        <v>190</v>
      </c>
      <c r="OT1" s="111" t="s">
        <v>193</v>
      </c>
      <c r="OU1" s="111" t="s">
        <v>194</v>
      </c>
      <c r="OV1" s="111" t="s">
        <v>191</v>
      </c>
      <c r="OW1" s="123" t="s">
        <v>238</v>
      </c>
      <c r="OX1" s="109" t="s">
        <v>186</v>
      </c>
      <c r="OY1" s="111" t="s">
        <v>190</v>
      </c>
      <c r="OZ1" s="111" t="s">
        <v>193</v>
      </c>
      <c r="PA1" s="111" t="s">
        <v>194</v>
      </c>
      <c r="PB1" s="111" t="s">
        <v>191</v>
      </c>
      <c r="PC1" s="123" t="s">
        <v>239</v>
      </c>
      <c r="PD1" s="109" t="s">
        <v>186</v>
      </c>
      <c r="PE1" s="111" t="s">
        <v>190</v>
      </c>
      <c r="PF1" s="111" t="s">
        <v>193</v>
      </c>
      <c r="PG1" s="111" t="s">
        <v>194</v>
      </c>
      <c r="PH1" s="111" t="s">
        <v>191</v>
      </c>
    </row>
    <row r="2" spans="1:424" ht="54">
      <c r="A2" s="387" t="str">
        <f>【総額及び平均額】賃上げ支援事業実績報告書!$G3</f>
        <v>法人名（個人の場合は記載不要）</v>
      </c>
      <c r="B2" s="387" t="str">
        <f>【総額及び平均額】賃上げ支援事業実績報告書!$G4</f>
        <v>●●病院</v>
      </c>
      <c r="C2" s="129"/>
      <c r="D2" s="110">
        <f>【総額及び平均額】賃上げ支援事業実績報告書!$B8</f>
        <v>0</v>
      </c>
      <c r="E2" s="110" t="str">
        <f>【総額及び平均額】賃上げ支援事業実績報告書!$B9</f>
        <v>①対象人数
（常勤換算数）</v>
      </c>
      <c r="F2" s="110">
        <f>【総額及び平均額】賃上げ支援事業実績報告書!$B10</f>
        <v>0</v>
      </c>
      <c r="G2" s="110">
        <f>【総額及び平均額】賃上げ支援事業実績報告書!$B11</f>
        <v>0</v>
      </c>
      <c r="H2" s="110">
        <f>【総額及び平均額】賃上げ支援事業実績報告書!$B12</f>
        <v>0</v>
      </c>
      <c r="I2" s="110">
        <f>【総額及び平均額】賃上げ支援事業実績報告書!$B13</f>
        <v>0</v>
      </c>
      <c r="J2" s="110">
        <f>【総額及び平均額】賃上げ支援事業実績報告書!$B14</f>
        <v>0</v>
      </c>
      <c r="K2" s="110" t="str">
        <f>【総額及び平均額】賃上げ支援事業実績報告書!$B15</f>
        <v>①対象人数
（常勤換算数）</v>
      </c>
      <c r="L2" s="110">
        <f>【総額及び平均額】賃上げ支援事業実績報告書!$B16</f>
        <v>0</v>
      </c>
      <c r="M2" s="110">
        <f>【総額及び平均額】賃上げ支援事業実績報告書!$B17</f>
        <v>0</v>
      </c>
      <c r="N2" s="110">
        <f>【総額及び平均額】賃上げ支援事業実績報告書!$B18</f>
        <v>0</v>
      </c>
      <c r="O2" s="110">
        <f>【総額及び平均額】賃上げ支援事業実績報告書!$B19</f>
        <v>0</v>
      </c>
      <c r="P2" s="110" t="e">
        <f>【総額及び平均額】賃上げ支援事業実績報告書!#REF!</f>
        <v>#REF!</v>
      </c>
      <c r="Q2" s="110" t="e">
        <f>【総額及び平均額】賃上げ支援事業実績報告書!#REF!</f>
        <v>#REF!</v>
      </c>
      <c r="R2" s="110" t="e">
        <f>【総額及び平均額】賃上げ支援事業実績報告書!#REF!</f>
        <v>#REF!</v>
      </c>
      <c r="S2" s="110" t="e">
        <f>【総額及び平均額】賃上げ支援事業実績報告書!#REF!</f>
        <v>#REF!</v>
      </c>
      <c r="T2" s="110" t="e">
        <f>【総額及び平均額】賃上げ支援事業実績報告書!#REF!</f>
        <v>#REF!</v>
      </c>
      <c r="U2" s="110" t="e">
        <f>【総額及び平均額】賃上げ支援事業実績報告書!#REF!</f>
        <v>#REF!</v>
      </c>
      <c r="V2" s="110" t="e">
        <f>【総額及び平均額】賃上げ支援事業実績報告書!#REF!</f>
        <v>#REF!</v>
      </c>
      <c r="W2" s="110" t="e">
        <f>【総額及び平均額】賃上げ支援事業実績報告書!#REF!</f>
        <v>#REF!</v>
      </c>
      <c r="X2" s="110" t="e">
        <f>【総額及び平均額】賃上げ支援事業実績報告書!#REF!</f>
        <v>#REF!</v>
      </c>
      <c r="Y2" s="110" t="e">
        <f>【総額及び平均額】賃上げ支援事業実績報告書!#REF!</f>
        <v>#REF!</v>
      </c>
      <c r="Z2" s="110" t="e">
        <f>【総額及び平均額】賃上げ支援事業実績報告書!#REF!</f>
        <v>#REF!</v>
      </c>
      <c r="AA2" s="110" t="e">
        <f>【総額及び平均額】賃上げ支援事業実績報告書!#REF!</f>
        <v>#REF!</v>
      </c>
      <c r="AB2" s="110" t="e">
        <f>【総額及び平均額】賃上げ支援事業実績報告書!#REF!</f>
        <v>#REF!</v>
      </c>
      <c r="AC2" s="110" t="e">
        <f>【総額及び平均額】賃上げ支援事業実績報告書!#REF!</f>
        <v>#REF!</v>
      </c>
      <c r="AD2" s="110" t="e">
        <f>【総額及び平均額】賃上げ支援事業実績報告書!#REF!</f>
        <v>#REF!</v>
      </c>
      <c r="AE2" s="110" t="e">
        <f>【総額及び平均額】賃上げ支援事業実績報告書!#REF!</f>
        <v>#REF!</v>
      </c>
      <c r="AF2" s="110" t="e">
        <f>【総額及び平均額】賃上げ支援事業実績報告書!#REF!</f>
        <v>#REF!</v>
      </c>
      <c r="AG2" s="110" t="e">
        <f>【総額及び平均額】賃上げ支援事業実績報告書!#REF!</f>
        <v>#REF!</v>
      </c>
      <c r="AH2" s="110" t="e">
        <f>【総額及び平均額】賃上げ支援事業実績報告書!#REF!</f>
        <v>#REF!</v>
      </c>
      <c r="AI2" s="110" t="e">
        <f>【総額及び平均額】賃上げ支援事業実績報告書!#REF!</f>
        <v>#REF!</v>
      </c>
      <c r="AJ2" s="110" t="e">
        <f>【総額及び平均額】賃上げ支援事業実績報告書!#REF!</f>
        <v>#REF!</v>
      </c>
      <c r="AK2" s="110" t="e">
        <f>【総額及び平均額】賃上げ支援事業実績報告書!#REF!</f>
        <v>#REF!</v>
      </c>
      <c r="AL2" s="110" t="e">
        <f>【総額及び平均額】賃上げ支援事業実績報告書!#REF!</f>
        <v>#REF!</v>
      </c>
      <c r="AM2" s="110" t="e">
        <f>【総額及び平均額】賃上げ支援事業実績報告書!#REF!</f>
        <v>#REF!</v>
      </c>
      <c r="AN2" s="110" t="e">
        <f>【総額及び平均額】賃上げ支援事業実績報告書!#REF!</f>
        <v>#REF!</v>
      </c>
      <c r="AO2" s="110" t="e">
        <f>【総額及び平均額】賃上げ支援事業実績報告書!#REF!</f>
        <v>#REF!</v>
      </c>
      <c r="AP2" s="110" t="e">
        <f>【総額及び平均額】賃上げ支援事業実績報告書!#REF!</f>
        <v>#REF!</v>
      </c>
      <c r="AQ2" s="110" t="e">
        <f>【総額及び平均額】賃上げ支援事業実績報告書!#REF!</f>
        <v>#REF!</v>
      </c>
      <c r="AR2" s="110" t="e">
        <f>【総額及び平均額】賃上げ支援事業実績報告書!#REF!</f>
        <v>#REF!</v>
      </c>
      <c r="AS2" s="110" t="e">
        <f>【総額及び平均額】賃上げ支援事業実績報告書!#REF!</f>
        <v>#REF!</v>
      </c>
      <c r="AT2" s="110" t="e">
        <f>【総額及び平均額】賃上げ支援事業実績報告書!#REF!</f>
        <v>#REF!</v>
      </c>
      <c r="AU2" s="110" t="e">
        <f>【総額及び平均額】賃上げ支援事業実績報告書!#REF!</f>
        <v>#REF!</v>
      </c>
      <c r="AV2" s="110" t="e">
        <f>【総額及び平均額】賃上げ支援事業実績報告書!#REF!</f>
        <v>#REF!</v>
      </c>
      <c r="AW2" s="110" t="e">
        <f>【総額及び平均額】賃上げ支援事業実績報告書!#REF!</f>
        <v>#REF!</v>
      </c>
      <c r="AX2" s="110" t="e">
        <f>【総額及び平均額】賃上げ支援事業実績報告書!#REF!</f>
        <v>#REF!</v>
      </c>
      <c r="AY2" s="110" t="e">
        <f>【総額及び平均額】賃上げ支援事業実績報告書!#REF!</f>
        <v>#REF!</v>
      </c>
      <c r="AZ2" s="110" t="e">
        <f>【総額及び平均額】賃上げ支援事業実績報告書!#REF!</f>
        <v>#REF!</v>
      </c>
      <c r="BA2" s="110" t="e">
        <f>【総額及び平均額】賃上げ支援事業実績報告書!#REF!</f>
        <v>#REF!</v>
      </c>
      <c r="BB2" s="110" t="e">
        <f>【総額及び平均額】賃上げ支援事業実績報告書!#REF!</f>
        <v>#REF!</v>
      </c>
      <c r="BC2" s="110" t="e">
        <f>【総額及び平均額】賃上げ支援事業実績報告書!#REF!</f>
        <v>#REF!</v>
      </c>
      <c r="BD2" s="110" t="e">
        <f>【総額及び平均額】賃上げ支援事業実績報告書!#REF!</f>
        <v>#REF!</v>
      </c>
      <c r="BE2" s="110" t="e">
        <f>【総額及び平均額】賃上げ支援事業実績報告書!#REF!</f>
        <v>#REF!</v>
      </c>
      <c r="BF2" s="110" t="e">
        <f>【総額及び平均額】賃上げ支援事業実績報告書!#REF!</f>
        <v>#REF!</v>
      </c>
      <c r="BG2" s="110" t="e">
        <f>【総額及び平均額】賃上げ支援事業実績報告書!#REF!</f>
        <v>#REF!</v>
      </c>
      <c r="BH2" s="110" t="e">
        <f>【総額及び平均額】賃上げ支援事業実績報告書!#REF!</f>
        <v>#REF!</v>
      </c>
      <c r="BI2" s="110" t="e">
        <f>【総額及び平均額】賃上げ支援事業実績報告書!#REF!</f>
        <v>#REF!</v>
      </c>
      <c r="BJ2" s="110" t="e">
        <f>【総額及び平均額】賃上げ支援事業実績報告書!#REF!</f>
        <v>#REF!</v>
      </c>
      <c r="BK2" s="110" t="e">
        <f>【総額及び平均額】賃上げ支援事業実績報告書!#REF!</f>
        <v>#REF!</v>
      </c>
      <c r="BL2" s="110" t="e">
        <f>【総額及び平均額】賃上げ支援事業実績報告書!#REF!</f>
        <v>#REF!</v>
      </c>
      <c r="BM2" s="110" t="e">
        <f>【総額及び平均額】賃上げ支援事業実績報告書!#REF!</f>
        <v>#REF!</v>
      </c>
      <c r="BN2" s="110" t="e">
        <f>【総額及び平均額】賃上げ支援事業実績報告書!#REF!</f>
        <v>#REF!</v>
      </c>
      <c r="BO2" s="110" t="e">
        <f>【総額及び平均額】賃上げ支援事業実績報告書!#REF!</f>
        <v>#REF!</v>
      </c>
      <c r="BP2" s="110" t="e">
        <f>【総額及び平均額】賃上げ支援事業実績報告書!#REF!</f>
        <v>#REF!</v>
      </c>
      <c r="BQ2" s="110" t="e">
        <f>【総額及び平均額】賃上げ支援事業実績報告書!#REF!</f>
        <v>#REF!</v>
      </c>
      <c r="BR2" s="110" t="e">
        <f>【総額及び平均額】賃上げ支援事業実績報告書!#REF!</f>
        <v>#REF!</v>
      </c>
      <c r="BS2" s="110" t="e">
        <f>【総額及び平均額】賃上げ支援事業実績報告書!#REF!</f>
        <v>#REF!</v>
      </c>
      <c r="BT2" s="110" t="e">
        <f>【総額及び平均額】賃上げ支援事業実績報告書!#REF!</f>
        <v>#REF!</v>
      </c>
      <c r="BU2" s="110" t="e">
        <f>【総額及び平均額】賃上げ支援事業実績報告書!#REF!</f>
        <v>#REF!</v>
      </c>
      <c r="BV2" s="110" t="e">
        <f>【総額及び平均額】賃上げ支援事業実績報告書!#REF!</f>
        <v>#REF!</v>
      </c>
      <c r="BW2" s="110" t="e">
        <f>【総額及び平均額】賃上げ支援事業実績報告書!#REF!</f>
        <v>#REF!</v>
      </c>
      <c r="BX2" s="110" t="e">
        <f>【総額及び平均額】賃上げ支援事業実績報告書!#REF!</f>
        <v>#REF!</v>
      </c>
      <c r="BY2" s="110" t="e">
        <f>【総額及び平均額】賃上げ支援事業実績報告書!#REF!</f>
        <v>#REF!</v>
      </c>
      <c r="BZ2" s="110" t="e">
        <f>【総額及び平均額】賃上げ支援事業実績報告書!#REF!</f>
        <v>#REF!</v>
      </c>
      <c r="CA2" s="110" t="e">
        <f>【総額及び平均額】賃上げ支援事業実績報告書!#REF!</f>
        <v>#REF!</v>
      </c>
      <c r="CB2" s="110" t="e">
        <f>【総額及び平均額】賃上げ支援事業実績報告書!#REF!</f>
        <v>#REF!</v>
      </c>
      <c r="CC2" s="110" t="e">
        <f>【総額及び平均額】賃上げ支援事業実績報告書!#REF!</f>
        <v>#REF!</v>
      </c>
      <c r="CD2" s="110" t="e">
        <f>【総額及び平均額】賃上げ支援事業実績報告書!#REF!</f>
        <v>#REF!</v>
      </c>
      <c r="CE2" s="110" t="e">
        <f>【総額及び平均額】賃上げ支援事業実績報告書!#REF!</f>
        <v>#REF!</v>
      </c>
      <c r="CF2" s="110" t="e">
        <f>【総額及び平均額】賃上げ支援事業実績報告書!#REF!</f>
        <v>#REF!</v>
      </c>
      <c r="CG2" s="110" t="e">
        <f>【総額及び平均額】賃上げ支援事業実績報告書!#REF!</f>
        <v>#REF!</v>
      </c>
      <c r="CH2" s="110" t="e">
        <f>【総額及び平均額】賃上げ支援事業実績報告書!#REF!</f>
        <v>#REF!</v>
      </c>
      <c r="CI2" s="110" t="e">
        <f>【総額及び平均額】賃上げ支援事業実績報告書!#REF!</f>
        <v>#REF!</v>
      </c>
      <c r="CJ2" s="110" t="e">
        <f>【総額及び平均額】賃上げ支援事業実績報告書!#REF!</f>
        <v>#REF!</v>
      </c>
      <c r="CK2" s="110" t="e">
        <f>【総額及び平均額】賃上げ支援事業実績報告書!#REF!</f>
        <v>#REF!</v>
      </c>
      <c r="CL2" s="110" t="e">
        <f>【総額及び平均額】賃上げ支援事業実績報告書!#REF!</f>
        <v>#REF!</v>
      </c>
      <c r="CM2" s="110" t="e">
        <f>【総額及び平均額】賃上げ支援事業実績報告書!#REF!</f>
        <v>#REF!</v>
      </c>
      <c r="CN2" s="110" t="e">
        <f>【総額及び平均額】賃上げ支援事業実績報告書!#REF!</f>
        <v>#REF!</v>
      </c>
      <c r="CO2" s="110" t="e">
        <f>【総額及び平均額】賃上げ支援事業実績報告書!#REF!</f>
        <v>#REF!</v>
      </c>
      <c r="CP2" s="110" t="e">
        <f>【総額及び平均額】賃上げ支援事業実績報告書!#REF!</f>
        <v>#REF!</v>
      </c>
      <c r="CQ2" s="110" t="e">
        <f>【総額及び平均額】賃上げ支援事業実績報告書!#REF!</f>
        <v>#REF!</v>
      </c>
      <c r="CR2" s="110" t="e">
        <f>【総額及び平均額】賃上げ支援事業実績報告書!#REF!</f>
        <v>#REF!</v>
      </c>
      <c r="CS2" s="110" t="e">
        <f>【総額及び平均額】賃上げ支援事業実績報告書!#REF!</f>
        <v>#REF!</v>
      </c>
      <c r="CT2" s="110" t="e">
        <f>【総額及び平均額】賃上げ支援事業実績報告書!#REF!</f>
        <v>#REF!</v>
      </c>
      <c r="CU2" s="110" t="e">
        <f>【総額及び平均額】賃上げ支援事業実績報告書!#REF!</f>
        <v>#REF!</v>
      </c>
      <c r="CV2" s="110" t="e">
        <f>【総額及び平均額】賃上げ支援事業実績報告書!#REF!</f>
        <v>#REF!</v>
      </c>
      <c r="CW2" s="110" t="e">
        <f>【総額及び平均額】賃上げ支援事業実績報告書!#REF!</f>
        <v>#REF!</v>
      </c>
      <c r="CX2" s="110" t="e">
        <f>【総額及び平均額】賃上げ支援事業実績報告書!#REF!</f>
        <v>#REF!</v>
      </c>
      <c r="CY2" s="110" t="e">
        <f>【総額及び平均額】賃上げ支援事業実績報告書!#REF!</f>
        <v>#REF!</v>
      </c>
      <c r="CZ2" s="110" t="e">
        <f>【総額及び平均額】賃上げ支援事業実績報告書!#REF!</f>
        <v>#REF!</v>
      </c>
      <c r="DA2" s="110" t="e">
        <f>【総額及び平均額】賃上げ支援事業実績報告書!#REF!</f>
        <v>#REF!</v>
      </c>
      <c r="DB2" s="110" t="e">
        <f>【総額及び平均額】賃上げ支援事業実績報告書!#REF!</f>
        <v>#REF!</v>
      </c>
      <c r="DC2" s="110" t="e">
        <f>【総額及び平均額】賃上げ支援事業実績報告書!#REF!</f>
        <v>#REF!</v>
      </c>
      <c r="DD2" s="110" t="e">
        <f>【総額及び平均額】賃上げ支援事業実績報告書!#REF!</f>
        <v>#REF!</v>
      </c>
      <c r="DE2" s="110" t="e">
        <f>【総額及び平均額】賃上げ支援事業実績報告書!#REF!</f>
        <v>#REF!</v>
      </c>
      <c r="DF2" s="110" t="e">
        <f>【総額及び平均額】賃上げ支援事業実績報告書!#REF!</f>
        <v>#REF!</v>
      </c>
      <c r="DG2" s="110" t="e">
        <f>【総額及び平均額】賃上げ支援事業実績報告書!#REF!</f>
        <v>#REF!</v>
      </c>
      <c r="DH2" s="110" t="e">
        <f>【総額及び平均額】賃上げ支援事業実績報告書!#REF!</f>
        <v>#REF!</v>
      </c>
      <c r="DI2" s="110" t="e">
        <f>【総額及び平均額】賃上げ支援事業実績報告書!#REF!</f>
        <v>#REF!</v>
      </c>
      <c r="DJ2" s="110" t="e">
        <f>【総額及び平均額】賃上げ支援事業実績報告書!#REF!</f>
        <v>#REF!</v>
      </c>
      <c r="DK2" s="110" t="e">
        <f>【総額及び平均額】賃上げ支援事業実績報告書!#REF!</f>
        <v>#REF!</v>
      </c>
      <c r="DL2" s="110" t="e">
        <f>【総額及び平均額】賃上げ支援事業実績報告書!#REF!</f>
        <v>#REF!</v>
      </c>
      <c r="DM2" s="110" t="e">
        <f>【総額及び平均額】賃上げ支援事業実績報告書!#REF!</f>
        <v>#REF!</v>
      </c>
      <c r="DN2" s="110" t="e">
        <f>【総額及び平均額】賃上げ支援事業実績報告書!#REF!</f>
        <v>#REF!</v>
      </c>
      <c r="DO2" s="110" t="e">
        <f>【総額及び平均額】賃上げ支援事業実績報告書!#REF!</f>
        <v>#REF!</v>
      </c>
      <c r="DP2" s="110" t="e">
        <f>【総額及び平均額】賃上げ支援事業実績報告書!#REF!</f>
        <v>#REF!</v>
      </c>
      <c r="DQ2" s="110" t="e">
        <f>【総額及び平均額】賃上げ支援事業実績報告書!#REF!</f>
        <v>#REF!</v>
      </c>
      <c r="DR2" s="110" t="e">
        <f>【総額及び平均額】賃上げ支援事業実績報告書!#REF!</f>
        <v>#REF!</v>
      </c>
      <c r="DS2" s="110" t="e">
        <f>【総額及び平均額】賃上げ支援事業実績報告書!#REF!</f>
        <v>#REF!</v>
      </c>
      <c r="DT2" s="110" t="e">
        <f>【総額及び平均額】賃上げ支援事業実績報告書!#REF!</f>
        <v>#REF!</v>
      </c>
      <c r="DU2" s="110" t="e">
        <f>【総額及び平均額】賃上げ支援事業実績報告書!#REF!</f>
        <v>#REF!</v>
      </c>
      <c r="DV2" s="110" t="e">
        <f>【総額及び平均額】賃上げ支援事業実績報告書!#REF!</f>
        <v>#REF!</v>
      </c>
      <c r="DW2" s="110" t="e">
        <f>【総額及び平均額】賃上げ支援事業実績報告書!#REF!</f>
        <v>#REF!</v>
      </c>
      <c r="DX2" s="110" t="e">
        <f>【総額及び平均額】賃上げ支援事業実績報告書!#REF!</f>
        <v>#REF!</v>
      </c>
      <c r="DY2" s="110" t="e">
        <f>【総額及び平均額】賃上げ支援事業実績報告書!#REF!</f>
        <v>#REF!</v>
      </c>
      <c r="DZ2" s="110" t="e">
        <f>【総額及び平均額】賃上げ支援事業実績報告書!#REF!</f>
        <v>#REF!</v>
      </c>
      <c r="EA2" s="110" t="e">
        <f>【総額及び平均額】賃上げ支援事業実績報告書!#REF!</f>
        <v>#REF!</v>
      </c>
      <c r="EB2" s="110" t="e">
        <f>【総額及び平均額】賃上げ支援事業実績報告書!#REF!</f>
        <v>#REF!</v>
      </c>
      <c r="EC2" s="110" t="e">
        <f>【総額及び平均額】賃上げ支援事業実績報告書!#REF!</f>
        <v>#REF!</v>
      </c>
      <c r="ED2" s="110" t="e">
        <f>【総額及び平均額】賃上げ支援事業実績報告書!#REF!</f>
        <v>#REF!</v>
      </c>
      <c r="EE2" s="110" t="e">
        <f>【総額及び平均額】賃上げ支援事業実績報告書!#REF!</f>
        <v>#REF!</v>
      </c>
      <c r="EF2" s="110" t="e">
        <f>【総額及び平均額】賃上げ支援事業実績報告書!#REF!</f>
        <v>#REF!</v>
      </c>
      <c r="EG2" s="110" t="e">
        <f>【総額及び平均額】賃上げ支援事業実績報告書!#REF!</f>
        <v>#REF!</v>
      </c>
      <c r="EH2" s="110" t="e">
        <f>【総額及び平均額】賃上げ支援事業実績報告書!#REF!</f>
        <v>#REF!</v>
      </c>
      <c r="EI2" s="110" t="e">
        <f>【総額及び平均額】賃上げ支援事業実績報告書!#REF!</f>
        <v>#REF!</v>
      </c>
      <c r="EJ2" s="110" t="e">
        <f>【総額及び平均額】賃上げ支援事業実績報告書!#REF!</f>
        <v>#REF!</v>
      </c>
      <c r="EK2" s="110" t="e">
        <f>【総額及び平均額】賃上げ支援事業実績報告書!#REF!</f>
        <v>#REF!</v>
      </c>
      <c r="EL2" s="110" t="e">
        <f>【総額及び平均額】賃上げ支援事業実績報告書!#REF!</f>
        <v>#REF!</v>
      </c>
      <c r="EM2" s="110" t="e">
        <f>【総額及び平均額】賃上げ支援事業実績報告書!#REF!</f>
        <v>#REF!</v>
      </c>
      <c r="EN2" s="110" t="e">
        <f>【総額及び平均額】賃上げ支援事業実績報告書!#REF!</f>
        <v>#REF!</v>
      </c>
      <c r="EO2" s="110" t="e">
        <f>【総額及び平均額】賃上げ支援事業実績報告書!#REF!</f>
        <v>#REF!</v>
      </c>
      <c r="EP2" s="110" t="e">
        <f>【総額及び平均額】賃上げ支援事業実績報告書!#REF!</f>
        <v>#REF!</v>
      </c>
      <c r="EQ2" s="110" t="e">
        <f>【総額及び平均額】賃上げ支援事業実績報告書!#REF!</f>
        <v>#REF!</v>
      </c>
      <c r="ER2" s="110" t="e">
        <f>【総額及び平均額】賃上げ支援事業実績報告書!#REF!</f>
        <v>#REF!</v>
      </c>
      <c r="ES2" s="110" t="e">
        <f>【総額及び平均額】賃上げ支援事業実績報告書!#REF!</f>
        <v>#REF!</v>
      </c>
      <c r="ET2" s="110" t="e">
        <f>【総額及び平均額】賃上げ支援事業実績報告書!#REF!</f>
        <v>#REF!</v>
      </c>
      <c r="EU2" s="110" t="e">
        <f>【総額及び平均額】賃上げ支援事業実績報告書!#REF!</f>
        <v>#REF!</v>
      </c>
      <c r="EV2" s="110" t="e">
        <f>【総額及び平均額】賃上げ支援事業実績報告書!#REF!</f>
        <v>#REF!</v>
      </c>
      <c r="EW2" s="110" t="e">
        <f>【総額及び平均額】賃上げ支援事業実績報告書!#REF!</f>
        <v>#REF!</v>
      </c>
      <c r="EX2" s="110" t="e">
        <f>【総額及び平均額】賃上げ支援事業実績報告書!#REF!</f>
        <v>#REF!</v>
      </c>
      <c r="EY2" s="110" t="e">
        <f>【総額及び平均額】賃上げ支援事業実績報告書!#REF!</f>
        <v>#REF!</v>
      </c>
      <c r="EZ2" s="110" t="e">
        <f>【総額及び平均額】賃上げ支援事業実績報告書!#REF!</f>
        <v>#REF!</v>
      </c>
      <c r="FA2" s="110" t="e">
        <f>【総額及び平均額】賃上げ支援事業実績報告書!#REF!</f>
        <v>#REF!</v>
      </c>
      <c r="FB2" s="110" t="e">
        <f>【総額及び平均額】賃上げ支援事業実績報告書!#REF!</f>
        <v>#REF!</v>
      </c>
      <c r="FC2" s="110" t="e">
        <f>【総額及び平均額】賃上げ支援事業実績報告書!#REF!</f>
        <v>#REF!</v>
      </c>
      <c r="FD2" s="110" t="e">
        <f>【総額及び平均額】賃上げ支援事業実績報告書!#REF!</f>
        <v>#REF!</v>
      </c>
      <c r="FE2" s="110" t="e">
        <f>【総額及び平均額】賃上げ支援事業実績報告書!#REF!</f>
        <v>#REF!</v>
      </c>
      <c r="FF2" s="110" t="e">
        <f>【総額及び平均額】賃上げ支援事業実績報告書!#REF!</f>
        <v>#REF!</v>
      </c>
      <c r="FG2" s="110" t="e">
        <f>【総額及び平均額】賃上げ支援事業実績報告書!#REF!</f>
        <v>#REF!</v>
      </c>
      <c r="FH2" s="110" t="e">
        <f>【総額及び平均額】賃上げ支援事業実績報告書!#REF!</f>
        <v>#REF!</v>
      </c>
      <c r="FI2" s="110" t="e">
        <f>【総額及び平均額】賃上げ支援事業実績報告書!#REF!</f>
        <v>#REF!</v>
      </c>
      <c r="FJ2" s="110" t="e">
        <f>【総額及び平均額】賃上げ支援事業実績報告書!#REF!</f>
        <v>#REF!</v>
      </c>
      <c r="FK2" s="110" t="e">
        <f>【総額及び平均額】賃上げ支援事業実績報告書!#REF!</f>
        <v>#REF!</v>
      </c>
      <c r="FL2" s="110" t="e">
        <f>【総額及び平均額】賃上げ支援事業実績報告書!#REF!</f>
        <v>#REF!</v>
      </c>
      <c r="FM2" s="110" t="e">
        <f>【総額及び平均額】賃上げ支援事業実績報告書!#REF!</f>
        <v>#REF!</v>
      </c>
      <c r="FN2" s="110" t="e">
        <f>【総額及び平均額】賃上げ支援事業実績報告書!#REF!</f>
        <v>#REF!</v>
      </c>
      <c r="FO2" s="110" t="e">
        <f>【総額及び平均額】賃上げ支援事業実績報告書!#REF!</f>
        <v>#REF!</v>
      </c>
      <c r="FP2" s="110" t="e">
        <f>【総額及び平均額】賃上げ支援事業実績報告書!#REF!</f>
        <v>#REF!</v>
      </c>
      <c r="FQ2" s="110" t="e">
        <f>【総額及び平均額】賃上げ支援事業実績報告書!#REF!</f>
        <v>#REF!</v>
      </c>
      <c r="FR2" s="110" t="e">
        <f>【総額及び平均額】賃上げ支援事業実績報告書!#REF!</f>
        <v>#REF!</v>
      </c>
      <c r="FS2" s="110" t="e">
        <f>【総額及び平均額】賃上げ支援事業実績報告書!#REF!</f>
        <v>#REF!</v>
      </c>
      <c r="FT2" s="110" t="e">
        <f>【総額及び平均額】賃上げ支援事業実績報告書!#REF!</f>
        <v>#REF!</v>
      </c>
      <c r="FU2" s="110" t="e">
        <f>【総額及び平均額】賃上げ支援事業実績報告書!#REF!</f>
        <v>#REF!</v>
      </c>
      <c r="FV2" s="110" t="e">
        <f>【総額及び平均額】賃上げ支援事業実績報告書!#REF!</f>
        <v>#REF!</v>
      </c>
      <c r="FW2" s="110" t="e">
        <f>【総額及び平均額】賃上げ支援事業実績報告書!#REF!</f>
        <v>#REF!</v>
      </c>
      <c r="FX2" s="110" t="e">
        <f>【総額及び平均額】賃上げ支援事業実績報告書!#REF!</f>
        <v>#REF!</v>
      </c>
      <c r="FY2" s="110" t="e">
        <f>【総額及び平均額】賃上げ支援事業実績報告書!#REF!</f>
        <v>#REF!</v>
      </c>
      <c r="FZ2" s="110" t="e">
        <f>【総額及び平均額】賃上げ支援事業実績報告書!#REF!</f>
        <v>#REF!</v>
      </c>
      <c r="GA2" s="110" t="e">
        <f>【総額及び平均額】賃上げ支援事業実績報告書!#REF!</f>
        <v>#REF!</v>
      </c>
      <c r="GB2" s="110" t="e">
        <f>【総額及び平均額】賃上げ支援事業実績報告書!#REF!</f>
        <v>#REF!</v>
      </c>
      <c r="GC2" s="110" t="e">
        <f>【総額及び平均額】賃上げ支援事業実績報告書!#REF!</f>
        <v>#REF!</v>
      </c>
      <c r="GD2" s="110" t="e">
        <f>【総額及び平均額】賃上げ支援事業実績報告書!#REF!</f>
        <v>#REF!</v>
      </c>
      <c r="GE2" s="110" t="e">
        <f>【総額及び平均額】賃上げ支援事業実績報告書!#REF!</f>
        <v>#REF!</v>
      </c>
      <c r="GF2" s="110" t="e">
        <f>【総額及び平均額】賃上げ支援事業実績報告書!#REF!</f>
        <v>#REF!</v>
      </c>
      <c r="GG2" s="110" t="e">
        <f>【総額及び平均額】賃上げ支援事業実績報告書!#REF!</f>
        <v>#REF!</v>
      </c>
      <c r="GH2" s="110" t="e">
        <f>【総額及び平均額】賃上げ支援事業実績報告書!#REF!</f>
        <v>#REF!</v>
      </c>
      <c r="GI2" s="110" t="e">
        <f>【総額及び平均額】賃上げ支援事業実績報告書!#REF!</f>
        <v>#REF!</v>
      </c>
      <c r="GJ2" s="110" t="e">
        <f>【総額及び平均額】賃上げ支援事業実績報告書!#REF!</f>
        <v>#REF!</v>
      </c>
      <c r="GK2" s="110" t="e">
        <f>【総額及び平均額】賃上げ支援事業実績報告書!#REF!</f>
        <v>#REF!</v>
      </c>
      <c r="GL2" s="110" t="e">
        <f>【総額及び平均額】賃上げ支援事業実績報告書!#REF!</f>
        <v>#REF!</v>
      </c>
      <c r="GM2" s="110" t="e">
        <f>【総額及び平均額】賃上げ支援事業実績報告書!#REF!</f>
        <v>#REF!</v>
      </c>
      <c r="GN2" s="110" t="e">
        <f>【総額及び平均額】賃上げ支援事業実績報告書!#REF!</f>
        <v>#REF!</v>
      </c>
      <c r="GO2" s="110" t="e">
        <f>【総額及び平均額】賃上げ支援事業実績報告書!#REF!</f>
        <v>#REF!</v>
      </c>
      <c r="GP2" s="110" t="e">
        <f>【総額及び平均額】賃上げ支援事業実績報告書!#REF!</f>
        <v>#REF!</v>
      </c>
      <c r="GQ2" s="110" t="e">
        <f>【総額及び平均額】賃上げ支援事業実績報告書!#REF!</f>
        <v>#REF!</v>
      </c>
      <c r="GR2" s="110" t="e">
        <f>【総額及び平均額】賃上げ支援事業実績報告書!#REF!</f>
        <v>#REF!</v>
      </c>
      <c r="GS2" s="110" t="e">
        <f>【総額及び平均額】賃上げ支援事業実績報告書!#REF!</f>
        <v>#REF!</v>
      </c>
      <c r="GT2" s="110" t="e">
        <f>【総額及び平均額】賃上げ支援事業実績報告書!#REF!</f>
        <v>#REF!</v>
      </c>
      <c r="GU2" s="110" t="e">
        <f>【総額及び平均額】賃上げ支援事業実績報告書!#REF!</f>
        <v>#REF!</v>
      </c>
      <c r="GV2" s="110" t="e">
        <f>【総額及び平均額】賃上げ支援事業実績報告書!#REF!</f>
        <v>#REF!</v>
      </c>
      <c r="GW2" s="110" t="e">
        <f>【総額及び平均額】賃上げ支援事業実績報告書!#REF!</f>
        <v>#REF!</v>
      </c>
      <c r="GX2" s="110" t="e">
        <f>【総額及び平均額】賃上げ支援事業実績報告書!#REF!</f>
        <v>#REF!</v>
      </c>
      <c r="GY2" s="110" t="e">
        <f>【総額及び平均額】賃上げ支援事業実績報告書!#REF!</f>
        <v>#REF!</v>
      </c>
      <c r="GZ2" s="110" t="e">
        <f>【総額及び平均額】賃上げ支援事業実績報告書!#REF!</f>
        <v>#REF!</v>
      </c>
      <c r="HA2" s="110" t="e">
        <f>【総額及び平均額】賃上げ支援事業実績報告書!#REF!</f>
        <v>#REF!</v>
      </c>
      <c r="HB2" s="110" t="e">
        <f>【総額及び平均額】賃上げ支援事業実績報告書!#REF!</f>
        <v>#REF!</v>
      </c>
      <c r="HC2" s="110" t="e">
        <f>【総額及び平均額】賃上げ支援事業実績報告書!#REF!</f>
        <v>#REF!</v>
      </c>
      <c r="HD2" s="110" t="e">
        <f>【総額及び平均額】賃上げ支援事業実績報告書!#REF!</f>
        <v>#REF!</v>
      </c>
      <c r="HE2" s="110" t="e">
        <f>【総額及び平均額】賃上げ支援事業実績報告書!#REF!</f>
        <v>#REF!</v>
      </c>
      <c r="HF2" s="125"/>
      <c r="HG2" s="110">
        <f>【総額及び平均額】賃上げ支援事業実績報告書!$I8</f>
        <v>0</v>
      </c>
      <c r="HH2" s="110" t="str">
        <f>【総額及び平均額】賃上げ支援事業実績報告書!$I9</f>
        <v>①対象人数
（常勤換算数）</v>
      </c>
      <c r="HI2" s="110">
        <f>【総額及び平均額】賃上げ支援事業実績報告書!$I10</f>
        <v>0</v>
      </c>
      <c r="HJ2" s="110">
        <f>【総額及び平均額】賃上げ支援事業実績報告書!$I11</f>
        <v>0</v>
      </c>
      <c r="HK2" s="110">
        <f>【総額及び平均額】賃上げ支援事業実績報告書!$I12</f>
        <v>0</v>
      </c>
      <c r="HL2" s="110">
        <f>【総額及び平均額】賃上げ支援事業実績報告書!$I13</f>
        <v>0</v>
      </c>
      <c r="HM2" s="110">
        <f>【総額及び平均額】賃上げ支援事業実績報告書!$I14</f>
        <v>0</v>
      </c>
      <c r="HN2" s="110" t="str">
        <f>【総額及び平均額】賃上げ支援事業実績報告書!$I15</f>
        <v>①対象人数
（常勤換算数）</v>
      </c>
      <c r="HO2" s="110">
        <f>【総額及び平均額】賃上げ支援事業実績報告書!$I16</f>
        <v>0</v>
      </c>
      <c r="HP2" s="110">
        <f>【総額及び平均額】賃上げ支援事業実績報告書!$I17</f>
        <v>0</v>
      </c>
      <c r="HQ2" s="110">
        <f>【総額及び平均額】賃上げ支援事業実績報告書!$I18</f>
        <v>0</v>
      </c>
      <c r="HR2" s="110">
        <f>【総額及び平均額】賃上げ支援事業実績報告書!$I19</f>
        <v>0</v>
      </c>
      <c r="HS2" s="110" t="e">
        <f>【総額及び平均額】賃上げ支援事業実績報告書!#REF!</f>
        <v>#REF!</v>
      </c>
      <c r="HT2" s="110" t="e">
        <f>【総額及び平均額】賃上げ支援事業実績報告書!#REF!</f>
        <v>#REF!</v>
      </c>
      <c r="HU2" s="110" t="e">
        <f>【総額及び平均額】賃上げ支援事業実績報告書!#REF!</f>
        <v>#REF!</v>
      </c>
      <c r="HV2" s="110" t="e">
        <f>【総額及び平均額】賃上げ支援事業実績報告書!#REF!</f>
        <v>#REF!</v>
      </c>
      <c r="HW2" s="110" t="e">
        <f>【総額及び平均額】賃上げ支援事業実績報告書!#REF!</f>
        <v>#REF!</v>
      </c>
      <c r="HX2" s="110" t="e">
        <f>【総額及び平均額】賃上げ支援事業実績報告書!#REF!</f>
        <v>#REF!</v>
      </c>
      <c r="HY2" s="110" t="e">
        <f>【総額及び平均額】賃上げ支援事業実績報告書!#REF!</f>
        <v>#REF!</v>
      </c>
      <c r="HZ2" s="110" t="e">
        <f>【総額及び平均額】賃上げ支援事業実績報告書!#REF!</f>
        <v>#REF!</v>
      </c>
      <c r="IA2" s="110" t="e">
        <f>【総額及び平均額】賃上げ支援事業実績報告書!#REF!</f>
        <v>#REF!</v>
      </c>
      <c r="IB2" s="110" t="e">
        <f>【総額及び平均額】賃上げ支援事業実績報告書!#REF!</f>
        <v>#REF!</v>
      </c>
      <c r="IC2" s="110" t="e">
        <f>【総額及び平均額】賃上げ支援事業実績報告書!#REF!</f>
        <v>#REF!</v>
      </c>
      <c r="ID2" s="110" t="e">
        <f>【総額及び平均額】賃上げ支援事業実績報告書!#REF!</f>
        <v>#REF!</v>
      </c>
      <c r="IE2" s="110" t="e">
        <f>【総額及び平均額】賃上げ支援事業実績報告書!#REF!</f>
        <v>#REF!</v>
      </c>
      <c r="IF2" s="110" t="e">
        <f>【総額及び平均額】賃上げ支援事業実績報告書!#REF!</f>
        <v>#REF!</v>
      </c>
      <c r="IG2" s="110" t="e">
        <f>【総額及び平均額】賃上げ支援事業実績報告書!#REF!</f>
        <v>#REF!</v>
      </c>
      <c r="IH2" s="110" t="e">
        <f>【総額及び平均額】賃上げ支援事業実績報告書!#REF!</f>
        <v>#REF!</v>
      </c>
      <c r="II2" s="110" t="e">
        <f>【総額及び平均額】賃上げ支援事業実績報告書!#REF!</f>
        <v>#REF!</v>
      </c>
      <c r="IJ2" s="110" t="e">
        <f>【総額及び平均額】賃上げ支援事業実績報告書!#REF!</f>
        <v>#REF!</v>
      </c>
      <c r="IK2" s="110" t="e">
        <f>【総額及び平均額】賃上げ支援事業実績報告書!#REF!</f>
        <v>#REF!</v>
      </c>
      <c r="IL2" s="110" t="e">
        <f>【総額及び平均額】賃上げ支援事業実績報告書!#REF!</f>
        <v>#REF!</v>
      </c>
      <c r="IM2" s="110" t="e">
        <f>【総額及び平均額】賃上げ支援事業実績報告書!#REF!</f>
        <v>#REF!</v>
      </c>
      <c r="IN2" s="110" t="e">
        <f>【総額及び平均額】賃上げ支援事業実績報告書!#REF!</f>
        <v>#REF!</v>
      </c>
      <c r="IO2" s="110" t="e">
        <f>【総額及び平均額】賃上げ支援事業実績報告書!#REF!</f>
        <v>#REF!</v>
      </c>
      <c r="IP2" s="110" t="e">
        <f>【総額及び平均額】賃上げ支援事業実績報告書!#REF!</f>
        <v>#REF!</v>
      </c>
      <c r="IQ2" s="110" t="e">
        <f>【総額及び平均額】賃上げ支援事業実績報告書!#REF!</f>
        <v>#REF!</v>
      </c>
      <c r="IR2" s="110" t="e">
        <f>【総額及び平均額】賃上げ支援事業実績報告書!#REF!</f>
        <v>#REF!</v>
      </c>
      <c r="IS2" s="110" t="e">
        <f>【総額及び平均額】賃上げ支援事業実績報告書!#REF!</f>
        <v>#REF!</v>
      </c>
      <c r="IT2" s="110" t="e">
        <f>【総額及び平均額】賃上げ支援事業実績報告書!#REF!</f>
        <v>#REF!</v>
      </c>
      <c r="IU2" s="110" t="e">
        <f>【総額及び平均額】賃上げ支援事業実績報告書!#REF!</f>
        <v>#REF!</v>
      </c>
      <c r="IV2" s="110" t="e">
        <f>【総額及び平均額】賃上げ支援事業実績報告書!#REF!</f>
        <v>#REF!</v>
      </c>
      <c r="IW2" s="110" t="e">
        <f>【総額及び平均額】賃上げ支援事業実績報告書!#REF!</f>
        <v>#REF!</v>
      </c>
      <c r="IX2" s="110" t="e">
        <f>【総額及び平均額】賃上げ支援事業実績報告書!#REF!</f>
        <v>#REF!</v>
      </c>
      <c r="IY2" s="110" t="e">
        <f>【総額及び平均額】賃上げ支援事業実績報告書!#REF!</f>
        <v>#REF!</v>
      </c>
      <c r="IZ2" s="110" t="e">
        <f>【総額及び平均額】賃上げ支援事業実績報告書!#REF!</f>
        <v>#REF!</v>
      </c>
      <c r="JA2" s="110" t="e">
        <f>【総額及び平均額】賃上げ支援事業実績報告書!#REF!</f>
        <v>#REF!</v>
      </c>
      <c r="JB2" s="110" t="e">
        <f>【総額及び平均額】賃上げ支援事業実績報告書!#REF!</f>
        <v>#REF!</v>
      </c>
      <c r="JC2" s="110" t="e">
        <f>【総額及び平均額】賃上げ支援事業実績報告書!#REF!</f>
        <v>#REF!</v>
      </c>
      <c r="JD2" s="110" t="e">
        <f>【総額及び平均額】賃上げ支援事業実績報告書!#REF!</f>
        <v>#REF!</v>
      </c>
      <c r="JE2" s="110" t="e">
        <f>【総額及び平均額】賃上げ支援事業実績報告書!#REF!</f>
        <v>#REF!</v>
      </c>
      <c r="JF2" s="110" t="e">
        <f>【総額及び平均額】賃上げ支援事業実績報告書!#REF!</f>
        <v>#REF!</v>
      </c>
      <c r="JG2" s="110" t="e">
        <f>【総額及び平均額】賃上げ支援事業実績報告書!#REF!</f>
        <v>#REF!</v>
      </c>
      <c r="JH2" s="110" t="e">
        <f>【総額及び平均額】賃上げ支援事業実績報告書!#REF!</f>
        <v>#REF!</v>
      </c>
      <c r="JI2" s="110" t="e">
        <f>【総額及び平均額】賃上げ支援事業実績報告書!#REF!</f>
        <v>#REF!</v>
      </c>
      <c r="JJ2" s="110" t="e">
        <f>【総額及び平均額】賃上げ支援事業実績報告書!#REF!</f>
        <v>#REF!</v>
      </c>
      <c r="JK2" s="110" t="e">
        <f>【総額及び平均額】賃上げ支援事業実績報告書!#REF!</f>
        <v>#REF!</v>
      </c>
      <c r="JL2" s="110" t="e">
        <f>【総額及び平均額】賃上げ支援事業実績報告書!#REF!</f>
        <v>#REF!</v>
      </c>
      <c r="JM2" s="110" t="e">
        <f>【総額及び平均額】賃上げ支援事業実績報告書!#REF!</f>
        <v>#REF!</v>
      </c>
      <c r="JN2" s="110" t="e">
        <f>【総額及び平均額】賃上げ支援事業実績報告書!#REF!</f>
        <v>#REF!</v>
      </c>
      <c r="JO2" s="110" t="e">
        <f>【総額及び平均額】賃上げ支援事業実績報告書!#REF!</f>
        <v>#REF!</v>
      </c>
      <c r="JP2" s="110" t="e">
        <f>【総額及び平均額】賃上げ支援事業実績報告書!#REF!</f>
        <v>#REF!</v>
      </c>
      <c r="JQ2" s="110" t="e">
        <f>【総額及び平均額】賃上げ支援事業実績報告書!#REF!</f>
        <v>#REF!</v>
      </c>
      <c r="JR2" s="110" t="e">
        <f>【総額及び平均額】賃上げ支援事業実績報告書!#REF!</f>
        <v>#REF!</v>
      </c>
      <c r="JS2" s="110" t="e">
        <f>【総額及び平均額】賃上げ支援事業実績報告書!#REF!</f>
        <v>#REF!</v>
      </c>
      <c r="JT2" s="110" t="e">
        <f>【総額及び平均額】賃上げ支援事業実績報告書!#REF!</f>
        <v>#REF!</v>
      </c>
      <c r="JU2" s="110" t="e">
        <f>【総額及び平均額】賃上げ支援事業実績報告書!#REF!</f>
        <v>#REF!</v>
      </c>
      <c r="JV2" s="110" t="e">
        <f>【総額及び平均額】賃上げ支援事業実績報告書!#REF!</f>
        <v>#REF!</v>
      </c>
      <c r="JW2" s="110" t="e">
        <f>【総額及び平均額】賃上げ支援事業実績報告書!#REF!</f>
        <v>#REF!</v>
      </c>
      <c r="JX2" s="110" t="e">
        <f>【総額及び平均額】賃上げ支援事業実績報告書!#REF!</f>
        <v>#REF!</v>
      </c>
      <c r="JY2" s="110" t="e">
        <f>【総額及び平均額】賃上げ支援事業実績報告書!#REF!</f>
        <v>#REF!</v>
      </c>
      <c r="JZ2" s="110" t="e">
        <f>【総額及び平均額】賃上げ支援事業実績報告書!#REF!</f>
        <v>#REF!</v>
      </c>
      <c r="KA2" s="110" t="e">
        <f>【総額及び平均額】賃上げ支援事業実績報告書!#REF!</f>
        <v>#REF!</v>
      </c>
      <c r="KB2" s="110" t="e">
        <f>【総額及び平均額】賃上げ支援事業実績報告書!#REF!</f>
        <v>#REF!</v>
      </c>
      <c r="KC2" s="110" t="e">
        <f>【総額及び平均額】賃上げ支援事業実績報告書!#REF!</f>
        <v>#REF!</v>
      </c>
      <c r="KD2" s="110" t="e">
        <f>【総額及び平均額】賃上げ支援事業実績報告書!#REF!</f>
        <v>#REF!</v>
      </c>
      <c r="KE2" s="110" t="e">
        <f>【総額及び平均額】賃上げ支援事業実績報告書!#REF!</f>
        <v>#REF!</v>
      </c>
      <c r="KF2" s="110" t="e">
        <f>【総額及び平均額】賃上げ支援事業実績報告書!#REF!</f>
        <v>#REF!</v>
      </c>
      <c r="KG2" s="110" t="e">
        <f>【総額及び平均額】賃上げ支援事業実績報告書!#REF!</f>
        <v>#REF!</v>
      </c>
      <c r="KH2" s="110" t="e">
        <f>【総額及び平均額】賃上げ支援事業実績報告書!#REF!</f>
        <v>#REF!</v>
      </c>
      <c r="KI2" s="110" t="e">
        <f>【総額及び平均額】賃上げ支援事業実績報告書!#REF!</f>
        <v>#REF!</v>
      </c>
      <c r="KJ2" s="110" t="e">
        <f>【総額及び平均額】賃上げ支援事業実績報告書!#REF!</f>
        <v>#REF!</v>
      </c>
      <c r="KK2" s="110" t="e">
        <f>【総額及び平均額】賃上げ支援事業実績報告書!#REF!</f>
        <v>#REF!</v>
      </c>
      <c r="KL2" s="110" t="e">
        <f>【総額及び平均額】賃上げ支援事業実績報告書!#REF!</f>
        <v>#REF!</v>
      </c>
      <c r="KM2" s="110" t="e">
        <f>【総額及び平均額】賃上げ支援事業実績報告書!#REF!</f>
        <v>#REF!</v>
      </c>
      <c r="KN2" s="110" t="e">
        <f>【総額及び平均額】賃上げ支援事業実績報告書!#REF!</f>
        <v>#REF!</v>
      </c>
      <c r="KO2" s="110" t="e">
        <f>【総額及び平均額】賃上げ支援事業実績報告書!#REF!</f>
        <v>#REF!</v>
      </c>
      <c r="KP2" s="110" t="e">
        <f>【総額及び平均額】賃上げ支援事業実績報告書!#REF!</f>
        <v>#REF!</v>
      </c>
      <c r="KQ2" s="110" t="e">
        <f>【総額及び平均額】賃上げ支援事業実績報告書!#REF!</f>
        <v>#REF!</v>
      </c>
      <c r="KR2" s="110" t="e">
        <f>【総額及び平均額】賃上げ支援事業実績報告書!#REF!</f>
        <v>#REF!</v>
      </c>
      <c r="KS2" s="110" t="e">
        <f>【総額及び平均額】賃上げ支援事業実績報告書!#REF!</f>
        <v>#REF!</v>
      </c>
      <c r="KT2" s="110" t="e">
        <f>【総額及び平均額】賃上げ支援事業実績報告書!#REF!</f>
        <v>#REF!</v>
      </c>
      <c r="KU2" s="110" t="e">
        <f>【総額及び平均額】賃上げ支援事業実績報告書!#REF!</f>
        <v>#REF!</v>
      </c>
      <c r="KV2" s="110" t="e">
        <f>【総額及び平均額】賃上げ支援事業実績報告書!#REF!</f>
        <v>#REF!</v>
      </c>
      <c r="KW2" s="110" t="e">
        <f>【総額及び平均額】賃上げ支援事業実績報告書!#REF!</f>
        <v>#REF!</v>
      </c>
      <c r="KX2" s="110" t="e">
        <f>【総額及び平均額】賃上げ支援事業実績報告書!#REF!</f>
        <v>#REF!</v>
      </c>
      <c r="KY2" s="110" t="e">
        <f>【総額及び平均額】賃上げ支援事業実績報告書!#REF!</f>
        <v>#REF!</v>
      </c>
      <c r="KZ2" s="110" t="e">
        <f>【総額及び平均額】賃上げ支援事業実績報告書!#REF!</f>
        <v>#REF!</v>
      </c>
      <c r="LA2" s="110" t="e">
        <f>【総額及び平均額】賃上げ支援事業実績報告書!#REF!</f>
        <v>#REF!</v>
      </c>
      <c r="LB2" s="110" t="e">
        <f>【総額及び平均額】賃上げ支援事業実績報告書!#REF!</f>
        <v>#REF!</v>
      </c>
      <c r="LC2" s="110" t="e">
        <f>【総額及び平均額】賃上げ支援事業実績報告書!#REF!</f>
        <v>#REF!</v>
      </c>
      <c r="LD2" s="110" t="e">
        <f>【総額及び平均額】賃上げ支援事業実績報告書!#REF!</f>
        <v>#REF!</v>
      </c>
      <c r="LE2" s="110" t="e">
        <f>【総額及び平均額】賃上げ支援事業実績報告書!#REF!</f>
        <v>#REF!</v>
      </c>
      <c r="LF2" s="110" t="e">
        <f>【総額及び平均額】賃上げ支援事業実績報告書!#REF!</f>
        <v>#REF!</v>
      </c>
      <c r="LG2" s="110" t="e">
        <f>【総額及び平均額】賃上げ支援事業実績報告書!#REF!</f>
        <v>#REF!</v>
      </c>
      <c r="LH2" s="110" t="e">
        <f>【総額及び平均額】賃上げ支援事業実績報告書!#REF!</f>
        <v>#REF!</v>
      </c>
      <c r="LI2" s="110" t="e">
        <f>【総額及び平均額】賃上げ支援事業実績報告書!#REF!</f>
        <v>#REF!</v>
      </c>
      <c r="LJ2" s="110" t="e">
        <f>【総額及び平均額】賃上げ支援事業実績報告書!#REF!</f>
        <v>#REF!</v>
      </c>
      <c r="LK2" s="110" t="e">
        <f>【総額及び平均額】賃上げ支援事業実績報告書!#REF!</f>
        <v>#REF!</v>
      </c>
      <c r="LL2" s="110" t="e">
        <f>【総額及び平均額】賃上げ支援事業実績報告書!#REF!</f>
        <v>#REF!</v>
      </c>
      <c r="LM2" s="110" t="e">
        <f>【総額及び平均額】賃上げ支援事業実績報告書!#REF!</f>
        <v>#REF!</v>
      </c>
      <c r="LN2" s="110" t="e">
        <f>【総額及び平均額】賃上げ支援事業実績報告書!#REF!</f>
        <v>#REF!</v>
      </c>
      <c r="LO2" s="110" t="e">
        <f>【総額及び平均額】賃上げ支援事業実績報告書!#REF!</f>
        <v>#REF!</v>
      </c>
      <c r="LP2" s="110" t="e">
        <f>【総額及び平均額】賃上げ支援事業実績報告書!#REF!</f>
        <v>#REF!</v>
      </c>
      <c r="LQ2" s="110" t="e">
        <f>【総額及び平均額】賃上げ支援事業実績報告書!#REF!</f>
        <v>#REF!</v>
      </c>
      <c r="LR2" s="110" t="e">
        <f>【総額及び平均額】賃上げ支援事業実績報告書!#REF!</f>
        <v>#REF!</v>
      </c>
      <c r="LS2" s="110" t="e">
        <f>【総額及び平均額】賃上げ支援事業実績報告書!#REF!</f>
        <v>#REF!</v>
      </c>
      <c r="LT2" s="110" t="e">
        <f>【総額及び平均額】賃上げ支援事業実績報告書!#REF!</f>
        <v>#REF!</v>
      </c>
      <c r="LU2" s="110" t="e">
        <f>【総額及び平均額】賃上げ支援事業実績報告書!#REF!</f>
        <v>#REF!</v>
      </c>
      <c r="LV2" s="110" t="e">
        <f>【総額及び平均額】賃上げ支援事業実績報告書!#REF!</f>
        <v>#REF!</v>
      </c>
      <c r="LW2" s="110" t="e">
        <f>【総額及び平均額】賃上げ支援事業実績報告書!#REF!</f>
        <v>#REF!</v>
      </c>
      <c r="LX2" s="110" t="e">
        <f>【総額及び平均額】賃上げ支援事業実績報告書!#REF!</f>
        <v>#REF!</v>
      </c>
      <c r="LY2" s="110" t="e">
        <f>【総額及び平均額】賃上げ支援事業実績報告書!#REF!</f>
        <v>#REF!</v>
      </c>
      <c r="LZ2" s="110" t="e">
        <f>【総額及び平均額】賃上げ支援事業実績報告書!#REF!</f>
        <v>#REF!</v>
      </c>
      <c r="MA2" s="110" t="e">
        <f>【総額及び平均額】賃上げ支援事業実績報告書!#REF!</f>
        <v>#REF!</v>
      </c>
      <c r="MB2" s="110" t="e">
        <f>【総額及び平均額】賃上げ支援事業実績報告書!#REF!</f>
        <v>#REF!</v>
      </c>
      <c r="MC2" s="110" t="e">
        <f>【総額及び平均額】賃上げ支援事業実績報告書!#REF!</f>
        <v>#REF!</v>
      </c>
      <c r="MD2" s="110" t="e">
        <f>【総額及び平均額】賃上げ支援事業実績報告書!#REF!</f>
        <v>#REF!</v>
      </c>
      <c r="ME2" s="110" t="e">
        <f>【総額及び平均額】賃上げ支援事業実績報告書!#REF!</f>
        <v>#REF!</v>
      </c>
      <c r="MF2" s="110" t="e">
        <f>【総額及び平均額】賃上げ支援事業実績報告書!#REF!</f>
        <v>#REF!</v>
      </c>
      <c r="MG2" s="110" t="e">
        <f>【総額及び平均額】賃上げ支援事業実績報告書!#REF!</f>
        <v>#REF!</v>
      </c>
      <c r="MH2" s="110" t="e">
        <f>【総額及び平均額】賃上げ支援事業実績報告書!#REF!</f>
        <v>#REF!</v>
      </c>
      <c r="MI2" s="110" t="e">
        <f>【総額及び平均額】賃上げ支援事業実績報告書!#REF!</f>
        <v>#REF!</v>
      </c>
      <c r="MJ2" s="110" t="e">
        <f>【総額及び平均額】賃上げ支援事業実績報告書!#REF!</f>
        <v>#REF!</v>
      </c>
      <c r="MK2" s="110" t="e">
        <f>【総額及び平均額】賃上げ支援事業実績報告書!#REF!</f>
        <v>#REF!</v>
      </c>
      <c r="ML2" s="110" t="e">
        <f>【総額及び平均額】賃上げ支援事業実績報告書!#REF!</f>
        <v>#REF!</v>
      </c>
      <c r="MM2" s="110" t="e">
        <f>【総額及び平均額】賃上げ支援事業実績報告書!#REF!</f>
        <v>#REF!</v>
      </c>
      <c r="MN2" s="110" t="e">
        <f>【総額及び平均額】賃上げ支援事業実績報告書!#REF!</f>
        <v>#REF!</v>
      </c>
      <c r="MO2" s="110" t="e">
        <f>【総額及び平均額】賃上げ支援事業実績報告書!#REF!</f>
        <v>#REF!</v>
      </c>
      <c r="MP2" s="110" t="e">
        <f>【総額及び平均額】賃上げ支援事業実績報告書!#REF!</f>
        <v>#REF!</v>
      </c>
      <c r="MQ2" s="110" t="e">
        <f>【総額及び平均額】賃上げ支援事業実績報告書!#REF!</f>
        <v>#REF!</v>
      </c>
      <c r="MR2" s="110" t="e">
        <f>【総額及び平均額】賃上げ支援事業実績報告書!#REF!</f>
        <v>#REF!</v>
      </c>
      <c r="MS2" s="110" t="e">
        <f>【総額及び平均額】賃上げ支援事業実績報告書!#REF!</f>
        <v>#REF!</v>
      </c>
      <c r="MT2" s="110" t="e">
        <f>【総額及び平均額】賃上げ支援事業実績報告書!#REF!</f>
        <v>#REF!</v>
      </c>
      <c r="MU2" s="110" t="e">
        <f>【総額及び平均額】賃上げ支援事業実績報告書!#REF!</f>
        <v>#REF!</v>
      </c>
      <c r="MV2" s="110" t="e">
        <f>【総額及び平均額】賃上げ支援事業実績報告書!#REF!</f>
        <v>#REF!</v>
      </c>
      <c r="MW2" s="110" t="e">
        <f>【総額及び平均額】賃上げ支援事業実績報告書!#REF!</f>
        <v>#REF!</v>
      </c>
      <c r="MX2" s="110" t="e">
        <f>【総額及び平均額】賃上げ支援事業実績報告書!#REF!</f>
        <v>#REF!</v>
      </c>
      <c r="MY2" s="110" t="e">
        <f>【総額及び平均額】賃上げ支援事業実績報告書!#REF!</f>
        <v>#REF!</v>
      </c>
      <c r="MZ2" s="110" t="e">
        <f>【総額及び平均額】賃上げ支援事業実績報告書!#REF!</f>
        <v>#REF!</v>
      </c>
      <c r="NA2" s="110" t="e">
        <f>【総額及び平均額】賃上げ支援事業実績報告書!#REF!</f>
        <v>#REF!</v>
      </c>
      <c r="NB2" s="110" t="e">
        <f>【総額及び平均額】賃上げ支援事業実績報告書!#REF!</f>
        <v>#REF!</v>
      </c>
      <c r="NC2" s="110" t="e">
        <f>【総額及び平均額】賃上げ支援事業実績報告書!#REF!</f>
        <v>#REF!</v>
      </c>
      <c r="ND2" s="110" t="e">
        <f>【総額及び平均額】賃上げ支援事業実績報告書!#REF!</f>
        <v>#REF!</v>
      </c>
      <c r="NE2" s="110" t="e">
        <f>【総額及び平均額】賃上げ支援事業実績報告書!#REF!</f>
        <v>#REF!</v>
      </c>
      <c r="NF2" s="110" t="e">
        <f>【総額及び平均額】賃上げ支援事業実績報告書!#REF!</f>
        <v>#REF!</v>
      </c>
      <c r="NG2" s="110" t="e">
        <f>【総額及び平均額】賃上げ支援事業実績報告書!#REF!</f>
        <v>#REF!</v>
      </c>
      <c r="NH2" s="110" t="e">
        <f>【総額及び平均額】賃上げ支援事業実績報告書!#REF!</f>
        <v>#REF!</v>
      </c>
      <c r="NI2" s="110" t="e">
        <f>【総額及び平均額】賃上げ支援事業実績報告書!#REF!</f>
        <v>#REF!</v>
      </c>
      <c r="NJ2" s="110" t="e">
        <f>【総額及び平均額】賃上げ支援事業実績報告書!#REF!</f>
        <v>#REF!</v>
      </c>
      <c r="NK2" s="110" t="e">
        <f>【総額及び平均額】賃上げ支援事業実績報告書!#REF!</f>
        <v>#REF!</v>
      </c>
      <c r="NL2" s="110" t="e">
        <f>【総額及び平均額】賃上げ支援事業実績報告書!#REF!</f>
        <v>#REF!</v>
      </c>
      <c r="NM2" s="110" t="e">
        <f>【総額及び平均額】賃上げ支援事業実績報告書!#REF!</f>
        <v>#REF!</v>
      </c>
      <c r="NN2" s="110" t="e">
        <f>【総額及び平均額】賃上げ支援事業実績報告書!#REF!</f>
        <v>#REF!</v>
      </c>
      <c r="NO2" s="110" t="e">
        <f>【総額及び平均額】賃上げ支援事業実績報告書!#REF!</f>
        <v>#REF!</v>
      </c>
      <c r="NP2" s="110" t="e">
        <f>【総額及び平均額】賃上げ支援事業実績報告書!#REF!</f>
        <v>#REF!</v>
      </c>
      <c r="NQ2" s="110" t="e">
        <f>【総額及び平均額】賃上げ支援事業実績報告書!#REF!</f>
        <v>#REF!</v>
      </c>
      <c r="NR2" s="110" t="e">
        <f>【総額及び平均額】賃上げ支援事業実績報告書!#REF!</f>
        <v>#REF!</v>
      </c>
      <c r="NS2" s="110" t="e">
        <f>【総額及び平均額】賃上げ支援事業実績報告書!#REF!</f>
        <v>#REF!</v>
      </c>
      <c r="NT2" s="110" t="e">
        <f>【総額及び平均額】賃上げ支援事業実績報告書!#REF!</f>
        <v>#REF!</v>
      </c>
      <c r="NU2" s="110" t="e">
        <f>【総額及び平均額】賃上げ支援事業実績報告書!#REF!</f>
        <v>#REF!</v>
      </c>
      <c r="NV2" s="110" t="e">
        <f>【総額及び平均額】賃上げ支援事業実績報告書!#REF!</f>
        <v>#REF!</v>
      </c>
      <c r="NW2" s="110" t="e">
        <f>【総額及び平均額】賃上げ支援事業実績報告書!#REF!</f>
        <v>#REF!</v>
      </c>
      <c r="NX2" s="110" t="e">
        <f>【総額及び平均額】賃上げ支援事業実績報告書!#REF!</f>
        <v>#REF!</v>
      </c>
      <c r="NY2" s="110" t="e">
        <f>【総額及び平均額】賃上げ支援事業実績報告書!#REF!</f>
        <v>#REF!</v>
      </c>
      <c r="NZ2" s="110" t="e">
        <f>【総額及び平均額】賃上げ支援事業実績報告書!#REF!</f>
        <v>#REF!</v>
      </c>
      <c r="OA2" s="110" t="e">
        <f>【総額及び平均額】賃上げ支援事業実績報告書!#REF!</f>
        <v>#REF!</v>
      </c>
      <c r="OB2" s="110" t="e">
        <f>【総額及び平均額】賃上げ支援事業実績報告書!#REF!</f>
        <v>#REF!</v>
      </c>
      <c r="OC2" s="110" t="e">
        <f>【総額及び平均額】賃上げ支援事業実績報告書!#REF!</f>
        <v>#REF!</v>
      </c>
      <c r="OD2" s="110" t="e">
        <f>【総額及び平均額】賃上げ支援事業実績報告書!#REF!</f>
        <v>#REF!</v>
      </c>
      <c r="OE2" s="110" t="e">
        <f>【総額及び平均額】賃上げ支援事業実績報告書!#REF!</f>
        <v>#REF!</v>
      </c>
      <c r="OF2" s="110" t="e">
        <f>【総額及び平均額】賃上げ支援事業実績報告書!#REF!</f>
        <v>#REF!</v>
      </c>
      <c r="OG2" s="110" t="e">
        <f>【総額及び平均額】賃上げ支援事業実績報告書!#REF!</f>
        <v>#REF!</v>
      </c>
      <c r="OH2" s="110" t="e">
        <f>【総額及び平均額】賃上げ支援事業実績報告書!#REF!</f>
        <v>#REF!</v>
      </c>
      <c r="OI2" s="110" t="e">
        <f>【総額及び平均額】賃上げ支援事業実績報告書!#REF!</f>
        <v>#REF!</v>
      </c>
      <c r="OJ2" s="110" t="e">
        <f>【総額及び平均額】賃上げ支援事業実績報告書!#REF!</f>
        <v>#REF!</v>
      </c>
      <c r="OK2" s="110" t="e">
        <f>【総額及び平均額】賃上げ支援事業実績報告書!#REF!</f>
        <v>#REF!</v>
      </c>
      <c r="OL2" s="110" t="e">
        <f>【総額及び平均額】賃上げ支援事業実績報告書!#REF!</f>
        <v>#REF!</v>
      </c>
      <c r="OM2" s="110" t="e">
        <f>【総額及び平均額】賃上げ支援事業実績報告書!#REF!</f>
        <v>#REF!</v>
      </c>
      <c r="ON2" s="110" t="e">
        <f>【総額及び平均額】賃上げ支援事業実績報告書!#REF!</f>
        <v>#REF!</v>
      </c>
      <c r="OO2" s="110" t="e">
        <f>【総額及び平均額】賃上げ支援事業実績報告書!#REF!</f>
        <v>#REF!</v>
      </c>
      <c r="OP2" s="110" t="e">
        <f>【総額及び平均額】賃上げ支援事業実績報告書!#REF!</f>
        <v>#REF!</v>
      </c>
      <c r="OQ2" s="110" t="e">
        <f>【総額及び平均額】賃上げ支援事業実績報告書!#REF!</f>
        <v>#REF!</v>
      </c>
      <c r="OR2" s="110" t="e">
        <f>【総額及び平均額】賃上げ支援事業実績報告書!#REF!</f>
        <v>#REF!</v>
      </c>
      <c r="OS2" s="110" t="e">
        <f>【総額及び平均額】賃上げ支援事業実績報告書!#REF!</f>
        <v>#REF!</v>
      </c>
      <c r="OT2" s="110" t="e">
        <f>【総額及び平均額】賃上げ支援事業実績報告書!#REF!</f>
        <v>#REF!</v>
      </c>
      <c r="OU2" s="110" t="e">
        <f>【総額及び平均額】賃上げ支援事業実績報告書!#REF!</f>
        <v>#REF!</v>
      </c>
      <c r="OV2" s="110" t="e">
        <f>【総額及び平均額】賃上げ支援事業実績報告書!#REF!</f>
        <v>#REF!</v>
      </c>
      <c r="OW2" s="110" t="e">
        <f>【総額及び平均額】賃上げ支援事業実績報告書!#REF!</f>
        <v>#REF!</v>
      </c>
      <c r="OX2" s="110" t="e">
        <f>【総額及び平均額】賃上げ支援事業実績報告書!#REF!</f>
        <v>#REF!</v>
      </c>
      <c r="OY2" s="110" t="e">
        <f>【総額及び平均額】賃上げ支援事業実績報告書!#REF!</f>
        <v>#REF!</v>
      </c>
      <c r="OZ2" s="110" t="e">
        <f>【総額及び平均額】賃上げ支援事業実績報告書!#REF!</f>
        <v>#REF!</v>
      </c>
      <c r="PA2" s="110" t="e">
        <f>【総額及び平均額】賃上げ支援事業実績報告書!#REF!</f>
        <v>#REF!</v>
      </c>
      <c r="PB2" s="110" t="e">
        <f>【総額及び平均額】賃上げ支援事業実績報告書!#REF!</f>
        <v>#REF!</v>
      </c>
      <c r="PC2" s="110" t="e">
        <f>【総額及び平均額】賃上げ支援事業実績報告書!#REF!</f>
        <v>#REF!</v>
      </c>
      <c r="PD2" s="110" t="e">
        <f>【総額及び平均額】賃上げ支援事業実績報告書!#REF!</f>
        <v>#REF!</v>
      </c>
      <c r="PE2" s="110" t="e">
        <f>【総額及び平均額】賃上げ支援事業実績報告書!#REF!</f>
        <v>#REF!</v>
      </c>
      <c r="PF2" s="110" t="e">
        <f>【総額及び平均額】賃上げ支援事業実績報告書!#REF!</f>
        <v>#REF!</v>
      </c>
      <c r="PG2" s="110" t="e">
        <f>【総額及び平均額】賃上げ支援事業実績報告書!#REF!</f>
        <v>#REF!</v>
      </c>
      <c r="PH2" s="110" t="e">
        <f>【総額及び平均額】賃上げ支援事業実績報告書!#REF!</f>
        <v>#REF!</v>
      </c>
    </row>
    <row r="3" spans="1:424" ht="24" customHeight="1">
      <c r="A3" s="388"/>
      <c r="B3" s="388"/>
      <c r="C3" s="130"/>
      <c r="D3" s="110">
        <f>【総額及び平均額】賃上げ支援事業実績報告書!$G8</f>
        <v>0</v>
      </c>
      <c r="E3" s="110" t="str">
        <f>【総額及び平均額】賃上げ支援事業実績報告書!$G9</f>
        <v>1名あたり平均額（月額）</v>
      </c>
      <c r="F3" s="110" t="e">
        <f>【総額及び平均額】賃上げ支援事業実績報告書!$G10</f>
        <v>#DIV/0!</v>
      </c>
      <c r="G3" s="110" t="e">
        <f>【総額及び平均額】賃上げ支援事業実績報告書!$G11</f>
        <v>#DIV/0!</v>
      </c>
      <c r="H3" s="110" t="e">
        <f>【総額及び平均額】賃上げ支援事業実績報告書!$G12</f>
        <v>#DIV/0!</v>
      </c>
      <c r="I3" s="110" t="e">
        <f>【総額及び平均額】賃上げ支援事業実績報告書!$G13</f>
        <v>#DIV/0!</v>
      </c>
      <c r="J3" s="110">
        <f>【総額及び平均額】賃上げ支援事業実績報告書!$G14</f>
        <v>0</v>
      </c>
      <c r="K3" s="110" t="str">
        <f>【総額及び平均額】賃上げ支援事業実績報告書!$G15</f>
        <v>1名あたり平均額（月額）</v>
      </c>
      <c r="L3" s="110" t="e">
        <f>【総額及び平均額】賃上げ支援事業実績報告書!$G16</f>
        <v>#DIV/0!</v>
      </c>
      <c r="M3" s="110" t="e">
        <f>【総額及び平均額】賃上げ支援事業実績報告書!$G17</f>
        <v>#DIV/0!</v>
      </c>
      <c r="N3" s="110" t="e">
        <f>【総額及び平均額】賃上げ支援事業実績報告書!$G18</f>
        <v>#DIV/0!</v>
      </c>
      <c r="O3" s="110" t="e">
        <f>【総額及び平均額】賃上げ支援事業実績報告書!$G19</f>
        <v>#DIV/0!</v>
      </c>
      <c r="P3" s="110" t="e">
        <f>【総額及び平均額】賃上げ支援事業実績報告書!#REF!</f>
        <v>#REF!</v>
      </c>
      <c r="Q3" s="110" t="e">
        <f>【総額及び平均額】賃上げ支援事業実績報告書!#REF!</f>
        <v>#REF!</v>
      </c>
      <c r="R3" s="110" t="e">
        <f>【総額及び平均額】賃上げ支援事業実績報告書!#REF!</f>
        <v>#REF!</v>
      </c>
      <c r="S3" s="110" t="e">
        <f>【総額及び平均額】賃上げ支援事業実績報告書!#REF!</f>
        <v>#REF!</v>
      </c>
      <c r="T3" s="110" t="e">
        <f>【総額及び平均額】賃上げ支援事業実績報告書!#REF!</f>
        <v>#REF!</v>
      </c>
      <c r="U3" s="110" t="e">
        <f>【総額及び平均額】賃上げ支援事業実績報告書!#REF!</f>
        <v>#REF!</v>
      </c>
      <c r="V3" s="110" t="e">
        <f>【総額及び平均額】賃上げ支援事業実績報告書!#REF!</f>
        <v>#REF!</v>
      </c>
      <c r="W3" s="110" t="e">
        <f>【総額及び平均額】賃上げ支援事業実績報告書!#REF!</f>
        <v>#REF!</v>
      </c>
      <c r="X3" s="110" t="e">
        <f>【総額及び平均額】賃上げ支援事業実績報告書!#REF!</f>
        <v>#REF!</v>
      </c>
      <c r="Y3" s="110" t="e">
        <f>【総額及び平均額】賃上げ支援事業実績報告書!#REF!</f>
        <v>#REF!</v>
      </c>
      <c r="Z3" s="110" t="e">
        <f>【総額及び平均額】賃上げ支援事業実績報告書!#REF!</f>
        <v>#REF!</v>
      </c>
      <c r="AA3" s="110" t="e">
        <f>【総額及び平均額】賃上げ支援事業実績報告書!#REF!</f>
        <v>#REF!</v>
      </c>
      <c r="AB3" s="110" t="e">
        <f>【総額及び平均額】賃上げ支援事業実績報告書!#REF!</f>
        <v>#REF!</v>
      </c>
      <c r="AC3" s="110" t="e">
        <f>【総額及び平均額】賃上げ支援事業実績報告書!#REF!</f>
        <v>#REF!</v>
      </c>
      <c r="AD3" s="110" t="e">
        <f>【総額及び平均額】賃上げ支援事業実績報告書!#REF!</f>
        <v>#REF!</v>
      </c>
      <c r="AE3" s="110" t="e">
        <f>【総額及び平均額】賃上げ支援事業実績報告書!#REF!</f>
        <v>#REF!</v>
      </c>
      <c r="AF3" s="110" t="e">
        <f>【総額及び平均額】賃上げ支援事業実績報告書!#REF!</f>
        <v>#REF!</v>
      </c>
      <c r="AG3" s="110" t="e">
        <f>【総額及び平均額】賃上げ支援事業実績報告書!#REF!</f>
        <v>#REF!</v>
      </c>
      <c r="AH3" s="110" t="e">
        <f>【総額及び平均額】賃上げ支援事業実績報告書!#REF!</f>
        <v>#REF!</v>
      </c>
      <c r="AI3" s="110" t="e">
        <f>【総額及び平均額】賃上げ支援事業実績報告書!#REF!</f>
        <v>#REF!</v>
      </c>
      <c r="AJ3" s="110" t="e">
        <f>【総額及び平均額】賃上げ支援事業実績報告書!#REF!</f>
        <v>#REF!</v>
      </c>
      <c r="AK3" s="110" t="e">
        <f>【総額及び平均額】賃上げ支援事業実績報告書!#REF!</f>
        <v>#REF!</v>
      </c>
      <c r="AL3" s="110" t="e">
        <f>【総額及び平均額】賃上げ支援事業実績報告書!#REF!</f>
        <v>#REF!</v>
      </c>
      <c r="AM3" s="110" t="e">
        <f>【総額及び平均額】賃上げ支援事業実績報告書!#REF!</f>
        <v>#REF!</v>
      </c>
      <c r="AN3" s="110" t="e">
        <f>【総額及び平均額】賃上げ支援事業実績報告書!#REF!</f>
        <v>#REF!</v>
      </c>
      <c r="AO3" s="110" t="e">
        <f>【総額及び平均額】賃上げ支援事業実績報告書!#REF!</f>
        <v>#REF!</v>
      </c>
      <c r="AP3" s="110" t="e">
        <f>【総額及び平均額】賃上げ支援事業実績報告書!#REF!</f>
        <v>#REF!</v>
      </c>
      <c r="AQ3" s="110" t="e">
        <f>【総額及び平均額】賃上げ支援事業実績報告書!#REF!</f>
        <v>#REF!</v>
      </c>
      <c r="AR3" s="110" t="e">
        <f>【総額及び平均額】賃上げ支援事業実績報告書!#REF!</f>
        <v>#REF!</v>
      </c>
      <c r="AS3" s="110" t="e">
        <f>【総額及び平均額】賃上げ支援事業実績報告書!#REF!</f>
        <v>#REF!</v>
      </c>
      <c r="AT3" s="110" t="e">
        <f>【総額及び平均額】賃上げ支援事業実績報告書!#REF!</f>
        <v>#REF!</v>
      </c>
      <c r="AU3" s="110" t="e">
        <f>【総額及び平均額】賃上げ支援事業実績報告書!#REF!</f>
        <v>#REF!</v>
      </c>
      <c r="AV3" s="110" t="e">
        <f>【総額及び平均額】賃上げ支援事業実績報告書!#REF!</f>
        <v>#REF!</v>
      </c>
      <c r="AW3" s="110" t="e">
        <f>【総額及び平均額】賃上げ支援事業実績報告書!#REF!</f>
        <v>#REF!</v>
      </c>
      <c r="AX3" s="110" t="e">
        <f>【総額及び平均額】賃上げ支援事業実績報告書!#REF!</f>
        <v>#REF!</v>
      </c>
      <c r="AY3" s="110" t="e">
        <f>【総額及び平均額】賃上げ支援事業実績報告書!#REF!</f>
        <v>#REF!</v>
      </c>
      <c r="AZ3" s="110" t="e">
        <f>【総額及び平均額】賃上げ支援事業実績報告書!#REF!</f>
        <v>#REF!</v>
      </c>
      <c r="BA3" s="110" t="e">
        <f>【総額及び平均額】賃上げ支援事業実績報告書!#REF!</f>
        <v>#REF!</v>
      </c>
      <c r="BB3" s="110" t="e">
        <f>【総額及び平均額】賃上げ支援事業実績報告書!#REF!</f>
        <v>#REF!</v>
      </c>
      <c r="BC3" s="110" t="e">
        <f>【総額及び平均額】賃上げ支援事業実績報告書!#REF!</f>
        <v>#REF!</v>
      </c>
      <c r="BD3" s="110" t="e">
        <f>【総額及び平均額】賃上げ支援事業実績報告書!#REF!</f>
        <v>#REF!</v>
      </c>
      <c r="BE3" s="110" t="e">
        <f>【総額及び平均額】賃上げ支援事業実績報告書!#REF!</f>
        <v>#REF!</v>
      </c>
      <c r="BF3" s="110" t="e">
        <f>【総額及び平均額】賃上げ支援事業実績報告書!#REF!</f>
        <v>#REF!</v>
      </c>
      <c r="BG3" s="110" t="e">
        <f>【総額及び平均額】賃上げ支援事業実績報告書!#REF!</f>
        <v>#REF!</v>
      </c>
      <c r="BH3" s="110" t="e">
        <f>【総額及び平均額】賃上げ支援事業実績報告書!#REF!</f>
        <v>#REF!</v>
      </c>
      <c r="BI3" s="110" t="e">
        <f>【総額及び平均額】賃上げ支援事業実績報告書!#REF!</f>
        <v>#REF!</v>
      </c>
      <c r="BJ3" s="110" t="e">
        <f>【総額及び平均額】賃上げ支援事業実績報告書!#REF!</f>
        <v>#REF!</v>
      </c>
      <c r="BK3" s="110" t="e">
        <f>【総額及び平均額】賃上げ支援事業実績報告書!#REF!</f>
        <v>#REF!</v>
      </c>
      <c r="BL3" s="110" t="e">
        <f>【総額及び平均額】賃上げ支援事業実績報告書!#REF!</f>
        <v>#REF!</v>
      </c>
      <c r="BM3" s="110" t="e">
        <f>【総額及び平均額】賃上げ支援事業実績報告書!#REF!</f>
        <v>#REF!</v>
      </c>
      <c r="BN3" s="110" t="e">
        <f>【総額及び平均額】賃上げ支援事業実績報告書!#REF!</f>
        <v>#REF!</v>
      </c>
      <c r="BO3" s="110" t="e">
        <f>【総額及び平均額】賃上げ支援事業実績報告書!#REF!</f>
        <v>#REF!</v>
      </c>
      <c r="BP3" s="110" t="e">
        <f>【総額及び平均額】賃上げ支援事業実績報告書!#REF!</f>
        <v>#REF!</v>
      </c>
      <c r="BQ3" s="110" t="e">
        <f>【総額及び平均額】賃上げ支援事業実績報告書!#REF!</f>
        <v>#REF!</v>
      </c>
      <c r="BR3" s="110" t="e">
        <f>【総額及び平均額】賃上げ支援事業実績報告書!#REF!</f>
        <v>#REF!</v>
      </c>
      <c r="BS3" s="110" t="e">
        <f>【総額及び平均額】賃上げ支援事業実績報告書!#REF!</f>
        <v>#REF!</v>
      </c>
      <c r="BT3" s="110" t="e">
        <f>【総額及び平均額】賃上げ支援事業実績報告書!#REF!</f>
        <v>#REF!</v>
      </c>
      <c r="BU3" s="110" t="e">
        <f>【総額及び平均額】賃上げ支援事業実績報告書!#REF!</f>
        <v>#REF!</v>
      </c>
      <c r="BV3" s="110" t="e">
        <f>【総額及び平均額】賃上げ支援事業実績報告書!#REF!</f>
        <v>#REF!</v>
      </c>
      <c r="BW3" s="110" t="e">
        <f>【総額及び平均額】賃上げ支援事業実績報告書!#REF!</f>
        <v>#REF!</v>
      </c>
      <c r="BX3" s="110" t="e">
        <f>【総額及び平均額】賃上げ支援事業実績報告書!#REF!</f>
        <v>#REF!</v>
      </c>
      <c r="BY3" s="110" t="e">
        <f>【総額及び平均額】賃上げ支援事業実績報告書!#REF!</f>
        <v>#REF!</v>
      </c>
      <c r="BZ3" s="110" t="e">
        <f>【総額及び平均額】賃上げ支援事業実績報告書!#REF!</f>
        <v>#REF!</v>
      </c>
      <c r="CA3" s="110" t="e">
        <f>【総額及び平均額】賃上げ支援事業実績報告書!#REF!</f>
        <v>#REF!</v>
      </c>
      <c r="CB3" s="110" t="e">
        <f>【総額及び平均額】賃上げ支援事業実績報告書!#REF!</f>
        <v>#REF!</v>
      </c>
      <c r="CC3" s="110" t="e">
        <f>【総額及び平均額】賃上げ支援事業実績報告書!#REF!</f>
        <v>#REF!</v>
      </c>
      <c r="CD3" s="110" t="e">
        <f>【総額及び平均額】賃上げ支援事業実績報告書!#REF!</f>
        <v>#REF!</v>
      </c>
      <c r="CE3" s="110" t="e">
        <f>【総額及び平均額】賃上げ支援事業実績報告書!#REF!</f>
        <v>#REF!</v>
      </c>
      <c r="CF3" s="110" t="e">
        <f>【総額及び平均額】賃上げ支援事業実績報告書!#REF!</f>
        <v>#REF!</v>
      </c>
      <c r="CG3" s="110" t="e">
        <f>【総額及び平均額】賃上げ支援事業実績報告書!#REF!</f>
        <v>#REF!</v>
      </c>
      <c r="CH3" s="110" t="e">
        <f>【総額及び平均額】賃上げ支援事業実績報告書!#REF!</f>
        <v>#REF!</v>
      </c>
      <c r="CI3" s="110" t="e">
        <f>【総額及び平均額】賃上げ支援事業実績報告書!#REF!</f>
        <v>#REF!</v>
      </c>
      <c r="CJ3" s="110" t="e">
        <f>【総額及び平均額】賃上げ支援事業実績報告書!#REF!</f>
        <v>#REF!</v>
      </c>
      <c r="CK3" s="110" t="e">
        <f>【総額及び平均額】賃上げ支援事業実績報告書!#REF!</f>
        <v>#REF!</v>
      </c>
      <c r="CL3" s="110" t="e">
        <f>【総額及び平均額】賃上げ支援事業実績報告書!#REF!</f>
        <v>#REF!</v>
      </c>
      <c r="CM3" s="110" t="e">
        <f>【総額及び平均額】賃上げ支援事業実績報告書!#REF!</f>
        <v>#REF!</v>
      </c>
      <c r="CN3" s="110" t="e">
        <f>【総額及び平均額】賃上げ支援事業実績報告書!#REF!</f>
        <v>#REF!</v>
      </c>
      <c r="CO3" s="110" t="e">
        <f>【総額及び平均額】賃上げ支援事業実績報告書!#REF!</f>
        <v>#REF!</v>
      </c>
      <c r="CP3" s="110" t="e">
        <f>【総額及び平均額】賃上げ支援事業実績報告書!#REF!</f>
        <v>#REF!</v>
      </c>
      <c r="CQ3" s="110" t="e">
        <f>【総額及び平均額】賃上げ支援事業実績報告書!#REF!</f>
        <v>#REF!</v>
      </c>
      <c r="CR3" s="110" t="e">
        <f>【総額及び平均額】賃上げ支援事業実績報告書!#REF!</f>
        <v>#REF!</v>
      </c>
      <c r="CS3" s="110" t="e">
        <f>【総額及び平均額】賃上げ支援事業実績報告書!#REF!</f>
        <v>#REF!</v>
      </c>
      <c r="CT3" s="110" t="e">
        <f>【総額及び平均額】賃上げ支援事業実績報告書!#REF!</f>
        <v>#REF!</v>
      </c>
      <c r="CU3" s="110" t="e">
        <f>【総額及び平均額】賃上げ支援事業実績報告書!#REF!</f>
        <v>#REF!</v>
      </c>
      <c r="CV3" s="110" t="e">
        <f>【総額及び平均額】賃上げ支援事業実績報告書!#REF!</f>
        <v>#REF!</v>
      </c>
      <c r="CW3" s="110" t="e">
        <f>【総額及び平均額】賃上げ支援事業実績報告書!#REF!</f>
        <v>#REF!</v>
      </c>
      <c r="CX3" s="110" t="e">
        <f>【総額及び平均額】賃上げ支援事業実績報告書!#REF!</f>
        <v>#REF!</v>
      </c>
      <c r="CY3" s="110" t="e">
        <f>【総額及び平均額】賃上げ支援事業実績報告書!#REF!</f>
        <v>#REF!</v>
      </c>
      <c r="CZ3" s="110" t="e">
        <f>【総額及び平均額】賃上げ支援事業実績報告書!#REF!</f>
        <v>#REF!</v>
      </c>
      <c r="DA3" s="110" t="e">
        <f>【総額及び平均額】賃上げ支援事業実績報告書!#REF!</f>
        <v>#REF!</v>
      </c>
      <c r="DB3" s="110" t="e">
        <f>【総額及び平均額】賃上げ支援事業実績報告書!#REF!</f>
        <v>#REF!</v>
      </c>
      <c r="DC3" s="110" t="e">
        <f>【総額及び平均額】賃上げ支援事業実績報告書!#REF!</f>
        <v>#REF!</v>
      </c>
      <c r="DD3" s="110" t="e">
        <f>【総額及び平均額】賃上げ支援事業実績報告書!#REF!</f>
        <v>#REF!</v>
      </c>
      <c r="DE3" s="110" t="e">
        <f>【総額及び平均額】賃上げ支援事業実績報告書!#REF!</f>
        <v>#REF!</v>
      </c>
      <c r="DF3" s="110" t="e">
        <f>【総額及び平均額】賃上げ支援事業実績報告書!#REF!</f>
        <v>#REF!</v>
      </c>
      <c r="DG3" s="110" t="e">
        <f>【総額及び平均額】賃上げ支援事業実績報告書!#REF!</f>
        <v>#REF!</v>
      </c>
      <c r="DH3" s="110" t="e">
        <f>【総額及び平均額】賃上げ支援事業実績報告書!#REF!</f>
        <v>#REF!</v>
      </c>
      <c r="DI3" s="110" t="e">
        <f>【総額及び平均額】賃上げ支援事業実績報告書!#REF!</f>
        <v>#REF!</v>
      </c>
      <c r="DJ3" s="110" t="e">
        <f>【総額及び平均額】賃上げ支援事業実績報告書!#REF!</f>
        <v>#REF!</v>
      </c>
      <c r="DK3" s="110" t="e">
        <f>【総額及び平均額】賃上げ支援事業実績報告書!#REF!</f>
        <v>#REF!</v>
      </c>
      <c r="DL3" s="110" t="e">
        <f>【総額及び平均額】賃上げ支援事業実績報告書!#REF!</f>
        <v>#REF!</v>
      </c>
      <c r="DM3" s="110" t="e">
        <f>【総額及び平均額】賃上げ支援事業実績報告書!#REF!</f>
        <v>#REF!</v>
      </c>
      <c r="DN3" s="110" t="e">
        <f>【総額及び平均額】賃上げ支援事業実績報告書!#REF!</f>
        <v>#REF!</v>
      </c>
      <c r="DO3" s="110" t="e">
        <f>【総額及び平均額】賃上げ支援事業実績報告書!#REF!</f>
        <v>#REF!</v>
      </c>
      <c r="DP3" s="110" t="e">
        <f>【総額及び平均額】賃上げ支援事業実績報告書!#REF!</f>
        <v>#REF!</v>
      </c>
      <c r="DQ3" s="110" t="e">
        <f>【総額及び平均額】賃上げ支援事業実績報告書!#REF!</f>
        <v>#REF!</v>
      </c>
      <c r="DR3" s="110" t="e">
        <f>【総額及び平均額】賃上げ支援事業実績報告書!#REF!</f>
        <v>#REF!</v>
      </c>
      <c r="DS3" s="110" t="e">
        <f>【総額及び平均額】賃上げ支援事業実績報告書!#REF!</f>
        <v>#REF!</v>
      </c>
      <c r="DT3" s="110" t="e">
        <f>【総額及び平均額】賃上げ支援事業実績報告書!#REF!</f>
        <v>#REF!</v>
      </c>
      <c r="DU3" s="110" t="e">
        <f>【総額及び平均額】賃上げ支援事業実績報告書!#REF!</f>
        <v>#REF!</v>
      </c>
      <c r="DV3" s="110" t="e">
        <f>【総額及び平均額】賃上げ支援事業実績報告書!#REF!</f>
        <v>#REF!</v>
      </c>
      <c r="DW3" s="110" t="e">
        <f>【総額及び平均額】賃上げ支援事業実績報告書!#REF!</f>
        <v>#REF!</v>
      </c>
      <c r="DX3" s="110" t="e">
        <f>【総額及び平均額】賃上げ支援事業実績報告書!#REF!</f>
        <v>#REF!</v>
      </c>
      <c r="DY3" s="110" t="e">
        <f>【総額及び平均額】賃上げ支援事業実績報告書!#REF!</f>
        <v>#REF!</v>
      </c>
      <c r="DZ3" s="110" t="e">
        <f>【総額及び平均額】賃上げ支援事業実績報告書!#REF!</f>
        <v>#REF!</v>
      </c>
      <c r="EA3" s="110" t="e">
        <f>【総額及び平均額】賃上げ支援事業実績報告書!#REF!</f>
        <v>#REF!</v>
      </c>
      <c r="EB3" s="110" t="e">
        <f>【総額及び平均額】賃上げ支援事業実績報告書!#REF!</f>
        <v>#REF!</v>
      </c>
      <c r="EC3" s="110" t="e">
        <f>【総額及び平均額】賃上げ支援事業実績報告書!#REF!</f>
        <v>#REF!</v>
      </c>
      <c r="ED3" s="110" t="e">
        <f>【総額及び平均額】賃上げ支援事業実績報告書!#REF!</f>
        <v>#REF!</v>
      </c>
      <c r="EE3" s="110" t="e">
        <f>【総額及び平均額】賃上げ支援事業実績報告書!#REF!</f>
        <v>#REF!</v>
      </c>
      <c r="EF3" s="110" t="e">
        <f>【総額及び平均額】賃上げ支援事業実績報告書!#REF!</f>
        <v>#REF!</v>
      </c>
      <c r="EG3" s="110" t="e">
        <f>【総額及び平均額】賃上げ支援事業実績報告書!#REF!</f>
        <v>#REF!</v>
      </c>
      <c r="EH3" s="110" t="e">
        <f>【総額及び平均額】賃上げ支援事業実績報告書!#REF!</f>
        <v>#REF!</v>
      </c>
      <c r="EI3" s="110" t="e">
        <f>【総額及び平均額】賃上げ支援事業実績報告書!#REF!</f>
        <v>#REF!</v>
      </c>
      <c r="EJ3" s="110" t="e">
        <f>【総額及び平均額】賃上げ支援事業実績報告書!#REF!</f>
        <v>#REF!</v>
      </c>
      <c r="EK3" s="110" t="e">
        <f>【総額及び平均額】賃上げ支援事業実績報告書!#REF!</f>
        <v>#REF!</v>
      </c>
      <c r="EL3" s="110" t="e">
        <f>【総額及び平均額】賃上げ支援事業実績報告書!#REF!</f>
        <v>#REF!</v>
      </c>
      <c r="EM3" s="110" t="e">
        <f>【総額及び平均額】賃上げ支援事業実績報告書!#REF!</f>
        <v>#REF!</v>
      </c>
      <c r="EN3" s="110" t="e">
        <f>【総額及び平均額】賃上げ支援事業実績報告書!#REF!</f>
        <v>#REF!</v>
      </c>
      <c r="EO3" s="110" t="e">
        <f>【総額及び平均額】賃上げ支援事業実績報告書!#REF!</f>
        <v>#REF!</v>
      </c>
      <c r="EP3" s="110" t="e">
        <f>【総額及び平均額】賃上げ支援事業実績報告書!#REF!</f>
        <v>#REF!</v>
      </c>
      <c r="EQ3" s="110" t="e">
        <f>【総額及び平均額】賃上げ支援事業実績報告書!#REF!</f>
        <v>#REF!</v>
      </c>
      <c r="ER3" s="110" t="e">
        <f>【総額及び平均額】賃上げ支援事業実績報告書!#REF!</f>
        <v>#REF!</v>
      </c>
      <c r="ES3" s="110" t="e">
        <f>【総額及び平均額】賃上げ支援事業実績報告書!#REF!</f>
        <v>#REF!</v>
      </c>
      <c r="ET3" s="110" t="e">
        <f>【総額及び平均額】賃上げ支援事業実績報告書!#REF!</f>
        <v>#REF!</v>
      </c>
      <c r="EU3" s="110" t="e">
        <f>【総額及び平均額】賃上げ支援事業実績報告書!#REF!</f>
        <v>#REF!</v>
      </c>
      <c r="EV3" s="110" t="e">
        <f>【総額及び平均額】賃上げ支援事業実績報告書!#REF!</f>
        <v>#REF!</v>
      </c>
      <c r="EW3" s="110" t="e">
        <f>【総額及び平均額】賃上げ支援事業実績報告書!#REF!</f>
        <v>#REF!</v>
      </c>
      <c r="EX3" s="110" t="e">
        <f>【総額及び平均額】賃上げ支援事業実績報告書!#REF!</f>
        <v>#REF!</v>
      </c>
      <c r="EY3" s="110" t="e">
        <f>【総額及び平均額】賃上げ支援事業実績報告書!#REF!</f>
        <v>#REF!</v>
      </c>
      <c r="EZ3" s="110" t="e">
        <f>【総額及び平均額】賃上げ支援事業実績報告書!#REF!</f>
        <v>#REF!</v>
      </c>
      <c r="FA3" s="110" t="e">
        <f>【総額及び平均額】賃上げ支援事業実績報告書!#REF!</f>
        <v>#REF!</v>
      </c>
      <c r="FB3" s="110" t="e">
        <f>【総額及び平均額】賃上げ支援事業実績報告書!#REF!</f>
        <v>#REF!</v>
      </c>
      <c r="FC3" s="110" t="e">
        <f>【総額及び平均額】賃上げ支援事業実績報告書!#REF!</f>
        <v>#REF!</v>
      </c>
      <c r="FD3" s="110" t="e">
        <f>【総額及び平均額】賃上げ支援事業実績報告書!#REF!</f>
        <v>#REF!</v>
      </c>
      <c r="FE3" s="110" t="e">
        <f>【総額及び平均額】賃上げ支援事業実績報告書!#REF!</f>
        <v>#REF!</v>
      </c>
      <c r="FF3" s="110" t="e">
        <f>【総額及び平均額】賃上げ支援事業実績報告書!#REF!</f>
        <v>#REF!</v>
      </c>
      <c r="FG3" s="110" t="e">
        <f>【総額及び平均額】賃上げ支援事業実績報告書!#REF!</f>
        <v>#REF!</v>
      </c>
      <c r="FH3" s="110" t="e">
        <f>【総額及び平均額】賃上げ支援事業実績報告書!#REF!</f>
        <v>#REF!</v>
      </c>
      <c r="FI3" s="110" t="e">
        <f>【総額及び平均額】賃上げ支援事業実績報告書!#REF!</f>
        <v>#REF!</v>
      </c>
      <c r="FJ3" s="110" t="e">
        <f>【総額及び平均額】賃上げ支援事業実績報告書!#REF!</f>
        <v>#REF!</v>
      </c>
      <c r="FK3" s="110" t="e">
        <f>【総額及び平均額】賃上げ支援事業実績報告書!#REF!</f>
        <v>#REF!</v>
      </c>
      <c r="FL3" s="110" t="e">
        <f>【総額及び平均額】賃上げ支援事業実績報告書!#REF!</f>
        <v>#REF!</v>
      </c>
      <c r="FM3" s="110" t="e">
        <f>【総額及び平均額】賃上げ支援事業実績報告書!#REF!</f>
        <v>#REF!</v>
      </c>
      <c r="FN3" s="110" t="e">
        <f>【総額及び平均額】賃上げ支援事業実績報告書!#REF!</f>
        <v>#REF!</v>
      </c>
      <c r="FO3" s="110" t="e">
        <f>【総額及び平均額】賃上げ支援事業実績報告書!#REF!</f>
        <v>#REF!</v>
      </c>
      <c r="FP3" s="110" t="e">
        <f>【総額及び平均額】賃上げ支援事業実績報告書!#REF!</f>
        <v>#REF!</v>
      </c>
      <c r="FQ3" s="110" t="e">
        <f>【総額及び平均額】賃上げ支援事業実績報告書!#REF!</f>
        <v>#REF!</v>
      </c>
      <c r="FR3" s="110" t="e">
        <f>【総額及び平均額】賃上げ支援事業実績報告書!#REF!</f>
        <v>#REF!</v>
      </c>
      <c r="FS3" s="110" t="e">
        <f>【総額及び平均額】賃上げ支援事業実績報告書!#REF!</f>
        <v>#REF!</v>
      </c>
      <c r="FT3" s="110" t="e">
        <f>【総額及び平均額】賃上げ支援事業実績報告書!#REF!</f>
        <v>#REF!</v>
      </c>
      <c r="FU3" s="110" t="e">
        <f>【総額及び平均額】賃上げ支援事業実績報告書!#REF!</f>
        <v>#REF!</v>
      </c>
      <c r="FV3" s="110" t="e">
        <f>【総額及び平均額】賃上げ支援事業実績報告書!#REF!</f>
        <v>#REF!</v>
      </c>
      <c r="FW3" s="110" t="e">
        <f>【総額及び平均額】賃上げ支援事業実績報告書!#REF!</f>
        <v>#REF!</v>
      </c>
      <c r="FX3" s="110" t="e">
        <f>【総額及び平均額】賃上げ支援事業実績報告書!#REF!</f>
        <v>#REF!</v>
      </c>
      <c r="FY3" s="110" t="e">
        <f>【総額及び平均額】賃上げ支援事業実績報告書!#REF!</f>
        <v>#REF!</v>
      </c>
      <c r="FZ3" s="110" t="e">
        <f>【総額及び平均額】賃上げ支援事業実績報告書!#REF!</f>
        <v>#REF!</v>
      </c>
      <c r="GA3" s="110" t="e">
        <f>【総額及び平均額】賃上げ支援事業実績報告書!#REF!</f>
        <v>#REF!</v>
      </c>
      <c r="GB3" s="110" t="e">
        <f>【総額及び平均額】賃上げ支援事業実績報告書!#REF!</f>
        <v>#REF!</v>
      </c>
      <c r="GC3" s="110" t="e">
        <f>【総額及び平均額】賃上げ支援事業実績報告書!#REF!</f>
        <v>#REF!</v>
      </c>
      <c r="GD3" s="110" t="e">
        <f>【総額及び平均額】賃上げ支援事業実績報告書!#REF!</f>
        <v>#REF!</v>
      </c>
      <c r="GE3" s="110" t="e">
        <f>【総額及び平均額】賃上げ支援事業実績報告書!#REF!</f>
        <v>#REF!</v>
      </c>
      <c r="GF3" s="110" t="e">
        <f>【総額及び平均額】賃上げ支援事業実績報告書!#REF!</f>
        <v>#REF!</v>
      </c>
      <c r="GG3" s="110" t="e">
        <f>【総額及び平均額】賃上げ支援事業実績報告書!#REF!</f>
        <v>#REF!</v>
      </c>
      <c r="GH3" s="110" t="e">
        <f>【総額及び平均額】賃上げ支援事業実績報告書!#REF!</f>
        <v>#REF!</v>
      </c>
      <c r="GI3" s="110" t="e">
        <f>【総額及び平均額】賃上げ支援事業実績報告書!#REF!</f>
        <v>#REF!</v>
      </c>
      <c r="GJ3" s="110" t="e">
        <f>【総額及び平均額】賃上げ支援事業実績報告書!#REF!</f>
        <v>#REF!</v>
      </c>
      <c r="GK3" s="110" t="e">
        <f>【総額及び平均額】賃上げ支援事業実績報告書!#REF!</f>
        <v>#REF!</v>
      </c>
      <c r="GL3" s="110" t="e">
        <f>【総額及び平均額】賃上げ支援事業実績報告書!#REF!</f>
        <v>#REF!</v>
      </c>
      <c r="GM3" s="110" t="e">
        <f>【総額及び平均額】賃上げ支援事業実績報告書!#REF!</f>
        <v>#REF!</v>
      </c>
      <c r="GN3" s="110" t="e">
        <f>【総額及び平均額】賃上げ支援事業実績報告書!#REF!</f>
        <v>#REF!</v>
      </c>
      <c r="GO3" s="110" t="e">
        <f>【総額及び平均額】賃上げ支援事業実績報告書!#REF!</f>
        <v>#REF!</v>
      </c>
      <c r="GP3" s="110" t="e">
        <f>【総額及び平均額】賃上げ支援事業実績報告書!#REF!</f>
        <v>#REF!</v>
      </c>
      <c r="GQ3" s="110" t="e">
        <f>【総額及び平均額】賃上げ支援事業実績報告書!#REF!</f>
        <v>#REF!</v>
      </c>
      <c r="GR3" s="110" t="e">
        <f>【総額及び平均額】賃上げ支援事業実績報告書!#REF!</f>
        <v>#REF!</v>
      </c>
      <c r="GS3" s="110" t="e">
        <f>【総額及び平均額】賃上げ支援事業実績報告書!#REF!</f>
        <v>#REF!</v>
      </c>
      <c r="GT3" s="110" t="e">
        <f>【総額及び平均額】賃上げ支援事業実績報告書!#REF!</f>
        <v>#REF!</v>
      </c>
      <c r="GU3" s="110" t="e">
        <f>【総額及び平均額】賃上げ支援事業実績報告書!#REF!</f>
        <v>#REF!</v>
      </c>
      <c r="GV3" s="110" t="e">
        <f>【総額及び平均額】賃上げ支援事業実績報告書!#REF!</f>
        <v>#REF!</v>
      </c>
      <c r="GW3" s="110" t="e">
        <f>【総額及び平均額】賃上げ支援事業実績報告書!#REF!</f>
        <v>#REF!</v>
      </c>
      <c r="GX3" s="110" t="e">
        <f>【総額及び平均額】賃上げ支援事業実績報告書!#REF!</f>
        <v>#REF!</v>
      </c>
      <c r="GY3" s="110" t="e">
        <f>【総額及び平均額】賃上げ支援事業実績報告書!#REF!</f>
        <v>#REF!</v>
      </c>
      <c r="GZ3" s="110" t="e">
        <f>【総額及び平均額】賃上げ支援事業実績報告書!#REF!</f>
        <v>#REF!</v>
      </c>
      <c r="HA3" s="110" t="e">
        <f>【総額及び平均額】賃上げ支援事業実績報告書!#REF!</f>
        <v>#REF!</v>
      </c>
      <c r="HB3" s="110" t="e">
        <f>【総額及び平均額】賃上げ支援事業実績報告書!#REF!</f>
        <v>#REF!</v>
      </c>
      <c r="HC3" s="110" t="e">
        <f>【総額及び平均額】賃上げ支援事業実績報告書!#REF!</f>
        <v>#REF!</v>
      </c>
      <c r="HD3" s="110" t="e">
        <f>【総額及び平均額】賃上げ支援事業実績報告書!#REF!</f>
        <v>#REF!</v>
      </c>
      <c r="HE3" s="110" t="e">
        <f>【総額及び平均額】賃上げ支援事業実績報告書!#REF!</f>
        <v>#REF!</v>
      </c>
      <c r="HG3" s="110">
        <f>【総額及び平均額】賃上げ支援事業実績報告書!$L8</f>
        <v>0</v>
      </c>
      <c r="HH3" s="110" t="str">
        <f>【総額及び平均額】賃上げ支援事業実績報告書!$L9</f>
        <v>賃金改善の総額</v>
      </c>
      <c r="HI3" s="110">
        <f>【総額及び平均額】賃上げ支援事業実績報告書!$L10</f>
        <v>0</v>
      </c>
      <c r="HJ3" s="110">
        <f>【総額及び平均額】賃上げ支援事業実績報告書!$L11</f>
        <v>0</v>
      </c>
      <c r="HK3" s="110">
        <f>【総額及び平均額】賃上げ支援事業実績報告書!$L12</f>
        <v>0</v>
      </c>
      <c r="HL3" s="110">
        <f>【総額及び平均額】賃上げ支援事業実績報告書!$L13</f>
        <v>0</v>
      </c>
      <c r="HM3" s="110">
        <f>【総額及び平均額】賃上げ支援事業実績報告書!$L14</f>
        <v>0</v>
      </c>
      <c r="HN3" s="110" t="str">
        <f>【総額及び平均額】賃上げ支援事業実績報告書!$L15</f>
        <v>賃金改善の総額</v>
      </c>
      <c r="HO3" s="110">
        <f>【総額及び平均額】賃上げ支援事業実績報告書!$L16</f>
        <v>0</v>
      </c>
      <c r="HP3" s="110">
        <f>【総額及び平均額】賃上げ支援事業実績報告書!$L17</f>
        <v>0</v>
      </c>
      <c r="HQ3" s="110">
        <f>【総額及び平均額】賃上げ支援事業実績報告書!$L18</f>
        <v>0</v>
      </c>
      <c r="HR3" s="110">
        <f>【総額及び平均額】賃上げ支援事業実績報告書!$L19</f>
        <v>0</v>
      </c>
      <c r="HS3" s="110" t="e">
        <f>【総額及び平均額】賃上げ支援事業実績報告書!#REF!</f>
        <v>#REF!</v>
      </c>
      <c r="HT3" s="110" t="e">
        <f>【総額及び平均額】賃上げ支援事業実績報告書!#REF!</f>
        <v>#REF!</v>
      </c>
      <c r="HU3" s="110" t="e">
        <f>【総額及び平均額】賃上げ支援事業実績報告書!#REF!</f>
        <v>#REF!</v>
      </c>
      <c r="HV3" s="110" t="e">
        <f>【総額及び平均額】賃上げ支援事業実績報告書!#REF!</f>
        <v>#REF!</v>
      </c>
      <c r="HW3" s="110" t="e">
        <f>【総額及び平均額】賃上げ支援事業実績報告書!#REF!</f>
        <v>#REF!</v>
      </c>
      <c r="HX3" s="110" t="e">
        <f>【総額及び平均額】賃上げ支援事業実績報告書!#REF!</f>
        <v>#REF!</v>
      </c>
      <c r="HY3" s="110" t="e">
        <f>【総額及び平均額】賃上げ支援事業実績報告書!#REF!</f>
        <v>#REF!</v>
      </c>
      <c r="HZ3" s="110" t="e">
        <f>【総額及び平均額】賃上げ支援事業実績報告書!#REF!</f>
        <v>#REF!</v>
      </c>
      <c r="IA3" s="110" t="e">
        <f>【総額及び平均額】賃上げ支援事業実績報告書!#REF!</f>
        <v>#REF!</v>
      </c>
      <c r="IB3" s="110" t="e">
        <f>【総額及び平均額】賃上げ支援事業実績報告書!#REF!</f>
        <v>#REF!</v>
      </c>
      <c r="IC3" s="110" t="e">
        <f>【総額及び平均額】賃上げ支援事業実績報告書!#REF!</f>
        <v>#REF!</v>
      </c>
      <c r="ID3" s="110" t="e">
        <f>【総額及び平均額】賃上げ支援事業実績報告書!#REF!</f>
        <v>#REF!</v>
      </c>
      <c r="IE3" s="110" t="e">
        <f>【総額及び平均額】賃上げ支援事業実績報告書!#REF!</f>
        <v>#REF!</v>
      </c>
      <c r="IF3" s="110" t="e">
        <f>【総額及び平均額】賃上げ支援事業実績報告書!#REF!</f>
        <v>#REF!</v>
      </c>
      <c r="IG3" s="110" t="e">
        <f>【総額及び平均額】賃上げ支援事業実績報告書!#REF!</f>
        <v>#REF!</v>
      </c>
      <c r="IH3" s="110" t="e">
        <f>【総額及び平均額】賃上げ支援事業実績報告書!#REF!</f>
        <v>#REF!</v>
      </c>
      <c r="II3" s="110" t="e">
        <f>【総額及び平均額】賃上げ支援事業実績報告書!#REF!</f>
        <v>#REF!</v>
      </c>
      <c r="IJ3" s="110" t="e">
        <f>【総額及び平均額】賃上げ支援事業実績報告書!#REF!</f>
        <v>#REF!</v>
      </c>
      <c r="IK3" s="110" t="e">
        <f>【総額及び平均額】賃上げ支援事業実績報告書!#REF!</f>
        <v>#REF!</v>
      </c>
      <c r="IL3" s="110" t="e">
        <f>【総額及び平均額】賃上げ支援事業実績報告書!#REF!</f>
        <v>#REF!</v>
      </c>
      <c r="IM3" s="110" t="e">
        <f>【総額及び平均額】賃上げ支援事業実績報告書!#REF!</f>
        <v>#REF!</v>
      </c>
      <c r="IN3" s="110" t="e">
        <f>【総額及び平均額】賃上げ支援事業実績報告書!#REF!</f>
        <v>#REF!</v>
      </c>
      <c r="IO3" s="110" t="e">
        <f>【総額及び平均額】賃上げ支援事業実績報告書!#REF!</f>
        <v>#REF!</v>
      </c>
      <c r="IP3" s="110" t="e">
        <f>【総額及び平均額】賃上げ支援事業実績報告書!#REF!</f>
        <v>#REF!</v>
      </c>
      <c r="IQ3" s="110" t="e">
        <f>【総額及び平均額】賃上げ支援事業実績報告書!#REF!</f>
        <v>#REF!</v>
      </c>
      <c r="IR3" s="110" t="e">
        <f>【総額及び平均額】賃上げ支援事業実績報告書!#REF!</f>
        <v>#REF!</v>
      </c>
      <c r="IS3" s="110" t="e">
        <f>【総額及び平均額】賃上げ支援事業実績報告書!#REF!</f>
        <v>#REF!</v>
      </c>
      <c r="IT3" s="110" t="e">
        <f>【総額及び平均額】賃上げ支援事業実績報告書!#REF!</f>
        <v>#REF!</v>
      </c>
      <c r="IU3" s="110" t="e">
        <f>【総額及び平均額】賃上げ支援事業実績報告書!#REF!</f>
        <v>#REF!</v>
      </c>
      <c r="IV3" s="110" t="e">
        <f>【総額及び平均額】賃上げ支援事業実績報告書!#REF!</f>
        <v>#REF!</v>
      </c>
      <c r="IW3" s="110" t="e">
        <f>【総額及び平均額】賃上げ支援事業実績報告書!#REF!</f>
        <v>#REF!</v>
      </c>
      <c r="IX3" s="110" t="e">
        <f>【総額及び平均額】賃上げ支援事業実績報告書!#REF!</f>
        <v>#REF!</v>
      </c>
      <c r="IY3" s="110" t="e">
        <f>【総額及び平均額】賃上げ支援事業実績報告書!#REF!</f>
        <v>#REF!</v>
      </c>
      <c r="IZ3" s="110" t="e">
        <f>【総額及び平均額】賃上げ支援事業実績報告書!#REF!</f>
        <v>#REF!</v>
      </c>
      <c r="JA3" s="110" t="e">
        <f>【総額及び平均額】賃上げ支援事業実績報告書!#REF!</f>
        <v>#REF!</v>
      </c>
      <c r="JB3" s="110" t="e">
        <f>【総額及び平均額】賃上げ支援事業実績報告書!#REF!</f>
        <v>#REF!</v>
      </c>
      <c r="JC3" s="110" t="e">
        <f>【総額及び平均額】賃上げ支援事業実績報告書!#REF!</f>
        <v>#REF!</v>
      </c>
      <c r="JD3" s="110" t="e">
        <f>【総額及び平均額】賃上げ支援事業実績報告書!#REF!</f>
        <v>#REF!</v>
      </c>
      <c r="JE3" s="110" t="e">
        <f>【総額及び平均額】賃上げ支援事業実績報告書!#REF!</f>
        <v>#REF!</v>
      </c>
      <c r="JF3" s="110" t="e">
        <f>【総額及び平均額】賃上げ支援事業実績報告書!#REF!</f>
        <v>#REF!</v>
      </c>
      <c r="JG3" s="110" t="e">
        <f>【総額及び平均額】賃上げ支援事業実績報告書!#REF!</f>
        <v>#REF!</v>
      </c>
      <c r="JH3" s="110" t="e">
        <f>【総額及び平均額】賃上げ支援事業実績報告書!#REF!</f>
        <v>#REF!</v>
      </c>
      <c r="JI3" s="110" t="e">
        <f>【総額及び平均額】賃上げ支援事業実績報告書!#REF!</f>
        <v>#REF!</v>
      </c>
      <c r="JJ3" s="110" t="e">
        <f>【総額及び平均額】賃上げ支援事業実績報告書!#REF!</f>
        <v>#REF!</v>
      </c>
      <c r="JK3" s="110" t="e">
        <f>【総額及び平均額】賃上げ支援事業実績報告書!#REF!</f>
        <v>#REF!</v>
      </c>
      <c r="JL3" s="110" t="e">
        <f>【総額及び平均額】賃上げ支援事業実績報告書!#REF!</f>
        <v>#REF!</v>
      </c>
      <c r="JM3" s="110" t="e">
        <f>【総額及び平均額】賃上げ支援事業実績報告書!#REF!</f>
        <v>#REF!</v>
      </c>
      <c r="JN3" s="110" t="e">
        <f>【総額及び平均額】賃上げ支援事業実績報告書!#REF!</f>
        <v>#REF!</v>
      </c>
      <c r="JO3" s="110" t="e">
        <f>【総額及び平均額】賃上げ支援事業実績報告書!#REF!</f>
        <v>#REF!</v>
      </c>
      <c r="JP3" s="110" t="e">
        <f>【総額及び平均額】賃上げ支援事業実績報告書!#REF!</f>
        <v>#REF!</v>
      </c>
      <c r="JQ3" s="110" t="e">
        <f>【総額及び平均額】賃上げ支援事業実績報告書!#REF!</f>
        <v>#REF!</v>
      </c>
      <c r="JR3" s="110" t="e">
        <f>【総額及び平均額】賃上げ支援事業実績報告書!#REF!</f>
        <v>#REF!</v>
      </c>
      <c r="JS3" s="110" t="e">
        <f>【総額及び平均額】賃上げ支援事業実績報告書!#REF!</f>
        <v>#REF!</v>
      </c>
      <c r="JT3" s="110" t="e">
        <f>【総額及び平均額】賃上げ支援事業実績報告書!#REF!</f>
        <v>#REF!</v>
      </c>
      <c r="JU3" s="110" t="e">
        <f>【総額及び平均額】賃上げ支援事業実績報告書!#REF!</f>
        <v>#REF!</v>
      </c>
      <c r="JV3" s="110" t="e">
        <f>【総額及び平均額】賃上げ支援事業実績報告書!#REF!</f>
        <v>#REF!</v>
      </c>
      <c r="JW3" s="110" t="e">
        <f>【総額及び平均額】賃上げ支援事業実績報告書!#REF!</f>
        <v>#REF!</v>
      </c>
      <c r="JX3" s="110" t="e">
        <f>【総額及び平均額】賃上げ支援事業実績報告書!#REF!</f>
        <v>#REF!</v>
      </c>
      <c r="JY3" s="110" t="e">
        <f>【総額及び平均額】賃上げ支援事業実績報告書!#REF!</f>
        <v>#REF!</v>
      </c>
      <c r="JZ3" s="110" t="e">
        <f>【総額及び平均額】賃上げ支援事業実績報告書!#REF!</f>
        <v>#REF!</v>
      </c>
      <c r="KA3" s="110" t="e">
        <f>【総額及び平均額】賃上げ支援事業実績報告書!#REF!</f>
        <v>#REF!</v>
      </c>
      <c r="KB3" s="110" t="e">
        <f>【総額及び平均額】賃上げ支援事業実績報告書!#REF!</f>
        <v>#REF!</v>
      </c>
      <c r="KC3" s="110" t="e">
        <f>【総額及び平均額】賃上げ支援事業実績報告書!#REF!</f>
        <v>#REF!</v>
      </c>
      <c r="KD3" s="110" t="e">
        <f>【総額及び平均額】賃上げ支援事業実績報告書!#REF!</f>
        <v>#REF!</v>
      </c>
      <c r="KE3" s="110" t="e">
        <f>【総額及び平均額】賃上げ支援事業実績報告書!#REF!</f>
        <v>#REF!</v>
      </c>
      <c r="KF3" s="110" t="e">
        <f>【総額及び平均額】賃上げ支援事業実績報告書!#REF!</f>
        <v>#REF!</v>
      </c>
      <c r="KG3" s="110" t="e">
        <f>【総額及び平均額】賃上げ支援事業実績報告書!#REF!</f>
        <v>#REF!</v>
      </c>
      <c r="KH3" s="110" t="e">
        <f>【総額及び平均額】賃上げ支援事業実績報告書!#REF!</f>
        <v>#REF!</v>
      </c>
      <c r="KI3" s="110" t="e">
        <f>【総額及び平均額】賃上げ支援事業実績報告書!#REF!</f>
        <v>#REF!</v>
      </c>
      <c r="KJ3" s="110" t="e">
        <f>【総額及び平均額】賃上げ支援事業実績報告書!#REF!</f>
        <v>#REF!</v>
      </c>
      <c r="KK3" s="110" t="e">
        <f>【総額及び平均額】賃上げ支援事業実績報告書!#REF!</f>
        <v>#REF!</v>
      </c>
      <c r="KL3" s="110" t="e">
        <f>【総額及び平均額】賃上げ支援事業実績報告書!#REF!</f>
        <v>#REF!</v>
      </c>
      <c r="KM3" s="110" t="e">
        <f>【総額及び平均額】賃上げ支援事業実績報告書!#REF!</f>
        <v>#REF!</v>
      </c>
      <c r="KN3" s="110" t="e">
        <f>【総額及び平均額】賃上げ支援事業実績報告書!#REF!</f>
        <v>#REF!</v>
      </c>
      <c r="KO3" s="110" t="e">
        <f>【総額及び平均額】賃上げ支援事業実績報告書!#REF!</f>
        <v>#REF!</v>
      </c>
      <c r="KP3" s="110" t="e">
        <f>【総額及び平均額】賃上げ支援事業実績報告書!#REF!</f>
        <v>#REF!</v>
      </c>
      <c r="KQ3" s="110" t="e">
        <f>【総額及び平均額】賃上げ支援事業実績報告書!#REF!</f>
        <v>#REF!</v>
      </c>
      <c r="KR3" s="110" t="e">
        <f>【総額及び平均額】賃上げ支援事業実績報告書!#REF!</f>
        <v>#REF!</v>
      </c>
      <c r="KS3" s="110" t="e">
        <f>【総額及び平均額】賃上げ支援事業実績報告書!#REF!</f>
        <v>#REF!</v>
      </c>
      <c r="KT3" s="110" t="e">
        <f>【総額及び平均額】賃上げ支援事業実績報告書!#REF!</f>
        <v>#REF!</v>
      </c>
      <c r="KU3" s="110" t="e">
        <f>【総額及び平均額】賃上げ支援事業実績報告書!#REF!</f>
        <v>#REF!</v>
      </c>
      <c r="KV3" s="110" t="e">
        <f>【総額及び平均額】賃上げ支援事業実績報告書!#REF!</f>
        <v>#REF!</v>
      </c>
      <c r="KW3" s="110" t="e">
        <f>【総額及び平均額】賃上げ支援事業実績報告書!#REF!</f>
        <v>#REF!</v>
      </c>
      <c r="KX3" s="110" t="e">
        <f>【総額及び平均額】賃上げ支援事業実績報告書!#REF!</f>
        <v>#REF!</v>
      </c>
      <c r="KY3" s="110" t="e">
        <f>【総額及び平均額】賃上げ支援事業実績報告書!#REF!</f>
        <v>#REF!</v>
      </c>
      <c r="KZ3" s="110" t="e">
        <f>【総額及び平均額】賃上げ支援事業実績報告書!#REF!</f>
        <v>#REF!</v>
      </c>
      <c r="LA3" s="110" t="e">
        <f>【総額及び平均額】賃上げ支援事業実績報告書!#REF!</f>
        <v>#REF!</v>
      </c>
      <c r="LB3" s="110" t="e">
        <f>【総額及び平均額】賃上げ支援事業実績報告書!#REF!</f>
        <v>#REF!</v>
      </c>
      <c r="LC3" s="110" t="e">
        <f>【総額及び平均額】賃上げ支援事業実績報告書!#REF!</f>
        <v>#REF!</v>
      </c>
      <c r="LD3" s="110" t="e">
        <f>【総額及び平均額】賃上げ支援事業実績報告書!#REF!</f>
        <v>#REF!</v>
      </c>
      <c r="LE3" s="110" t="e">
        <f>【総額及び平均額】賃上げ支援事業実績報告書!#REF!</f>
        <v>#REF!</v>
      </c>
      <c r="LF3" s="110" t="e">
        <f>【総額及び平均額】賃上げ支援事業実績報告書!#REF!</f>
        <v>#REF!</v>
      </c>
      <c r="LG3" s="110" t="e">
        <f>【総額及び平均額】賃上げ支援事業実績報告書!#REF!</f>
        <v>#REF!</v>
      </c>
      <c r="LH3" s="110" t="e">
        <f>【総額及び平均額】賃上げ支援事業実績報告書!#REF!</f>
        <v>#REF!</v>
      </c>
      <c r="LI3" s="110" t="e">
        <f>【総額及び平均額】賃上げ支援事業実績報告書!#REF!</f>
        <v>#REF!</v>
      </c>
      <c r="LJ3" s="110" t="e">
        <f>【総額及び平均額】賃上げ支援事業実績報告書!#REF!</f>
        <v>#REF!</v>
      </c>
      <c r="LK3" s="110" t="e">
        <f>【総額及び平均額】賃上げ支援事業実績報告書!#REF!</f>
        <v>#REF!</v>
      </c>
      <c r="LL3" s="110" t="e">
        <f>【総額及び平均額】賃上げ支援事業実績報告書!#REF!</f>
        <v>#REF!</v>
      </c>
      <c r="LM3" s="110" t="e">
        <f>【総額及び平均額】賃上げ支援事業実績報告書!#REF!</f>
        <v>#REF!</v>
      </c>
      <c r="LN3" s="110" t="e">
        <f>【総額及び平均額】賃上げ支援事業実績報告書!#REF!</f>
        <v>#REF!</v>
      </c>
      <c r="LO3" s="110" t="e">
        <f>【総額及び平均額】賃上げ支援事業実績報告書!#REF!</f>
        <v>#REF!</v>
      </c>
      <c r="LP3" s="110" t="e">
        <f>【総額及び平均額】賃上げ支援事業実績報告書!#REF!</f>
        <v>#REF!</v>
      </c>
      <c r="LQ3" s="110" t="e">
        <f>【総額及び平均額】賃上げ支援事業実績報告書!#REF!</f>
        <v>#REF!</v>
      </c>
      <c r="LR3" s="110" t="e">
        <f>【総額及び平均額】賃上げ支援事業実績報告書!#REF!</f>
        <v>#REF!</v>
      </c>
      <c r="LS3" s="110" t="e">
        <f>【総額及び平均額】賃上げ支援事業実績報告書!#REF!</f>
        <v>#REF!</v>
      </c>
      <c r="LT3" s="110" t="e">
        <f>【総額及び平均額】賃上げ支援事業実績報告書!#REF!</f>
        <v>#REF!</v>
      </c>
      <c r="LU3" s="110" t="e">
        <f>【総額及び平均額】賃上げ支援事業実績報告書!#REF!</f>
        <v>#REF!</v>
      </c>
      <c r="LV3" s="110" t="e">
        <f>【総額及び平均額】賃上げ支援事業実績報告書!#REF!</f>
        <v>#REF!</v>
      </c>
      <c r="LW3" s="110" t="e">
        <f>【総額及び平均額】賃上げ支援事業実績報告書!#REF!</f>
        <v>#REF!</v>
      </c>
      <c r="LX3" s="110" t="e">
        <f>【総額及び平均額】賃上げ支援事業実績報告書!#REF!</f>
        <v>#REF!</v>
      </c>
      <c r="LY3" s="110" t="e">
        <f>【総額及び平均額】賃上げ支援事業実績報告書!#REF!</f>
        <v>#REF!</v>
      </c>
      <c r="LZ3" s="110" t="e">
        <f>【総額及び平均額】賃上げ支援事業実績報告書!#REF!</f>
        <v>#REF!</v>
      </c>
      <c r="MA3" s="110" t="e">
        <f>【総額及び平均額】賃上げ支援事業実績報告書!#REF!</f>
        <v>#REF!</v>
      </c>
      <c r="MB3" s="110" t="e">
        <f>【総額及び平均額】賃上げ支援事業実績報告書!#REF!</f>
        <v>#REF!</v>
      </c>
      <c r="MC3" s="110" t="e">
        <f>【総額及び平均額】賃上げ支援事業実績報告書!#REF!</f>
        <v>#REF!</v>
      </c>
      <c r="MD3" s="110" t="e">
        <f>【総額及び平均額】賃上げ支援事業実績報告書!#REF!</f>
        <v>#REF!</v>
      </c>
      <c r="ME3" s="110" t="e">
        <f>【総額及び平均額】賃上げ支援事業実績報告書!#REF!</f>
        <v>#REF!</v>
      </c>
      <c r="MF3" s="110" t="e">
        <f>【総額及び平均額】賃上げ支援事業実績報告書!#REF!</f>
        <v>#REF!</v>
      </c>
      <c r="MG3" s="110" t="e">
        <f>【総額及び平均額】賃上げ支援事業実績報告書!#REF!</f>
        <v>#REF!</v>
      </c>
      <c r="MH3" s="110" t="e">
        <f>【総額及び平均額】賃上げ支援事業実績報告書!#REF!</f>
        <v>#REF!</v>
      </c>
      <c r="MI3" s="110" t="e">
        <f>【総額及び平均額】賃上げ支援事業実績報告書!#REF!</f>
        <v>#REF!</v>
      </c>
      <c r="MJ3" s="110" t="e">
        <f>【総額及び平均額】賃上げ支援事業実績報告書!#REF!</f>
        <v>#REF!</v>
      </c>
      <c r="MK3" s="110" t="e">
        <f>【総額及び平均額】賃上げ支援事業実績報告書!#REF!</f>
        <v>#REF!</v>
      </c>
      <c r="ML3" s="110" t="e">
        <f>【総額及び平均額】賃上げ支援事業実績報告書!#REF!</f>
        <v>#REF!</v>
      </c>
      <c r="MM3" s="110" t="e">
        <f>【総額及び平均額】賃上げ支援事業実績報告書!#REF!</f>
        <v>#REF!</v>
      </c>
      <c r="MN3" s="110" t="e">
        <f>【総額及び平均額】賃上げ支援事業実績報告書!#REF!</f>
        <v>#REF!</v>
      </c>
      <c r="MO3" s="110" t="e">
        <f>【総額及び平均額】賃上げ支援事業実績報告書!#REF!</f>
        <v>#REF!</v>
      </c>
      <c r="MP3" s="110" t="e">
        <f>【総額及び平均額】賃上げ支援事業実績報告書!#REF!</f>
        <v>#REF!</v>
      </c>
      <c r="MQ3" s="110" t="e">
        <f>【総額及び平均額】賃上げ支援事業実績報告書!#REF!</f>
        <v>#REF!</v>
      </c>
      <c r="MR3" s="110" t="e">
        <f>【総額及び平均額】賃上げ支援事業実績報告書!#REF!</f>
        <v>#REF!</v>
      </c>
      <c r="MS3" s="110" t="e">
        <f>【総額及び平均額】賃上げ支援事業実績報告書!#REF!</f>
        <v>#REF!</v>
      </c>
      <c r="MT3" s="110" t="e">
        <f>【総額及び平均額】賃上げ支援事業実績報告書!#REF!</f>
        <v>#REF!</v>
      </c>
      <c r="MU3" s="110" t="e">
        <f>【総額及び平均額】賃上げ支援事業実績報告書!#REF!</f>
        <v>#REF!</v>
      </c>
      <c r="MV3" s="110" t="e">
        <f>【総額及び平均額】賃上げ支援事業実績報告書!#REF!</f>
        <v>#REF!</v>
      </c>
      <c r="MW3" s="110" t="e">
        <f>【総額及び平均額】賃上げ支援事業実績報告書!#REF!</f>
        <v>#REF!</v>
      </c>
      <c r="MX3" s="110" t="e">
        <f>【総額及び平均額】賃上げ支援事業実績報告書!#REF!</f>
        <v>#REF!</v>
      </c>
      <c r="MY3" s="110" t="e">
        <f>【総額及び平均額】賃上げ支援事業実績報告書!#REF!</f>
        <v>#REF!</v>
      </c>
      <c r="MZ3" s="110" t="e">
        <f>【総額及び平均額】賃上げ支援事業実績報告書!#REF!</f>
        <v>#REF!</v>
      </c>
      <c r="NA3" s="110" t="e">
        <f>【総額及び平均額】賃上げ支援事業実績報告書!#REF!</f>
        <v>#REF!</v>
      </c>
      <c r="NB3" s="110" t="e">
        <f>【総額及び平均額】賃上げ支援事業実績報告書!#REF!</f>
        <v>#REF!</v>
      </c>
      <c r="NC3" s="110" t="e">
        <f>【総額及び平均額】賃上げ支援事業実績報告書!#REF!</f>
        <v>#REF!</v>
      </c>
      <c r="ND3" s="110" t="e">
        <f>【総額及び平均額】賃上げ支援事業実績報告書!#REF!</f>
        <v>#REF!</v>
      </c>
      <c r="NE3" s="110" t="e">
        <f>【総額及び平均額】賃上げ支援事業実績報告書!#REF!</f>
        <v>#REF!</v>
      </c>
      <c r="NF3" s="110" t="e">
        <f>【総額及び平均額】賃上げ支援事業実績報告書!#REF!</f>
        <v>#REF!</v>
      </c>
      <c r="NG3" s="110" t="e">
        <f>【総額及び平均額】賃上げ支援事業実績報告書!#REF!</f>
        <v>#REF!</v>
      </c>
      <c r="NH3" s="110" t="e">
        <f>【総額及び平均額】賃上げ支援事業実績報告書!#REF!</f>
        <v>#REF!</v>
      </c>
      <c r="NI3" s="110" t="e">
        <f>【総額及び平均額】賃上げ支援事業実績報告書!#REF!</f>
        <v>#REF!</v>
      </c>
      <c r="NJ3" s="110" t="e">
        <f>【総額及び平均額】賃上げ支援事業実績報告書!#REF!</f>
        <v>#REF!</v>
      </c>
      <c r="NK3" s="110" t="e">
        <f>【総額及び平均額】賃上げ支援事業実績報告書!#REF!</f>
        <v>#REF!</v>
      </c>
      <c r="NL3" s="110" t="e">
        <f>【総額及び平均額】賃上げ支援事業実績報告書!#REF!</f>
        <v>#REF!</v>
      </c>
      <c r="NM3" s="110" t="e">
        <f>【総額及び平均額】賃上げ支援事業実績報告書!#REF!</f>
        <v>#REF!</v>
      </c>
      <c r="NN3" s="110" t="e">
        <f>【総額及び平均額】賃上げ支援事業実績報告書!#REF!</f>
        <v>#REF!</v>
      </c>
      <c r="NO3" s="110" t="e">
        <f>【総額及び平均額】賃上げ支援事業実績報告書!#REF!</f>
        <v>#REF!</v>
      </c>
      <c r="NP3" s="110" t="e">
        <f>【総額及び平均額】賃上げ支援事業実績報告書!#REF!</f>
        <v>#REF!</v>
      </c>
      <c r="NQ3" s="110" t="e">
        <f>【総額及び平均額】賃上げ支援事業実績報告書!#REF!</f>
        <v>#REF!</v>
      </c>
      <c r="NR3" s="110" t="e">
        <f>【総額及び平均額】賃上げ支援事業実績報告書!#REF!</f>
        <v>#REF!</v>
      </c>
      <c r="NS3" s="110" t="e">
        <f>【総額及び平均額】賃上げ支援事業実績報告書!#REF!</f>
        <v>#REF!</v>
      </c>
      <c r="NT3" s="110" t="e">
        <f>【総額及び平均額】賃上げ支援事業実績報告書!#REF!</f>
        <v>#REF!</v>
      </c>
      <c r="NU3" s="110" t="e">
        <f>【総額及び平均額】賃上げ支援事業実績報告書!#REF!</f>
        <v>#REF!</v>
      </c>
      <c r="NV3" s="110" t="e">
        <f>【総額及び平均額】賃上げ支援事業実績報告書!#REF!</f>
        <v>#REF!</v>
      </c>
      <c r="NW3" s="110" t="e">
        <f>【総額及び平均額】賃上げ支援事業実績報告書!#REF!</f>
        <v>#REF!</v>
      </c>
      <c r="NX3" s="110" t="e">
        <f>【総額及び平均額】賃上げ支援事業実績報告書!#REF!</f>
        <v>#REF!</v>
      </c>
      <c r="NY3" s="110" t="e">
        <f>【総額及び平均額】賃上げ支援事業実績報告書!#REF!</f>
        <v>#REF!</v>
      </c>
      <c r="NZ3" s="110" t="e">
        <f>【総額及び平均額】賃上げ支援事業実績報告書!#REF!</f>
        <v>#REF!</v>
      </c>
      <c r="OA3" s="110" t="e">
        <f>【総額及び平均額】賃上げ支援事業実績報告書!#REF!</f>
        <v>#REF!</v>
      </c>
      <c r="OB3" s="110" t="e">
        <f>【総額及び平均額】賃上げ支援事業実績報告書!#REF!</f>
        <v>#REF!</v>
      </c>
      <c r="OC3" s="110" t="e">
        <f>【総額及び平均額】賃上げ支援事業実績報告書!#REF!</f>
        <v>#REF!</v>
      </c>
      <c r="OD3" s="110" t="e">
        <f>【総額及び平均額】賃上げ支援事業実績報告書!#REF!</f>
        <v>#REF!</v>
      </c>
      <c r="OE3" s="110" t="e">
        <f>【総額及び平均額】賃上げ支援事業実績報告書!#REF!</f>
        <v>#REF!</v>
      </c>
      <c r="OF3" s="110" t="e">
        <f>【総額及び平均額】賃上げ支援事業実績報告書!#REF!</f>
        <v>#REF!</v>
      </c>
      <c r="OG3" s="110" t="e">
        <f>【総額及び平均額】賃上げ支援事業実績報告書!#REF!</f>
        <v>#REF!</v>
      </c>
      <c r="OH3" s="110" t="e">
        <f>【総額及び平均額】賃上げ支援事業実績報告書!#REF!</f>
        <v>#REF!</v>
      </c>
      <c r="OI3" s="110" t="e">
        <f>【総額及び平均額】賃上げ支援事業実績報告書!#REF!</f>
        <v>#REF!</v>
      </c>
      <c r="OJ3" s="110" t="e">
        <f>【総額及び平均額】賃上げ支援事業実績報告書!#REF!</f>
        <v>#REF!</v>
      </c>
      <c r="OK3" s="110" t="e">
        <f>【総額及び平均額】賃上げ支援事業実績報告書!#REF!</f>
        <v>#REF!</v>
      </c>
      <c r="OL3" s="110" t="e">
        <f>【総額及び平均額】賃上げ支援事業実績報告書!#REF!</f>
        <v>#REF!</v>
      </c>
      <c r="OM3" s="110" t="e">
        <f>【総額及び平均額】賃上げ支援事業実績報告書!#REF!</f>
        <v>#REF!</v>
      </c>
      <c r="ON3" s="110" t="e">
        <f>【総額及び平均額】賃上げ支援事業実績報告書!#REF!</f>
        <v>#REF!</v>
      </c>
      <c r="OO3" s="110" t="e">
        <f>【総額及び平均額】賃上げ支援事業実績報告書!#REF!</f>
        <v>#REF!</v>
      </c>
      <c r="OP3" s="110" t="e">
        <f>【総額及び平均額】賃上げ支援事業実績報告書!#REF!</f>
        <v>#REF!</v>
      </c>
      <c r="OQ3" s="110" t="e">
        <f>【総額及び平均額】賃上げ支援事業実績報告書!#REF!</f>
        <v>#REF!</v>
      </c>
      <c r="OR3" s="110" t="e">
        <f>【総額及び平均額】賃上げ支援事業実績報告書!#REF!</f>
        <v>#REF!</v>
      </c>
      <c r="OS3" s="110" t="e">
        <f>【総額及び平均額】賃上げ支援事業実績報告書!#REF!</f>
        <v>#REF!</v>
      </c>
      <c r="OT3" s="110" t="e">
        <f>【総額及び平均額】賃上げ支援事業実績報告書!#REF!</f>
        <v>#REF!</v>
      </c>
      <c r="OU3" s="110" t="e">
        <f>【総額及び平均額】賃上げ支援事業実績報告書!#REF!</f>
        <v>#REF!</v>
      </c>
      <c r="OV3" s="110" t="e">
        <f>【総額及び平均額】賃上げ支援事業実績報告書!#REF!</f>
        <v>#REF!</v>
      </c>
      <c r="OW3" s="110" t="e">
        <f>【総額及び平均額】賃上げ支援事業実績報告書!#REF!</f>
        <v>#REF!</v>
      </c>
      <c r="OX3" s="110" t="e">
        <f>【総額及び平均額】賃上げ支援事業実績報告書!#REF!</f>
        <v>#REF!</v>
      </c>
      <c r="OY3" s="110" t="e">
        <f>【総額及び平均額】賃上げ支援事業実績報告書!#REF!</f>
        <v>#REF!</v>
      </c>
      <c r="OZ3" s="110" t="e">
        <f>【総額及び平均額】賃上げ支援事業実績報告書!#REF!</f>
        <v>#REF!</v>
      </c>
      <c r="PA3" s="110" t="e">
        <f>【総額及び平均額】賃上げ支援事業実績報告書!#REF!</f>
        <v>#REF!</v>
      </c>
      <c r="PB3" s="110" t="e">
        <f>【総額及び平均額】賃上げ支援事業実績報告書!#REF!</f>
        <v>#REF!</v>
      </c>
      <c r="PC3" s="110" t="e">
        <f>【総額及び平均額】賃上げ支援事業実績報告書!#REF!</f>
        <v>#REF!</v>
      </c>
      <c r="PD3" s="110" t="e">
        <f>【総額及び平均額】賃上げ支援事業実績報告書!#REF!</f>
        <v>#REF!</v>
      </c>
      <c r="PE3" s="110" t="e">
        <f>【総額及び平均額】賃上げ支援事業実績報告書!#REF!</f>
        <v>#REF!</v>
      </c>
      <c r="PF3" s="110" t="e">
        <f>【総額及び平均額】賃上げ支援事業実績報告書!#REF!</f>
        <v>#REF!</v>
      </c>
      <c r="PG3" s="110" t="e">
        <f>【総額及び平均額】賃上げ支援事業実績報告書!#REF!</f>
        <v>#REF!</v>
      </c>
      <c r="PH3" s="110" t="e">
        <f>【総額及び平均額】賃上げ支援事業実績報告書!#REF!</f>
        <v>#REF!</v>
      </c>
    </row>
  </sheetData>
  <mergeCells count="2">
    <mergeCell ref="A2:A3"/>
    <mergeCell ref="B2:B3"/>
  </mergeCells>
  <phoneticPr fontId="37"/>
  <conditionalFormatting sqref="F1:I1 L1:O1 R1:U1 X1:AA1 AD1:AG1 AJ1:AM1 AP1:AS1 AV1:AY1 BB1:BE1 BH1:BK1 BN1:BQ1 BT1:BW1 BZ1:CC1 CF1:CI1 CL1:CO1 CR1:CU1 CX1:DA1 DD1:DG1 DJ1:DM1 DP1:DS1 DV1:DY1 EB1:EE1 EH1:EK1 EN1:EQ1 ET1:EW1 EZ1:FC1 FF1:FI1 FL1:FO1 FR1:FU1 FX1:GA1 GD1:GG1 GJ1:GM1 GP1:GS1 GV1:GY1 HO1:HR1 HU1:HX1 IA1:ID1 IG1:IJ1 IM1:IP1 IS1:IV1 IY1:JB1 JE1:JH1 JK1:JN1 JQ1:JT1 JW1:JZ1 KC1:KF1 KI1:KL1 KO1:KR1 KU1:KX1 LA1:LD1 LG1:LJ1 LM1:LP1 LS1:LV1 LY1:MB1 ME1:MH1 MK1:MN1 MQ1:MT1 MW1:MZ1 NC1:NF1 NI1:NL1 NO1:NR1 NU1:NX1 OA1:OD1 OG1:OJ1 OM1:OP1 OS1:OV1 OY1:PB1">
    <cfRule type="expression" dxfId="9" priority="74">
      <formula>#REF!="×"</formula>
    </cfRule>
  </conditionalFormatting>
  <conditionalFormatting sqref="HB1:HE1">
    <cfRule type="expression" dxfId="8" priority="73">
      <formula>#REF!="×"</formula>
    </cfRule>
  </conditionalFormatting>
  <conditionalFormatting sqref="HI1:HL1">
    <cfRule type="expression" dxfId="7" priority="2">
      <formula>#REF!="×"</formula>
    </cfRule>
  </conditionalFormatting>
  <conditionalFormatting sqref="PE1:PH1">
    <cfRule type="expression" dxfId="6" priority="1">
      <formula>#REF!="×"</formula>
    </cfRule>
  </conditionalFormatting>
  <pageMargins left="0.7" right="0.7" top="0.75" bottom="0.75" header="0.3" footer="0.3"/>
  <pageSetup paperSize="9" orientation="landscape"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3CFDEB-9493-4111-A51B-66CC7FFD5BEB}">
  <sheetPr>
    <tabColor theme="4"/>
    <pageSetUpPr fitToPage="1"/>
  </sheetPr>
  <dimension ref="B1:H42"/>
  <sheetViews>
    <sheetView showGridLines="0" view="pageBreakPreview" zoomScaleNormal="70" zoomScaleSheetLayoutView="100" workbookViewId="0">
      <selection activeCell="B5" sqref="B5"/>
    </sheetView>
  </sheetViews>
  <sheetFormatPr defaultRowHeight="14.25"/>
  <cols>
    <col min="1" max="1" width="2.75" style="76" customWidth="1"/>
    <col min="2" max="2" width="9.75" style="76" customWidth="1"/>
    <col min="3" max="3" width="21.5" style="76" customWidth="1"/>
    <col min="4" max="4" width="19" style="76" customWidth="1"/>
    <col min="5" max="5" width="29" style="76" customWidth="1"/>
    <col min="6" max="6" width="29.875" style="76" customWidth="1"/>
    <col min="7" max="7" width="34.5" style="76" customWidth="1"/>
    <col min="8" max="8" width="44.875" style="76" customWidth="1"/>
    <col min="9" max="11" width="9" style="76"/>
    <col min="12" max="12" width="49.75" style="76" customWidth="1"/>
    <col min="13" max="16384" width="9" style="76"/>
  </cols>
  <sheetData>
    <row r="1" spans="2:8" ht="24.75" customHeight="1">
      <c r="B1" s="370" t="s">
        <v>312</v>
      </c>
      <c r="C1" s="370"/>
      <c r="D1" s="370"/>
      <c r="E1" s="370"/>
      <c r="G1" s="78" t="s">
        <v>245</v>
      </c>
      <c r="H1" s="79" t="str">
        <f>'支給申請書兼請求書（病院→国）'!N35</f>
        <v>有</v>
      </c>
    </row>
    <row r="2" spans="2:8" ht="23.25" customHeight="1">
      <c r="B2" s="76" t="s">
        <v>261</v>
      </c>
      <c r="G2" s="78" t="s">
        <v>176</v>
      </c>
      <c r="H2" s="79" t="str">
        <f>'支給申請書兼請求書（病院→国）'!N29</f>
        <v>法人名（個人の場合は記載不要）</v>
      </c>
    </row>
    <row r="3" spans="2:8" ht="26.25" customHeight="1">
      <c r="G3" s="78" t="s">
        <v>175</v>
      </c>
      <c r="H3" s="79" t="str">
        <f>'支給申請書兼請求書（病院→国）'!N21</f>
        <v>●●病院</v>
      </c>
    </row>
    <row r="4" spans="2:8" ht="24.75" customHeight="1">
      <c r="B4" s="372" t="s">
        <v>319</v>
      </c>
      <c r="C4" s="372"/>
      <c r="D4" s="372"/>
      <c r="E4" s="372"/>
      <c r="F4" s="372"/>
      <c r="G4" s="372"/>
      <c r="H4" s="372"/>
    </row>
    <row r="6" spans="2:8" ht="23.25" customHeight="1">
      <c r="B6" s="371" t="s">
        <v>182</v>
      </c>
      <c r="C6" s="371"/>
      <c r="D6" s="371"/>
      <c r="E6" s="371"/>
      <c r="F6" s="371"/>
      <c r="G6" s="371"/>
      <c r="H6" s="371"/>
    </row>
    <row r="8" spans="2:8" ht="18" customHeight="1">
      <c r="B8" s="80" t="s">
        <v>137</v>
      </c>
    </row>
    <row r="10" spans="2:8" ht="19.5" customHeight="1">
      <c r="B10" s="146"/>
      <c r="C10" s="76" t="s">
        <v>185</v>
      </c>
    </row>
    <row r="13" spans="2:8" ht="18" customHeight="1">
      <c r="B13" s="80" t="s">
        <v>184</v>
      </c>
    </row>
    <row r="15" spans="2:8">
      <c r="B15" s="146"/>
      <c r="C15" s="76" t="s">
        <v>301</v>
      </c>
    </row>
    <row r="16" spans="2:8">
      <c r="B16" s="146"/>
      <c r="C16" s="76" t="s">
        <v>302</v>
      </c>
    </row>
    <row r="17" spans="2:3">
      <c r="B17" s="146"/>
      <c r="C17" s="76" t="s">
        <v>303</v>
      </c>
    </row>
    <row r="18" spans="2:3">
      <c r="B18" s="146"/>
      <c r="C18" s="76" t="s">
        <v>295</v>
      </c>
    </row>
    <row r="19" spans="2:3">
      <c r="B19" s="146"/>
      <c r="C19" s="76" t="s">
        <v>302</v>
      </c>
    </row>
    <row r="20" spans="2:3">
      <c r="B20" s="146"/>
      <c r="C20" s="76" t="s">
        <v>304</v>
      </c>
    </row>
    <row r="21" spans="2:3">
      <c r="B21" s="146"/>
      <c r="C21" s="76" t="s">
        <v>292</v>
      </c>
    </row>
    <row r="22" spans="2:3">
      <c r="B22" s="146"/>
      <c r="C22" s="76" t="s">
        <v>302</v>
      </c>
    </row>
    <row r="23" spans="2:3">
      <c r="B23" s="146"/>
      <c r="C23" s="76" t="s">
        <v>305</v>
      </c>
    </row>
    <row r="24" spans="2:3">
      <c r="B24" s="146"/>
    </row>
    <row r="25" spans="2:3">
      <c r="B25" s="146"/>
      <c r="C25" s="76" t="s">
        <v>306</v>
      </c>
    </row>
    <row r="26" spans="2:3">
      <c r="B26" s="146"/>
      <c r="C26" s="76" t="s">
        <v>294</v>
      </c>
    </row>
    <row r="27" spans="2:3">
      <c r="B27" s="146"/>
      <c r="C27" s="76" t="s">
        <v>307</v>
      </c>
    </row>
    <row r="28" spans="2:3">
      <c r="B28" s="146"/>
    </row>
    <row r="29" spans="2:3">
      <c r="B29" s="146"/>
      <c r="C29" s="76" t="s">
        <v>308</v>
      </c>
    </row>
    <row r="30" spans="2:3">
      <c r="B30" s="146"/>
      <c r="C30" s="76" t="s">
        <v>293</v>
      </c>
    </row>
    <row r="31" spans="2:3">
      <c r="B31" s="146"/>
      <c r="C31" s="76" t="s">
        <v>289</v>
      </c>
    </row>
    <row r="33" spans="2:7">
      <c r="B33" s="80" t="s">
        <v>183</v>
      </c>
    </row>
    <row r="34" spans="2:7">
      <c r="B34" s="80"/>
    </row>
    <row r="35" spans="2:7" ht="28.5">
      <c r="C35" s="84" t="s">
        <v>265</v>
      </c>
      <c r="D35" s="77"/>
      <c r="E35" s="151" t="s">
        <v>133</v>
      </c>
      <c r="F35" s="77"/>
      <c r="G35" s="103" t="s">
        <v>134</v>
      </c>
    </row>
    <row r="36" spans="2:7">
      <c r="C36" s="144">
        <f>C39-C42</f>
        <v>480</v>
      </c>
      <c r="D36" s="77" t="s">
        <v>135</v>
      </c>
      <c r="E36" s="82">
        <v>84000</v>
      </c>
      <c r="F36" s="77" t="s">
        <v>136</v>
      </c>
      <c r="G36" s="100">
        <f>C36*E36</f>
        <v>40320000</v>
      </c>
    </row>
    <row r="37" spans="2:7">
      <c r="C37" s="91"/>
      <c r="D37" s="77"/>
      <c r="E37" s="89"/>
      <c r="F37" s="77"/>
      <c r="G37" s="90"/>
    </row>
    <row r="38" spans="2:7" ht="24">
      <c r="C38" s="143" t="s">
        <v>264</v>
      </c>
    </row>
    <row r="39" spans="2:7">
      <c r="C39" s="102">
        <v>500</v>
      </c>
    </row>
    <row r="41" spans="2:7" ht="33.75">
      <c r="C41" s="142" t="s">
        <v>267</v>
      </c>
    </row>
    <row r="42" spans="2:7">
      <c r="C42" s="102">
        <v>20</v>
      </c>
    </row>
  </sheetData>
  <mergeCells count="3">
    <mergeCell ref="B1:E1"/>
    <mergeCell ref="B4:H4"/>
    <mergeCell ref="B6:H6"/>
  </mergeCells>
  <phoneticPr fontId="37"/>
  <printOptions horizontalCentered="1"/>
  <pageMargins left="0.25" right="0.25" top="0.75" bottom="0.75" header="0.3" footer="0.3"/>
  <pageSetup paperSize="9" scale="51"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63489" r:id="rId4" name="Check Box 1">
              <controlPr defaultSize="0" autoFill="0" autoLine="0" autoPict="0">
                <anchor moveWithCells="1">
                  <from>
                    <xdr:col>1</xdr:col>
                    <xdr:colOff>304800</xdr:colOff>
                    <xdr:row>8</xdr:row>
                    <xdr:rowOff>133350</xdr:rowOff>
                  </from>
                  <to>
                    <xdr:col>1</xdr:col>
                    <xdr:colOff>533400</xdr:colOff>
                    <xdr:row>10</xdr:row>
                    <xdr:rowOff>19050</xdr:rowOff>
                  </to>
                </anchor>
              </controlPr>
            </control>
          </mc:Choice>
        </mc:AlternateContent>
        <mc:AlternateContent xmlns:mc="http://schemas.openxmlformats.org/markup-compatibility/2006">
          <mc:Choice Requires="x14">
            <control shapeId="63491" r:id="rId5" name="Check Box 3">
              <controlPr defaultSize="0" autoFill="0" autoLine="0" autoPict="0">
                <anchor moveWithCells="1">
                  <from>
                    <xdr:col>1</xdr:col>
                    <xdr:colOff>304800</xdr:colOff>
                    <xdr:row>13</xdr:row>
                    <xdr:rowOff>133350</xdr:rowOff>
                  </from>
                  <to>
                    <xdr:col>1</xdr:col>
                    <xdr:colOff>533400</xdr:colOff>
                    <xdr:row>15</xdr:row>
                    <xdr:rowOff>95250</xdr:rowOff>
                  </to>
                </anchor>
              </controlPr>
            </control>
          </mc:Choice>
        </mc:AlternateContent>
        <mc:AlternateContent xmlns:mc="http://schemas.openxmlformats.org/markup-compatibility/2006">
          <mc:Choice Requires="x14">
            <control shapeId="63500" r:id="rId6" name="Check Box 12">
              <controlPr defaultSize="0" autoFill="0" autoLine="0" autoPict="0">
                <anchor moveWithCells="1">
                  <from>
                    <xdr:col>1</xdr:col>
                    <xdr:colOff>304800</xdr:colOff>
                    <xdr:row>13</xdr:row>
                    <xdr:rowOff>133350</xdr:rowOff>
                  </from>
                  <to>
                    <xdr:col>1</xdr:col>
                    <xdr:colOff>533400</xdr:colOff>
                    <xdr:row>15</xdr:row>
                    <xdr:rowOff>85725</xdr:rowOff>
                  </to>
                </anchor>
              </controlPr>
            </control>
          </mc:Choice>
        </mc:AlternateContent>
        <mc:AlternateContent xmlns:mc="http://schemas.openxmlformats.org/markup-compatibility/2006">
          <mc:Choice Requires="x14">
            <control shapeId="63501" r:id="rId7" name="Check Box 13">
              <controlPr defaultSize="0" autoFill="0" autoLine="0" autoPict="0">
                <anchor moveWithCells="1">
                  <from>
                    <xdr:col>1</xdr:col>
                    <xdr:colOff>314325</xdr:colOff>
                    <xdr:row>15</xdr:row>
                    <xdr:rowOff>142875</xdr:rowOff>
                  </from>
                  <to>
                    <xdr:col>1</xdr:col>
                    <xdr:colOff>542925</xdr:colOff>
                    <xdr:row>17</xdr:row>
                    <xdr:rowOff>95250</xdr:rowOff>
                  </to>
                </anchor>
              </controlPr>
            </control>
          </mc:Choice>
        </mc:AlternateContent>
        <mc:AlternateContent xmlns:mc="http://schemas.openxmlformats.org/markup-compatibility/2006">
          <mc:Choice Requires="x14">
            <control shapeId="63502" r:id="rId8" name="Check Box 14">
              <controlPr defaultSize="0" autoFill="0" autoLine="0" autoPict="0">
                <anchor moveWithCells="1">
                  <from>
                    <xdr:col>1</xdr:col>
                    <xdr:colOff>314325</xdr:colOff>
                    <xdr:row>18</xdr:row>
                    <xdr:rowOff>142875</xdr:rowOff>
                  </from>
                  <to>
                    <xdr:col>1</xdr:col>
                    <xdr:colOff>542925</xdr:colOff>
                    <xdr:row>20</xdr:row>
                    <xdr:rowOff>104775</xdr:rowOff>
                  </to>
                </anchor>
              </controlPr>
            </control>
          </mc:Choice>
        </mc:AlternateContent>
        <mc:AlternateContent xmlns:mc="http://schemas.openxmlformats.org/markup-compatibility/2006">
          <mc:Choice Requires="x14">
            <control shapeId="63503" r:id="rId9" name="Check Box 15">
              <controlPr defaultSize="0" autoFill="0" autoLine="0" autoPict="0">
                <anchor moveWithCells="1">
                  <from>
                    <xdr:col>1</xdr:col>
                    <xdr:colOff>304800</xdr:colOff>
                    <xdr:row>23</xdr:row>
                    <xdr:rowOff>133350</xdr:rowOff>
                  </from>
                  <to>
                    <xdr:col>1</xdr:col>
                    <xdr:colOff>533400</xdr:colOff>
                    <xdr:row>25</xdr:row>
                    <xdr:rowOff>76200</xdr:rowOff>
                  </to>
                </anchor>
              </controlPr>
            </control>
          </mc:Choice>
        </mc:AlternateContent>
        <mc:AlternateContent xmlns:mc="http://schemas.openxmlformats.org/markup-compatibility/2006">
          <mc:Choice Requires="x14">
            <control shapeId="63504" r:id="rId10" name="Check Box 16">
              <controlPr defaultSize="0" autoFill="0" autoLine="0" autoPict="0">
                <anchor moveWithCells="1">
                  <from>
                    <xdr:col>1</xdr:col>
                    <xdr:colOff>314325</xdr:colOff>
                    <xdr:row>25</xdr:row>
                    <xdr:rowOff>142875</xdr:rowOff>
                  </from>
                  <to>
                    <xdr:col>1</xdr:col>
                    <xdr:colOff>542925</xdr:colOff>
                    <xdr:row>27</xdr:row>
                    <xdr:rowOff>85725</xdr:rowOff>
                  </to>
                </anchor>
              </controlPr>
            </control>
          </mc:Choice>
        </mc:AlternateContent>
        <mc:AlternateContent xmlns:mc="http://schemas.openxmlformats.org/markup-compatibility/2006">
          <mc:Choice Requires="x14">
            <control shapeId="63505" r:id="rId11" name="Check Box 17">
              <controlPr defaultSize="0" autoFill="0" autoLine="0" autoPict="0">
                <anchor moveWithCells="1">
                  <from>
                    <xdr:col>1</xdr:col>
                    <xdr:colOff>314325</xdr:colOff>
                    <xdr:row>27</xdr:row>
                    <xdr:rowOff>142875</xdr:rowOff>
                  </from>
                  <to>
                    <xdr:col>1</xdr:col>
                    <xdr:colOff>542925</xdr:colOff>
                    <xdr:row>29</xdr:row>
                    <xdr:rowOff>85725</xdr:rowOff>
                  </to>
                </anchor>
              </controlPr>
            </control>
          </mc:Choice>
        </mc:AlternateContent>
        <mc:AlternateContent xmlns:mc="http://schemas.openxmlformats.org/markup-compatibility/2006">
          <mc:Choice Requires="x14">
            <control shapeId="63506" r:id="rId12" name="Check Box 18">
              <controlPr defaultSize="0" autoFill="0" autoLine="0" autoPict="0">
                <anchor moveWithCells="1">
                  <from>
                    <xdr:col>1</xdr:col>
                    <xdr:colOff>314325</xdr:colOff>
                    <xdr:row>29</xdr:row>
                    <xdr:rowOff>142875</xdr:rowOff>
                  </from>
                  <to>
                    <xdr:col>1</xdr:col>
                    <xdr:colOff>542925</xdr:colOff>
                    <xdr:row>31</xdr:row>
                    <xdr:rowOff>85725</xdr:rowOff>
                  </to>
                </anchor>
              </controlPr>
            </control>
          </mc:Choice>
        </mc:AlternateContent>
        <mc:AlternateContent xmlns:mc="http://schemas.openxmlformats.org/markup-compatibility/2006">
          <mc:Choice Requires="x14">
            <control shapeId="63507" r:id="rId13" name="Check Box 19">
              <controlPr defaultSize="0" autoFill="0" autoLine="0" autoPict="0">
                <anchor moveWithCells="1">
                  <from>
                    <xdr:col>1</xdr:col>
                    <xdr:colOff>314325</xdr:colOff>
                    <xdr:row>21</xdr:row>
                    <xdr:rowOff>142875</xdr:rowOff>
                  </from>
                  <to>
                    <xdr:col>1</xdr:col>
                    <xdr:colOff>542925</xdr:colOff>
                    <xdr:row>23</xdr:row>
                    <xdr:rowOff>104775</xdr:rowOff>
                  </to>
                </anchor>
              </controlPr>
            </control>
          </mc:Choice>
        </mc:AlternateContent>
      </controls>
    </mc:Choice>
  </mc:AlternateConten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2EC33B-86C8-48A6-AD18-A304A5CC0DCE}">
  <sheetPr>
    <tabColor theme="4"/>
    <pageSetUpPr fitToPage="1"/>
  </sheetPr>
  <dimension ref="B1:C11"/>
  <sheetViews>
    <sheetView view="pageBreakPreview" zoomScale="115" zoomScaleNormal="145" zoomScaleSheetLayoutView="115" workbookViewId="0">
      <selection activeCell="D27" sqref="D27"/>
    </sheetView>
  </sheetViews>
  <sheetFormatPr defaultRowHeight="13.5"/>
  <cols>
    <col min="1" max="1" width="9" style="85"/>
    <col min="2" max="2" width="64.375" style="85" customWidth="1"/>
    <col min="3" max="3" width="18.5" style="85" customWidth="1"/>
    <col min="4" max="16384" width="9" style="85"/>
  </cols>
  <sheetData>
    <row r="1" spans="2:3">
      <c r="B1" s="85" t="s">
        <v>243</v>
      </c>
    </row>
    <row r="2" spans="2:3" ht="28.5">
      <c r="B2" s="126" t="s">
        <v>176</v>
      </c>
      <c r="C2" s="127" t="str">
        <f>'賃上げ支援事業（申請書）'!G2</f>
        <v>法人名（個人の場合は記載不要）</v>
      </c>
    </row>
    <row r="3" spans="2:3" ht="14.25">
      <c r="B3" s="126" t="s">
        <v>175</v>
      </c>
      <c r="C3" s="79" t="str">
        <f>'賃上げ支援事業（申請書）'!G3</f>
        <v>●●病院</v>
      </c>
    </row>
    <row r="4" spans="2:3" ht="18" customHeight="1">
      <c r="B4" s="86" t="s">
        <v>139</v>
      </c>
    </row>
    <row r="5" spans="2:3" ht="33" customHeight="1">
      <c r="B5" s="87" t="s">
        <v>140</v>
      </c>
      <c r="C5" s="87" t="s">
        <v>141</v>
      </c>
    </row>
    <row r="6" spans="2:3" ht="24" customHeight="1">
      <c r="B6" s="88" t="s">
        <v>142</v>
      </c>
      <c r="C6" s="88"/>
    </row>
    <row r="7" spans="2:3" ht="24" customHeight="1">
      <c r="B7" s="88" t="s">
        <v>143</v>
      </c>
      <c r="C7" s="88"/>
    </row>
    <row r="8" spans="2:3" ht="24" customHeight="1">
      <c r="B8" s="88" t="s">
        <v>144</v>
      </c>
      <c r="C8" s="88"/>
    </row>
    <row r="9" spans="2:3" ht="24" customHeight="1">
      <c r="B9" s="88" t="s">
        <v>145</v>
      </c>
      <c r="C9" s="88"/>
    </row>
    <row r="10" spans="2:3" ht="27.75" customHeight="1">
      <c r="B10" s="88" t="s">
        <v>146</v>
      </c>
      <c r="C10" s="88"/>
    </row>
    <row r="11" spans="2:3" ht="27.75" customHeight="1"/>
  </sheetData>
  <phoneticPr fontId="37"/>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2529" r:id="rId4" name="Check Box 1">
              <controlPr defaultSize="0" autoFill="0" autoLine="0" autoPict="0">
                <anchor moveWithCells="1">
                  <from>
                    <xdr:col>2</xdr:col>
                    <xdr:colOff>619125</xdr:colOff>
                    <xdr:row>4</xdr:row>
                    <xdr:rowOff>400050</xdr:rowOff>
                  </from>
                  <to>
                    <xdr:col>2</xdr:col>
                    <xdr:colOff>847725</xdr:colOff>
                    <xdr:row>5</xdr:row>
                    <xdr:rowOff>295275</xdr:rowOff>
                  </to>
                </anchor>
              </controlPr>
            </control>
          </mc:Choice>
        </mc:AlternateContent>
        <mc:AlternateContent xmlns:mc="http://schemas.openxmlformats.org/markup-compatibility/2006">
          <mc:Choice Requires="x14">
            <control shapeId="22530" r:id="rId5" name="Check Box 2">
              <controlPr defaultSize="0" autoFill="0" autoLine="0" autoPict="0">
                <anchor moveWithCells="1">
                  <from>
                    <xdr:col>2</xdr:col>
                    <xdr:colOff>619125</xdr:colOff>
                    <xdr:row>7</xdr:row>
                    <xdr:rowOff>0</xdr:rowOff>
                  </from>
                  <to>
                    <xdr:col>2</xdr:col>
                    <xdr:colOff>847725</xdr:colOff>
                    <xdr:row>8</xdr:row>
                    <xdr:rowOff>9525</xdr:rowOff>
                  </to>
                </anchor>
              </controlPr>
            </control>
          </mc:Choice>
        </mc:AlternateContent>
        <mc:AlternateContent xmlns:mc="http://schemas.openxmlformats.org/markup-compatibility/2006">
          <mc:Choice Requires="x14">
            <control shapeId="22531" r:id="rId6" name="Check Box 3">
              <controlPr defaultSize="0" autoFill="0" autoLine="0" autoPict="0">
                <anchor moveWithCells="1">
                  <from>
                    <xdr:col>2</xdr:col>
                    <xdr:colOff>619125</xdr:colOff>
                    <xdr:row>8</xdr:row>
                    <xdr:rowOff>0</xdr:rowOff>
                  </from>
                  <to>
                    <xdr:col>2</xdr:col>
                    <xdr:colOff>847725</xdr:colOff>
                    <xdr:row>9</xdr:row>
                    <xdr:rowOff>9525</xdr:rowOff>
                  </to>
                </anchor>
              </controlPr>
            </control>
          </mc:Choice>
        </mc:AlternateContent>
        <mc:AlternateContent xmlns:mc="http://schemas.openxmlformats.org/markup-compatibility/2006">
          <mc:Choice Requires="x14">
            <control shapeId="22532" r:id="rId7" name="Check Box 4">
              <controlPr defaultSize="0" autoFill="0" autoLine="0" autoPict="0">
                <anchor moveWithCells="1">
                  <from>
                    <xdr:col>2</xdr:col>
                    <xdr:colOff>619125</xdr:colOff>
                    <xdr:row>8</xdr:row>
                    <xdr:rowOff>0</xdr:rowOff>
                  </from>
                  <to>
                    <xdr:col>2</xdr:col>
                    <xdr:colOff>847725</xdr:colOff>
                    <xdr:row>9</xdr:row>
                    <xdr:rowOff>9525</xdr:rowOff>
                  </to>
                </anchor>
              </controlPr>
            </control>
          </mc:Choice>
        </mc:AlternateContent>
        <mc:AlternateContent xmlns:mc="http://schemas.openxmlformats.org/markup-compatibility/2006">
          <mc:Choice Requires="x14">
            <control shapeId="22533" r:id="rId8" name="Check Box 5">
              <controlPr defaultSize="0" autoFill="0" autoLine="0" autoPict="0">
                <anchor moveWithCells="1">
                  <from>
                    <xdr:col>2</xdr:col>
                    <xdr:colOff>619125</xdr:colOff>
                    <xdr:row>8</xdr:row>
                    <xdr:rowOff>0</xdr:rowOff>
                  </from>
                  <to>
                    <xdr:col>2</xdr:col>
                    <xdr:colOff>847725</xdr:colOff>
                    <xdr:row>9</xdr:row>
                    <xdr:rowOff>9525</xdr:rowOff>
                  </to>
                </anchor>
              </controlPr>
            </control>
          </mc:Choice>
        </mc:AlternateContent>
        <mc:AlternateContent xmlns:mc="http://schemas.openxmlformats.org/markup-compatibility/2006">
          <mc:Choice Requires="x14">
            <control shapeId="22534" r:id="rId9" name="Check Box 6">
              <controlPr defaultSize="0" autoFill="0" autoLine="0" autoPict="0">
                <anchor moveWithCells="1">
                  <from>
                    <xdr:col>2</xdr:col>
                    <xdr:colOff>619125</xdr:colOff>
                    <xdr:row>8</xdr:row>
                    <xdr:rowOff>0</xdr:rowOff>
                  </from>
                  <to>
                    <xdr:col>2</xdr:col>
                    <xdr:colOff>847725</xdr:colOff>
                    <xdr:row>9</xdr:row>
                    <xdr:rowOff>9525</xdr:rowOff>
                  </to>
                </anchor>
              </controlPr>
            </control>
          </mc:Choice>
        </mc:AlternateContent>
        <mc:AlternateContent xmlns:mc="http://schemas.openxmlformats.org/markup-compatibility/2006">
          <mc:Choice Requires="x14">
            <control shapeId="22535" r:id="rId10" name="Check Box 7">
              <controlPr defaultSize="0" autoFill="0" autoLine="0" autoPict="0">
                <anchor moveWithCells="1">
                  <from>
                    <xdr:col>2</xdr:col>
                    <xdr:colOff>619125</xdr:colOff>
                    <xdr:row>9</xdr:row>
                    <xdr:rowOff>0</xdr:rowOff>
                  </from>
                  <to>
                    <xdr:col>2</xdr:col>
                    <xdr:colOff>847725</xdr:colOff>
                    <xdr:row>9</xdr:row>
                    <xdr:rowOff>314325</xdr:rowOff>
                  </to>
                </anchor>
              </controlPr>
            </control>
          </mc:Choice>
        </mc:AlternateContent>
        <mc:AlternateContent xmlns:mc="http://schemas.openxmlformats.org/markup-compatibility/2006">
          <mc:Choice Requires="x14">
            <control shapeId="22536" r:id="rId11" name="Check Box 8">
              <controlPr defaultSize="0" autoFill="0" autoLine="0" autoPict="0">
                <anchor moveWithCells="1">
                  <from>
                    <xdr:col>2</xdr:col>
                    <xdr:colOff>619125</xdr:colOff>
                    <xdr:row>9</xdr:row>
                    <xdr:rowOff>0</xdr:rowOff>
                  </from>
                  <to>
                    <xdr:col>2</xdr:col>
                    <xdr:colOff>847725</xdr:colOff>
                    <xdr:row>9</xdr:row>
                    <xdr:rowOff>314325</xdr:rowOff>
                  </to>
                </anchor>
              </controlPr>
            </control>
          </mc:Choice>
        </mc:AlternateContent>
        <mc:AlternateContent xmlns:mc="http://schemas.openxmlformats.org/markup-compatibility/2006">
          <mc:Choice Requires="x14">
            <control shapeId="22537" r:id="rId12" name="Check Box 9">
              <controlPr defaultSize="0" autoFill="0" autoLine="0" autoPict="0">
                <anchor moveWithCells="1">
                  <from>
                    <xdr:col>2</xdr:col>
                    <xdr:colOff>619125</xdr:colOff>
                    <xdr:row>9</xdr:row>
                    <xdr:rowOff>0</xdr:rowOff>
                  </from>
                  <to>
                    <xdr:col>2</xdr:col>
                    <xdr:colOff>847725</xdr:colOff>
                    <xdr:row>9</xdr:row>
                    <xdr:rowOff>314325</xdr:rowOff>
                  </to>
                </anchor>
              </controlPr>
            </control>
          </mc:Choice>
        </mc:AlternateContent>
        <mc:AlternateContent xmlns:mc="http://schemas.openxmlformats.org/markup-compatibility/2006">
          <mc:Choice Requires="x14">
            <control shapeId="22538" r:id="rId13" name="Check Box 10">
              <controlPr defaultSize="0" autoFill="0" autoLine="0" autoPict="0">
                <anchor moveWithCells="1">
                  <from>
                    <xdr:col>2</xdr:col>
                    <xdr:colOff>619125</xdr:colOff>
                    <xdr:row>6</xdr:row>
                    <xdr:rowOff>0</xdr:rowOff>
                  </from>
                  <to>
                    <xdr:col>2</xdr:col>
                    <xdr:colOff>847725</xdr:colOff>
                    <xdr:row>7</xdr:row>
                    <xdr:rowOff>9525</xdr:rowOff>
                  </to>
                </anchor>
              </controlPr>
            </control>
          </mc:Choice>
        </mc:AlternateContent>
      </controls>
    </mc:Choice>
  </mc:AlternateConten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419BB3-2C5D-4B89-824E-BC92B58E2B7A}">
  <sheetPr>
    <tabColor theme="4"/>
    <pageSetUpPr fitToPage="1"/>
  </sheetPr>
  <dimension ref="A1:S19"/>
  <sheetViews>
    <sheetView view="pageBreakPreview" zoomScale="105" zoomScaleNormal="100" zoomScaleSheetLayoutView="70" workbookViewId="0">
      <selection activeCell="E11" sqref="E11"/>
    </sheetView>
  </sheetViews>
  <sheetFormatPr defaultRowHeight="13.5"/>
  <cols>
    <col min="1" max="1" width="37.875" style="106" customWidth="1"/>
    <col min="2" max="4" width="15.125" style="115" customWidth="1"/>
    <col min="5" max="5" width="22.5" style="115" customWidth="1"/>
    <col min="6" max="6" width="18.25" style="115" customWidth="1"/>
    <col min="7" max="7" width="29.5" style="106" customWidth="1"/>
    <col min="8" max="8" width="32.375" style="106" customWidth="1"/>
    <col min="9" max="11" width="15.125" style="115" customWidth="1"/>
    <col min="12" max="12" width="42.125" style="106" customWidth="1"/>
    <col min="13" max="13" width="187.25" style="107" customWidth="1"/>
    <col min="14" max="19" width="14.625" style="106" customWidth="1"/>
    <col min="20" max="20" width="18.875" style="106" customWidth="1"/>
    <col min="21" max="21" width="9" style="106"/>
    <col min="22" max="28" width="9" style="106" customWidth="1"/>
    <col min="29" max="16384" width="9" style="106"/>
  </cols>
  <sheetData>
    <row r="1" spans="1:19" ht="25.5" customHeight="1">
      <c r="A1" s="105" t="s">
        <v>313</v>
      </c>
      <c r="B1" s="154"/>
      <c r="C1" s="154"/>
      <c r="D1" s="154"/>
      <c r="E1" s="154"/>
      <c r="F1" s="154"/>
      <c r="H1" s="105"/>
      <c r="J1" s="78"/>
      <c r="K1" s="78" t="s">
        <v>245</v>
      </c>
      <c r="L1" s="79" t="str">
        <f>'支給申請書兼請求書（病院→国）'!N35</f>
        <v>有</v>
      </c>
    </row>
    <row r="2" spans="1:19" ht="46.5" customHeight="1">
      <c r="A2" s="376" t="s">
        <v>314</v>
      </c>
      <c r="B2" s="377"/>
      <c r="C2" s="377"/>
      <c r="D2" s="377"/>
      <c r="E2" s="377"/>
      <c r="F2" s="377"/>
      <c r="G2" s="377"/>
      <c r="H2" s="377"/>
      <c r="I2" s="377"/>
      <c r="J2" s="377"/>
      <c r="K2" s="377"/>
      <c r="L2" s="377"/>
      <c r="M2" s="107" t="s">
        <v>179</v>
      </c>
    </row>
    <row r="3" spans="1:19" ht="26.25" customHeight="1">
      <c r="A3" s="118" t="s">
        <v>176</v>
      </c>
      <c r="B3" s="119"/>
      <c r="C3" s="119"/>
      <c r="D3" s="119"/>
      <c r="E3" s="119"/>
      <c r="F3" s="119"/>
      <c r="G3" s="120" t="str">
        <f>'支給申請書兼請求書（病院→国）'!N29</f>
        <v>法人名（個人の場合は記載不要）</v>
      </c>
      <c r="H3" s="118" t="s">
        <v>201</v>
      </c>
      <c r="I3" s="119"/>
      <c r="J3" s="119"/>
      <c r="K3" s="119"/>
      <c r="L3" s="121">
        <f>SUM($L$10:$L$13,$L$16:$L$19)</f>
        <v>49500000</v>
      </c>
    </row>
    <row r="4" spans="1:19" ht="26.25" customHeight="1">
      <c r="A4" s="118" t="s">
        <v>175</v>
      </c>
      <c r="B4" s="119"/>
      <c r="C4" s="119"/>
      <c r="D4" s="119"/>
      <c r="E4" s="119"/>
      <c r="F4" s="119"/>
      <c r="G4" s="120" t="str">
        <f>'支給申請書兼請求書（病院→国）'!N21</f>
        <v>●●病院</v>
      </c>
      <c r="H4" s="118" t="s">
        <v>202</v>
      </c>
      <c r="I4" s="119"/>
      <c r="J4" s="119"/>
      <c r="K4" s="119"/>
      <c r="L4" s="121">
        <f>'【記載例】賃上げ支援事業（申請書）'!G36</f>
        <v>40320000</v>
      </c>
    </row>
    <row r="5" spans="1:19" ht="26.25" customHeight="1">
      <c r="A5" s="118" t="s">
        <v>290</v>
      </c>
      <c r="B5" s="119"/>
      <c r="C5" s="119"/>
      <c r="D5" s="119"/>
      <c r="E5" s="119"/>
      <c r="F5" s="119"/>
      <c r="G5" s="120" t="str">
        <f>IF(COUNTIF($F$8:$F$19,"×"),"×","○")</f>
        <v>○</v>
      </c>
      <c r="H5" s="118" t="s">
        <v>200</v>
      </c>
      <c r="I5" s="119"/>
      <c r="J5" s="119"/>
      <c r="K5" s="119"/>
      <c r="L5" s="121" t="str">
        <f>IF(L3&gt;=L4,"○","×")</f>
        <v>○</v>
      </c>
    </row>
    <row r="6" spans="1:19" ht="26.25" customHeight="1">
      <c r="A6" s="118" t="s">
        <v>204</v>
      </c>
      <c r="B6" s="119"/>
      <c r="C6" s="119"/>
      <c r="D6" s="119"/>
      <c r="E6" s="119"/>
      <c r="F6" s="119"/>
      <c r="G6" s="122">
        <f>MIN(L3,L4)</f>
        <v>40320000</v>
      </c>
      <c r="H6" s="118" t="s">
        <v>203</v>
      </c>
      <c r="I6" s="119"/>
      <c r="J6" s="119"/>
      <c r="K6" s="119"/>
      <c r="L6" s="121">
        <f>IF(ROUNDDOWN(L4-L3,-3)&lt;=0,0,ROUNDDOWN(L4-L3,-3))</f>
        <v>0</v>
      </c>
    </row>
    <row r="7" spans="1:19" ht="41.25" customHeight="1">
      <c r="A7" s="375" t="s">
        <v>189</v>
      </c>
      <c r="B7" s="375"/>
      <c r="C7" s="375"/>
      <c r="D7" s="375"/>
      <c r="E7" s="375"/>
      <c r="F7" s="375"/>
      <c r="G7" s="375"/>
      <c r="H7" s="375" t="s">
        <v>199</v>
      </c>
      <c r="I7" s="375"/>
      <c r="J7" s="375"/>
      <c r="K7" s="375"/>
      <c r="L7" s="375"/>
      <c r="M7" s="108"/>
    </row>
    <row r="8" spans="1:19" ht="33" customHeight="1">
      <c r="A8" s="123" t="s">
        <v>300</v>
      </c>
      <c r="B8" s="136"/>
      <c r="C8" s="136"/>
      <c r="D8" s="136"/>
      <c r="E8" s="136"/>
      <c r="F8" s="124"/>
      <c r="G8" s="110"/>
      <c r="H8" s="123" t="str">
        <f>A8</f>
        <v>対象職員賃金改善実績の有無（右欄に○・×を記載）</v>
      </c>
      <c r="I8" s="136"/>
      <c r="J8" s="136"/>
      <c r="K8" s="124"/>
      <c r="L8" s="153">
        <f>G8</f>
        <v>0</v>
      </c>
      <c r="M8" s="116" t="s">
        <v>315</v>
      </c>
      <c r="N8" s="106" t="s">
        <v>180</v>
      </c>
      <c r="O8" s="106" t="s">
        <v>135</v>
      </c>
    </row>
    <row r="9" spans="1:19" s="177" customFormat="1" ht="72.75" customHeight="1">
      <c r="A9" s="174" t="s">
        <v>186</v>
      </c>
      <c r="B9" s="175" t="s">
        <v>262</v>
      </c>
      <c r="C9" s="175" t="s">
        <v>297</v>
      </c>
      <c r="D9" s="175" t="s">
        <v>258</v>
      </c>
      <c r="E9" s="175" t="s">
        <v>279</v>
      </c>
      <c r="F9" s="175" t="s">
        <v>273</v>
      </c>
      <c r="G9" s="175" t="s">
        <v>291</v>
      </c>
      <c r="H9" s="174" t="s">
        <v>186</v>
      </c>
      <c r="I9" s="175" t="s">
        <v>262</v>
      </c>
      <c r="J9" s="175" t="s">
        <v>297</v>
      </c>
      <c r="K9" s="175" t="s">
        <v>258</v>
      </c>
      <c r="L9" s="175" t="s">
        <v>192</v>
      </c>
      <c r="M9" s="176" t="s">
        <v>268</v>
      </c>
    </row>
    <row r="10" spans="1:19" ht="41.25" customHeight="1">
      <c r="A10" s="111" t="s">
        <v>196</v>
      </c>
      <c r="B10" s="168">
        <v>200</v>
      </c>
      <c r="C10" s="117">
        <v>20000</v>
      </c>
      <c r="D10" s="169">
        <v>6</v>
      </c>
      <c r="E10" s="117">
        <v>20000</v>
      </c>
      <c r="F10" s="114" t="str">
        <f>IF(E10&gt;=C10,"○","×")</f>
        <v>○</v>
      </c>
      <c r="G10" s="170">
        <f>((B10*C10*D10)/B10)/D10</f>
        <v>20000</v>
      </c>
      <c r="H10" s="111" t="s">
        <v>190</v>
      </c>
      <c r="I10" s="157">
        <f t="shared" ref="I10:K12" si="0">B10</f>
        <v>200</v>
      </c>
      <c r="J10" s="158">
        <f t="shared" si="0"/>
        <v>20000</v>
      </c>
      <c r="K10" s="159">
        <f t="shared" si="0"/>
        <v>6</v>
      </c>
      <c r="L10" s="170">
        <f>I10*J10*K10</f>
        <v>24000000</v>
      </c>
      <c r="M10" s="116" t="s">
        <v>316</v>
      </c>
    </row>
    <row r="11" spans="1:19" ht="41.25" customHeight="1">
      <c r="A11" s="111" t="s">
        <v>195</v>
      </c>
      <c r="B11" s="168">
        <v>200</v>
      </c>
      <c r="C11" s="117">
        <v>10000</v>
      </c>
      <c r="D11" s="169">
        <v>3</v>
      </c>
      <c r="E11" s="117">
        <v>20000</v>
      </c>
      <c r="F11" s="114" t="str">
        <f>IF(E11&gt;=C11,"○","×")</f>
        <v>○</v>
      </c>
      <c r="G11" s="170">
        <f>((B11*C11*D11)/B11)/D11</f>
        <v>10000</v>
      </c>
      <c r="H11" s="111" t="s">
        <v>193</v>
      </c>
      <c r="I11" s="157">
        <f t="shared" si="0"/>
        <v>200</v>
      </c>
      <c r="J11" s="158">
        <f t="shared" si="0"/>
        <v>10000</v>
      </c>
      <c r="K11" s="159">
        <f t="shared" si="0"/>
        <v>3</v>
      </c>
      <c r="L11" s="170">
        <f>I11*J11*K11</f>
        <v>6000000</v>
      </c>
      <c r="M11" s="116" t="s">
        <v>187</v>
      </c>
    </row>
    <row r="12" spans="1:19" ht="41.25" customHeight="1">
      <c r="A12" s="111" t="s">
        <v>197</v>
      </c>
      <c r="B12" s="168">
        <v>200</v>
      </c>
      <c r="C12" s="117">
        <v>80000</v>
      </c>
      <c r="D12" s="172">
        <v>4</v>
      </c>
      <c r="E12" s="117">
        <v>20000</v>
      </c>
      <c r="F12" s="114" t="str">
        <f>IF(E12&gt;=G12,"○","×")</f>
        <v>○</v>
      </c>
      <c r="G12" s="170">
        <f>(B12*C12)/B12/D12</f>
        <v>20000</v>
      </c>
      <c r="H12" s="111" t="s">
        <v>194</v>
      </c>
      <c r="I12" s="157">
        <f t="shared" si="0"/>
        <v>200</v>
      </c>
      <c r="J12" s="158">
        <f t="shared" si="0"/>
        <v>80000</v>
      </c>
      <c r="K12" s="171">
        <f t="shared" si="0"/>
        <v>4</v>
      </c>
      <c r="L12" s="170">
        <f>I12*J12</f>
        <v>16000000</v>
      </c>
      <c r="M12" s="116" t="s">
        <v>188</v>
      </c>
      <c r="N12" s="173">
        <v>1</v>
      </c>
      <c r="O12" s="173">
        <v>2</v>
      </c>
      <c r="P12" s="173">
        <v>3</v>
      </c>
      <c r="Q12" s="173">
        <v>4</v>
      </c>
      <c r="R12" s="173"/>
      <c r="S12" s="173"/>
    </row>
    <row r="13" spans="1:19" ht="73.5" customHeight="1">
      <c r="A13" s="373" t="s">
        <v>283</v>
      </c>
      <c r="B13" s="374"/>
      <c r="C13" s="374"/>
      <c r="D13" s="374"/>
      <c r="E13" s="170">
        <f>'【記載例】別紙（2.0％超部分算定シート）'!I5</f>
        <v>30000</v>
      </c>
      <c r="F13" s="166" t="str">
        <f>'【記載例】別紙（2.0％超部分算定シート）'!J5</f>
        <v>○</v>
      </c>
      <c r="G13" s="170">
        <f>'【記載例】別紙（2.0％超部分算定シート）'!K5</f>
        <v>20000</v>
      </c>
      <c r="H13" s="373" t="s">
        <v>283</v>
      </c>
      <c r="I13" s="374"/>
      <c r="J13" s="374"/>
      <c r="K13" s="374"/>
      <c r="L13" s="170">
        <f>'【記載例】別紙（2.0％超部分算定シート）'!L5</f>
        <v>1200000</v>
      </c>
      <c r="M13" s="116" t="s">
        <v>287</v>
      </c>
    </row>
    <row r="14" spans="1:19" ht="41.25" customHeight="1">
      <c r="A14" s="123" t="s">
        <v>299</v>
      </c>
      <c r="B14" s="136"/>
      <c r="C14" s="136"/>
      <c r="D14" s="136"/>
      <c r="E14" s="136"/>
      <c r="F14" s="124"/>
      <c r="G14" s="110"/>
      <c r="H14" s="123" t="str">
        <f>A14</f>
        <v>（職種内訳）○○の賃金改善実績の有無（右欄に○・×を記載）</v>
      </c>
      <c r="I14" s="136"/>
      <c r="J14" s="136"/>
      <c r="K14" s="124"/>
      <c r="L14" s="153">
        <f>G14</f>
        <v>0</v>
      </c>
      <c r="M14" s="116" t="s">
        <v>315</v>
      </c>
      <c r="N14" s="106" t="s">
        <v>180</v>
      </c>
      <c r="O14" s="106" t="s">
        <v>135</v>
      </c>
    </row>
    <row r="15" spans="1:19" ht="63" customHeight="1">
      <c r="A15" s="109" t="s">
        <v>186</v>
      </c>
      <c r="B15" s="113" t="s">
        <v>262</v>
      </c>
      <c r="C15" s="113" t="s">
        <v>257</v>
      </c>
      <c r="D15" s="113" t="s">
        <v>258</v>
      </c>
      <c r="E15" s="113" t="s">
        <v>279</v>
      </c>
      <c r="F15" s="113" t="s">
        <v>273</v>
      </c>
      <c r="G15" s="113" t="s">
        <v>291</v>
      </c>
      <c r="H15" s="109" t="s">
        <v>186</v>
      </c>
      <c r="I15" s="113" t="s">
        <v>262</v>
      </c>
      <c r="J15" s="113" t="s">
        <v>257</v>
      </c>
      <c r="K15" s="113" t="s">
        <v>258</v>
      </c>
      <c r="L15" s="113" t="s">
        <v>192</v>
      </c>
      <c r="M15" s="176" t="s">
        <v>268</v>
      </c>
    </row>
    <row r="16" spans="1:19" ht="41.25" customHeight="1">
      <c r="A16" s="111" t="s">
        <v>196</v>
      </c>
      <c r="B16" s="168">
        <v>10</v>
      </c>
      <c r="C16" s="117">
        <v>20000</v>
      </c>
      <c r="D16" s="169">
        <v>6</v>
      </c>
      <c r="E16" s="117">
        <v>20000</v>
      </c>
      <c r="F16" s="114" t="str">
        <f>IF(E16&gt;=C16,"○","×")</f>
        <v>○</v>
      </c>
      <c r="G16" s="170">
        <f>((B16*C16*D16)/B16)/D16</f>
        <v>20000</v>
      </c>
      <c r="H16" s="111" t="s">
        <v>190</v>
      </c>
      <c r="I16" s="157">
        <f t="shared" ref="I16:K18" si="1">B16</f>
        <v>10</v>
      </c>
      <c r="J16" s="158">
        <f t="shared" si="1"/>
        <v>20000</v>
      </c>
      <c r="K16" s="159">
        <f t="shared" si="1"/>
        <v>6</v>
      </c>
      <c r="L16" s="170">
        <f>I16*J16*K16</f>
        <v>1200000</v>
      </c>
      <c r="M16" s="116" t="s">
        <v>316</v>
      </c>
    </row>
    <row r="17" spans="1:19" ht="41.25" customHeight="1">
      <c r="A17" s="111" t="s">
        <v>195</v>
      </c>
      <c r="B17" s="168">
        <v>10</v>
      </c>
      <c r="C17" s="117">
        <v>10000</v>
      </c>
      <c r="D17" s="169">
        <v>3</v>
      </c>
      <c r="E17" s="117">
        <v>20000</v>
      </c>
      <c r="F17" s="114" t="str">
        <f>IF(E17&gt;=C17,"○","×")</f>
        <v>○</v>
      </c>
      <c r="G17" s="170">
        <f>((B17*C17*D17)/B17)/D17</f>
        <v>10000</v>
      </c>
      <c r="H17" s="111" t="s">
        <v>193</v>
      </c>
      <c r="I17" s="157">
        <f t="shared" si="1"/>
        <v>10</v>
      </c>
      <c r="J17" s="158">
        <f t="shared" si="1"/>
        <v>10000</v>
      </c>
      <c r="K17" s="159">
        <f t="shared" si="1"/>
        <v>3</v>
      </c>
      <c r="L17" s="170">
        <f>I17*J17*K17</f>
        <v>300000</v>
      </c>
      <c r="M17" s="116" t="s">
        <v>187</v>
      </c>
    </row>
    <row r="18" spans="1:19" ht="41.25" customHeight="1">
      <c r="A18" s="111" t="s">
        <v>197</v>
      </c>
      <c r="B18" s="168">
        <v>10</v>
      </c>
      <c r="C18" s="117">
        <v>80000</v>
      </c>
      <c r="D18" s="172">
        <v>4</v>
      </c>
      <c r="E18" s="117">
        <v>20000</v>
      </c>
      <c r="F18" s="114" t="str">
        <f>IF(E18&gt;=G18,"○","×")</f>
        <v>○</v>
      </c>
      <c r="G18" s="170">
        <f>(B18*C18)/B18/D18</f>
        <v>20000</v>
      </c>
      <c r="H18" s="111" t="s">
        <v>194</v>
      </c>
      <c r="I18" s="157">
        <f t="shared" si="1"/>
        <v>10</v>
      </c>
      <c r="J18" s="158">
        <f t="shared" si="1"/>
        <v>80000</v>
      </c>
      <c r="K18" s="171">
        <f t="shared" si="1"/>
        <v>4</v>
      </c>
      <c r="L18" s="170">
        <f>I18*J18</f>
        <v>800000</v>
      </c>
      <c r="M18" s="116" t="s">
        <v>188</v>
      </c>
      <c r="N18" s="173">
        <v>1</v>
      </c>
      <c r="O18" s="173">
        <v>2</v>
      </c>
      <c r="P18" s="173">
        <v>3</v>
      </c>
      <c r="Q18" s="173">
        <v>4</v>
      </c>
      <c r="R18" s="173"/>
      <c r="S18" s="173"/>
    </row>
    <row r="19" spans="1:19" ht="73.5" customHeight="1">
      <c r="A19" s="373" t="s">
        <v>283</v>
      </c>
      <c r="B19" s="374"/>
      <c r="C19" s="374"/>
      <c r="D19" s="374"/>
      <c r="E19" s="170">
        <f>'【記載例】別紙（2.0％超部分算定シート）'!I8</f>
        <v>0</v>
      </c>
      <c r="F19" s="166" t="str">
        <f>'【記載例】別紙（2.0％超部分算定シート）'!J8</f>
        <v>○</v>
      </c>
      <c r="G19" s="170" t="e">
        <f>'【記載例】別紙（2.0％超部分算定シート）'!K8</f>
        <v>#DIV/0!</v>
      </c>
      <c r="H19" s="373" t="s">
        <v>283</v>
      </c>
      <c r="I19" s="374"/>
      <c r="J19" s="374"/>
      <c r="K19" s="374"/>
      <c r="L19" s="170">
        <f>'【記載例】別紙（2.0％超部分算定シート）'!L8</f>
        <v>0</v>
      </c>
      <c r="M19" s="116" t="s">
        <v>287</v>
      </c>
    </row>
  </sheetData>
  <mergeCells count="7">
    <mergeCell ref="A19:D19"/>
    <mergeCell ref="H19:K19"/>
    <mergeCell ref="A2:L2"/>
    <mergeCell ref="A7:G7"/>
    <mergeCell ref="H7:L7"/>
    <mergeCell ref="A13:D13"/>
    <mergeCell ref="H13:K13"/>
  </mergeCells>
  <phoneticPr fontId="37"/>
  <conditionalFormatting sqref="A13 G13:H13 L13 A19 G19:H19 L19">
    <cfRule type="expression" dxfId="5" priority="3">
      <formula>$G$2="×"</formula>
    </cfRule>
  </conditionalFormatting>
  <conditionalFormatting sqref="A10:L12">
    <cfRule type="expression" dxfId="4" priority="2">
      <formula>$G$2="×"</formula>
    </cfRule>
  </conditionalFormatting>
  <conditionalFormatting sqref="A16:L18">
    <cfRule type="expression" dxfId="3" priority="1">
      <formula>$G$2="×"</formula>
    </cfRule>
  </conditionalFormatting>
  <dataValidations count="2">
    <dataValidation type="list" allowBlank="1" showInputMessage="1" showErrorMessage="1" sqref="D12 D18" xr:uid="{597195A2-2671-41B6-9D46-3BB6352150D3}">
      <formula1>$N$12:$S$12</formula1>
    </dataValidation>
    <dataValidation type="list" allowBlank="1" showInputMessage="1" showErrorMessage="1" sqref="G8 G14" xr:uid="{51899DF2-6B4F-4C9E-BB21-6060D506CE35}">
      <formula1>$N$8:$O$8</formula1>
    </dataValidation>
  </dataValidations>
  <printOptions horizontalCentered="1"/>
  <pageMargins left="0.70866141732283472" right="0.70866141732283472" top="0.74803149606299213" bottom="0.55118110236220474" header="0.31496062992125984" footer="0.31496062992125984"/>
  <pageSetup paperSize="8" scale="48" fitToHeight="0"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E6AC06-156A-40AB-B123-D4D80935C2D7}">
  <sheetPr>
    <tabColor theme="4"/>
    <pageSetUpPr fitToPage="1"/>
  </sheetPr>
  <dimension ref="A1:O8"/>
  <sheetViews>
    <sheetView view="pageBreakPreview" zoomScale="74" zoomScaleNormal="100" zoomScaleSheetLayoutView="70" workbookViewId="0">
      <selection activeCell="L6" sqref="L6"/>
    </sheetView>
  </sheetViews>
  <sheetFormatPr defaultRowHeight="13.5"/>
  <cols>
    <col min="1" max="1" width="37.875" style="106" customWidth="1"/>
    <col min="2" max="5" width="15.125" style="115" customWidth="1"/>
    <col min="6" max="6" width="16.5" style="115" customWidth="1"/>
    <col min="7" max="7" width="24.25" style="115" customWidth="1"/>
    <col min="8" max="8" width="19.75" style="115" customWidth="1"/>
    <col min="9" max="9" width="22.125" style="115" customWidth="1"/>
    <col min="10" max="11" width="18.25" style="115" customWidth="1"/>
    <col min="12" max="12" width="42.125" style="106" customWidth="1"/>
    <col min="13" max="13" width="187.25" style="107" customWidth="1"/>
    <col min="14" max="19" width="14.625" style="106" customWidth="1"/>
    <col min="20" max="20" width="18.875" style="106" customWidth="1"/>
    <col min="21" max="21" width="9" style="106"/>
    <col min="22" max="28" width="9" style="106" customWidth="1"/>
    <col min="29" max="16384" width="9" style="106"/>
  </cols>
  <sheetData>
    <row r="1" spans="1:15" ht="51" customHeight="1">
      <c r="A1" s="105" t="s">
        <v>318</v>
      </c>
      <c r="B1" s="381" t="s">
        <v>288</v>
      </c>
      <c r="C1" s="381"/>
      <c r="D1" s="381"/>
      <c r="E1" s="381"/>
      <c r="F1" s="381"/>
      <c r="G1" s="381"/>
      <c r="H1" s="381"/>
      <c r="I1" s="381"/>
      <c r="J1" s="381"/>
      <c r="K1" s="381"/>
      <c r="L1" s="156"/>
    </row>
    <row r="2" spans="1:15" ht="41.25" customHeight="1">
      <c r="A2" s="378" t="s">
        <v>189</v>
      </c>
      <c r="B2" s="379"/>
      <c r="C2" s="379"/>
      <c r="D2" s="379"/>
      <c r="E2" s="379"/>
      <c r="F2" s="379"/>
      <c r="G2" s="379"/>
      <c r="H2" s="379"/>
      <c r="I2" s="379"/>
      <c r="J2" s="379"/>
      <c r="K2" s="380"/>
      <c r="L2" s="153" t="s">
        <v>192</v>
      </c>
      <c r="M2" s="108"/>
    </row>
    <row r="3" spans="1:15" ht="33" customHeight="1">
      <c r="A3" s="123" t="str">
        <f>【記載例】【総額及び平均額】賃上げ支援事業実績報告書!A8</f>
        <v>対象職員賃金改善実績の有無（右欄に○・×を記載）</v>
      </c>
      <c r="B3" s="160"/>
      <c r="C3" s="160"/>
      <c r="D3" s="160"/>
      <c r="E3" s="160"/>
      <c r="F3" s="160"/>
      <c r="G3" s="160"/>
      <c r="H3" s="160"/>
      <c r="I3" s="160"/>
      <c r="J3" s="160"/>
      <c r="K3" s="167"/>
      <c r="L3" s="110" t="s">
        <v>263</v>
      </c>
      <c r="M3" s="116" t="s">
        <v>286</v>
      </c>
      <c r="N3" s="106" t="s">
        <v>180</v>
      </c>
      <c r="O3" s="106" t="s">
        <v>135</v>
      </c>
    </row>
    <row r="4" spans="1:15" ht="72.75" customHeight="1">
      <c r="A4" s="109" t="s">
        <v>186</v>
      </c>
      <c r="B4" s="113" t="s">
        <v>276</v>
      </c>
      <c r="C4" s="113" t="s">
        <v>277</v>
      </c>
      <c r="D4" s="113" t="s">
        <v>275</v>
      </c>
      <c r="E4" s="113" t="s">
        <v>280</v>
      </c>
      <c r="F4" s="113" t="s">
        <v>281</v>
      </c>
      <c r="G4" s="113" t="s">
        <v>284</v>
      </c>
      <c r="H4" s="113" t="s">
        <v>282</v>
      </c>
      <c r="I4" s="113" t="s">
        <v>279</v>
      </c>
      <c r="J4" s="113" t="s">
        <v>278</v>
      </c>
      <c r="K4" s="113" t="s">
        <v>291</v>
      </c>
      <c r="L4" s="113" t="s">
        <v>192</v>
      </c>
      <c r="M4" s="116" t="s">
        <v>268</v>
      </c>
    </row>
    <row r="5" spans="1:15" ht="84.75" customHeight="1">
      <c r="A5" s="111" t="s">
        <v>274</v>
      </c>
      <c r="B5" s="117">
        <v>500000</v>
      </c>
      <c r="C5" s="117">
        <v>30000</v>
      </c>
      <c r="D5" s="161">
        <f>C5/B5</f>
        <v>0.06</v>
      </c>
      <c r="E5" s="162">
        <f>(D5-0.02)*B5</f>
        <v>19999.999999999996</v>
      </c>
      <c r="F5" s="163">
        <v>20000</v>
      </c>
      <c r="G5" s="164">
        <v>6</v>
      </c>
      <c r="H5" s="165">
        <v>10</v>
      </c>
      <c r="I5" s="117">
        <v>30000</v>
      </c>
      <c r="J5" s="114" t="str">
        <f>IF(I5&gt;=C5,"○","×")</f>
        <v>○</v>
      </c>
      <c r="K5" s="170">
        <f>((F5*G5*H5)/H5)/G5</f>
        <v>20000</v>
      </c>
      <c r="L5" s="170">
        <f>F5*G5*H5</f>
        <v>1200000</v>
      </c>
      <c r="M5" s="116" t="s">
        <v>285</v>
      </c>
    </row>
    <row r="6" spans="1:15" ht="27" customHeight="1">
      <c r="A6" s="123" t="str">
        <f>【記載例】【総額及び平均額】賃上げ支援事業実績報告書!A14</f>
        <v>（職種内訳）○○の賃金改善実績の有無（右欄に○・×を記載）</v>
      </c>
      <c r="B6" s="136"/>
      <c r="C6" s="136"/>
      <c r="D6" s="136"/>
      <c r="E6" s="136"/>
      <c r="F6" s="136"/>
      <c r="G6" s="136"/>
      <c r="H6" s="136"/>
      <c r="I6" s="136"/>
      <c r="J6" s="136"/>
      <c r="K6" s="124"/>
      <c r="L6" s="110" t="s">
        <v>263</v>
      </c>
      <c r="M6" s="116" t="s">
        <v>286</v>
      </c>
      <c r="N6" s="106" t="s">
        <v>180</v>
      </c>
      <c r="O6" s="106" t="s">
        <v>135</v>
      </c>
    </row>
    <row r="7" spans="1:15" ht="63" customHeight="1">
      <c r="A7" s="109" t="s">
        <v>186</v>
      </c>
      <c r="B7" s="113" t="s">
        <v>276</v>
      </c>
      <c r="C7" s="113" t="s">
        <v>277</v>
      </c>
      <c r="D7" s="113" t="s">
        <v>275</v>
      </c>
      <c r="E7" s="113" t="s">
        <v>280</v>
      </c>
      <c r="F7" s="113" t="s">
        <v>281</v>
      </c>
      <c r="G7" s="113" t="s">
        <v>284</v>
      </c>
      <c r="H7" s="113" t="s">
        <v>282</v>
      </c>
      <c r="I7" s="113" t="s">
        <v>279</v>
      </c>
      <c r="J7" s="113" t="s">
        <v>278</v>
      </c>
      <c r="K7" s="113" t="s">
        <v>291</v>
      </c>
      <c r="L7" s="113" t="s">
        <v>192</v>
      </c>
      <c r="M7" s="108"/>
    </row>
    <row r="8" spans="1:15" ht="84.75" customHeight="1">
      <c r="A8" s="111" t="s">
        <v>274</v>
      </c>
      <c r="B8" s="117"/>
      <c r="C8" s="117"/>
      <c r="D8" s="161" t="e">
        <f>C8/B8</f>
        <v>#DIV/0!</v>
      </c>
      <c r="E8" s="162" t="e">
        <f>(D8-0.02)*B8</f>
        <v>#DIV/0!</v>
      </c>
      <c r="F8" s="163"/>
      <c r="G8" s="164"/>
      <c r="H8" s="165"/>
      <c r="I8" s="117"/>
      <c r="J8" s="114" t="str">
        <f>IF(I8&gt;=C8,"○","×")</f>
        <v>○</v>
      </c>
      <c r="K8" s="170" t="e">
        <f>((F8*G8*H8)/H8)/G8</f>
        <v>#DIV/0!</v>
      </c>
      <c r="L8" s="170">
        <f>F8*G8*H8</f>
        <v>0</v>
      </c>
      <c r="M8" s="116" t="s">
        <v>285</v>
      </c>
    </row>
  </sheetData>
  <mergeCells count="2">
    <mergeCell ref="B1:K1"/>
    <mergeCell ref="A2:K2"/>
  </mergeCells>
  <phoneticPr fontId="37"/>
  <conditionalFormatting sqref="A5:J5 L5 A8:J8 L8">
    <cfRule type="expression" dxfId="2" priority="3">
      <formula>#REF!="×"</formula>
    </cfRule>
  </conditionalFormatting>
  <conditionalFormatting sqref="K5">
    <cfRule type="expression" dxfId="1" priority="2">
      <formula>$G$2="×"</formula>
    </cfRule>
  </conditionalFormatting>
  <conditionalFormatting sqref="K8">
    <cfRule type="expression" dxfId="0" priority="1">
      <formula>$G$2="×"</formula>
    </cfRule>
  </conditionalFormatting>
  <dataValidations count="1">
    <dataValidation type="list" allowBlank="1" showInputMessage="1" showErrorMessage="1" sqref="L3 L6" xr:uid="{4C057C17-4645-408A-92E0-A5892DA9D56A}">
      <formula1>$N$3:$O$3</formula1>
    </dataValidation>
  </dataValidations>
  <printOptions horizontalCentered="1"/>
  <pageMargins left="0.70866141732283472" right="0.70866141732283472" top="0.74803149606299213" bottom="0.55118110236220474" header="0.31496062992125984" footer="0.31496062992125984"/>
  <pageSetup paperSize="8" scale="50" fitToHeight="0"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FA7C14-02DA-439B-B285-62CFFB1B9ED3}">
  <sheetPr>
    <tabColor rgb="FFFF0000"/>
    <pageSetUpPr fitToPage="1"/>
  </sheetPr>
  <dimension ref="B1:H25"/>
  <sheetViews>
    <sheetView showGridLines="0" view="pageBreakPreview" zoomScale="85" zoomScaleNormal="115" zoomScaleSheetLayoutView="85" workbookViewId="0">
      <selection activeCell="B5" sqref="B5"/>
    </sheetView>
  </sheetViews>
  <sheetFormatPr defaultRowHeight="14.25"/>
  <cols>
    <col min="1" max="1" width="2.75" style="76" customWidth="1"/>
    <col min="2" max="2" width="9.75" style="76" customWidth="1"/>
    <col min="3" max="3" width="21.375" style="76" customWidth="1"/>
    <col min="4" max="4" width="19" style="76" customWidth="1"/>
    <col min="5" max="5" width="24.125" style="76" customWidth="1"/>
    <col min="6" max="6" width="26.875" style="76" customWidth="1"/>
    <col min="7" max="7" width="22.375" style="76" customWidth="1"/>
    <col min="8" max="8" width="33.125" style="76" customWidth="1"/>
    <col min="9" max="16384" width="9" style="76"/>
  </cols>
  <sheetData>
    <row r="1" spans="2:8" ht="24.75" customHeight="1">
      <c r="B1" s="370" t="s">
        <v>309</v>
      </c>
      <c r="C1" s="370"/>
      <c r="D1" s="370"/>
      <c r="E1" s="370"/>
      <c r="F1" s="78" t="s">
        <v>245</v>
      </c>
      <c r="G1" s="79" t="str">
        <f>'支給申請書兼請求書（病院→国）'!N35</f>
        <v>有</v>
      </c>
      <c r="H1" s="77"/>
    </row>
    <row r="2" spans="2:8" ht="23.25" customHeight="1">
      <c r="B2" s="76" t="s">
        <v>261</v>
      </c>
      <c r="F2" s="78" t="s">
        <v>176</v>
      </c>
      <c r="G2" s="79" t="str">
        <f>'支給申請書兼請求書（病院→国）'!N29</f>
        <v>法人名（個人の場合は記載不要）</v>
      </c>
    </row>
    <row r="3" spans="2:8" ht="26.25" customHeight="1">
      <c r="F3" s="78" t="s">
        <v>175</v>
      </c>
      <c r="G3" s="79" t="str">
        <f>'支給申請書兼請求書（病院→国）'!N21</f>
        <v>●●病院</v>
      </c>
    </row>
    <row r="4" spans="2:8" ht="24.75" customHeight="1">
      <c r="B4" s="372" t="s">
        <v>320</v>
      </c>
      <c r="C4" s="372"/>
      <c r="D4" s="372"/>
      <c r="E4" s="372"/>
      <c r="F4" s="372"/>
      <c r="G4" s="372"/>
      <c r="H4" s="104"/>
    </row>
    <row r="6" spans="2:8" ht="23.25" customHeight="1">
      <c r="B6" s="371" t="s">
        <v>181</v>
      </c>
      <c r="C6" s="371"/>
      <c r="D6" s="371"/>
      <c r="E6" s="371"/>
      <c r="F6" s="371"/>
      <c r="G6" s="371"/>
      <c r="H6" s="371"/>
    </row>
    <row r="8" spans="2:8">
      <c r="B8" s="80" t="s">
        <v>147</v>
      </c>
    </row>
    <row r="9" spans="2:8" ht="28.5">
      <c r="C9" s="84" t="s">
        <v>265</v>
      </c>
      <c r="D9" s="77"/>
      <c r="E9" s="151" t="s">
        <v>133</v>
      </c>
      <c r="F9" s="77"/>
      <c r="G9" s="103" t="s">
        <v>178</v>
      </c>
    </row>
    <row r="10" spans="2:8" ht="24" customHeight="1">
      <c r="C10" s="144">
        <f>C13-C16</f>
        <v>480</v>
      </c>
      <c r="D10" s="77" t="s">
        <v>135</v>
      </c>
      <c r="E10" s="82">
        <v>110000</v>
      </c>
      <c r="F10" s="77" t="s">
        <v>136</v>
      </c>
      <c r="G10" s="100">
        <f>C10*E10</f>
        <v>52800000</v>
      </c>
    </row>
    <row r="11" spans="2:8">
      <c r="C11" s="91"/>
      <c r="D11" s="77"/>
      <c r="E11" s="89"/>
      <c r="F11" s="77"/>
      <c r="G11" s="141"/>
    </row>
    <row r="12" spans="2:8" ht="21">
      <c r="C12" s="140" t="s">
        <v>264</v>
      </c>
      <c r="D12" s="77"/>
      <c r="E12" s="89"/>
      <c r="F12" s="77"/>
      <c r="G12" s="141"/>
    </row>
    <row r="13" spans="2:8">
      <c r="C13" s="102">
        <v>500</v>
      </c>
      <c r="D13" s="77"/>
      <c r="E13" s="89"/>
      <c r="F13" s="77"/>
      <c r="G13" s="141"/>
    </row>
    <row r="14" spans="2:8">
      <c r="C14" s="91"/>
      <c r="D14" s="77"/>
      <c r="E14" s="89"/>
      <c r="F14" s="77"/>
      <c r="G14" s="141"/>
    </row>
    <row r="15" spans="2:8" ht="31.5" customHeight="1">
      <c r="C15" s="140" t="s">
        <v>267</v>
      </c>
      <c r="D15" s="77"/>
      <c r="E15" s="89"/>
      <c r="F15" s="77"/>
      <c r="G15" s="141"/>
    </row>
    <row r="16" spans="2:8" ht="18" customHeight="1">
      <c r="C16" s="102">
        <v>20</v>
      </c>
      <c r="D16" s="77"/>
      <c r="E16" s="89"/>
      <c r="F16" s="77"/>
      <c r="G16" s="90"/>
    </row>
    <row r="17" spans="2:7" ht="18" customHeight="1">
      <c r="C17" s="91"/>
      <c r="D17" s="77"/>
      <c r="E17" s="89"/>
      <c r="F17" s="77"/>
      <c r="G17" s="90"/>
    </row>
    <row r="18" spans="2:7" ht="25.5" customHeight="1">
      <c r="B18" s="80" t="s">
        <v>272</v>
      </c>
    </row>
    <row r="19" spans="2:7" ht="23.25" customHeight="1">
      <c r="B19" s="80"/>
      <c r="C19" s="103" t="s">
        <v>134</v>
      </c>
    </row>
    <row r="20" spans="2:7" ht="38.25" customHeight="1">
      <c r="B20" s="80"/>
      <c r="C20" s="100">
        <f>MAX('【記載例】【Ｒ５】物価支援事業（申請書兼実績報告書）'!G40,'【記載例】【Ｒ６】物価支援事業（申請書兼実績報告書）'!G40)</f>
        <v>100000000</v>
      </c>
    </row>
    <row r="21" spans="2:7">
      <c r="B21" s="80"/>
    </row>
    <row r="23" spans="2:7" ht="23.25" customHeight="1">
      <c r="C23" s="134"/>
      <c r="D23" s="134"/>
      <c r="E23" s="134"/>
      <c r="F23" s="151" t="s">
        <v>178</v>
      </c>
      <c r="G23" s="83">
        <f>G10</f>
        <v>52800000</v>
      </c>
    </row>
    <row r="24" spans="2:7" ht="23.25" customHeight="1">
      <c r="C24" s="134"/>
      <c r="D24" s="134"/>
      <c r="E24" s="134"/>
      <c r="F24" s="151" t="s">
        <v>177</v>
      </c>
      <c r="G24" s="83">
        <f>C20</f>
        <v>100000000</v>
      </c>
    </row>
    <row r="25" spans="2:7" ht="23.25" customHeight="1">
      <c r="C25" s="135"/>
      <c r="D25" s="135"/>
      <c r="E25" s="135"/>
      <c r="F25" s="148" t="s">
        <v>134</v>
      </c>
      <c r="G25" s="149">
        <f>G23+G24</f>
        <v>152800000</v>
      </c>
    </row>
  </sheetData>
  <mergeCells count="3">
    <mergeCell ref="B1:E1"/>
    <mergeCell ref="B4:G4"/>
    <mergeCell ref="B6:H6"/>
  </mergeCells>
  <phoneticPr fontId="37"/>
  <printOptions horizontalCentered="1"/>
  <pageMargins left="0.25" right="0.25" top="0.75" bottom="0.75" header="0.3" footer="0.3"/>
  <pageSetup paperSize="9" scale="79" orientation="portrait" r:id="rId1"/>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A7FC24-EA97-4B32-B18B-1E76C7B03190}">
  <sheetPr>
    <tabColor theme="9" tint="0.79998168889431442"/>
    <pageSetUpPr fitToPage="1"/>
  </sheetPr>
  <dimension ref="B1:K40"/>
  <sheetViews>
    <sheetView showGridLines="0" view="pageBreakPreview" topLeftCell="A5" zoomScale="85" zoomScaleNormal="115" zoomScaleSheetLayoutView="85" workbookViewId="0">
      <selection activeCell="G18" sqref="G18"/>
    </sheetView>
  </sheetViews>
  <sheetFormatPr defaultRowHeight="14.25"/>
  <cols>
    <col min="1" max="1" width="2.75" style="76" customWidth="1"/>
    <col min="2" max="2" width="9.75" style="76" customWidth="1"/>
    <col min="3" max="3" width="21.375" style="76" customWidth="1"/>
    <col min="4" max="4" width="19" style="76" customWidth="1"/>
    <col min="5" max="5" width="24.125" style="76" customWidth="1"/>
    <col min="6" max="6" width="26.875" style="76" customWidth="1"/>
    <col min="7" max="7" width="22.375" style="76" customWidth="1"/>
    <col min="8" max="8" width="33.125" style="76" customWidth="1"/>
    <col min="9" max="16384" width="9" style="76"/>
  </cols>
  <sheetData>
    <row r="1" spans="2:11" ht="24.75" customHeight="1">
      <c r="B1" s="370" t="s">
        <v>310</v>
      </c>
      <c r="C1" s="370"/>
      <c r="D1" s="370"/>
      <c r="E1" s="370"/>
      <c r="F1" s="155"/>
      <c r="G1" s="156"/>
      <c r="H1" s="77"/>
    </row>
    <row r="2" spans="2:11">
      <c r="B2" s="80" t="s">
        <v>148</v>
      </c>
    </row>
    <row r="3" spans="2:11" ht="39" customHeight="1">
      <c r="B3" s="146"/>
      <c r="C3" s="76" t="s">
        <v>149</v>
      </c>
      <c r="F3" s="151" t="s">
        <v>158</v>
      </c>
      <c r="G3" s="151" t="s">
        <v>251</v>
      </c>
    </row>
    <row r="4" spans="2:11" ht="38.25" customHeight="1">
      <c r="E4" s="151" t="s">
        <v>159</v>
      </c>
      <c r="F4" s="145">
        <v>2000</v>
      </c>
      <c r="G4" s="145">
        <v>500</v>
      </c>
    </row>
    <row r="5" spans="2:11" ht="33.75" customHeight="1">
      <c r="E5" s="95" t="s">
        <v>269</v>
      </c>
      <c r="F5" s="385">
        <f>F4+G4</f>
        <v>2500</v>
      </c>
      <c r="G5" s="386"/>
    </row>
    <row r="6" spans="2:11" ht="19.5" customHeight="1">
      <c r="F6" s="94"/>
    </row>
    <row r="7" spans="2:11" ht="19.5" customHeight="1">
      <c r="F7" s="151" t="s">
        <v>161</v>
      </c>
      <c r="G7" s="150" t="s">
        <v>263</v>
      </c>
      <c r="J7" s="76" t="s">
        <v>162</v>
      </c>
      <c r="K7" s="76" t="s">
        <v>170</v>
      </c>
    </row>
    <row r="8" spans="2:11" ht="19.5" customHeight="1">
      <c r="C8" s="152"/>
      <c r="D8" s="152"/>
      <c r="E8" s="152"/>
      <c r="F8" s="152"/>
      <c r="G8" s="152"/>
      <c r="H8" s="152"/>
    </row>
    <row r="9" spans="2:11" ht="25.5" customHeight="1">
      <c r="D9" s="151" t="s">
        <v>151</v>
      </c>
      <c r="E9" s="151" t="s">
        <v>255</v>
      </c>
      <c r="F9" s="151" t="s">
        <v>256</v>
      </c>
      <c r="G9" s="151" t="s">
        <v>138</v>
      </c>
    </row>
    <row r="10" spans="2:11">
      <c r="B10" s="382" t="s">
        <v>150</v>
      </c>
      <c r="C10" s="382"/>
      <c r="D10" s="99" t="s">
        <v>152</v>
      </c>
      <c r="E10" s="101">
        <v>100000000</v>
      </c>
      <c r="F10" s="101">
        <v>5000000</v>
      </c>
      <c r="G10" s="100" cm="1">
        <f t="array" ref="G10">_xlfn.IFS($G$7="○",IF(AND(1&lt;=$F$5,999&gt;=$F$5),E10,0),$G$7="×",IF(AND(1&lt;=$F$5,999&gt;=$F$5),F10,0))</f>
        <v>0</v>
      </c>
    </row>
    <row r="11" spans="2:11">
      <c r="B11" s="382"/>
      <c r="C11" s="382"/>
      <c r="D11" s="99" t="s">
        <v>153</v>
      </c>
      <c r="E11" s="101">
        <v>100000000</v>
      </c>
      <c r="F11" s="101">
        <v>15000000</v>
      </c>
      <c r="G11" s="100" cm="1">
        <f t="array" ref="G11">_xlfn.IFS($G$7="○",IF(AND(1000&lt;=$F$5,1999&gt;=$F$5),E11,0),$G$7="×",IF(AND(1000&lt;=$F$5,1999&gt;=$F$5),F11,0))</f>
        <v>0</v>
      </c>
    </row>
    <row r="12" spans="2:11">
      <c r="B12" s="382"/>
      <c r="C12" s="382"/>
      <c r="D12" s="99" t="s">
        <v>154</v>
      </c>
      <c r="E12" s="101">
        <v>100000000</v>
      </c>
      <c r="F12" s="101">
        <v>30000000</v>
      </c>
      <c r="G12" s="100" cm="1">
        <f t="array" ref="G12">_xlfn.IFS($G$7="○",IF(AND(2000&lt;=$F$5,2999&gt;=$F$5),E12,0),$G$7="×",IF(AND(2000&lt;=$F$5,2999&gt;=$F$5),F12,0))</f>
        <v>100000000</v>
      </c>
    </row>
    <row r="13" spans="2:11">
      <c r="B13" s="382"/>
      <c r="C13" s="382"/>
      <c r="D13" s="99" t="s">
        <v>155</v>
      </c>
      <c r="E13" s="101">
        <v>100000000</v>
      </c>
      <c r="F13" s="101">
        <v>90000000</v>
      </c>
      <c r="G13" s="100" cm="1">
        <f t="array" ref="G13">_xlfn.IFS($G$7="○",IF(AND(3000&lt;=$F$5,4999&gt;=$F$5),E13,0),$G$7="×",IF(AND(3000&lt;=$F$5,4999&gt;=$F$5),F13,0))</f>
        <v>0</v>
      </c>
    </row>
    <row r="14" spans="2:11">
      <c r="B14" s="382"/>
      <c r="C14" s="382"/>
      <c r="D14" s="99" t="s">
        <v>156</v>
      </c>
      <c r="E14" s="101">
        <v>150000000</v>
      </c>
      <c r="F14" s="101">
        <v>150000000</v>
      </c>
      <c r="G14" s="100" cm="1">
        <f t="array" ref="G14">_xlfn.IFS($G$7="○",IF(AND(5000&lt;=$F$5,6999&gt;=$F$5),E14,0),$G$7="×",IF(AND(5000&lt;=$F$5,6999&gt;=$F$5),F14,0))</f>
        <v>0</v>
      </c>
    </row>
    <row r="15" spans="2:11">
      <c r="B15" s="382"/>
      <c r="C15" s="382"/>
      <c r="D15" s="99" t="s">
        <v>157</v>
      </c>
      <c r="E15" s="101">
        <v>200000000</v>
      </c>
      <c r="F15" s="101">
        <v>200000000</v>
      </c>
      <c r="G15" s="100" cm="1">
        <f t="array" ref="G15">_xlfn.IFS($G$7="○",IF(AND(7000&lt;=$F$5),E15,0),$G$7="×",IF(AND(7000&lt;=$F$5),F15,0))</f>
        <v>0</v>
      </c>
    </row>
    <row r="16" spans="2:11">
      <c r="C16" s="135"/>
      <c r="D16" s="135"/>
      <c r="E16" s="135"/>
      <c r="F16" s="103" t="s">
        <v>177</v>
      </c>
      <c r="G16" s="98">
        <f>SUM(G10:G15)</f>
        <v>100000000</v>
      </c>
    </row>
    <row r="18" spans="2:7" ht="39" customHeight="1">
      <c r="B18" s="146"/>
      <c r="C18" s="76" t="s">
        <v>163</v>
      </c>
      <c r="G18" s="178" t="s">
        <v>164</v>
      </c>
    </row>
    <row r="19" spans="2:7" ht="40.5" customHeight="1">
      <c r="F19" s="151" t="s">
        <v>159</v>
      </c>
      <c r="G19" s="145">
        <v>2000</v>
      </c>
    </row>
    <row r="20" spans="2:7" ht="67.5" customHeight="1">
      <c r="F20" s="84" t="s">
        <v>321</v>
      </c>
      <c r="G20" s="145">
        <v>0</v>
      </c>
    </row>
    <row r="21" spans="2:7" ht="29.25" customHeight="1">
      <c r="F21" s="95" t="s">
        <v>168</v>
      </c>
      <c r="G21" s="97" t="str" cm="1">
        <f t="array" ref="G21">_xlfn.IFS($G$7="○","",$F$5&lt;3000,"○",$F$5&gt;=3000,"×")</f>
        <v/>
      </c>
    </row>
    <row r="22" spans="2:7" ht="33.75" customHeight="1">
      <c r="F22" s="95" t="s">
        <v>165</v>
      </c>
      <c r="G22" s="96">
        <f>IF($G$21="○",$G$19+$G$20,0)</f>
        <v>0</v>
      </c>
    </row>
    <row r="23" spans="2:7" ht="19.5" customHeight="1">
      <c r="F23" s="93"/>
      <c r="G23" s="94"/>
    </row>
    <row r="24" spans="2:7" ht="25.5" customHeight="1">
      <c r="D24" s="151" t="s">
        <v>151</v>
      </c>
      <c r="E24" s="383" t="s">
        <v>254</v>
      </c>
      <c r="F24" s="384"/>
      <c r="G24" s="151" t="s">
        <v>138</v>
      </c>
    </row>
    <row r="25" spans="2:7">
      <c r="B25" s="382" t="s">
        <v>252</v>
      </c>
      <c r="C25" s="382"/>
      <c r="D25" s="99" t="s">
        <v>166</v>
      </c>
      <c r="E25" s="138"/>
      <c r="F25" s="139">
        <v>20000000</v>
      </c>
      <c r="G25" s="100" t="e" cm="1">
        <f t="array" ref="G25">_xlfn.IFS($G$21="○",IF(AND(800&lt;=$G$22,1999&gt;=$G$22),F25,0),$G$21="×",0)</f>
        <v>#N/A</v>
      </c>
    </row>
    <row r="26" spans="2:7">
      <c r="B26" s="382"/>
      <c r="C26" s="382"/>
      <c r="D26" s="99" t="s">
        <v>167</v>
      </c>
      <c r="E26" s="138"/>
      <c r="F26" s="139">
        <v>80000000</v>
      </c>
      <c r="G26" s="100" t="e" cm="1">
        <f t="array" ref="G26">_xlfn.IFS($G$21="○",IF(AND(2000&lt;=$G$22,99999999&gt;=$G$22),F26,0),$G$21="×",0)</f>
        <v>#N/A</v>
      </c>
    </row>
    <row r="27" spans="2:7">
      <c r="C27" s="135"/>
      <c r="D27" s="135"/>
      <c r="E27" s="135"/>
      <c r="F27" s="103" t="s">
        <v>177</v>
      </c>
      <c r="G27" s="147" t="e">
        <f>MAX(G25:G26)</f>
        <v>#N/A</v>
      </c>
    </row>
    <row r="29" spans="2:7" ht="39" customHeight="1">
      <c r="B29" s="146"/>
      <c r="C29" s="76" t="s">
        <v>172</v>
      </c>
      <c r="G29" s="151" t="s">
        <v>171</v>
      </c>
    </row>
    <row r="30" spans="2:7" ht="39.75" customHeight="1">
      <c r="F30" s="151" t="s">
        <v>159</v>
      </c>
      <c r="G30" s="145">
        <v>300</v>
      </c>
    </row>
    <row r="31" spans="2:7" ht="18.75" customHeight="1">
      <c r="F31" s="151" t="s">
        <v>173</v>
      </c>
      <c r="G31" s="92">
        <f>$G$30*3</f>
        <v>900</v>
      </c>
    </row>
    <row r="32" spans="2:7" ht="29.25" customHeight="1">
      <c r="F32" s="95" t="s">
        <v>168</v>
      </c>
      <c r="G32" s="97" t="str" cm="1">
        <f t="array" ref="G32">_xlfn.IFS($G$7="○","",$F$5&lt;3000,"○",$F$5&gt;=3000,"×")</f>
        <v/>
      </c>
    </row>
    <row r="33" spans="2:7" ht="33.75" customHeight="1">
      <c r="F33" s="95" t="s">
        <v>174</v>
      </c>
      <c r="G33" s="96">
        <f>IF($G$32="○",$G$31,0)</f>
        <v>0</v>
      </c>
    </row>
    <row r="34" spans="2:7" ht="19.5" customHeight="1">
      <c r="F34" s="93"/>
      <c r="G34" s="94"/>
    </row>
    <row r="35" spans="2:7" ht="25.5" customHeight="1">
      <c r="D35" s="151" t="s">
        <v>151</v>
      </c>
      <c r="E35" s="383" t="s">
        <v>254</v>
      </c>
      <c r="F35" s="384"/>
      <c r="G35" s="151" t="s">
        <v>138</v>
      </c>
    </row>
    <row r="36" spans="2:7">
      <c r="B36" s="382" t="s">
        <v>253</v>
      </c>
      <c r="C36" s="382"/>
      <c r="D36" s="99" t="s">
        <v>166</v>
      </c>
      <c r="E36" s="138"/>
      <c r="F36" s="139">
        <v>20000000</v>
      </c>
      <c r="G36" s="100" t="e" cm="1">
        <f t="array" ref="G36">_xlfn.IFS($G$32="○",IF(AND(800&lt;=$G$33,1999&gt;=$G$33),F36,0),$G$32="×",0)</f>
        <v>#N/A</v>
      </c>
    </row>
    <row r="37" spans="2:7">
      <c r="B37" s="382"/>
      <c r="C37" s="382"/>
      <c r="D37" s="99" t="s">
        <v>167</v>
      </c>
      <c r="E37" s="138"/>
      <c r="F37" s="139">
        <v>80000000</v>
      </c>
      <c r="G37" s="100" t="e" cm="1">
        <f t="array" ref="G37">_xlfn.IFS($G$32="○",IF(AND(2000&lt;=$G$33,99999999&gt;=$G$33),F37,0),$G$32="×",0)</f>
        <v>#N/A</v>
      </c>
    </row>
    <row r="38" spans="2:7">
      <c r="C38" s="135"/>
      <c r="D38" s="135"/>
      <c r="E38" s="135"/>
      <c r="F38" s="103" t="s">
        <v>177</v>
      </c>
      <c r="G38" s="147" t="e">
        <f>MAX(G36:G37)</f>
        <v>#N/A</v>
      </c>
    </row>
    <row r="40" spans="2:7" ht="35.25" customHeight="1">
      <c r="C40" s="134"/>
      <c r="D40" s="134"/>
      <c r="E40" s="134"/>
      <c r="F40" s="151" t="s">
        <v>270</v>
      </c>
      <c r="G40" s="83">
        <f>_xlfn.AGGREGATE(4,6,G16,G27,G38)</f>
        <v>100000000</v>
      </c>
    </row>
  </sheetData>
  <mergeCells count="7">
    <mergeCell ref="B36:C37"/>
    <mergeCell ref="B1:E1"/>
    <mergeCell ref="F5:G5"/>
    <mergeCell ref="B10:C15"/>
    <mergeCell ref="E24:F24"/>
    <mergeCell ref="B25:C26"/>
    <mergeCell ref="E35:F35"/>
  </mergeCells>
  <phoneticPr fontId="37"/>
  <dataValidations count="1">
    <dataValidation type="list" allowBlank="1" showInputMessage="1" showErrorMessage="1" sqref="G7" xr:uid="{828B4742-C6F3-4F72-B786-9876F9AAD44E}">
      <formula1>$J$7:$K$7</formula1>
    </dataValidation>
  </dataValidations>
  <printOptions horizontalCentered="1"/>
  <pageMargins left="0.25" right="0.25" top="0.75" bottom="0.75" header="0.3" footer="0.3"/>
  <pageSetup paperSize="9" scale="7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57345" r:id="rId4" name="Check Box 1">
              <controlPr defaultSize="0" autoFill="0" autoLine="0" autoPict="0">
                <anchor moveWithCells="1">
                  <from>
                    <xdr:col>1</xdr:col>
                    <xdr:colOff>276225</xdr:colOff>
                    <xdr:row>2</xdr:row>
                    <xdr:rowOff>85725</xdr:rowOff>
                  </from>
                  <to>
                    <xdr:col>1</xdr:col>
                    <xdr:colOff>504825</xdr:colOff>
                    <xdr:row>2</xdr:row>
                    <xdr:rowOff>400050</xdr:rowOff>
                  </to>
                </anchor>
              </controlPr>
            </control>
          </mc:Choice>
        </mc:AlternateContent>
        <mc:AlternateContent xmlns:mc="http://schemas.openxmlformats.org/markup-compatibility/2006">
          <mc:Choice Requires="x14">
            <control shapeId="57346" r:id="rId5" name="Check Box 2">
              <controlPr defaultSize="0" autoFill="0" autoLine="0" autoPict="0">
                <anchor moveWithCells="1">
                  <from>
                    <xdr:col>1</xdr:col>
                    <xdr:colOff>276225</xdr:colOff>
                    <xdr:row>17</xdr:row>
                    <xdr:rowOff>85725</xdr:rowOff>
                  </from>
                  <to>
                    <xdr:col>1</xdr:col>
                    <xdr:colOff>504825</xdr:colOff>
                    <xdr:row>17</xdr:row>
                    <xdr:rowOff>400050</xdr:rowOff>
                  </to>
                </anchor>
              </controlPr>
            </control>
          </mc:Choice>
        </mc:AlternateContent>
        <mc:AlternateContent xmlns:mc="http://schemas.openxmlformats.org/markup-compatibility/2006">
          <mc:Choice Requires="x14">
            <control shapeId="57347" r:id="rId6" name="Check Box 3">
              <controlPr defaultSize="0" autoFill="0" autoLine="0" autoPict="0">
                <anchor moveWithCells="1">
                  <from>
                    <xdr:col>1</xdr:col>
                    <xdr:colOff>276225</xdr:colOff>
                    <xdr:row>28</xdr:row>
                    <xdr:rowOff>85725</xdr:rowOff>
                  </from>
                  <to>
                    <xdr:col>1</xdr:col>
                    <xdr:colOff>504825</xdr:colOff>
                    <xdr:row>28</xdr:row>
                    <xdr:rowOff>390525</xdr:rowOff>
                  </to>
                </anchor>
              </controlPr>
            </control>
          </mc:Choice>
        </mc:AlternateContent>
      </controls>
    </mc:Choice>
  </mc:AlternateContent>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CFFA71-A05A-4BE7-801D-5DF1DFD69540}">
  <sheetPr>
    <tabColor theme="9" tint="0.79998168889431442"/>
    <pageSetUpPr fitToPage="1"/>
  </sheetPr>
  <dimension ref="B1:K40"/>
  <sheetViews>
    <sheetView showGridLines="0" tabSelected="1" view="pageBreakPreview" topLeftCell="A6" zoomScale="85" zoomScaleNormal="115" zoomScaleSheetLayoutView="85" workbookViewId="0">
      <selection activeCell="G18" sqref="G18"/>
    </sheetView>
  </sheetViews>
  <sheetFormatPr defaultRowHeight="14.25"/>
  <cols>
    <col min="1" max="1" width="2.75" style="76" customWidth="1"/>
    <col min="2" max="2" width="9.75" style="76" customWidth="1"/>
    <col min="3" max="3" width="21.375" style="76" customWidth="1"/>
    <col min="4" max="4" width="19" style="76" customWidth="1"/>
    <col min="5" max="5" width="24.125" style="76" customWidth="1"/>
    <col min="6" max="6" width="26.875" style="76" customWidth="1"/>
    <col min="7" max="7" width="22.375" style="76" customWidth="1"/>
    <col min="8" max="8" width="33.125" style="76" customWidth="1"/>
    <col min="9" max="16384" width="9" style="76"/>
  </cols>
  <sheetData>
    <row r="1" spans="2:11" ht="24.75" customHeight="1">
      <c r="B1" s="370" t="s">
        <v>311</v>
      </c>
      <c r="C1" s="370"/>
      <c r="D1" s="370"/>
      <c r="E1" s="370"/>
      <c r="F1" s="155"/>
      <c r="G1" s="156"/>
      <c r="H1" s="77"/>
    </row>
    <row r="2" spans="2:11">
      <c r="B2" s="80" t="s">
        <v>148</v>
      </c>
    </row>
    <row r="3" spans="2:11" ht="39" customHeight="1">
      <c r="B3" s="146"/>
      <c r="C3" s="76" t="s">
        <v>149</v>
      </c>
      <c r="F3" s="151" t="s">
        <v>158</v>
      </c>
      <c r="G3" s="151" t="s">
        <v>251</v>
      </c>
    </row>
    <row r="4" spans="2:11" ht="38.25" customHeight="1">
      <c r="E4" s="151" t="s">
        <v>160</v>
      </c>
      <c r="F4" s="145">
        <v>2500</v>
      </c>
      <c r="G4" s="145">
        <v>500</v>
      </c>
    </row>
    <row r="5" spans="2:11" ht="33.75" customHeight="1">
      <c r="E5" s="95" t="s">
        <v>269</v>
      </c>
      <c r="F5" s="385">
        <f>F4+G4</f>
        <v>3000</v>
      </c>
      <c r="G5" s="386"/>
    </row>
    <row r="6" spans="2:11" ht="19.5" customHeight="1">
      <c r="F6" s="94"/>
    </row>
    <row r="7" spans="2:11" ht="19.5" customHeight="1">
      <c r="F7" s="151" t="s">
        <v>161</v>
      </c>
      <c r="G7" s="150" t="s">
        <v>169</v>
      </c>
      <c r="J7" s="76" t="s">
        <v>162</v>
      </c>
      <c r="K7" s="76" t="s">
        <v>170</v>
      </c>
    </row>
    <row r="8" spans="2:11" ht="19.5" customHeight="1">
      <c r="C8" s="152"/>
      <c r="D8" s="152"/>
      <c r="E8" s="152"/>
      <c r="F8" s="152"/>
      <c r="G8" s="152"/>
      <c r="H8" s="152"/>
    </row>
    <row r="9" spans="2:11" ht="25.5" customHeight="1">
      <c r="D9" s="151" t="s">
        <v>151</v>
      </c>
      <c r="E9" s="151" t="s">
        <v>255</v>
      </c>
      <c r="F9" s="151" t="s">
        <v>256</v>
      </c>
      <c r="G9" s="151" t="s">
        <v>138</v>
      </c>
    </row>
    <row r="10" spans="2:11">
      <c r="B10" s="382" t="s">
        <v>150</v>
      </c>
      <c r="C10" s="382"/>
      <c r="D10" s="99" t="s">
        <v>152</v>
      </c>
      <c r="E10" s="101">
        <v>100000000</v>
      </c>
      <c r="F10" s="101">
        <v>5000000</v>
      </c>
      <c r="G10" s="100" cm="1">
        <f t="array" ref="G10">_xlfn.IFS($G$7="○",IF(AND(1&lt;=$F$5,999&gt;=$F$5),E10,0),$G$7="×",IF(AND(1&lt;=$F$5,999&gt;=$F$5),F10,0))</f>
        <v>0</v>
      </c>
    </row>
    <row r="11" spans="2:11">
      <c r="B11" s="382"/>
      <c r="C11" s="382"/>
      <c r="D11" s="99" t="s">
        <v>153</v>
      </c>
      <c r="E11" s="101">
        <v>100000000</v>
      </c>
      <c r="F11" s="101">
        <v>15000000</v>
      </c>
      <c r="G11" s="100" cm="1">
        <f t="array" ref="G11">_xlfn.IFS($G$7="○",IF(AND(1000&lt;=$F$5,1999&gt;=$F$5),E11,0),$G$7="×",IF(AND(1000&lt;=$F$5,1999&gt;=$F$5),F11,0))</f>
        <v>0</v>
      </c>
    </row>
    <row r="12" spans="2:11">
      <c r="B12" s="382"/>
      <c r="C12" s="382"/>
      <c r="D12" s="99" t="s">
        <v>154</v>
      </c>
      <c r="E12" s="101">
        <v>100000000</v>
      </c>
      <c r="F12" s="101">
        <v>30000000</v>
      </c>
      <c r="G12" s="100" cm="1">
        <f t="array" ref="G12">_xlfn.IFS($G$7="○",IF(AND(2000&lt;=$F$5,2999&gt;=$F$5),E12,0),$G$7="×",IF(AND(2000&lt;=$F$5,2999&gt;=$F$5),F12,0))</f>
        <v>0</v>
      </c>
    </row>
    <row r="13" spans="2:11">
      <c r="B13" s="382"/>
      <c r="C13" s="382"/>
      <c r="D13" s="99" t="s">
        <v>155</v>
      </c>
      <c r="E13" s="101">
        <v>100000000</v>
      </c>
      <c r="F13" s="101">
        <v>90000000</v>
      </c>
      <c r="G13" s="100" cm="1">
        <f t="array" ref="G13">_xlfn.IFS($G$7="○",IF(AND(3000&lt;=$F$5,4999&gt;=$F$5),E13,0),$G$7="×",IF(AND(3000&lt;=$F$5,4999&gt;=$F$5),F13,0))</f>
        <v>90000000</v>
      </c>
    </row>
    <row r="14" spans="2:11">
      <c r="B14" s="382"/>
      <c r="C14" s="382"/>
      <c r="D14" s="99" t="s">
        <v>156</v>
      </c>
      <c r="E14" s="101">
        <v>150000000</v>
      </c>
      <c r="F14" s="101">
        <v>150000000</v>
      </c>
      <c r="G14" s="100" cm="1">
        <f t="array" ref="G14">_xlfn.IFS($G$7="○",IF(AND(5000&lt;=$F$5,6999&gt;=$F$5),E14,0),$G$7="×",IF(AND(5000&lt;=$F$5,6999&gt;=$F$5),F14,0))</f>
        <v>0</v>
      </c>
    </row>
    <row r="15" spans="2:11">
      <c r="B15" s="382"/>
      <c r="C15" s="382"/>
      <c r="D15" s="99" t="s">
        <v>157</v>
      </c>
      <c r="E15" s="101">
        <v>200000000</v>
      </c>
      <c r="F15" s="101">
        <v>200000000</v>
      </c>
      <c r="G15" s="100" cm="1">
        <f t="array" ref="G15">_xlfn.IFS($G$7="○",IF(AND(7000&lt;=$F$5),E15,0),$G$7="×",IF(AND(7000&lt;=$F$5),F15,0))</f>
        <v>0</v>
      </c>
    </row>
    <row r="16" spans="2:11">
      <c r="C16" s="135"/>
      <c r="D16" s="135"/>
      <c r="E16" s="135"/>
      <c r="F16" s="103" t="s">
        <v>177</v>
      </c>
      <c r="G16" s="98">
        <f>SUM(G10:G15)</f>
        <v>90000000</v>
      </c>
    </row>
    <row r="18" spans="2:7" ht="39" customHeight="1">
      <c r="B18" s="146"/>
      <c r="C18" s="76" t="s">
        <v>163</v>
      </c>
      <c r="G18" s="178" t="s">
        <v>164</v>
      </c>
    </row>
    <row r="19" spans="2:7" ht="40.5" customHeight="1">
      <c r="F19" s="151" t="s">
        <v>160</v>
      </c>
      <c r="G19" s="145">
        <v>800</v>
      </c>
    </row>
    <row r="20" spans="2:7" ht="67.5" customHeight="1">
      <c r="F20" s="84" t="s">
        <v>321</v>
      </c>
      <c r="G20" s="145">
        <v>800</v>
      </c>
    </row>
    <row r="21" spans="2:7" ht="29.25" customHeight="1">
      <c r="F21" s="95" t="s">
        <v>168</v>
      </c>
      <c r="G21" s="97" t="str" cm="1">
        <f t="array" ref="G21">_xlfn.IFS($G$7="○","",$F$5&lt;3000,"○",$F$5&gt;=3000,"×")</f>
        <v>×</v>
      </c>
    </row>
    <row r="22" spans="2:7" ht="33.75" customHeight="1">
      <c r="F22" s="95" t="s">
        <v>165</v>
      </c>
      <c r="G22" s="96">
        <f>IF($G$21="○",$G$19+$G$20,0)</f>
        <v>0</v>
      </c>
    </row>
    <row r="23" spans="2:7" ht="19.5" customHeight="1">
      <c r="F23" s="93"/>
      <c r="G23" s="94"/>
    </row>
    <row r="24" spans="2:7" ht="25.5" customHeight="1">
      <c r="D24" s="151" t="s">
        <v>151</v>
      </c>
      <c r="E24" s="383" t="s">
        <v>254</v>
      </c>
      <c r="F24" s="384"/>
      <c r="G24" s="151" t="s">
        <v>138</v>
      </c>
    </row>
    <row r="25" spans="2:7">
      <c r="B25" s="382" t="s">
        <v>252</v>
      </c>
      <c r="C25" s="382"/>
      <c r="D25" s="99" t="s">
        <v>166</v>
      </c>
      <c r="E25" s="138"/>
      <c r="F25" s="139">
        <v>20000000</v>
      </c>
      <c r="G25" s="100" cm="1">
        <f t="array" ref="G25">_xlfn.IFS($G$21="○",IF(AND(800&lt;=$G$22,1999&gt;=$G$22),F25,0),$G$21="×",0)</f>
        <v>0</v>
      </c>
    </row>
    <row r="26" spans="2:7">
      <c r="B26" s="382"/>
      <c r="C26" s="382"/>
      <c r="D26" s="99" t="s">
        <v>167</v>
      </c>
      <c r="E26" s="138"/>
      <c r="F26" s="139">
        <v>80000000</v>
      </c>
      <c r="G26" s="100" cm="1">
        <f t="array" ref="G26">_xlfn.IFS($G$21="○",IF(AND(2000&lt;=$G$22,99999999&gt;=$G$22),F26,0),$G$21="×",0)</f>
        <v>0</v>
      </c>
    </row>
    <row r="27" spans="2:7">
      <c r="C27" s="135"/>
      <c r="D27" s="135"/>
      <c r="E27" s="135"/>
      <c r="F27" s="103" t="s">
        <v>177</v>
      </c>
      <c r="G27" s="147">
        <f>MAX(G25:G26)</f>
        <v>0</v>
      </c>
    </row>
    <row r="29" spans="2:7" ht="39" customHeight="1">
      <c r="B29" s="146"/>
      <c r="C29" s="76" t="s">
        <v>172</v>
      </c>
      <c r="G29" s="151" t="s">
        <v>171</v>
      </c>
    </row>
    <row r="30" spans="2:7" ht="39.75" customHeight="1">
      <c r="F30" s="151" t="s">
        <v>160</v>
      </c>
      <c r="G30" s="145">
        <v>300</v>
      </c>
    </row>
    <row r="31" spans="2:7" ht="18.75" customHeight="1">
      <c r="F31" s="151" t="s">
        <v>173</v>
      </c>
      <c r="G31" s="92">
        <f>$G$30*3</f>
        <v>900</v>
      </c>
    </row>
    <row r="32" spans="2:7" ht="29.25" customHeight="1">
      <c r="F32" s="95" t="s">
        <v>168</v>
      </c>
      <c r="G32" s="97" t="str" cm="1">
        <f t="array" ref="G32">_xlfn.IFS($G$7="○","",$F$5&lt;3000,"○",$F$5&gt;=3000,"×")</f>
        <v>×</v>
      </c>
    </row>
    <row r="33" spans="2:7" ht="33.75" customHeight="1">
      <c r="F33" s="95" t="s">
        <v>174</v>
      </c>
      <c r="G33" s="96">
        <f>IF($G$32="○",$G$31,0)</f>
        <v>0</v>
      </c>
    </row>
    <row r="34" spans="2:7" ht="19.5" customHeight="1">
      <c r="F34" s="93"/>
      <c r="G34" s="94"/>
    </row>
    <row r="35" spans="2:7" ht="25.5" customHeight="1">
      <c r="D35" s="151" t="s">
        <v>151</v>
      </c>
      <c r="E35" s="383" t="s">
        <v>254</v>
      </c>
      <c r="F35" s="384"/>
      <c r="G35" s="151" t="s">
        <v>138</v>
      </c>
    </row>
    <row r="36" spans="2:7">
      <c r="B36" s="382" t="s">
        <v>253</v>
      </c>
      <c r="C36" s="382"/>
      <c r="D36" s="99" t="s">
        <v>166</v>
      </c>
      <c r="E36" s="138"/>
      <c r="F36" s="139">
        <v>20000000</v>
      </c>
      <c r="G36" s="100" cm="1">
        <f t="array" ref="G36">_xlfn.IFS($G$32="○",IF(AND(800&lt;=$G$33,1999&gt;=$G$33),F36,0),$G$32="×",0)</f>
        <v>0</v>
      </c>
    </row>
    <row r="37" spans="2:7">
      <c r="B37" s="382"/>
      <c r="C37" s="382"/>
      <c r="D37" s="99" t="s">
        <v>167</v>
      </c>
      <c r="E37" s="138"/>
      <c r="F37" s="139">
        <v>80000000</v>
      </c>
      <c r="G37" s="100" cm="1">
        <f t="array" ref="G37">_xlfn.IFS($G$32="○",IF(AND(2000&lt;=$G$33,99999999&gt;=$G$33),F37,0),$G$32="×",0)</f>
        <v>0</v>
      </c>
    </row>
    <row r="38" spans="2:7">
      <c r="C38" s="135"/>
      <c r="D38" s="135"/>
      <c r="E38" s="135"/>
      <c r="F38" s="103" t="s">
        <v>177</v>
      </c>
      <c r="G38" s="147">
        <f>MAX(G36:G37)</f>
        <v>0</v>
      </c>
    </row>
    <row r="40" spans="2:7" ht="35.25" customHeight="1">
      <c r="C40" s="134"/>
      <c r="D40" s="134"/>
      <c r="E40" s="134"/>
      <c r="F40" s="151" t="s">
        <v>271</v>
      </c>
      <c r="G40" s="83">
        <f>_xlfn.AGGREGATE(4,6,G16,G27,G38)</f>
        <v>90000000</v>
      </c>
    </row>
  </sheetData>
  <mergeCells count="7">
    <mergeCell ref="B36:C37"/>
    <mergeCell ref="B1:E1"/>
    <mergeCell ref="F5:G5"/>
    <mergeCell ref="B10:C15"/>
    <mergeCell ref="E24:F24"/>
    <mergeCell ref="B25:C26"/>
    <mergeCell ref="E35:F35"/>
  </mergeCells>
  <phoneticPr fontId="37"/>
  <dataValidations count="1">
    <dataValidation type="list" allowBlank="1" showInputMessage="1" showErrorMessage="1" sqref="G7" xr:uid="{84954AD4-875D-4FB6-8F7C-C8A93FD69DAC}">
      <formula1>$J$7:$K$7</formula1>
    </dataValidation>
  </dataValidations>
  <printOptions horizontalCentered="1"/>
  <pageMargins left="0.25" right="0.25" top="0.75" bottom="0.75" header="0.3" footer="0.3"/>
  <pageSetup paperSize="9" scale="7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58369" r:id="rId4" name="Check Box 1">
              <controlPr defaultSize="0" autoFill="0" autoLine="0" autoPict="0">
                <anchor moveWithCells="1">
                  <from>
                    <xdr:col>1</xdr:col>
                    <xdr:colOff>276225</xdr:colOff>
                    <xdr:row>2</xdr:row>
                    <xdr:rowOff>85725</xdr:rowOff>
                  </from>
                  <to>
                    <xdr:col>1</xdr:col>
                    <xdr:colOff>504825</xdr:colOff>
                    <xdr:row>2</xdr:row>
                    <xdr:rowOff>400050</xdr:rowOff>
                  </to>
                </anchor>
              </controlPr>
            </control>
          </mc:Choice>
        </mc:AlternateContent>
        <mc:AlternateContent xmlns:mc="http://schemas.openxmlformats.org/markup-compatibility/2006">
          <mc:Choice Requires="x14">
            <control shapeId="58370" r:id="rId5" name="Check Box 2">
              <controlPr defaultSize="0" autoFill="0" autoLine="0" autoPict="0">
                <anchor moveWithCells="1">
                  <from>
                    <xdr:col>1</xdr:col>
                    <xdr:colOff>276225</xdr:colOff>
                    <xdr:row>17</xdr:row>
                    <xdr:rowOff>85725</xdr:rowOff>
                  </from>
                  <to>
                    <xdr:col>1</xdr:col>
                    <xdr:colOff>504825</xdr:colOff>
                    <xdr:row>17</xdr:row>
                    <xdr:rowOff>400050</xdr:rowOff>
                  </to>
                </anchor>
              </controlPr>
            </control>
          </mc:Choice>
        </mc:AlternateContent>
        <mc:AlternateContent xmlns:mc="http://schemas.openxmlformats.org/markup-compatibility/2006">
          <mc:Choice Requires="x14">
            <control shapeId="58371" r:id="rId6" name="Check Box 3">
              <controlPr defaultSize="0" autoFill="0" autoLine="0" autoPict="0">
                <anchor moveWithCells="1">
                  <from>
                    <xdr:col>1</xdr:col>
                    <xdr:colOff>276225</xdr:colOff>
                    <xdr:row>28</xdr:row>
                    <xdr:rowOff>85725</xdr:rowOff>
                  </from>
                  <to>
                    <xdr:col>1</xdr:col>
                    <xdr:colOff>504825</xdr:colOff>
                    <xdr:row>28</xdr:row>
                    <xdr:rowOff>390525</xdr:rowOff>
                  </to>
                </anchor>
              </controlPr>
            </control>
          </mc:Choice>
        </mc:AlternateContent>
      </controls>
    </mc:Choice>
  </mc:AlternateConten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B6AEB3-FF3E-4BDD-8253-3C02C10ABDED}">
  <dimension ref="A1:B48"/>
  <sheetViews>
    <sheetView workbookViewId="0">
      <selection activeCell="G8" sqref="G8"/>
    </sheetView>
  </sheetViews>
  <sheetFormatPr defaultColWidth="9" defaultRowHeight="13.5"/>
  <cols>
    <col min="1" max="16384" width="9" style="43"/>
  </cols>
  <sheetData>
    <row r="1" spans="1:2">
      <c r="A1" s="43" t="s">
        <v>57</v>
      </c>
    </row>
    <row r="2" spans="1:2">
      <c r="A2" s="43" t="s">
        <v>58</v>
      </c>
      <c r="B2" s="43">
        <v>1</v>
      </c>
    </row>
    <row r="3" spans="1:2">
      <c r="A3" s="43" t="s">
        <v>59</v>
      </c>
      <c r="B3" s="43">
        <v>2</v>
      </c>
    </row>
    <row r="4" spans="1:2">
      <c r="A4" s="43" t="s">
        <v>60</v>
      </c>
      <c r="B4" s="43">
        <v>3</v>
      </c>
    </row>
    <row r="5" spans="1:2">
      <c r="A5" s="43" t="s">
        <v>61</v>
      </c>
      <c r="B5" s="43">
        <v>4</v>
      </c>
    </row>
    <row r="6" spans="1:2">
      <c r="A6" s="43" t="s">
        <v>62</v>
      </c>
      <c r="B6" s="43">
        <v>5</v>
      </c>
    </row>
    <row r="7" spans="1:2">
      <c r="A7" s="43" t="s">
        <v>63</v>
      </c>
      <c r="B7" s="43">
        <v>6</v>
      </c>
    </row>
    <row r="8" spans="1:2">
      <c r="A8" s="43" t="s">
        <v>64</v>
      </c>
      <c r="B8" s="43">
        <v>7</v>
      </c>
    </row>
    <row r="9" spans="1:2">
      <c r="A9" s="43" t="s">
        <v>65</v>
      </c>
      <c r="B9" s="43">
        <v>8</v>
      </c>
    </row>
    <row r="10" spans="1:2">
      <c r="A10" s="43" t="s">
        <v>66</v>
      </c>
      <c r="B10" s="43">
        <v>9</v>
      </c>
    </row>
    <row r="11" spans="1:2">
      <c r="A11" s="43" t="s">
        <v>67</v>
      </c>
      <c r="B11" s="43">
        <v>10</v>
      </c>
    </row>
    <row r="12" spans="1:2">
      <c r="A12" s="43" t="s">
        <v>68</v>
      </c>
      <c r="B12" s="43">
        <v>11</v>
      </c>
    </row>
    <row r="13" spans="1:2">
      <c r="A13" s="43" t="s">
        <v>69</v>
      </c>
      <c r="B13" s="43">
        <v>12</v>
      </c>
    </row>
    <row r="14" spans="1:2">
      <c r="A14" s="43" t="s">
        <v>70</v>
      </c>
      <c r="B14" s="43">
        <v>13</v>
      </c>
    </row>
    <row r="15" spans="1:2">
      <c r="A15" s="43" t="s">
        <v>71</v>
      </c>
      <c r="B15" s="43">
        <v>14</v>
      </c>
    </row>
    <row r="16" spans="1:2">
      <c r="A16" s="43" t="s">
        <v>72</v>
      </c>
      <c r="B16" s="43">
        <v>15</v>
      </c>
    </row>
    <row r="17" spans="1:2">
      <c r="A17" s="43" t="s">
        <v>73</v>
      </c>
      <c r="B17" s="43">
        <v>16</v>
      </c>
    </row>
    <row r="18" spans="1:2">
      <c r="A18" s="43" t="s">
        <v>74</v>
      </c>
      <c r="B18" s="43">
        <v>17</v>
      </c>
    </row>
    <row r="19" spans="1:2">
      <c r="A19" s="43" t="s">
        <v>75</v>
      </c>
      <c r="B19" s="43">
        <v>18</v>
      </c>
    </row>
    <row r="20" spans="1:2">
      <c r="A20" s="43" t="s">
        <v>76</v>
      </c>
      <c r="B20" s="43">
        <v>19</v>
      </c>
    </row>
    <row r="21" spans="1:2">
      <c r="A21" s="43" t="s">
        <v>77</v>
      </c>
      <c r="B21" s="43">
        <v>20</v>
      </c>
    </row>
    <row r="22" spans="1:2">
      <c r="A22" s="43" t="s">
        <v>78</v>
      </c>
      <c r="B22" s="43">
        <v>21</v>
      </c>
    </row>
    <row r="23" spans="1:2">
      <c r="A23" s="43" t="s">
        <v>79</v>
      </c>
      <c r="B23" s="43">
        <v>22</v>
      </c>
    </row>
    <row r="24" spans="1:2">
      <c r="A24" s="43" t="s">
        <v>80</v>
      </c>
      <c r="B24" s="43">
        <v>23</v>
      </c>
    </row>
    <row r="25" spans="1:2">
      <c r="A25" s="43" t="s">
        <v>81</v>
      </c>
      <c r="B25" s="43">
        <v>24</v>
      </c>
    </row>
    <row r="26" spans="1:2">
      <c r="A26" s="43" t="s">
        <v>82</v>
      </c>
      <c r="B26" s="43">
        <v>25</v>
      </c>
    </row>
    <row r="27" spans="1:2">
      <c r="A27" s="43" t="s">
        <v>83</v>
      </c>
      <c r="B27" s="43">
        <v>26</v>
      </c>
    </row>
    <row r="28" spans="1:2">
      <c r="A28" s="43" t="s">
        <v>84</v>
      </c>
      <c r="B28" s="43">
        <v>27</v>
      </c>
    </row>
    <row r="29" spans="1:2">
      <c r="A29" s="43" t="s">
        <v>85</v>
      </c>
      <c r="B29" s="43">
        <v>28</v>
      </c>
    </row>
    <row r="30" spans="1:2">
      <c r="A30" s="43" t="s">
        <v>86</v>
      </c>
      <c r="B30" s="43">
        <v>29</v>
      </c>
    </row>
    <row r="31" spans="1:2">
      <c r="A31" s="43" t="s">
        <v>87</v>
      </c>
      <c r="B31" s="43">
        <v>30</v>
      </c>
    </row>
    <row r="32" spans="1:2">
      <c r="A32" s="43" t="s">
        <v>88</v>
      </c>
      <c r="B32" s="43">
        <v>31</v>
      </c>
    </row>
    <row r="33" spans="1:2">
      <c r="A33" s="43" t="s">
        <v>89</v>
      </c>
      <c r="B33" s="43">
        <v>32</v>
      </c>
    </row>
    <row r="34" spans="1:2">
      <c r="A34" s="43" t="s">
        <v>90</v>
      </c>
      <c r="B34" s="43">
        <v>33</v>
      </c>
    </row>
    <row r="35" spans="1:2">
      <c r="A35" s="43" t="s">
        <v>91</v>
      </c>
      <c r="B35" s="43">
        <v>34</v>
      </c>
    </row>
    <row r="36" spans="1:2">
      <c r="A36" s="43" t="s">
        <v>92</v>
      </c>
      <c r="B36" s="43">
        <v>35</v>
      </c>
    </row>
    <row r="37" spans="1:2">
      <c r="A37" s="43" t="s">
        <v>93</v>
      </c>
      <c r="B37" s="43">
        <v>36</v>
      </c>
    </row>
    <row r="38" spans="1:2">
      <c r="A38" s="43" t="s">
        <v>94</v>
      </c>
      <c r="B38" s="43">
        <v>37</v>
      </c>
    </row>
    <row r="39" spans="1:2">
      <c r="A39" s="43" t="s">
        <v>95</v>
      </c>
      <c r="B39" s="43">
        <v>38</v>
      </c>
    </row>
    <row r="40" spans="1:2">
      <c r="A40" s="43" t="s">
        <v>96</v>
      </c>
      <c r="B40" s="43">
        <v>39</v>
      </c>
    </row>
    <row r="41" spans="1:2">
      <c r="A41" s="43" t="s">
        <v>97</v>
      </c>
      <c r="B41" s="43">
        <v>40</v>
      </c>
    </row>
    <row r="42" spans="1:2">
      <c r="A42" s="43" t="s">
        <v>98</v>
      </c>
      <c r="B42" s="43">
        <v>41</v>
      </c>
    </row>
    <row r="43" spans="1:2">
      <c r="A43" s="43" t="s">
        <v>99</v>
      </c>
      <c r="B43" s="43">
        <v>42</v>
      </c>
    </row>
    <row r="44" spans="1:2">
      <c r="A44" s="43" t="s">
        <v>100</v>
      </c>
      <c r="B44" s="43">
        <v>43</v>
      </c>
    </row>
    <row r="45" spans="1:2">
      <c r="A45" s="43" t="s">
        <v>101</v>
      </c>
      <c r="B45" s="43">
        <v>44</v>
      </c>
    </row>
    <row r="46" spans="1:2">
      <c r="A46" s="43" t="s">
        <v>102</v>
      </c>
      <c r="B46" s="43">
        <v>45</v>
      </c>
    </row>
    <row r="47" spans="1:2">
      <c r="A47" s="43" t="s">
        <v>103</v>
      </c>
      <c r="B47" s="43">
        <v>46</v>
      </c>
    </row>
    <row r="48" spans="1:2">
      <c r="A48" s="43" t="s">
        <v>104</v>
      </c>
      <c r="B48" s="43">
        <v>47</v>
      </c>
    </row>
  </sheetData>
  <phoneticPr fontId="37"/>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F8558D-4218-4CF9-960D-E3CA7903DADF}">
  <dimension ref="A1:AF5"/>
  <sheetViews>
    <sheetView workbookViewId="0">
      <pane xSplit="3" ySplit="2" topLeftCell="D3" activePane="bottomRight" state="frozen"/>
      <selection pane="topRight" activeCell="BX3" sqref="BX3"/>
      <selection pane="bottomLeft" activeCell="BX3" sqref="BX3"/>
      <selection pane="bottomRight" activeCell="Z3" sqref="Z3"/>
    </sheetView>
  </sheetViews>
  <sheetFormatPr defaultColWidth="9" defaultRowHeight="13.5"/>
  <cols>
    <col min="1" max="1" width="14.375" style="54" bestFit="1" customWidth="1"/>
    <col min="2" max="6" width="14.375" style="54" customWidth="1"/>
    <col min="7" max="7" width="16.375" style="54" bestFit="1" customWidth="1"/>
    <col min="8" max="8" width="9.375" style="54" bestFit="1" customWidth="1"/>
    <col min="9" max="9" width="8.375" style="54" bestFit="1" customWidth="1"/>
    <col min="10" max="10" width="8.375" style="54" customWidth="1"/>
    <col min="11" max="14" width="12.375" style="54" customWidth="1"/>
    <col min="15" max="15" width="11.375" style="54" bestFit="1" customWidth="1"/>
    <col min="16" max="16" width="15.375" style="54" bestFit="1" customWidth="1"/>
    <col min="17" max="17" width="15.875" style="54" bestFit="1" customWidth="1"/>
    <col min="18" max="26" width="9" style="54"/>
    <col min="27" max="27" width="15.125" style="54" customWidth="1"/>
    <col min="28" max="30" width="9" style="54"/>
    <col min="31" max="31" width="10.625" style="54" customWidth="1"/>
    <col min="32" max="16384" width="9" style="54"/>
  </cols>
  <sheetData>
    <row r="1" spans="1:32">
      <c r="A1" s="46" t="s">
        <v>126</v>
      </c>
      <c r="B1" s="47" t="s">
        <v>37</v>
      </c>
      <c r="C1" s="48"/>
      <c r="D1" s="49" t="s">
        <v>38</v>
      </c>
      <c r="E1" s="50"/>
      <c r="F1" s="50"/>
      <c r="G1" s="50"/>
      <c r="H1" s="50" t="s">
        <v>39</v>
      </c>
      <c r="I1" s="50"/>
      <c r="J1" s="50"/>
      <c r="K1" s="50" t="s">
        <v>13</v>
      </c>
      <c r="L1" s="50"/>
      <c r="M1" s="50"/>
      <c r="N1" s="50"/>
      <c r="O1" s="50" t="s">
        <v>40</v>
      </c>
      <c r="P1" s="50"/>
      <c r="Q1" s="50"/>
      <c r="R1" s="51" t="s">
        <v>41</v>
      </c>
      <c r="S1" s="51"/>
      <c r="T1" s="51"/>
      <c r="U1" s="52" t="s">
        <v>42</v>
      </c>
      <c r="V1" s="52"/>
      <c r="W1" s="52"/>
      <c r="X1" s="52"/>
      <c r="Y1" s="52"/>
      <c r="Z1" s="52"/>
      <c r="AA1" s="52"/>
      <c r="AB1" s="52"/>
      <c r="AC1" s="53"/>
      <c r="AD1" s="131" t="s">
        <v>244</v>
      </c>
      <c r="AE1" s="47" t="s">
        <v>250</v>
      </c>
      <c r="AF1" s="48"/>
    </row>
    <row r="2" spans="1:32">
      <c r="A2" s="55"/>
      <c r="B2" s="56"/>
      <c r="C2" s="57" t="s">
        <v>43</v>
      </c>
      <c r="D2" s="58"/>
      <c r="E2" s="59" t="s">
        <v>22</v>
      </c>
      <c r="F2" s="59" t="s">
        <v>44</v>
      </c>
      <c r="G2" s="59" t="s">
        <v>43</v>
      </c>
      <c r="H2" s="59" t="s">
        <v>45</v>
      </c>
      <c r="I2" s="59" t="s">
        <v>46</v>
      </c>
      <c r="J2" s="59" t="s">
        <v>47</v>
      </c>
      <c r="K2" s="59" t="s">
        <v>14</v>
      </c>
      <c r="L2" s="59" t="s">
        <v>18</v>
      </c>
      <c r="M2" s="59" t="s">
        <v>48</v>
      </c>
      <c r="N2" s="59" t="s">
        <v>23</v>
      </c>
      <c r="O2" s="59" t="s">
        <v>45</v>
      </c>
      <c r="P2" s="59" t="s">
        <v>49</v>
      </c>
      <c r="Q2" s="59" t="s">
        <v>50</v>
      </c>
      <c r="R2" s="75" t="s">
        <v>123</v>
      </c>
      <c r="S2" s="75" t="s">
        <v>124</v>
      </c>
      <c r="T2" s="60" t="s">
        <v>51</v>
      </c>
      <c r="U2" s="61" t="s">
        <v>52</v>
      </c>
      <c r="V2" s="61" t="s">
        <v>31</v>
      </c>
      <c r="W2" s="61" t="s">
        <v>34</v>
      </c>
      <c r="X2" s="61" t="s">
        <v>53</v>
      </c>
      <c r="Y2" s="61" t="s">
        <v>54</v>
      </c>
      <c r="Z2" s="61" t="s">
        <v>34</v>
      </c>
      <c r="AA2" s="61" t="s">
        <v>55</v>
      </c>
      <c r="AB2" s="61" t="s">
        <v>56</v>
      </c>
      <c r="AC2" s="62"/>
      <c r="AE2" s="56"/>
      <c r="AF2" s="57" t="s">
        <v>43</v>
      </c>
    </row>
    <row r="3" spans="1:32">
      <c r="A3" s="63">
        <f>'支給申請書兼請求書（病院→国）'!AL25</f>
        <v>1234567890</v>
      </c>
      <c r="B3" s="64" t="str">
        <f>'支給申請書兼請求書（病院→国）'!N21</f>
        <v>●●病院</v>
      </c>
      <c r="C3" s="65" t="str">
        <f>'支給申請書兼請求書（病院→国）'!N19</f>
        <v>ビョウイン</v>
      </c>
      <c r="D3" s="66" t="str">
        <f>'支給申請書兼請求書（病院→国）'!N29</f>
        <v>法人名（個人の場合は記載不要）</v>
      </c>
      <c r="E3" s="64" t="str">
        <f>'支給申請書兼請求書（病院→国）'!N32</f>
        <v>代表者職</v>
      </c>
      <c r="F3" s="64" t="str">
        <f>'支給申請書兼請求書（病院→国）'!AL32</f>
        <v>氏名</v>
      </c>
      <c r="G3" s="64" t="str">
        <f>'支給申請書兼請求書（病院→国）'!N27</f>
        <v>マルマルホウジン</v>
      </c>
      <c r="H3" s="64" t="str">
        <f>'支給申請書兼請求書（病院→国）'!BN19&amp;"-"&amp;'支給申請書兼請求書（病院→国）'!BU19</f>
        <v>123-4567</v>
      </c>
      <c r="I3" s="64">
        <f>VALUE('支給申請書兼請求書（病院→国）'!BN19&amp;'支給申請書兼請求書（病院→国）'!BU19)</f>
        <v>1234567</v>
      </c>
      <c r="J3" s="64" t="str">
        <f>'支給申請書兼請求書（病院→国）'!BL21</f>
        <v>a</v>
      </c>
      <c r="K3" s="64" t="str">
        <f>'支給申請書兼請求書（病院→国）'!BR27</f>
        <v>i</v>
      </c>
      <c r="L3" s="64" t="str">
        <f>'支給申請書兼請求書（病院→国）'!BR29</f>
        <v>u</v>
      </c>
      <c r="M3" s="64" t="str">
        <f>'支給申請書兼請求書（病院→国）'!BR31</f>
        <v>e</v>
      </c>
      <c r="N3" s="64" t="str">
        <f>'支給申請書兼請求書（病院→国）'!BR33</f>
        <v>o</v>
      </c>
      <c r="O3" s="67" t="str">
        <f>'支給申請書兼請求書（病院→国）'!BL16&amp;"/"&amp;'支給申請書兼請求書（病院→国）'!BV16&amp;"/"&amp;'支給申請書兼請求書（病院→国）'!CD16</f>
        <v>2026/12/31</v>
      </c>
      <c r="P3" s="68">
        <f>VALUE(O3)</f>
        <v>46387</v>
      </c>
      <c r="Q3" s="69">
        <f>VALUE(O3)</f>
        <v>46387</v>
      </c>
      <c r="R3" s="70">
        <f>'支給申請書兼請求書（病院→国）'!N40</f>
        <v>0</v>
      </c>
      <c r="S3" s="70">
        <f>'支給申請書兼請求書（病院→国）'!N41</f>
        <v>0</v>
      </c>
      <c r="T3" s="70">
        <f>'支給申請書兼請求書（病院→国）'!N42</f>
        <v>0</v>
      </c>
      <c r="U3" s="64">
        <f>'支給申請書兼請求書（病院→国）'!N47</f>
        <v>0</v>
      </c>
      <c r="V3" s="64">
        <f>'支給申請書兼請求書（病院→国）'!BN47</f>
        <v>0</v>
      </c>
      <c r="W3" s="64">
        <f>'支給申請書兼請求書（病院→国）'!AU50</f>
        <v>0</v>
      </c>
      <c r="X3" s="64" t="str">
        <f>'支給申請書兼請求書（病院→国）'!AU47&amp;'支給申請書兼請求書（病院→国）'!AW47&amp;'支給申請書兼請求書（病院→国）'!AY47&amp;'支給申請書兼請求書（病院→国）'!BA47</f>
        <v/>
      </c>
      <c r="Y3" s="64" t="str">
        <f>'支給申請書兼請求書（病院→国）'!CF47&amp;'支給申請書兼請求書（病院→国）'!CH47&amp;'支給申請書兼請求書（病院→国）'!CJ47</f>
        <v/>
      </c>
      <c r="Z3" s="64" t="str">
        <f>IF(W3="普通",1,IF(W3="当座",2,"未入力"))</f>
        <v>未入力</v>
      </c>
      <c r="AA3" s="64" t="str">
        <f>'支給申請書兼請求書（病院→国）'!N50&amp;'支給申請書兼請求書（病院→国）'!P50&amp;'支給申請書兼請求書（病院→国）'!R50&amp;'支給申請書兼請求書（病院→国）'!T50&amp;'支給申請書兼請求書（病院→国）'!V50&amp;'支給申請書兼請求書（病院→国）'!X50&amp;'支給申請書兼請求書（病院→国）'!Z50&amp;'支給申請書兼請求書（病院→国）'!AB50&amp;'支給申請書兼請求書（病院→国）'!AD50&amp;'支給申請書兼請求書（病院→国）'!AF50&amp;'支給申請書兼請求書（病院→国）'!AH50&amp;'支給申請書兼請求書（病院→国）'!AJ50&amp;'支給申請書兼請求書（病院→国）'!AL50</f>
        <v>1234567891234</v>
      </c>
      <c r="AB3" s="64">
        <f>'支給申請書兼請求書（病院→国）'!BN50</f>
        <v>0</v>
      </c>
      <c r="AC3" s="65">
        <f>'支給申請書兼請求書（病院→国）'!BN51</f>
        <v>0</v>
      </c>
      <c r="AD3" s="54" t="str">
        <f>'支給申請書兼請求書（病院→国）'!N35</f>
        <v>有</v>
      </c>
      <c r="AE3" s="64" t="str">
        <f>'[1]支給申請書兼請求書（医療機関等→都道府県）'!N17</f>
        <v>○○　○○</v>
      </c>
      <c r="AF3" s="65" t="str">
        <f>'[1]支給申請書兼請求書（医療機関等→都道府県）'!N16</f>
        <v>コウセイ　タロウ</v>
      </c>
    </row>
    <row r="4" spans="1:32">
      <c r="O4" s="71"/>
    </row>
    <row r="5" spans="1:32">
      <c r="O5" s="71"/>
    </row>
  </sheetData>
  <phoneticPr fontId="37"/>
  <pageMargins left="0.7" right="0.7" top="0.75" bottom="0.75" header="0.3" footer="0.3"/>
  <pageSetup paperSize="9"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F0386B-0AB3-40C9-B233-7B30B46F5C2D}">
  <sheetPr>
    <pageSetUpPr fitToPage="1"/>
  </sheetPr>
  <dimension ref="B2:J40"/>
  <sheetViews>
    <sheetView view="pageBreakPreview" zoomScale="115" zoomScaleNormal="100" zoomScaleSheetLayoutView="115" workbookViewId="0">
      <selection activeCell="B19" sqref="B19:J22"/>
    </sheetView>
  </sheetViews>
  <sheetFormatPr defaultRowHeight="13.5"/>
  <cols>
    <col min="1" max="1" width="3" customWidth="1"/>
    <col min="3" max="3" width="10.75" customWidth="1"/>
    <col min="4" max="4" width="10.875" customWidth="1"/>
    <col min="6" max="6" width="6" customWidth="1"/>
    <col min="7" max="7" width="11.5" customWidth="1"/>
    <col min="9" max="9" width="11.5" customWidth="1"/>
    <col min="10" max="10" width="10.375" customWidth="1"/>
    <col min="11" max="11" width="3.125" customWidth="1"/>
  </cols>
  <sheetData>
    <row r="2" spans="2:10">
      <c r="B2" s="367" t="s">
        <v>120</v>
      </c>
      <c r="C2" s="367"/>
      <c r="D2" s="367"/>
      <c r="E2" s="367"/>
      <c r="F2" s="367"/>
      <c r="G2" s="367"/>
      <c r="H2" s="367"/>
      <c r="I2" s="367"/>
      <c r="J2" s="367"/>
    </row>
    <row r="3" spans="2:10" ht="13.5" customHeight="1">
      <c r="B3" s="367"/>
      <c r="C3" s="367"/>
      <c r="D3" s="367"/>
      <c r="E3" s="367"/>
      <c r="F3" s="367"/>
      <c r="G3" s="367"/>
      <c r="H3" s="367"/>
      <c r="I3" s="367"/>
      <c r="J3" s="367"/>
    </row>
    <row r="4" spans="2:10" ht="13.5" customHeight="1">
      <c r="B4" s="367"/>
      <c r="C4" s="367"/>
      <c r="D4" s="367"/>
      <c r="E4" s="367"/>
      <c r="F4" s="367"/>
      <c r="G4" s="367"/>
      <c r="H4" s="367"/>
      <c r="I4" s="367"/>
      <c r="J4" s="367"/>
    </row>
    <row r="5" spans="2:10">
      <c r="B5" s="72"/>
      <c r="C5" s="72"/>
      <c r="D5" s="72"/>
      <c r="E5" s="72"/>
      <c r="F5" s="72"/>
      <c r="G5" s="72"/>
      <c r="H5" s="72"/>
      <c r="I5" s="72"/>
      <c r="J5" s="72"/>
    </row>
    <row r="6" spans="2:10">
      <c r="B6" s="72"/>
      <c r="C6" s="72"/>
      <c r="D6" s="72"/>
      <c r="E6" s="72"/>
      <c r="F6" s="72"/>
      <c r="G6" s="72"/>
      <c r="H6" s="72"/>
      <c r="I6" s="72"/>
      <c r="J6" s="72"/>
    </row>
    <row r="7" spans="2:10" ht="22.5" customHeight="1">
      <c r="B7" s="73"/>
      <c r="C7" s="73"/>
      <c r="D7" s="73"/>
      <c r="E7" s="73"/>
      <c r="F7" s="73"/>
      <c r="G7" s="73"/>
      <c r="H7" s="368" t="s">
        <v>105</v>
      </c>
      <c r="I7" s="368"/>
      <c r="J7" s="368"/>
    </row>
    <row r="8" spans="2:10" ht="14.25">
      <c r="B8" s="73"/>
      <c r="C8" s="73"/>
      <c r="D8" s="73"/>
      <c r="E8" s="73"/>
      <c r="F8" s="73"/>
      <c r="G8" s="73"/>
      <c r="H8" s="73"/>
      <c r="I8" s="73"/>
      <c r="J8" s="73"/>
    </row>
    <row r="9" spans="2:10" ht="14.25">
      <c r="B9" s="73"/>
      <c r="C9" s="73"/>
      <c r="D9" s="73"/>
      <c r="E9" s="73"/>
      <c r="F9" s="73"/>
      <c r="G9" s="73"/>
      <c r="H9" s="73"/>
      <c r="I9" s="73"/>
      <c r="J9" s="73"/>
    </row>
    <row r="10" spans="2:10" ht="27" customHeight="1">
      <c r="B10" s="368" t="s">
        <v>128</v>
      </c>
      <c r="C10" s="368"/>
      <c r="D10" s="368"/>
      <c r="E10" s="73"/>
      <c r="F10" s="73"/>
      <c r="G10" s="73"/>
      <c r="H10" s="73"/>
      <c r="I10" s="73"/>
      <c r="J10" s="73"/>
    </row>
    <row r="11" spans="2:10" ht="14.25">
      <c r="B11" s="73"/>
      <c r="C11" s="73"/>
      <c r="D11" s="73"/>
      <c r="E11" s="73"/>
      <c r="F11" s="73"/>
      <c r="G11" s="73"/>
      <c r="H11" s="73"/>
      <c r="I11" s="73"/>
      <c r="J11" s="73"/>
    </row>
    <row r="12" spans="2:10" ht="19.5" customHeight="1">
      <c r="B12" s="73"/>
      <c r="C12" s="73"/>
      <c r="D12" s="73"/>
      <c r="E12" s="73"/>
      <c r="F12" s="73"/>
      <c r="G12" s="73" t="s">
        <v>106</v>
      </c>
      <c r="H12" s="366" t="s">
        <v>115</v>
      </c>
      <c r="I12" s="366"/>
      <c r="J12" s="366"/>
    </row>
    <row r="13" spans="2:10" ht="19.5" customHeight="1">
      <c r="B13" s="73"/>
      <c r="C13" s="73"/>
      <c r="D13" s="73"/>
      <c r="E13" s="73"/>
      <c r="F13" s="73"/>
      <c r="G13" s="73" t="s">
        <v>107</v>
      </c>
      <c r="H13" s="366" t="s">
        <v>116</v>
      </c>
      <c r="I13" s="366"/>
      <c r="J13" s="366"/>
    </row>
    <row r="14" spans="2:10" ht="19.5" customHeight="1">
      <c r="B14" s="73"/>
      <c r="C14" s="73"/>
      <c r="D14" s="73"/>
      <c r="E14" s="73"/>
      <c r="F14" s="73"/>
      <c r="G14" s="73" t="s">
        <v>108</v>
      </c>
      <c r="H14" s="366" t="s">
        <v>117</v>
      </c>
      <c r="I14" s="366"/>
      <c r="J14" s="366"/>
    </row>
    <row r="15" spans="2:10" ht="14.25">
      <c r="B15" s="73"/>
      <c r="C15" s="73"/>
      <c r="D15" s="73"/>
      <c r="E15" s="73"/>
      <c r="F15" s="73"/>
      <c r="G15" s="73"/>
      <c r="H15" s="73"/>
      <c r="I15" s="73"/>
      <c r="J15" s="73"/>
    </row>
    <row r="16" spans="2:10" ht="14.25">
      <c r="B16" s="73"/>
      <c r="C16" s="73"/>
      <c r="D16" s="73"/>
      <c r="E16" s="73"/>
      <c r="F16" s="73"/>
      <c r="G16" s="73"/>
      <c r="H16" s="73"/>
      <c r="I16" s="73"/>
      <c r="J16" s="73"/>
    </row>
    <row r="17" spans="2:10" ht="14.25">
      <c r="B17" s="73"/>
      <c r="C17" s="73"/>
      <c r="D17" s="73"/>
      <c r="E17" s="73"/>
      <c r="F17" s="73"/>
      <c r="G17" s="73"/>
      <c r="H17" s="73"/>
      <c r="I17" s="73"/>
      <c r="J17" s="73"/>
    </row>
    <row r="18" spans="2:10" ht="14.25">
      <c r="B18" s="73"/>
      <c r="C18" s="73"/>
      <c r="D18" s="73"/>
      <c r="E18" s="73"/>
      <c r="F18" s="73"/>
      <c r="G18" s="73"/>
      <c r="H18" s="73"/>
      <c r="I18" s="73"/>
      <c r="J18" s="73"/>
    </row>
    <row r="19" spans="2:10" ht="13.5" customHeight="1">
      <c r="B19" s="369" t="s">
        <v>129</v>
      </c>
      <c r="C19" s="369"/>
      <c r="D19" s="369"/>
      <c r="E19" s="369"/>
      <c r="F19" s="369"/>
      <c r="G19" s="369"/>
      <c r="H19" s="369"/>
      <c r="I19" s="369"/>
      <c r="J19" s="369"/>
    </row>
    <row r="20" spans="2:10">
      <c r="B20" s="369"/>
      <c r="C20" s="369"/>
      <c r="D20" s="369"/>
      <c r="E20" s="369"/>
      <c r="F20" s="369"/>
      <c r="G20" s="369"/>
      <c r="H20" s="369"/>
      <c r="I20" s="369"/>
      <c r="J20" s="369"/>
    </row>
    <row r="21" spans="2:10">
      <c r="B21" s="369"/>
      <c r="C21" s="369"/>
      <c r="D21" s="369"/>
      <c r="E21" s="369"/>
      <c r="F21" s="369"/>
      <c r="G21" s="369"/>
      <c r="H21" s="369"/>
      <c r="I21" s="369"/>
      <c r="J21" s="369"/>
    </row>
    <row r="22" spans="2:10">
      <c r="B22" s="369"/>
      <c r="C22" s="369"/>
      <c r="D22" s="369"/>
      <c r="E22" s="369"/>
      <c r="F22" s="369"/>
      <c r="G22" s="369"/>
      <c r="H22" s="369"/>
      <c r="I22" s="369"/>
      <c r="J22" s="369"/>
    </row>
    <row r="23" spans="2:10" ht="14.25">
      <c r="B23" s="73"/>
      <c r="C23" s="73"/>
      <c r="D23" s="73"/>
      <c r="E23" s="73"/>
      <c r="F23" s="73"/>
      <c r="G23" s="73"/>
      <c r="H23" s="73"/>
      <c r="I23" s="73"/>
      <c r="J23" s="73"/>
    </row>
    <row r="24" spans="2:10" ht="27.75" customHeight="1">
      <c r="B24" s="73"/>
      <c r="C24" s="73" t="s">
        <v>109</v>
      </c>
      <c r="D24" s="368" t="s">
        <v>105</v>
      </c>
      <c r="E24" s="368"/>
      <c r="F24" s="74" t="s">
        <v>110</v>
      </c>
      <c r="G24" s="368" t="s">
        <v>105</v>
      </c>
      <c r="H24" s="368"/>
      <c r="I24" s="74" t="s">
        <v>111</v>
      </c>
      <c r="J24" s="73"/>
    </row>
    <row r="25" spans="2:10" ht="14.25">
      <c r="B25" s="73"/>
      <c r="C25" s="73"/>
      <c r="D25" s="366"/>
      <c r="E25" s="366"/>
      <c r="F25" s="366"/>
      <c r="G25" s="366"/>
      <c r="H25" s="366"/>
      <c r="I25" s="366"/>
      <c r="J25" s="73"/>
    </row>
    <row r="26" spans="2:10" ht="33" customHeight="1">
      <c r="B26" s="73"/>
      <c r="C26" s="73"/>
      <c r="D26" s="366" t="s">
        <v>114</v>
      </c>
      <c r="E26" s="366"/>
      <c r="F26" s="366"/>
      <c r="G26" s="366"/>
      <c r="H26" s="366"/>
      <c r="I26" s="366"/>
      <c r="J26" s="73"/>
    </row>
    <row r="27" spans="2:10" ht="14.25">
      <c r="B27" s="73"/>
      <c r="C27" s="73"/>
      <c r="D27" s="73"/>
      <c r="E27" s="73"/>
      <c r="F27" s="73"/>
      <c r="G27" s="73"/>
      <c r="H27" s="73"/>
      <c r="I27" s="73"/>
      <c r="J27" s="73"/>
    </row>
    <row r="28" spans="2:10" ht="14.25">
      <c r="B28" s="73"/>
      <c r="C28" s="73"/>
      <c r="D28" s="73"/>
      <c r="E28" s="73"/>
      <c r="F28" s="73"/>
      <c r="G28" s="73"/>
      <c r="H28" s="73"/>
      <c r="I28" s="73"/>
      <c r="J28" s="73"/>
    </row>
    <row r="29" spans="2:10" ht="14.25">
      <c r="B29" s="73"/>
      <c r="C29" s="73"/>
      <c r="D29" s="73"/>
      <c r="E29" s="73"/>
      <c r="F29" s="73"/>
      <c r="G29" s="73"/>
      <c r="H29" s="73"/>
      <c r="I29" s="73"/>
      <c r="J29" s="73"/>
    </row>
    <row r="30" spans="2:10" ht="14.25">
      <c r="B30" s="73"/>
      <c r="C30" s="73"/>
      <c r="D30" s="73"/>
      <c r="E30" s="73"/>
      <c r="F30" s="73"/>
      <c r="G30" s="73"/>
      <c r="H30" s="73"/>
      <c r="I30" s="73"/>
      <c r="J30" s="73"/>
    </row>
    <row r="31" spans="2:10" ht="14.25">
      <c r="B31" s="73"/>
      <c r="C31" s="73"/>
      <c r="D31" s="73"/>
      <c r="E31" s="73"/>
      <c r="F31" s="73"/>
      <c r="G31" s="73"/>
      <c r="H31" s="73"/>
      <c r="I31" s="73"/>
      <c r="J31" s="73"/>
    </row>
    <row r="32" spans="2:10" ht="14.25">
      <c r="B32" s="73"/>
      <c r="C32" s="73" t="s">
        <v>112</v>
      </c>
      <c r="D32" s="73"/>
      <c r="E32" s="73"/>
      <c r="F32" s="73"/>
      <c r="G32" s="73"/>
      <c r="H32" s="73"/>
      <c r="I32" s="73"/>
      <c r="J32" s="73"/>
    </row>
    <row r="33" spans="2:10" ht="14.25">
      <c r="B33" s="73"/>
      <c r="C33" s="73"/>
      <c r="D33" s="73"/>
      <c r="E33" s="73"/>
      <c r="F33" s="73"/>
      <c r="G33" s="73"/>
      <c r="H33" s="73"/>
      <c r="I33" s="73"/>
      <c r="J33" s="73"/>
    </row>
    <row r="34" spans="2:10" ht="20.25" customHeight="1">
      <c r="B34" s="73"/>
      <c r="C34" s="73"/>
      <c r="D34" s="73" t="s">
        <v>113</v>
      </c>
      <c r="E34" s="366" t="s">
        <v>118</v>
      </c>
      <c r="F34" s="366"/>
      <c r="G34" s="366"/>
      <c r="H34" s="366"/>
      <c r="I34" s="73"/>
      <c r="J34" s="73"/>
    </row>
    <row r="35" spans="2:10" ht="20.25" customHeight="1">
      <c r="B35" s="73"/>
      <c r="C35" s="73"/>
      <c r="D35" s="73" t="s">
        <v>107</v>
      </c>
      <c r="E35" s="366" t="s">
        <v>116</v>
      </c>
      <c r="F35" s="366"/>
      <c r="G35" s="366"/>
      <c r="H35" s="366"/>
      <c r="I35" s="73"/>
      <c r="J35" s="73"/>
    </row>
    <row r="36" spans="2:10" ht="20.25" customHeight="1">
      <c r="B36" s="73"/>
      <c r="C36" s="73"/>
      <c r="D36" s="73" t="s">
        <v>108</v>
      </c>
      <c r="E36" s="366" t="s">
        <v>119</v>
      </c>
      <c r="F36" s="366"/>
      <c r="G36" s="366"/>
      <c r="H36" s="366"/>
      <c r="I36" s="73"/>
      <c r="J36" s="73"/>
    </row>
    <row r="37" spans="2:10" ht="14.25">
      <c r="B37" s="73"/>
      <c r="C37" s="73"/>
      <c r="D37" s="73"/>
      <c r="E37" s="73"/>
      <c r="F37" s="73"/>
      <c r="G37" s="73"/>
      <c r="H37" s="73"/>
      <c r="I37" s="73"/>
      <c r="J37" s="73"/>
    </row>
    <row r="38" spans="2:10" ht="14.25">
      <c r="B38" s="73"/>
      <c r="C38" s="73"/>
      <c r="D38" s="73"/>
      <c r="E38" s="73"/>
      <c r="F38" s="73"/>
      <c r="G38" s="73"/>
      <c r="H38" s="73"/>
      <c r="I38" s="73"/>
      <c r="J38" s="73"/>
    </row>
    <row r="39" spans="2:10">
      <c r="B39" s="72"/>
      <c r="C39" s="72"/>
      <c r="D39" s="72"/>
      <c r="E39" s="72"/>
      <c r="F39" s="72"/>
      <c r="G39" s="72"/>
      <c r="H39" s="72"/>
      <c r="I39" s="72"/>
      <c r="J39" s="72"/>
    </row>
    <row r="40" spans="2:10">
      <c r="B40" s="72"/>
      <c r="C40" s="72"/>
      <c r="D40" s="72"/>
      <c r="E40" s="72"/>
      <c r="F40" s="72"/>
      <c r="G40" s="72"/>
      <c r="H40" s="72"/>
      <c r="I40" s="72"/>
      <c r="J40" s="72"/>
    </row>
  </sheetData>
  <mergeCells count="14">
    <mergeCell ref="E35:H35"/>
    <mergeCell ref="E36:H36"/>
    <mergeCell ref="B2:J4"/>
    <mergeCell ref="D25:I25"/>
    <mergeCell ref="D26:I26"/>
    <mergeCell ref="H12:J12"/>
    <mergeCell ref="H13:J13"/>
    <mergeCell ref="H14:J14"/>
    <mergeCell ref="E34:H34"/>
    <mergeCell ref="H7:J7"/>
    <mergeCell ref="B10:D10"/>
    <mergeCell ref="B19:J22"/>
    <mergeCell ref="D24:E24"/>
    <mergeCell ref="G24:H24"/>
  </mergeCells>
  <phoneticPr fontId="37"/>
  <printOptions horizontalCentered="1" verticalCentered="1"/>
  <pageMargins left="0.70866141732283461" right="0.70866141732283461" top="0.74803149606299213" bottom="0.74803149606299213" header="0.31496062992125984" footer="0.31496062992125984"/>
  <pageSetup paperSize="9" orientation="portrait" r:id="rId1"/>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7DB1EA-6765-4CF3-8F70-F39E72E1408C}">
  <sheetPr>
    <tabColor theme="4"/>
    <pageSetUpPr fitToPage="1"/>
  </sheetPr>
  <dimension ref="A1:H41"/>
  <sheetViews>
    <sheetView showGridLines="0" view="pageBreakPreview" topLeftCell="A3" zoomScale="114" zoomScaleNormal="70" zoomScaleSheetLayoutView="100" workbookViewId="0">
      <selection activeCell="C39" sqref="C39"/>
    </sheetView>
  </sheetViews>
  <sheetFormatPr defaultRowHeight="14.25"/>
  <cols>
    <col min="1" max="1" width="2.75" style="76" customWidth="1"/>
    <col min="2" max="2" width="9.75" style="76" customWidth="1"/>
    <col min="3" max="3" width="21.5" style="76" customWidth="1"/>
    <col min="4" max="4" width="19" style="76" customWidth="1"/>
    <col min="5" max="5" width="29" style="76" customWidth="1"/>
    <col min="6" max="6" width="29.875" style="76" customWidth="1"/>
    <col min="7" max="7" width="31" style="76" customWidth="1"/>
    <col min="8" max="8" width="33.75" style="76" customWidth="1"/>
    <col min="9" max="11" width="9" style="76"/>
    <col min="12" max="12" width="49.75" style="76" customWidth="1"/>
    <col min="13" max="16384" width="9" style="76"/>
  </cols>
  <sheetData>
    <row r="1" spans="1:8" ht="24.75" customHeight="1">
      <c r="B1" s="370" t="s">
        <v>312</v>
      </c>
      <c r="C1" s="370"/>
      <c r="D1" s="370"/>
      <c r="E1" s="370"/>
      <c r="F1" s="78" t="s">
        <v>245</v>
      </c>
      <c r="G1" s="79" t="str">
        <f>'支給申請書兼請求書（病院→国）'!N35</f>
        <v>有</v>
      </c>
    </row>
    <row r="2" spans="1:8" ht="23.25" customHeight="1">
      <c r="B2" s="76" t="s">
        <v>261</v>
      </c>
      <c r="F2" s="78" t="s">
        <v>176</v>
      </c>
      <c r="G2" s="79" t="str">
        <f>'支給申請書兼請求書（病院→国）'!N29</f>
        <v>法人名（個人の場合は記載不要）</v>
      </c>
    </row>
    <row r="3" spans="1:8" ht="26.25" customHeight="1">
      <c r="F3" s="78" t="s">
        <v>175</v>
      </c>
      <c r="G3" s="79" t="str">
        <f>'支給申請書兼請求書（病院→国）'!N21</f>
        <v>●●病院</v>
      </c>
    </row>
    <row r="4" spans="1:8" ht="24.75" customHeight="1">
      <c r="A4" s="372" t="s">
        <v>319</v>
      </c>
      <c r="B4" s="372"/>
      <c r="C4" s="372"/>
      <c r="D4" s="372"/>
      <c r="E4" s="372"/>
      <c r="F4" s="372"/>
      <c r="G4" s="372"/>
      <c r="H4" s="104"/>
    </row>
    <row r="6" spans="1:8" ht="23.25" customHeight="1">
      <c r="B6" s="371" t="s">
        <v>182</v>
      </c>
      <c r="C6" s="371"/>
      <c r="D6" s="371"/>
      <c r="E6" s="371"/>
      <c r="F6" s="371"/>
      <c r="G6" s="371"/>
      <c r="H6" s="371"/>
    </row>
    <row r="8" spans="1:8" ht="18" customHeight="1">
      <c r="B8" s="80" t="s">
        <v>137</v>
      </c>
    </row>
    <row r="10" spans="1:8" ht="19.5" customHeight="1">
      <c r="B10" s="146"/>
      <c r="C10" s="76" t="s">
        <v>185</v>
      </c>
    </row>
    <row r="12" spans="1:8" ht="18" customHeight="1">
      <c r="B12" s="80" t="s">
        <v>184</v>
      </c>
    </row>
    <row r="14" spans="1:8">
      <c r="B14" s="146"/>
      <c r="C14" s="76" t="s">
        <v>301</v>
      </c>
    </row>
    <row r="15" spans="1:8">
      <c r="B15" s="146"/>
      <c r="C15" s="76" t="s">
        <v>302</v>
      </c>
    </row>
    <row r="16" spans="1:8">
      <c r="B16" s="146"/>
      <c r="C16" s="76" t="s">
        <v>303</v>
      </c>
    </row>
    <row r="17" spans="2:3">
      <c r="B17" s="146"/>
      <c r="C17" s="76" t="s">
        <v>295</v>
      </c>
    </row>
    <row r="18" spans="2:3">
      <c r="B18" s="146"/>
      <c r="C18" s="76" t="s">
        <v>302</v>
      </c>
    </row>
    <row r="19" spans="2:3">
      <c r="B19" s="146"/>
      <c r="C19" s="76" t="s">
        <v>304</v>
      </c>
    </row>
    <row r="20" spans="2:3">
      <c r="B20" s="146"/>
      <c r="C20" s="76" t="s">
        <v>292</v>
      </c>
    </row>
    <row r="21" spans="2:3">
      <c r="B21" s="146"/>
      <c r="C21" s="76" t="s">
        <v>302</v>
      </c>
    </row>
    <row r="22" spans="2:3">
      <c r="B22" s="146"/>
      <c r="C22" s="76" t="s">
        <v>305</v>
      </c>
    </row>
    <row r="23" spans="2:3">
      <c r="B23" s="146"/>
    </row>
    <row r="24" spans="2:3">
      <c r="B24" s="146"/>
      <c r="C24" s="76" t="s">
        <v>306</v>
      </c>
    </row>
    <row r="25" spans="2:3">
      <c r="B25" s="146"/>
      <c r="C25" s="76" t="s">
        <v>294</v>
      </c>
    </row>
    <row r="26" spans="2:3">
      <c r="B26" s="146"/>
      <c r="C26" s="76" t="s">
        <v>307</v>
      </c>
    </row>
    <row r="27" spans="2:3">
      <c r="B27" s="146"/>
    </row>
    <row r="28" spans="2:3">
      <c r="B28" s="146"/>
      <c r="C28" s="76" t="s">
        <v>308</v>
      </c>
    </row>
    <row r="29" spans="2:3">
      <c r="B29" s="146"/>
      <c r="C29" s="76" t="s">
        <v>293</v>
      </c>
    </row>
    <row r="30" spans="2:3">
      <c r="B30" s="146"/>
      <c r="C30" s="76" t="s">
        <v>289</v>
      </c>
    </row>
    <row r="32" spans="2:3">
      <c r="B32" s="80" t="s">
        <v>183</v>
      </c>
    </row>
    <row r="33" spans="2:7">
      <c r="B33" s="80"/>
    </row>
    <row r="34" spans="2:7" ht="28.5">
      <c r="C34" s="84" t="s">
        <v>265</v>
      </c>
      <c r="D34" s="77"/>
      <c r="E34" s="81" t="s">
        <v>133</v>
      </c>
      <c r="F34" s="77"/>
      <c r="G34" s="103" t="s">
        <v>134</v>
      </c>
    </row>
    <row r="35" spans="2:7">
      <c r="C35" s="144">
        <f>C38-C41</f>
        <v>0</v>
      </c>
      <c r="D35" s="77" t="s">
        <v>135</v>
      </c>
      <c r="E35" s="82">
        <v>84000</v>
      </c>
      <c r="F35" s="77" t="s">
        <v>136</v>
      </c>
      <c r="G35" s="100">
        <f>C35*E35</f>
        <v>0</v>
      </c>
    </row>
    <row r="36" spans="2:7">
      <c r="C36" s="91"/>
      <c r="D36" s="77"/>
      <c r="E36" s="89"/>
      <c r="F36" s="77"/>
      <c r="G36" s="90"/>
    </row>
    <row r="37" spans="2:7" ht="24">
      <c r="C37" s="143" t="s">
        <v>264</v>
      </c>
    </row>
    <row r="38" spans="2:7">
      <c r="C38" s="102">
        <v>0</v>
      </c>
    </row>
    <row r="40" spans="2:7" ht="33.75">
      <c r="C40" s="142" t="s">
        <v>267</v>
      </c>
    </row>
    <row r="41" spans="2:7">
      <c r="C41" s="102">
        <v>0</v>
      </c>
    </row>
  </sheetData>
  <mergeCells count="3">
    <mergeCell ref="B1:E1"/>
    <mergeCell ref="B6:H6"/>
    <mergeCell ref="A4:G4"/>
  </mergeCells>
  <phoneticPr fontId="37"/>
  <printOptions horizontalCentered="1"/>
  <pageMargins left="0.25" right="0.25" top="0.75" bottom="0.75" header="0.3" footer="0.3"/>
  <pageSetup paperSize="9" scale="7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3313" r:id="rId4" name="Check Box 1">
              <controlPr defaultSize="0" autoFill="0" autoLine="0" autoPict="0">
                <anchor moveWithCells="1">
                  <from>
                    <xdr:col>1</xdr:col>
                    <xdr:colOff>304800</xdr:colOff>
                    <xdr:row>8</xdr:row>
                    <xdr:rowOff>133350</xdr:rowOff>
                  </from>
                  <to>
                    <xdr:col>1</xdr:col>
                    <xdr:colOff>533400</xdr:colOff>
                    <xdr:row>10</xdr:row>
                    <xdr:rowOff>19050</xdr:rowOff>
                  </to>
                </anchor>
              </controlPr>
            </control>
          </mc:Choice>
        </mc:AlternateContent>
        <mc:AlternateContent xmlns:mc="http://schemas.openxmlformats.org/markup-compatibility/2006">
          <mc:Choice Requires="x14">
            <control shapeId="13329" r:id="rId5" name="Check Box 17">
              <controlPr defaultSize="0" autoFill="0" autoLine="0" autoPict="0">
                <anchor moveWithCells="1">
                  <from>
                    <xdr:col>1</xdr:col>
                    <xdr:colOff>304800</xdr:colOff>
                    <xdr:row>12</xdr:row>
                    <xdr:rowOff>133350</xdr:rowOff>
                  </from>
                  <to>
                    <xdr:col>1</xdr:col>
                    <xdr:colOff>533400</xdr:colOff>
                    <xdr:row>14</xdr:row>
                    <xdr:rowOff>85725</xdr:rowOff>
                  </to>
                </anchor>
              </controlPr>
            </control>
          </mc:Choice>
        </mc:AlternateContent>
        <mc:AlternateContent xmlns:mc="http://schemas.openxmlformats.org/markup-compatibility/2006">
          <mc:Choice Requires="x14">
            <control shapeId="13330" r:id="rId6" name="Check Box 18">
              <controlPr defaultSize="0" autoFill="0" autoLine="0" autoPict="0">
                <anchor moveWithCells="1">
                  <from>
                    <xdr:col>1</xdr:col>
                    <xdr:colOff>314325</xdr:colOff>
                    <xdr:row>14</xdr:row>
                    <xdr:rowOff>142875</xdr:rowOff>
                  </from>
                  <to>
                    <xdr:col>1</xdr:col>
                    <xdr:colOff>542925</xdr:colOff>
                    <xdr:row>16</xdr:row>
                    <xdr:rowOff>95250</xdr:rowOff>
                  </to>
                </anchor>
              </controlPr>
            </control>
          </mc:Choice>
        </mc:AlternateContent>
        <mc:AlternateContent xmlns:mc="http://schemas.openxmlformats.org/markup-compatibility/2006">
          <mc:Choice Requires="x14">
            <control shapeId="13337" r:id="rId7" name="Check Box 25">
              <controlPr defaultSize="0" autoFill="0" autoLine="0" autoPict="0">
                <anchor moveWithCells="1">
                  <from>
                    <xdr:col>1</xdr:col>
                    <xdr:colOff>314325</xdr:colOff>
                    <xdr:row>17</xdr:row>
                    <xdr:rowOff>142875</xdr:rowOff>
                  </from>
                  <to>
                    <xdr:col>1</xdr:col>
                    <xdr:colOff>542925</xdr:colOff>
                    <xdr:row>19</xdr:row>
                    <xdr:rowOff>104775</xdr:rowOff>
                  </to>
                </anchor>
              </controlPr>
            </control>
          </mc:Choice>
        </mc:AlternateContent>
        <mc:AlternateContent xmlns:mc="http://schemas.openxmlformats.org/markup-compatibility/2006">
          <mc:Choice Requires="x14">
            <control shapeId="13338" r:id="rId8" name="Check Box 26">
              <controlPr defaultSize="0" autoFill="0" autoLine="0" autoPict="0">
                <anchor moveWithCells="1">
                  <from>
                    <xdr:col>1</xdr:col>
                    <xdr:colOff>304800</xdr:colOff>
                    <xdr:row>22</xdr:row>
                    <xdr:rowOff>133350</xdr:rowOff>
                  </from>
                  <to>
                    <xdr:col>1</xdr:col>
                    <xdr:colOff>533400</xdr:colOff>
                    <xdr:row>24</xdr:row>
                    <xdr:rowOff>76200</xdr:rowOff>
                  </to>
                </anchor>
              </controlPr>
            </control>
          </mc:Choice>
        </mc:AlternateContent>
        <mc:AlternateContent xmlns:mc="http://schemas.openxmlformats.org/markup-compatibility/2006">
          <mc:Choice Requires="x14">
            <control shapeId="13339" r:id="rId9" name="Check Box 27">
              <controlPr defaultSize="0" autoFill="0" autoLine="0" autoPict="0">
                <anchor moveWithCells="1">
                  <from>
                    <xdr:col>1</xdr:col>
                    <xdr:colOff>314325</xdr:colOff>
                    <xdr:row>24</xdr:row>
                    <xdr:rowOff>142875</xdr:rowOff>
                  </from>
                  <to>
                    <xdr:col>1</xdr:col>
                    <xdr:colOff>542925</xdr:colOff>
                    <xdr:row>26</xdr:row>
                    <xdr:rowOff>85725</xdr:rowOff>
                  </to>
                </anchor>
              </controlPr>
            </control>
          </mc:Choice>
        </mc:AlternateContent>
        <mc:AlternateContent xmlns:mc="http://schemas.openxmlformats.org/markup-compatibility/2006">
          <mc:Choice Requires="x14">
            <control shapeId="13340" r:id="rId10" name="Check Box 28">
              <controlPr defaultSize="0" autoFill="0" autoLine="0" autoPict="0">
                <anchor moveWithCells="1">
                  <from>
                    <xdr:col>1</xdr:col>
                    <xdr:colOff>314325</xdr:colOff>
                    <xdr:row>26</xdr:row>
                    <xdr:rowOff>142875</xdr:rowOff>
                  </from>
                  <to>
                    <xdr:col>1</xdr:col>
                    <xdr:colOff>542925</xdr:colOff>
                    <xdr:row>28</xdr:row>
                    <xdr:rowOff>85725</xdr:rowOff>
                  </to>
                </anchor>
              </controlPr>
            </control>
          </mc:Choice>
        </mc:AlternateContent>
        <mc:AlternateContent xmlns:mc="http://schemas.openxmlformats.org/markup-compatibility/2006">
          <mc:Choice Requires="x14">
            <control shapeId="13341" r:id="rId11" name="Check Box 29">
              <controlPr defaultSize="0" autoFill="0" autoLine="0" autoPict="0">
                <anchor moveWithCells="1">
                  <from>
                    <xdr:col>1</xdr:col>
                    <xdr:colOff>314325</xdr:colOff>
                    <xdr:row>28</xdr:row>
                    <xdr:rowOff>142875</xdr:rowOff>
                  </from>
                  <to>
                    <xdr:col>1</xdr:col>
                    <xdr:colOff>542925</xdr:colOff>
                    <xdr:row>30</xdr:row>
                    <xdr:rowOff>85725</xdr:rowOff>
                  </to>
                </anchor>
              </controlPr>
            </control>
          </mc:Choice>
        </mc:AlternateContent>
        <mc:AlternateContent xmlns:mc="http://schemas.openxmlformats.org/markup-compatibility/2006">
          <mc:Choice Requires="x14">
            <control shapeId="13342" r:id="rId12" name="Check Box 30">
              <controlPr defaultSize="0" autoFill="0" autoLine="0" autoPict="0">
                <anchor moveWithCells="1">
                  <from>
                    <xdr:col>1</xdr:col>
                    <xdr:colOff>314325</xdr:colOff>
                    <xdr:row>20</xdr:row>
                    <xdr:rowOff>142875</xdr:rowOff>
                  </from>
                  <to>
                    <xdr:col>1</xdr:col>
                    <xdr:colOff>542925</xdr:colOff>
                    <xdr:row>22</xdr:row>
                    <xdr:rowOff>104775</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198F82-CC49-4B03-9717-AC6EEC7BE55D}">
  <sheetPr>
    <tabColor theme="4"/>
    <pageSetUpPr fitToPage="1"/>
  </sheetPr>
  <dimension ref="B1:C11"/>
  <sheetViews>
    <sheetView view="pageBreakPreview" zoomScale="115" zoomScaleNormal="145" zoomScaleSheetLayoutView="115" workbookViewId="0">
      <selection activeCell="G15" sqref="G15"/>
    </sheetView>
  </sheetViews>
  <sheetFormatPr defaultRowHeight="13.5"/>
  <cols>
    <col min="1" max="1" width="9" style="85"/>
    <col min="2" max="2" width="64.375" style="85" customWidth="1"/>
    <col min="3" max="3" width="18.5" style="85" customWidth="1"/>
    <col min="4" max="16384" width="9" style="85"/>
  </cols>
  <sheetData>
    <row r="1" spans="2:3">
      <c r="B1" s="85" t="s">
        <v>243</v>
      </c>
    </row>
    <row r="2" spans="2:3" ht="28.5">
      <c r="B2" s="126" t="s">
        <v>176</v>
      </c>
      <c r="C2" s="127" t="str">
        <f>'賃上げ支援事業（申請書）'!G2</f>
        <v>法人名（個人の場合は記載不要）</v>
      </c>
    </row>
    <row r="3" spans="2:3" ht="14.25">
      <c r="B3" s="126" t="s">
        <v>175</v>
      </c>
      <c r="C3" s="79" t="str">
        <f>'賃上げ支援事業（申請書）'!G3</f>
        <v>●●病院</v>
      </c>
    </row>
    <row r="4" spans="2:3" ht="18" customHeight="1">
      <c r="B4" s="86" t="s">
        <v>139</v>
      </c>
    </row>
    <row r="5" spans="2:3" ht="33" customHeight="1">
      <c r="B5" s="87" t="s">
        <v>140</v>
      </c>
      <c r="C5" s="87" t="s">
        <v>141</v>
      </c>
    </row>
    <row r="6" spans="2:3" ht="24" customHeight="1">
      <c r="B6" s="88" t="s">
        <v>142</v>
      </c>
      <c r="C6" s="88"/>
    </row>
    <row r="7" spans="2:3" ht="24" customHeight="1">
      <c r="B7" s="88" t="s">
        <v>143</v>
      </c>
      <c r="C7" s="88"/>
    </row>
    <row r="8" spans="2:3" ht="24" customHeight="1">
      <c r="B8" s="88" t="s">
        <v>144</v>
      </c>
      <c r="C8" s="88"/>
    </row>
    <row r="9" spans="2:3" ht="24" customHeight="1">
      <c r="B9" s="88" t="s">
        <v>145</v>
      </c>
      <c r="C9" s="88"/>
    </row>
    <row r="10" spans="2:3" ht="27.75" customHeight="1">
      <c r="B10" s="88" t="s">
        <v>146</v>
      </c>
      <c r="C10" s="88"/>
    </row>
    <row r="11" spans="2:3" ht="27.75" customHeight="1"/>
  </sheetData>
  <phoneticPr fontId="37"/>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9217" r:id="rId4" name="Check Box 1">
              <controlPr defaultSize="0" autoFill="0" autoLine="0" autoPict="0">
                <anchor moveWithCells="1">
                  <from>
                    <xdr:col>2</xdr:col>
                    <xdr:colOff>619125</xdr:colOff>
                    <xdr:row>4</xdr:row>
                    <xdr:rowOff>400050</xdr:rowOff>
                  </from>
                  <to>
                    <xdr:col>2</xdr:col>
                    <xdr:colOff>847725</xdr:colOff>
                    <xdr:row>5</xdr:row>
                    <xdr:rowOff>295275</xdr:rowOff>
                  </to>
                </anchor>
              </controlPr>
            </control>
          </mc:Choice>
        </mc:AlternateContent>
        <mc:AlternateContent xmlns:mc="http://schemas.openxmlformats.org/markup-compatibility/2006">
          <mc:Choice Requires="x14">
            <control shapeId="9218" r:id="rId5" name="Check Box 2">
              <controlPr defaultSize="0" autoFill="0" autoLine="0" autoPict="0">
                <anchor moveWithCells="1">
                  <from>
                    <xdr:col>2</xdr:col>
                    <xdr:colOff>619125</xdr:colOff>
                    <xdr:row>7</xdr:row>
                    <xdr:rowOff>0</xdr:rowOff>
                  </from>
                  <to>
                    <xdr:col>2</xdr:col>
                    <xdr:colOff>847725</xdr:colOff>
                    <xdr:row>8</xdr:row>
                    <xdr:rowOff>9525</xdr:rowOff>
                  </to>
                </anchor>
              </controlPr>
            </control>
          </mc:Choice>
        </mc:AlternateContent>
        <mc:AlternateContent xmlns:mc="http://schemas.openxmlformats.org/markup-compatibility/2006">
          <mc:Choice Requires="x14">
            <control shapeId="9219" r:id="rId6" name="Check Box 3">
              <controlPr defaultSize="0" autoFill="0" autoLine="0" autoPict="0">
                <anchor moveWithCells="1">
                  <from>
                    <xdr:col>2</xdr:col>
                    <xdr:colOff>619125</xdr:colOff>
                    <xdr:row>8</xdr:row>
                    <xdr:rowOff>0</xdr:rowOff>
                  </from>
                  <to>
                    <xdr:col>2</xdr:col>
                    <xdr:colOff>847725</xdr:colOff>
                    <xdr:row>9</xdr:row>
                    <xdr:rowOff>9525</xdr:rowOff>
                  </to>
                </anchor>
              </controlPr>
            </control>
          </mc:Choice>
        </mc:AlternateContent>
        <mc:AlternateContent xmlns:mc="http://schemas.openxmlformats.org/markup-compatibility/2006">
          <mc:Choice Requires="x14">
            <control shapeId="9220" r:id="rId7" name="Check Box 4">
              <controlPr defaultSize="0" autoFill="0" autoLine="0" autoPict="0">
                <anchor moveWithCells="1">
                  <from>
                    <xdr:col>2</xdr:col>
                    <xdr:colOff>619125</xdr:colOff>
                    <xdr:row>8</xdr:row>
                    <xdr:rowOff>0</xdr:rowOff>
                  </from>
                  <to>
                    <xdr:col>2</xdr:col>
                    <xdr:colOff>847725</xdr:colOff>
                    <xdr:row>9</xdr:row>
                    <xdr:rowOff>9525</xdr:rowOff>
                  </to>
                </anchor>
              </controlPr>
            </control>
          </mc:Choice>
        </mc:AlternateContent>
        <mc:AlternateContent xmlns:mc="http://schemas.openxmlformats.org/markup-compatibility/2006">
          <mc:Choice Requires="x14">
            <control shapeId="9221" r:id="rId8" name="Check Box 5">
              <controlPr defaultSize="0" autoFill="0" autoLine="0" autoPict="0">
                <anchor moveWithCells="1">
                  <from>
                    <xdr:col>2</xdr:col>
                    <xdr:colOff>619125</xdr:colOff>
                    <xdr:row>8</xdr:row>
                    <xdr:rowOff>0</xdr:rowOff>
                  </from>
                  <to>
                    <xdr:col>2</xdr:col>
                    <xdr:colOff>847725</xdr:colOff>
                    <xdr:row>9</xdr:row>
                    <xdr:rowOff>9525</xdr:rowOff>
                  </to>
                </anchor>
              </controlPr>
            </control>
          </mc:Choice>
        </mc:AlternateContent>
        <mc:AlternateContent xmlns:mc="http://schemas.openxmlformats.org/markup-compatibility/2006">
          <mc:Choice Requires="x14">
            <control shapeId="9222" r:id="rId9" name="Check Box 6">
              <controlPr defaultSize="0" autoFill="0" autoLine="0" autoPict="0">
                <anchor moveWithCells="1">
                  <from>
                    <xdr:col>2</xdr:col>
                    <xdr:colOff>619125</xdr:colOff>
                    <xdr:row>8</xdr:row>
                    <xdr:rowOff>0</xdr:rowOff>
                  </from>
                  <to>
                    <xdr:col>2</xdr:col>
                    <xdr:colOff>847725</xdr:colOff>
                    <xdr:row>9</xdr:row>
                    <xdr:rowOff>9525</xdr:rowOff>
                  </to>
                </anchor>
              </controlPr>
            </control>
          </mc:Choice>
        </mc:AlternateContent>
        <mc:AlternateContent xmlns:mc="http://schemas.openxmlformats.org/markup-compatibility/2006">
          <mc:Choice Requires="x14">
            <control shapeId="9223" r:id="rId10" name="Check Box 7">
              <controlPr defaultSize="0" autoFill="0" autoLine="0" autoPict="0">
                <anchor moveWithCells="1">
                  <from>
                    <xdr:col>2</xdr:col>
                    <xdr:colOff>619125</xdr:colOff>
                    <xdr:row>9</xdr:row>
                    <xdr:rowOff>0</xdr:rowOff>
                  </from>
                  <to>
                    <xdr:col>2</xdr:col>
                    <xdr:colOff>847725</xdr:colOff>
                    <xdr:row>9</xdr:row>
                    <xdr:rowOff>314325</xdr:rowOff>
                  </to>
                </anchor>
              </controlPr>
            </control>
          </mc:Choice>
        </mc:AlternateContent>
        <mc:AlternateContent xmlns:mc="http://schemas.openxmlformats.org/markup-compatibility/2006">
          <mc:Choice Requires="x14">
            <control shapeId="9224" r:id="rId11" name="Check Box 8">
              <controlPr defaultSize="0" autoFill="0" autoLine="0" autoPict="0">
                <anchor moveWithCells="1">
                  <from>
                    <xdr:col>2</xdr:col>
                    <xdr:colOff>619125</xdr:colOff>
                    <xdr:row>9</xdr:row>
                    <xdr:rowOff>0</xdr:rowOff>
                  </from>
                  <to>
                    <xdr:col>2</xdr:col>
                    <xdr:colOff>847725</xdr:colOff>
                    <xdr:row>9</xdr:row>
                    <xdr:rowOff>314325</xdr:rowOff>
                  </to>
                </anchor>
              </controlPr>
            </control>
          </mc:Choice>
        </mc:AlternateContent>
        <mc:AlternateContent xmlns:mc="http://schemas.openxmlformats.org/markup-compatibility/2006">
          <mc:Choice Requires="x14">
            <control shapeId="9225" r:id="rId12" name="Check Box 9">
              <controlPr defaultSize="0" autoFill="0" autoLine="0" autoPict="0">
                <anchor moveWithCells="1">
                  <from>
                    <xdr:col>2</xdr:col>
                    <xdr:colOff>619125</xdr:colOff>
                    <xdr:row>9</xdr:row>
                    <xdr:rowOff>0</xdr:rowOff>
                  </from>
                  <to>
                    <xdr:col>2</xdr:col>
                    <xdr:colOff>847725</xdr:colOff>
                    <xdr:row>9</xdr:row>
                    <xdr:rowOff>314325</xdr:rowOff>
                  </to>
                </anchor>
              </controlPr>
            </control>
          </mc:Choice>
        </mc:AlternateContent>
        <mc:AlternateContent xmlns:mc="http://schemas.openxmlformats.org/markup-compatibility/2006">
          <mc:Choice Requires="x14">
            <control shapeId="9226" r:id="rId13" name="Check Box 10">
              <controlPr defaultSize="0" autoFill="0" autoLine="0" autoPict="0">
                <anchor moveWithCells="1">
                  <from>
                    <xdr:col>2</xdr:col>
                    <xdr:colOff>619125</xdr:colOff>
                    <xdr:row>6</xdr:row>
                    <xdr:rowOff>0</xdr:rowOff>
                  </from>
                  <to>
                    <xdr:col>2</xdr:col>
                    <xdr:colOff>847725</xdr:colOff>
                    <xdr:row>7</xdr:row>
                    <xdr:rowOff>9525</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A99ED1-2722-4E65-B439-260C1089ED85}">
  <sheetPr>
    <tabColor theme="4"/>
    <pageSetUpPr fitToPage="1"/>
  </sheetPr>
  <dimension ref="A1:S19"/>
  <sheetViews>
    <sheetView view="pageBreakPreview" zoomScale="66" zoomScaleNormal="70" zoomScaleSheetLayoutView="75" workbookViewId="0">
      <selection activeCell="H14" sqref="H14"/>
    </sheetView>
  </sheetViews>
  <sheetFormatPr defaultRowHeight="13.5"/>
  <cols>
    <col min="1" max="1" width="37.875" style="106" customWidth="1"/>
    <col min="2" max="4" width="15.125" style="115" customWidth="1"/>
    <col min="5" max="5" width="22.5" style="115" customWidth="1"/>
    <col min="6" max="6" width="18.25" style="115" customWidth="1"/>
    <col min="7" max="7" width="29.5" style="106" customWidth="1"/>
    <col min="8" max="8" width="32.375" style="106" customWidth="1"/>
    <col min="9" max="11" width="15.125" style="115" customWidth="1"/>
    <col min="12" max="12" width="42.125" style="106" customWidth="1"/>
    <col min="13" max="13" width="187.25" style="107" customWidth="1"/>
    <col min="14" max="19" width="14.625" style="106" customWidth="1"/>
    <col min="20" max="20" width="18.875" style="106" customWidth="1"/>
    <col min="21" max="21" width="9" style="106"/>
    <col min="22" max="28" width="9" style="106" customWidth="1"/>
    <col min="29" max="16384" width="9" style="106"/>
  </cols>
  <sheetData>
    <row r="1" spans="1:19" ht="25.5" customHeight="1">
      <c r="A1" s="105" t="s">
        <v>313</v>
      </c>
      <c r="B1" s="112"/>
      <c r="C1" s="132"/>
      <c r="D1" s="154"/>
      <c r="E1" s="132"/>
      <c r="F1" s="132"/>
      <c r="H1" s="105"/>
      <c r="J1" s="78"/>
      <c r="K1" s="78" t="s">
        <v>245</v>
      </c>
      <c r="L1" s="79" t="str">
        <f>'支給申請書兼請求書（病院→国）'!N35</f>
        <v>有</v>
      </c>
    </row>
    <row r="2" spans="1:19" ht="46.5" customHeight="1">
      <c r="A2" s="376" t="s">
        <v>314</v>
      </c>
      <c r="B2" s="377"/>
      <c r="C2" s="377"/>
      <c r="D2" s="377"/>
      <c r="E2" s="377"/>
      <c r="F2" s="377"/>
      <c r="G2" s="377"/>
      <c r="H2" s="377"/>
      <c r="I2" s="377"/>
      <c r="J2" s="377"/>
      <c r="K2" s="377"/>
      <c r="L2" s="377"/>
      <c r="M2" s="107" t="s">
        <v>179</v>
      </c>
    </row>
    <row r="3" spans="1:19" ht="26.25" customHeight="1">
      <c r="A3" s="118" t="s">
        <v>176</v>
      </c>
      <c r="B3" s="119"/>
      <c r="C3" s="119"/>
      <c r="D3" s="119"/>
      <c r="E3" s="119"/>
      <c r="F3" s="119"/>
      <c r="G3" s="120" t="str">
        <f>'支給申請書兼請求書（病院→国）'!N29</f>
        <v>法人名（個人の場合は記載不要）</v>
      </c>
      <c r="H3" s="118" t="s">
        <v>201</v>
      </c>
      <c r="I3" s="119"/>
      <c r="J3" s="119"/>
      <c r="K3" s="119"/>
      <c r="L3" s="121">
        <f>SUM($L$10:$L$13,$L$16:$L$19)</f>
        <v>0</v>
      </c>
    </row>
    <row r="4" spans="1:19" ht="26.25" customHeight="1">
      <c r="A4" s="118" t="s">
        <v>175</v>
      </c>
      <c r="B4" s="119"/>
      <c r="C4" s="119"/>
      <c r="D4" s="119"/>
      <c r="E4" s="119"/>
      <c r="F4" s="119"/>
      <c r="G4" s="120" t="str">
        <f>'支給申請書兼請求書（病院→国）'!N21</f>
        <v>●●病院</v>
      </c>
      <c r="H4" s="118" t="s">
        <v>202</v>
      </c>
      <c r="I4" s="119"/>
      <c r="J4" s="119"/>
      <c r="K4" s="119"/>
      <c r="L4" s="121">
        <f>'賃上げ支援事業（申請書）'!$G$35</f>
        <v>0</v>
      </c>
    </row>
    <row r="5" spans="1:19" ht="26.25" customHeight="1">
      <c r="A5" s="118" t="s">
        <v>290</v>
      </c>
      <c r="B5" s="119"/>
      <c r="C5" s="119"/>
      <c r="D5" s="119"/>
      <c r="E5" s="119"/>
      <c r="F5" s="119"/>
      <c r="G5" s="120" t="str">
        <f>IF(COUNTIF($F$8:$F$19,"×"),"×","○")</f>
        <v>○</v>
      </c>
      <c r="H5" s="118" t="s">
        <v>200</v>
      </c>
      <c r="I5" s="119"/>
      <c r="J5" s="119"/>
      <c r="K5" s="119"/>
      <c r="L5" s="121" t="str">
        <f>IF(L3&gt;=L4,"○","×")</f>
        <v>○</v>
      </c>
    </row>
    <row r="6" spans="1:19" ht="26.25" customHeight="1">
      <c r="A6" s="118" t="s">
        <v>204</v>
      </c>
      <c r="B6" s="119"/>
      <c r="C6" s="119"/>
      <c r="D6" s="119"/>
      <c r="E6" s="119"/>
      <c r="F6" s="119"/>
      <c r="G6" s="122">
        <f>MIN(L3,L4)</f>
        <v>0</v>
      </c>
      <c r="H6" s="118" t="s">
        <v>203</v>
      </c>
      <c r="I6" s="119"/>
      <c r="J6" s="119"/>
      <c r="K6" s="119"/>
      <c r="L6" s="121">
        <f>IF(ROUNDDOWN(L4-L3,-3)&lt;=0,0,ROUNDDOWN(L4-L3,-3))</f>
        <v>0</v>
      </c>
    </row>
    <row r="7" spans="1:19" ht="41.25" customHeight="1">
      <c r="A7" s="375" t="s">
        <v>189</v>
      </c>
      <c r="B7" s="375"/>
      <c r="C7" s="375"/>
      <c r="D7" s="375"/>
      <c r="E7" s="375"/>
      <c r="F7" s="375"/>
      <c r="G7" s="375"/>
      <c r="H7" s="375"/>
      <c r="I7" s="375"/>
      <c r="J7" s="375"/>
      <c r="K7" s="375"/>
      <c r="L7" s="375"/>
      <c r="M7" s="108"/>
    </row>
    <row r="8" spans="1:19" ht="33" customHeight="1">
      <c r="A8" s="123" t="s">
        <v>298</v>
      </c>
      <c r="B8" s="136"/>
      <c r="C8" s="136"/>
      <c r="D8" s="136"/>
      <c r="E8" s="136"/>
      <c r="F8" s="124"/>
      <c r="G8" s="110"/>
      <c r="H8" s="123" t="str">
        <f>A8</f>
        <v>対象職員の賃金改善実績の有無（右欄に○・×を記載）</v>
      </c>
      <c r="I8" s="136"/>
      <c r="J8" s="136"/>
      <c r="K8" s="124"/>
      <c r="L8" s="153">
        <f>G8</f>
        <v>0</v>
      </c>
      <c r="M8" s="116" t="s">
        <v>315</v>
      </c>
      <c r="N8" s="106" t="s">
        <v>180</v>
      </c>
      <c r="O8" s="106" t="s">
        <v>135</v>
      </c>
    </row>
    <row r="9" spans="1:19" s="177" customFormat="1" ht="72.75" customHeight="1">
      <c r="A9" s="174" t="s">
        <v>186</v>
      </c>
      <c r="B9" s="175" t="s">
        <v>262</v>
      </c>
      <c r="C9" s="175" t="s">
        <v>297</v>
      </c>
      <c r="D9" s="175" t="s">
        <v>258</v>
      </c>
      <c r="E9" s="175" t="s">
        <v>279</v>
      </c>
      <c r="F9" s="175" t="s">
        <v>273</v>
      </c>
      <c r="G9" s="175" t="s">
        <v>291</v>
      </c>
      <c r="H9" s="174" t="s">
        <v>186</v>
      </c>
      <c r="I9" s="175" t="s">
        <v>262</v>
      </c>
      <c r="J9" s="175" t="s">
        <v>297</v>
      </c>
      <c r="K9" s="175" t="s">
        <v>258</v>
      </c>
      <c r="L9" s="175" t="s">
        <v>192</v>
      </c>
      <c r="M9" s="176" t="s">
        <v>268</v>
      </c>
    </row>
    <row r="10" spans="1:19" ht="41.25" customHeight="1">
      <c r="A10" s="111" t="s">
        <v>196</v>
      </c>
      <c r="B10" s="168"/>
      <c r="C10" s="117"/>
      <c r="D10" s="169"/>
      <c r="E10" s="117"/>
      <c r="F10" s="114" t="str">
        <f>IF(E10&gt;=C10,"○","×")</f>
        <v>○</v>
      </c>
      <c r="G10" s="170" t="e">
        <f>((B10*C10*D10)/B10)/D10</f>
        <v>#DIV/0!</v>
      </c>
      <c r="H10" s="111" t="s">
        <v>190</v>
      </c>
      <c r="I10" s="157">
        <f t="shared" ref="I10:K12" si="0">B10</f>
        <v>0</v>
      </c>
      <c r="J10" s="158">
        <f t="shared" si="0"/>
        <v>0</v>
      </c>
      <c r="K10" s="159">
        <f t="shared" si="0"/>
        <v>0</v>
      </c>
      <c r="L10" s="170">
        <f>I10*J10*K10</f>
        <v>0</v>
      </c>
      <c r="M10" s="116" t="s">
        <v>316</v>
      </c>
    </row>
    <row r="11" spans="1:19" ht="27">
      <c r="A11" s="111" t="s">
        <v>195</v>
      </c>
      <c r="B11" s="168"/>
      <c r="C11" s="117"/>
      <c r="D11" s="169"/>
      <c r="E11" s="117"/>
      <c r="F11" s="114" t="str">
        <f>IF(E11&gt;=C11,"○","×")</f>
        <v>○</v>
      </c>
      <c r="G11" s="170" t="e">
        <f>((B11*C11*D11)/B11)/D11</f>
        <v>#DIV/0!</v>
      </c>
      <c r="H11" s="111" t="s">
        <v>193</v>
      </c>
      <c r="I11" s="157">
        <f t="shared" si="0"/>
        <v>0</v>
      </c>
      <c r="J11" s="158">
        <f t="shared" si="0"/>
        <v>0</v>
      </c>
      <c r="K11" s="159">
        <f t="shared" si="0"/>
        <v>0</v>
      </c>
      <c r="L11" s="170">
        <f>I11*J11*K11</f>
        <v>0</v>
      </c>
      <c r="M11" s="116" t="s">
        <v>187</v>
      </c>
    </row>
    <row r="12" spans="1:19" ht="41.25" customHeight="1">
      <c r="A12" s="111" t="s">
        <v>197</v>
      </c>
      <c r="B12" s="168"/>
      <c r="C12" s="117"/>
      <c r="D12" s="172"/>
      <c r="E12" s="117"/>
      <c r="F12" s="114" t="e">
        <f>IF(E12&gt;=G12,"○","×")</f>
        <v>#DIV/0!</v>
      </c>
      <c r="G12" s="170" t="e">
        <f>(B12*C12)/B12/D12</f>
        <v>#DIV/0!</v>
      </c>
      <c r="H12" s="111" t="s">
        <v>194</v>
      </c>
      <c r="I12" s="157">
        <f t="shared" si="0"/>
        <v>0</v>
      </c>
      <c r="J12" s="158">
        <f t="shared" si="0"/>
        <v>0</v>
      </c>
      <c r="K12" s="171">
        <f t="shared" si="0"/>
        <v>0</v>
      </c>
      <c r="L12" s="170">
        <f>I12*J12</f>
        <v>0</v>
      </c>
      <c r="M12" s="116" t="s">
        <v>188</v>
      </c>
      <c r="N12" s="173">
        <v>1</v>
      </c>
      <c r="O12" s="173">
        <v>2</v>
      </c>
      <c r="P12" s="173">
        <v>3</v>
      </c>
      <c r="Q12" s="173">
        <v>4</v>
      </c>
      <c r="R12" s="173"/>
      <c r="S12" s="173"/>
    </row>
    <row r="13" spans="1:19" ht="73.5" customHeight="1">
      <c r="A13" s="373" t="s">
        <v>283</v>
      </c>
      <c r="B13" s="374"/>
      <c r="C13" s="374"/>
      <c r="D13" s="374"/>
      <c r="E13" s="170">
        <f>'別紙（2.0％超部分算定シート）'!I5</f>
        <v>0</v>
      </c>
      <c r="F13" s="166" t="str">
        <f>'別紙（2.0％超部分算定シート）'!J5</f>
        <v>○</v>
      </c>
      <c r="G13" s="170" t="e">
        <f>'別紙（2.0％超部分算定シート）'!K5</f>
        <v>#DIV/0!</v>
      </c>
      <c r="H13" s="373" t="s">
        <v>283</v>
      </c>
      <c r="I13" s="374"/>
      <c r="J13" s="374"/>
      <c r="K13" s="374"/>
      <c r="L13" s="170">
        <f>'別紙（2.0％超部分算定シート）'!L5</f>
        <v>0</v>
      </c>
      <c r="M13" s="116" t="s">
        <v>287</v>
      </c>
    </row>
    <row r="14" spans="1:19" ht="36.75" customHeight="1">
      <c r="A14" s="123" t="s">
        <v>299</v>
      </c>
      <c r="B14" s="136"/>
      <c r="C14" s="136"/>
      <c r="D14" s="136"/>
      <c r="E14" s="136"/>
      <c r="F14" s="124"/>
      <c r="G14" s="110"/>
      <c r="H14" s="123" t="str">
        <f>A14</f>
        <v>（職種内訳）○○の賃金改善実績の有無（右欄に○・×を記載）</v>
      </c>
      <c r="I14" s="136"/>
      <c r="J14" s="136"/>
      <c r="K14" s="124"/>
      <c r="L14" s="153">
        <f>G14</f>
        <v>0</v>
      </c>
      <c r="M14" s="116" t="s">
        <v>315</v>
      </c>
      <c r="N14" s="106" t="s">
        <v>180</v>
      </c>
      <c r="O14" s="106" t="s">
        <v>135</v>
      </c>
    </row>
    <row r="15" spans="1:19" s="177" customFormat="1" ht="72.75" customHeight="1">
      <c r="A15" s="174" t="s">
        <v>186</v>
      </c>
      <c r="B15" s="175" t="s">
        <v>262</v>
      </c>
      <c r="C15" s="175" t="s">
        <v>297</v>
      </c>
      <c r="D15" s="175" t="s">
        <v>258</v>
      </c>
      <c r="E15" s="175" t="s">
        <v>279</v>
      </c>
      <c r="F15" s="175" t="s">
        <v>273</v>
      </c>
      <c r="G15" s="175" t="s">
        <v>291</v>
      </c>
      <c r="H15" s="174" t="s">
        <v>186</v>
      </c>
      <c r="I15" s="175" t="s">
        <v>262</v>
      </c>
      <c r="J15" s="175" t="s">
        <v>297</v>
      </c>
      <c r="K15" s="175" t="s">
        <v>258</v>
      </c>
      <c r="L15" s="175" t="s">
        <v>192</v>
      </c>
      <c r="M15" s="176" t="s">
        <v>268</v>
      </c>
    </row>
    <row r="16" spans="1:19" ht="41.25" customHeight="1">
      <c r="A16" s="111" t="s">
        <v>196</v>
      </c>
      <c r="B16" s="168"/>
      <c r="C16" s="117"/>
      <c r="D16" s="169"/>
      <c r="E16" s="117"/>
      <c r="F16" s="114" t="str">
        <f>IF(E16&gt;=C16,"○","×")</f>
        <v>○</v>
      </c>
      <c r="G16" s="170" t="e">
        <f>((B16*C16*D16)/B16)/D16</f>
        <v>#DIV/0!</v>
      </c>
      <c r="H16" s="111" t="s">
        <v>190</v>
      </c>
      <c r="I16" s="157">
        <f t="shared" ref="I16:K18" si="1">B16</f>
        <v>0</v>
      </c>
      <c r="J16" s="158">
        <f t="shared" si="1"/>
        <v>0</v>
      </c>
      <c r="K16" s="159">
        <f t="shared" si="1"/>
        <v>0</v>
      </c>
      <c r="L16" s="170">
        <f>I16*J16*K16</f>
        <v>0</v>
      </c>
      <c r="M16" s="116" t="s">
        <v>316</v>
      </c>
    </row>
    <row r="17" spans="1:13" ht="41.25" customHeight="1">
      <c r="A17" s="111" t="s">
        <v>195</v>
      </c>
      <c r="B17" s="168"/>
      <c r="C17" s="117"/>
      <c r="D17" s="169"/>
      <c r="E17" s="117"/>
      <c r="F17" s="114" t="str">
        <f>IF(E17&gt;=C17,"○","×")</f>
        <v>○</v>
      </c>
      <c r="G17" s="170" t="e">
        <f>((B17*C17*D17)/B17)/D17</f>
        <v>#DIV/0!</v>
      </c>
      <c r="H17" s="111" t="s">
        <v>193</v>
      </c>
      <c r="I17" s="157">
        <f t="shared" si="1"/>
        <v>0</v>
      </c>
      <c r="J17" s="158">
        <f t="shared" si="1"/>
        <v>0</v>
      </c>
      <c r="K17" s="159">
        <f t="shared" si="1"/>
        <v>0</v>
      </c>
      <c r="L17" s="170">
        <f>I17*J17*K17</f>
        <v>0</v>
      </c>
      <c r="M17" s="116" t="s">
        <v>187</v>
      </c>
    </row>
    <row r="18" spans="1:13" ht="41.25" customHeight="1">
      <c r="A18" s="111" t="s">
        <v>197</v>
      </c>
      <c r="B18" s="168"/>
      <c r="C18" s="117"/>
      <c r="D18" s="172"/>
      <c r="E18" s="117"/>
      <c r="F18" s="114" t="e">
        <f>IF(E18&gt;=G18,"○","×")</f>
        <v>#DIV/0!</v>
      </c>
      <c r="G18" s="170" t="e">
        <f>(B18*C18)/B18/D18</f>
        <v>#DIV/0!</v>
      </c>
      <c r="H18" s="111" t="s">
        <v>194</v>
      </c>
      <c r="I18" s="157">
        <f t="shared" si="1"/>
        <v>0</v>
      </c>
      <c r="J18" s="158">
        <f t="shared" si="1"/>
        <v>0</v>
      </c>
      <c r="K18" s="171">
        <f t="shared" si="1"/>
        <v>0</v>
      </c>
      <c r="L18" s="170">
        <f>I18*J18</f>
        <v>0</v>
      </c>
      <c r="M18" s="116" t="s">
        <v>188</v>
      </c>
    </row>
    <row r="19" spans="1:13" ht="73.5" customHeight="1">
      <c r="A19" s="373" t="s">
        <v>283</v>
      </c>
      <c r="B19" s="374"/>
      <c r="C19" s="374"/>
      <c r="D19" s="374"/>
      <c r="E19" s="170">
        <f>'別紙（2.0％超部分算定シート）'!I8</f>
        <v>0</v>
      </c>
      <c r="F19" s="166" t="str">
        <f>'別紙（2.0％超部分算定シート）'!J8</f>
        <v>○</v>
      </c>
      <c r="G19" s="170" t="e">
        <f>'別紙（2.0％超部分算定シート）'!K8</f>
        <v>#DIV/0!</v>
      </c>
      <c r="H19" s="373" t="s">
        <v>283</v>
      </c>
      <c r="I19" s="374"/>
      <c r="J19" s="374"/>
      <c r="K19" s="374"/>
      <c r="L19" s="170">
        <f>'別紙（2.0％超部分算定シート）'!L8</f>
        <v>0</v>
      </c>
      <c r="M19" s="116" t="s">
        <v>287</v>
      </c>
    </row>
  </sheetData>
  <mergeCells count="7">
    <mergeCell ref="A19:D19"/>
    <mergeCell ref="H19:K19"/>
    <mergeCell ref="A7:G7"/>
    <mergeCell ref="H7:L7"/>
    <mergeCell ref="A2:L2"/>
    <mergeCell ref="H13:K13"/>
    <mergeCell ref="A13:D13"/>
  </mergeCells>
  <phoneticPr fontId="37"/>
  <conditionalFormatting sqref="A10:L12 A13 G13:H13 L13 A16:L18 A19 G19:H19 L19">
    <cfRule type="expression" dxfId="13" priority="76">
      <formula>$G$2="×"</formula>
    </cfRule>
  </conditionalFormatting>
  <dataValidations count="2">
    <dataValidation type="list" allowBlank="1" showInputMessage="1" showErrorMessage="1" sqref="D12 D18" xr:uid="{65249605-E27A-4D1D-A160-9F1B0C24C78F}">
      <formula1>$N$12:$S$12</formula1>
    </dataValidation>
    <dataValidation type="list" allowBlank="1" showInputMessage="1" showErrorMessage="1" sqref="G8 G14" xr:uid="{4E6D884B-34C9-4D30-980F-CE1972FBBA87}">
      <formula1>$N$8:$O$8</formula1>
    </dataValidation>
  </dataValidations>
  <printOptions horizontalCentered="1"/>
  <pageMargins left="0.70866141732283472" right="0.70866141732283472" top="0.74803149606299213" bottom="0.55118110236220474" header="0.31496062992125984" footer="0.31496062992125984"/>
  <pageSetup paperSize="9" scale="48" fitToHeight="0"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402683-6E6F-4CD9-A3C8-5CE306609936}">
  <sheetPr>
    <tabColor theme="4"/>
    <pageSetUpPr fitToPage="1"/>
  </sheetPr>
  <dimension ref="A1:O8"/>
  <sheetViews>
    <sheetView topLeftCell="K1" zoomScale="90" zoomScaleNormal="90" zoomScaleSheetLayoutView="74" workbookViewId="0">
      <selection activeCell="M6" sqref="M6"/>
    </sheetView>
  </sheetViews>
  <sheetFormatPr defaultRowHeight="13.5"/>
  <cols>
    <col min="1" max="1" width="37.875" style="106" customWidth="1"/>
    <col min="2" max="5" width="15.125" style="115" customWidth="1"/>
    <col min="6" max="6" width="16.5" style="115" customWidth="1"/>
    <col min="7" max="7" width="24.25" style="115" customWidth="1"/>
    <col min="8" max="8" width="19.75" style="115" customWidth="1"/>
    <col min="9" max="9" width="22.125" style="115" customWidth="1"/>
    <col min="10" max="11" width="18.25" style="115" customWidth="1"/>
    <col min="12" max="12" width="42.125" style="106" customWidth="1"/>
    <col min="13" max="13" width="187.25" style="107" customWidth="1"/>
    <col min="14" max="19" width="14.625" style="106" customWidth="1"/>
    <col min="20" max="20" width="18.875" style="106" customWidth="1"/>
    <col min="21" max="21" width="9" style="106"/>
    <col min="22" max="28" width="9" style="106" customWidth="1"/>
    <col min="29" max="16384" width="9" style="106"/>
  </cols>
  <sheetData>
    <row r="1" spans="1:15" ht="51" customHeight="1">
      <c r="A1" s="105" t="s">
        <v>318</v>
      </c>
      <c r="B1" s="381" t="s">
        <v>288</v>
      </c>
      <c r="C1" s="381"/>
      <c r="D1" s="381"/>
      <c r="E1" s="381"/>
      <c r="F1" s="381"/>
      <c r="G1" s="381"/>
      <c r="H1" s="381"/>
      <c r="I1" s="381"/>
      <c r="J1" s="381"/>
      <c r="K1" s="381"/>
      <c r="L1" s="156"/>
    </row>
    <row r="2" spans="1:15" ht="41.25" customHeight="1">
      <c r="A2" s="378" t="s">
        <v>189</v>
      </c>
      <c r="B2" s="379"/>
      <c r="C2" s="379"/>
      <c r="D2" s="379"/>
      <c r="E2" s="379"/>
      <c r="F2" s="379"/>
      <c r="G2" s="379"/>
      <c r="H2" s="379"/>
      <c r="I2" s="379"/>
      <c r="J2" s="379"/>
      <c r="K2" s="380"/>
      <c r="L2" s="153" t="s">
        <v>192</v>
      </c>
      <c r="M2" s="108"/>
    </row>
    <row r="3" spans="1:15" ht="33" customHeight="1">
      <c r="A3" s="123" t="str">
        <f>【総額及び平均額】賃上げ支援事業実績報告書!A8</f>
        <v>対象職員の賃金改善実績の有無（右欄に○・×を記載）</v>
      </c>
      <c r="B3" s="160"/>
      <c r="C3" s="160"/>
      <c r="D3" s="160"/>
      <c r="E3" s="160"/>
      <c r="F3" s="160"/>
      <c r="G3" s="160"/>
      <c r="H3" s="160"/>
      <c r="I3" s="160"/>
      <c r="J3" s="160"/>
      <c r="K3" s="167"/>
      <c r="L3" s="110"/>
      <c r="M3" s="116" t="s">
        <v>286</v>
      </c>
      <c r="N3" s="106" t="s">
        <v>180</v>
      </c>
      <c r="O3" s="106" t="s">
        <v>135</v>
      </c>
    </row>
    <row r="4" spans="1:15" ht="72.75" customHeight="1">
      <c r="A4" s="109" t="s">
        <v>186</v>
      </c>
      <c r="B4" s="113" t="s">
        <v>276</v>
      </c>
      <c r="C4" s="113" t="s">
        <v>277</v>
      </c>
      <c r="D4" s="113" t="s">
        <v>275</v>
      </c>
      <c r="E4" s="113" t="s">
        <v>280</v>
      </c>
      <c r="F4" s="113" t="s">
        <v>281</v>
      </c>
      <c r="G4" s="113" t="s">
        <v>284</v>
      </c>
      <c r="H4" s="113" t="s">
        <v>282</v>
      </c>
      <c r="I4" s="113" t="s">
        <v>279</v>
      </c>
      <c r="J4" s="113" t="s">
        <v>278</v>
      </c>
      <c r="K4" s="113" t="s">
        <v>291</v>
      </c>
      <c r="L4" s="113" t="s">
        <v>192</v>
      </c>
      <c r="M4" s="116" t="s">
        <v>268</v>
      </c>
    </row>
    <row r="5" spans="1:15" ht="84.75" customHeight="1">
      <c r="A5" s="111" t="s">
        <v>274</v>
      </c>
      <c r="B5" s="117"/>
      <c r="C5" s="117"/>
      <c r="D5" s="161" t="e">
        <f>C5/B5</f>
        <v>#DIV/0!</v>
      </c>
      <c r="E5" s="162" t="e">
        <f>(D5-0.02)*B5</f>
        <v>#DIV/0!</v>
      </c>
      <c r="F5" s="163"/>
      <c r="G5" s="164"/>
      <c r="H5" s="165"/>
      <c r="I5" s="117"/>
      <c r="J5" s="114" t="str">
        <f>IF(I5&gt;=C5,"○","×")</f>
        <v>○</v>
      </c>
      <c r="K5" s="170" t="e">
        <f>((F5*G5*H5)/H5)/G5</f>
        <v>#DIV/0!</v>
      </c>
      <c r="L5" s="170">
        <f>F5*G5*H5</f>
        <v>0</v>
      </c>
      <c r="M5" s="116" t="s">
        <v>285</v>
      </c>
    </row>
    <row r="6" spans="1:15" ht="27" customHeight="1">
      <c r="A6" s="123" t="str">
        <f>【総額及び平均額】賃上げ支援事業実績報告書!A14</f>
        <v>（職種内訳）○○の賃金改善実績の有無（右欄に○・×を記載）</v>
      </c>
      <c r="B6" s="136"/>
      <c r="C6" s="136"/>
      <c r="D6" s="136"/>
      <c r="E6" s="136"/>
      <c r="F6" s="136"/>
      <c r="G6" s="136"/>
      <c r="H6" s="136"/>
      <c r="I6" s="136"/>
      <c r="J6" s="136"/>
      <c r="K6" s="124"/>
      <c r="L6" s="110"/>
      <c r="M6" s="116" t="s">
        <v>286</v>
      </c>
      <c r="N6" s="106" t="s">
        <v>180</v>
      </c>
      <c r="O6" s="106" t="s">
        <v>135</v>
      </c>
    </row>
    <row r="7" spans="1:15" ht="63" customHeight="1">
      <c r="A7" s="109" t="s">
        <v>186</v>
      </c>
      <c r="B7" s="113" t="s">
        <v>276</v>
      </c>
      <c r="C7" s="113" t="s">
        <v>277</v>
      </c>
      <c r="D7" s="113" t="s">
        <v>275</v>
      </c>
      <c r="E7" s="113" t="s">
        <v>280</v>
      </c>
      <c r="F7" s="113" t="s">
        <v>281</v>
      </c>
      <c r="G7" s="113" t="s">
        <v>284</v>
      </c>
      <c r="H7" s="113" t="s">
        <v>282</v>
      </c>
      <c r="I7" s="113" t="s">
        <v>279</v>
      </c>
      <c r="J7" s="113" t="s">
        <v>278</v>
      </c>
      <c r="K7" s="113" t="s">
        <v>291</v>
      </c>
      <c r="L7" s="113" t="s">
        <v>192</v>
      </c>
      <c r="M7" s="108"/>
    </row>
    <row r="8" spans="1:15" ht="84.75" customHeight="1">
      <c r="A8" s="111" t="s">
        <v>274</v>
      </c>
      <c r="B8" s="117"/>
      <c r="C8" s="117"/>
      <c r="D8" s="161" t="e">
        <f>C8/B8</f>
        <v>#DIV/0!</v>
      </c>
      <c r="E8" s="162" t="e">
        <f>(D8-0.02)*B8</f>
        <v>#DIV/0!</v>
      </c>
      <c r="F8" s="163"/>
      <c r="G8" s="164"/>
      <c r="H8" s="165"/>
      <c r="I8" s="117"/>
      <c r="J8" s="114" t="str">
        <f>IF(I8&gt;=C8,"○","×")</f>
        <v>○</v>
      </c>
      <c r="K8" s="170" t="e">
        <f>((F8*G8*H8)/H8)/G8</f>
        <v>#DIV/0!</v>
      </c>
      <c r="L8" s="170">
        <f>F8*G8*H8</f>
        <v>0</v>
      </c>
      <c r="M8" s="116" t="s">
        <v>285</v>
      </c>
    </row>
  </sheetData>
  <mergeCells count="2">
    <mergeCell ref="A2:K2"/>
    <mergeCell ref="B1:K1"/>
  </mergeCells>
  <phoneticPr fontId="37"/>
  <conditionalFormatting sqref="A5:J5 L5 A8:J8 L8">
    <cfRule type="expression" dxfId="12" priority="4">
      <formula>#REF!="×"</formula>
    </cfRule>
  </conditionalFormatting>
  <conditionalFormatting sqref="K5">
    <cfRule type="expression" dxfId="11" priority="3">
      <formula>$G$2="×"</formula>
    </cfRule>
  </conditionalFormatting>
  <conditionalFormatting sqref="K8">
    <cfRule type="expression" dxfId="10" priority="1">
      <formula>$G$2="×"</formula>
    </cfRule>
  </conditionalFormatting>
  <dataValidations count="1">
    <dataValidation type="list" allowBlank="1" showInputMessage="1" showErrorMessage="1" sqref="L3 L6" xr:uid="{70011BA9-9E7F-40A4-AEF2-FD2F4C8E90B6}">
      <formula1>$N$3:$O$3</formula1>
    </dataValidation>
  </dataValidations>
  <printOptions horizontalCentered="1"/>
  <pageMargins left="0.70866141732283472" right="0.70866141732283472" top="0.74803149606299213" bottom="0.55118110236220474" header="0.31496062992125984" footer="0.31496062992125984"/>
  <pageSetup paperSize="9" scale="50" fitToHeight="0"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133945-6501-4FFB-87D1-95E68226FB89}">
  <sheetPr>
    <tabColor rgb="FFFF0000"/>
    <pageSetUpPr fitToPage="1"/>
  </sheetPr>
  <dimension ref="B1:H25"/>
  <sheetViews>
    <sheetView showGridLines="0" view="pageBreakPreview" zoomScale="88" zoomScaleNormal="115" zoomScaleSheetLayoutView="100" workbookViewId="0">
      <selection activeCell="B5" sqref="B5"/>
    </sheetView>
  </sheetViews>
  <sheetFormatPr defaultRowHeight="14.25"/>
  <cols>
    <col min="1" max="1" width="2.75" style="76" customWidth="1"/>
    <col min="2" max="2" width="9.75" style="76" customWidth="1"/>
    <col min="3" max="3" width="21.375" style="76" customWidth="1"/>
    <col min="4" max="4" width="19" style="76" customWidth="1"/>
    <col min="5" max="5" width="24.125" style="76" customWidth="1"/>
    <col min="6" max="6" width="26.875" style="76" customWidth="1"/>
    <col min="7" max="7" width="22.375" style="76" customWidth="1"/>
    <col min="8" max="8" width="33.125" style="76" customWidth="1"/>
    <col min="9" max="16384" width="9" style="76"/>
  </cols>
  <sheetData>
    <row r="1" spans="2:8" ht="24.75" customHeight="1">
      <c r="B1" s="370" t="s">
        <v>309</v>
      </c>
      <c r="C1" s="370"/>
      <c r="D1" s="370"/>
      <c r="E1" s="370"/>
      <c r="F1" s="78" t="s">
        <v>245</v>
      </c>
      <c r="G1" s="79" t="str">
        <f>'支給申請書兼請求書（病院→国）'!N35</f>
        <v>有</v>
      </c>
      <c r="H1" s="77"/>
    </row>
    <row r="2" spans="2:8" ht="23.25" customHeight="1">
      <c r="B2" s="76" t="s">
        <v>261</v>
      </c>
      <c r="F2" s="78" t="s">
        <v>176</v>
      </c>
      <c r="G2" s="79" t="str">
        <f>'支給申請書兼請求書（病院→国）'!N29</f>
        <v>法人名（個人の場合は記載不要）</v>
      </c>
    </row>
    <row r="3" spans="2:8" ht="26.25" customHeight="1">
      <c r="F3" s="78" t="s">
        <v>175</v>
      </c>
      <c r="G3" s="79" t="str">
        <f>'支給申請書兼請求書（病院→国）'!N21</f>
        <v>●●病院</v>
      </c>
    </row>
    <row r="4" spans="2:8" ht="24.75" customHeight="1">
      <c r="B4" s="372" t="s">
        <v>320</v>
      </c>
      <c r="C4" s="372"/>
      <c r="D4" s="372"/>
      <c r="E4" s="372"/>
      <c r="F4" s="372"/>
      <c r="G4" s="372"/>
      <c r="H4" s="104"/>
    </row>
    <row r="6" spans="2:8" ht="23.25" customHeight="1">
      <c r="B6" s="371" t="s">
        <v>181</v>
      </c>
      <c r="C6" s="371"/>
      <c r="D6" s="371"/>
      <c r="E6" s="371"/>
      <c r="F6" s="371"/>
      <c r="G6" s="371"/>
      <c r="H6" s="371"/>
    </row>
    <row r="8" spans="2:8">
      <c r="B8" s="80" t="s">
        <v>147</v>
      </c>
    </row>
    <row r="9" spans="2:8" ht="28.5">
      <c r="C9" s="84" t="s">
        <v>265</v>
      </c>
      <c r="D9" s="77"/>
      <c r="E9" s="151" t="s">
        <v>133</v>
      </c>
      <c r="F9" s="77"/>
      <c r="G9" s="103" t="s">
        <v>178</v>
      </c>
    </row>
    <row r="10" spans="2:8" ht="24" customHeight="1">
      <c r="C10" s="144">
        <f>C13-C16</f>
        <v>0</v>
      </c>
      <c r="D10" s="77" t="s">
        <v>135</v>
      </c>
      <c r="E10" s="82">
        <v>111000</v>
      </c>
      <c r="F10" s="77" t="s">
        <v>136</v>
      </c>
      <c r="G10" s="100">
        <f>C10*E10</f>
        <v>0</v>
      </c>
    </row>
    <row r="11" spans="2:8">
      <c r="C11" s="91"/>
      <c r="D11" s="77"/>
      <c r="E11" s="89"/>
      <c r="F11" s="77"/>
      <c r="G11" s="141"/>
    </row>
    <row r="12" spans="2:8" ht="21">
      <c r="C12" s="140" t="s">
        <v>264</v>
      </c>
      <c r="D12" s="77"/>
      <c r="E12" s="89"/>
      <c r="F12" s="77"/>
      <c r="G12" s="141"/>
    </row>
    <row r="13" spans="2:8">
      <c r="C13" s="102">
        <v>0</v>
      </c>
      <c r="D13" s="77"/>
      <c r="E13" s="89"/>
      <c r="F13" s="77"/>
      <c r="G13" s="141"/>
    </row>
    <row r="14" spans="2:8">
      <c r="C14" s="91"/>
      <c r="D14" s="77"/>
      <c r="E14" s="89"/>
      <c r="F14" s="77"/>
      <c r="G14" s="141"/>
    </row>
    <row r="15" spans="2:8" ht="31.5" customHeight="1">
      <c r="C15" s="140" t="s">
        <v>267</v>
      </c>
      <c r="D15" s="77"/>
      <c r="E15" s="89"/>
      <c r="F15" s="77"/>
      <c r="G15" s="141"/>
    </row>
    <row r="16" spans="2:8" ht="18" customHeight="1">
      <c r="C16" s="102">
        <v>0</v>
      </c>
      <c r="D16" s="77"/>
      <c r="E16" s="89"/>
      <c r="F16" s="77"/>
      <c r="G16" s="90"/>
    </row>
    <row r="17" spans="2:7" ht="18" customHeight="1">
      <c r="C17" s="91"/>
      <c r="D17" s="77"/>
      <c r="E17" s="89"/>
      <c r="F17" s="77"/>
      <c r="G17" s="90"/>
    </row>
    <row r="18" spans="2:7" ht="25.5" customHeight="1">
      <c r="B18" s="80" t="s">
        <v>272</v>
      </c>
    </row>
    <row r="19" spans="2:7" ht="23.25" customHeight="1">
      <c r="B19" s="80"/>
      <c r="C19" s="103" t="s">
        <v>134</v>
      </c>
    </row>
    <row r="20" spans="2:7" ht="38.25" customHeight="1">
      <c r="B20" s="80"/>
      <c r="C20" s="100">
        <f>MAX('【Ｒ５】物価支援事業（申請書兼実績報告書）'!G40,'【Ｒ６】物価支援事業（申請書兼実績報告書）'!G40)</f>
        <v>0</v>
      </c>
    </row>
    <row r="21" spans="2:7">
      <c r="B21" s="80"/>
    </row>
    <row r="23" spans="2:7" ht="23.25" customHeight="1">
      <c r="C23" s="134"/>
      <c r="D23" s="134"/>
      <c r="E23" s="134"/>
      <c r="F23" s="151" t="s">
        <v>178</v>
      </c>
      <c r="G23" s="83">
        <f>G10</f>
        <v>0</v>
      </c>
    </row>
    <row r="24" spans="2:7" ht="23.25" customHeight="1">
      <c r="C24" s="134"/>
      <c r="D24" s="134"/>
      <c r="E24" s="134"/>
      <c r="F24" s="151" t="s">
        <v>177</v>
      </c>
      <c r="G24" s="83">
        <f>C20</f>
        <v>0</v>
      </c>
    </row>
    <row r="25" spans="2:7" ht="23.25" customHeight="1">
      <c r="C25" s="135"/>
      <c r="D25" s="135"/>
      <c r="E25" s="135"/>
      <c r="F25" s="148" t="s">
        <v>134</v>
      </c>
      <c r="G25" s="149">
        <f>G23+G24</f>
        <v>0</v>
      </c>
    </row>
  </sheetData>
  <mergeCells count="3">
    <mergeCell ref="B1:E1"/>
    <mergeCell ref="B4:G4"/>
    <mergeCell ref="B6:H6"/>
  </mergeCells>
  <phoneticPr fontId="37"/>
  <printOptions horizontalCentered="1"/>
  <pageMargins left="0.25" right="0.25" top="0.75" bottom="0.75" header="0.3" footer="0.3"/>
  <pageSetup paperSize="9" scale="79" orientation="portrait"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A98E87-B916-482D-8764-6A2B40719287}">
  <sheetPr>
    <tabColor theme="9" tint="0.79998168889431442"/>
    <pageSetUpPr fitToPage="1"/>
  </sheetPr>
  <dimension ref="B1:K40"/>
  <sheetViews>
    <sheetView showGridLines="0" view="pageBreakPreview" topLeftCell="A10" zoomScale="85" zoomScaleNormal="115" zoomScaleSheetLayoutView="85" workbookViewId="0">
      <selection activeCell="G18" sqref="G18"/>
    </sheetView>
  </sheetViews>
  <sheetFormatPr defaultRowHeight="14.25"/>
  <cols>
    <col min="1" max="1" width="2.75" style="76" customWidth="1"/>
    <col min="2" max="2" width="9.75" style="76" customWidth="1"/>
    <col min="3" max="3" width="21.375" style="76" customWidth="1"/>
    <col min="4" max="4" width="19" style="76" customWidth="1"/>
    <col min="5" max="5" width="24.125" style="76" customWidth="1"/>
    <col min="6" max="6" width="26.875" style="76" customWidth="1"/>
    <col min="7" max="7" width="22.375" style="76" customWidth="1"/>
    <col min="8" max="8" width="33.125" style="76" customWidth="1"/>
    <col min="9" max="16384" width="9" style="76"/>
  </cols>
  <sheetData>
    <row r="1" spans="2:11" ht="24.75" customHeight="1">
      <c r="B1" s="370" t="s">
        <v>310</v>
      </c>
      <c r="C1" s="370"/>
      <c r="D1" s="370"/>
      <c r="E1" s="370"/>
      <c r="F1" s="155"/>
      <c r="G1" s="156"/>
      <c r="H1" s="77"/>
    </row>
    <row r="2" spans="2:11">
      <c r="B2" s="80" t="s">
        <v>148</v>
      </c>
    </row>
    <row r="3" spans="2:11" ht="39" customHeight="1">
      <c r="B3" s="146"/>
      <c r="C3" s="76" t="s">
        <v>149</v>
      </c>
      <c r="F3" s="151" t="s">
        <v>158</v>
      </c>
      <c r="G3" s="151" t="s">
        <v>251</v>
      </c>
    </row>
    <row r="4" spans="2:11" ht="38.25" customHeight="1">
      <c r="E4" s="151" t="s">
        <v>159</v>
      </c>
      <c r="F4" s="145">
        <v>0</v>
      </c>
      <c r="G4" s="145">
        <v>0</v>
      </c>
    </row>
    <row r="5" spans="2:11" ht="33.75" customHeight="1">
      <c r="E5" s="95" t="s">
        <v>269</v>
      </c>
      <c r="F5" s="385">
        <f>F4+G4</f>
        <v>0</v>
      </c>
      <c r="G5" s="386"/>
    </row>
    <row r="6" spans="2:11" ht="19.5" customHeight="1">
      <c r="F6" s="94"/>
    </row>
    <row r="7" spans="2:11" ht="19.5" customHeight="1">
      <c r="F7" s="151" t="s">
        <v>161</v>
      </c>
      <c r="G7" s="150" t="s">
        <v>169</v>
      </c>
      <c r="J7" s="76" t="s">
        <v>162</v>
      </c>
      <c r="K7" s="76" t="s">
        <v>170</v>
      </c>
    </row>
    <row r="8" spans="2:11" ht="19.5" customHeight="1">
      <c r="C8" s="152"/>
      <c r="D8" s="152"/>
      <c r="E8" s="152"/>
      <c r="F8" s="152"/>
      <c r="G8" s="152"/>
      <c r="H8" s="152"/>
    </row>
    <row r="9" spans="2:11" ht="25.5" customHeight="1">
      <c r="D9" s="151" t="s">
        <v>151</v>
      </c>
      <c r="E9" s="151" t="s">
        <v>255</v>
      </c>
      <c r="F9" s="151" t="s">
        <v>256</v>
      </c>
      <c r="G9" s="151" t="s">
        <v>138</v>
      </c>
    </row>
    <row r="10" spans="2:11">
      <c r="B10" s="382" t="s">
        <v>150</v>
      </c>
      <c r="C10" s="382"/>
      <c r="D10" s="99" t="s">
        <v>152</v>
      </c>
      <c r="E10" s="101">
        <v>100000000</v>
      </c>
      <c r="F10" s="101">
        <v>5000000</v>
      </c>
      <c r="G10" s="100" cm="1">
        <f t="array" ref="G10">_xlfn.IFS($G$7="○",IF(AND(1&lt;=$F$5,999&gt;=$F$5),E10,0),$G$7="×",IF(AND(1&lt;=$F$5,999&gt;=$F$5),F10,0))</f>
        <v>0</v>
      </c>
    </row>
    <row r="11" spans="2:11">
      <c r="B11" s="382"/>
      <c r="C11" s="382"/>
      <c r="D11" s="99" t="s">
        <v>153</v>
      </c>
      <c r="E11" s="101">
        <v>100000000</v>
      </c>
      <c r="F11" s="101">
        <v>15000000</v>
      </c>
      <c r="G11" s="100" cm="1">
        <f t="array" ref="G11">_xlfn.IFS($G$7="○",IF(AND(1000&lt;=$F$5,1999&gt;=$F$5),E11,0),$G$7="×",IF(AND(1000&lt;=$F$5,1999&gt;=$F$5),F11,0))</f>
        <v>0</v>
      </c>
    </row>
    <row r="12" spans="2:11">
      <c r="B12" s="382"/>
      <c r="C12" s="382"/>
      <c r="D12" s="99" t="s">
        <v>154</v>
      </c>
      <c r="E12" s="101">
        <v>100000000</v>
      </c>
      <c r="F12" s="101">
        <v>30000000</v>
      </c>
      <c r="G12" s="100" cm="1">
        <f t="array" ref="G12">_xlfn.IFS($G$7="○",IF(AND(2000&lt;=$F$5,2999&gt;=$F$5),E12,0),$G$7="×",IF(AND(2000&lt;=$F$5,2999&gt;=$F$5),F12,0))</f>
        <v>0</v>
      </c>
    </row>
    <row r="13" spans="2:11">
      <c r="B13" s="382"/>
      <c r="C13" s="382"/>
      <c r="D13" s="99" t="s">
        <v>155</v>
      </c>
      <c r="E13" s="101">
        <v>100000000</v>
      </c>
      <c r="F13" s="101">
        <v>90000000</v>
      </c>
      <c r="G13" s="100" cm="1">
        <f t="array" ref="G13">_xlfn.IFS($G$7="○",IF(AND(3000&lt;=$F$5,4999&gt;=$F$5),E13,0),$G$7="×",IF(AND(3000&lt;=$F$5,4999&gt;=$F$5),F13,0))</f>
        <v>0</v>
      </c>
    </row>
    <row r="14" spans="2:11">
      <c r="B14" s="382"/>
      <c r="C14" s="382"/>
      <c r="D14" s="99" t="s">
        <v>156</v>
      </c>
      <c r="E14" s="101">
        <v>150000000</v>
      </c>
      <c r="F14" s="101">
        <v>150000000</v>
      </c>
      <c r="G14" s="100" cm="1">
        <f t="array" ref="G14">_xlfn.IFS($G$7="○",IF(AND(5000&lt;=$F$5,6999&gt;=$F$5),E14,0),$G$7="×",IF(AND(5000&lt;=$F$5,6999&gt;=$F$5),F14,0))</f>
        <v>0</v>
      </c>
    </row>
    <row r="15" spans="2:11">
      <c r="B15" s="382"/>
      <c r="C15" s="382"/>
      <c r="D15" s="99" t="s">
        <v>157</v>
      </c>
      <c r="E15" s="101">
        <v>200000000</v>
      </c>
      <c r="F15" s="101">
        <v>200000000</v>
      </c>
      <c r="G15" s="100" cm="1">
        <f t="array" ref="G15">_xlfn.IFS($G$7="○",IF(AND(7000&lt;=$F$5),E15,0),$G$7="×",IF(AND(7000&lt;=$F$5),F15,0))</f>
        <v>0</v>
      </c>
    </row>
    <row r="16" spans="2:11">
      <c r="C16" s="135"/>
      <c r="D16" s="135"/>
      <c r="E16" s="135"/>
      <c r="F16" s="103" t="s">
        <v>177</v>
      </c>
      <c r="G16" s="98">
        <f>SUM(G10:G15)</f>
        <v>0</v>
      </c>
    </row>
    <row r="18" spans="2:7" ht="39" customHeight="1">
      <c r="B18" s="146"/>
      <c r="C18" s="76" t="s">
        <v>163</v>
      </c>
      <c r="G18" s="151" t="s">
        <v>164</v>
      </c>
    </row>
    <row r="19" spans="2:7" ht="40.5" customHeight="1">
      <c r="F19" s="151" t="s">
        <v>159</v>
      </c>
      <c r="G19" s="145">
        <v>0</v>
      </c>
    </row>
    <row r="20" spans="2:7" ht="67.5" customHeight="1">
      <c r="F20" s="84" t="s">
        <v>321</v>
      </c>
      <c r="G20" s="145">
        <v>0</v>
      </c>
    </row>
    <row r="21" spans="2:7" ht="29.25" customHeight="1">
      <c r="F21" s="95" t="s">
        <v>168</v>
      </c>
      <c r="G21" s="97" t="str" cm="1">
        <f t="array" ref="G21">_xlfn.IFS($G$7="○","",$F$5&lt;3000,"○",$F$5&gt;=3000,"×")</f>
        <v>○</v>
      </c>
    </row>
    <row r="22" spans="2:7" ht="33.75" customHeight="1">
      <c r="F22" s="95" t="s">
        <v>165</v>
      </c>
      <c r="G22" s="96">
        <f>IF($G$21="○",$G$19+$G$20,0)</f>
        <v>0</v>
      </c>
    </row>
    <row r="23" spans="2:7" ht="19.5" customHeight="1">
      <c r="F23" s="93"/>
      <c r="G23" s="94"/>
    </row>
    <row r="24" spans="2:7" ht="25.5" customHeight="1">
      <c r="D24" s="151" t="s">
        <v>151</v>
      </c>
      <c r="E24" s="383" t="s">
        <v>254</v>
      </c>
      <c r="F24" s="384"/>
      <c r="G24" s="151" t="s">
        <v>138</v>
      </c>
    </row>
    <row r="25" spans="2:7">
      <c r="B25" s="382" t="s">
        <v>252</v>
      </c>
      <c r="C25" s="382"/>
      <c r="D25" s="99" t="s">
        <v>166</v>
      </c>
      <c r="E25" s="138"/>
      <c r="F25" s="139">
        <v>20000000</v>
      </c>
      <c r="G25" s="100" cm="1">
        <f t="array" ref="G25">_xlfn.IFS($G$21="○",IF(AND(800&lt;=$G$22,1999&gt;=$G$22),F25,0),$G$21="×",0)</f>
        <v>0</v>
      </c>
    </row>
    <row r="26" spans="2:7">
      <c r="B26" s="382"/>
      <c r="C26" s="382"/>
      <c r="D26" s="99" t="s">
        <v>167</v>
      </c>
      <c r="E26" s="138"/>
      <c r="F26" s="139">
        <v>80000000</v>
      </c>
      <c r="G26" s="100" cm="1">
        <f t="array" ref="G26">_xlfn.IFS($G$21="○",IF(AND(2000&lt;=$G$22,99999999&gt;=$G$22),F26,0),$G$21="×",0)</f>
        <v>0</v>
      </c>
    </row>
    <row r="27" spans="2:7">
      <c r="C27" s="135"/>
      <c r="D27" s="135"/>
      <c r="E27" s="135"/>
      <c r="F27" s="103" t="s">
        <v>177</v>
      </c>
      <c r="G27" s="147">
        <f>MAX(G25:G26)</f>
        <v>0</v>
      </c>
    </row>
    <row r="29" spans="2:7" ht="39" customHeight="1">
      <c r="B29" s="146"/>
      <c r="C29" s="76" t="s">
        <v>172</v>
      </c>
      <c r="G29" s="151" t="s">
        <v>171</v>
      </c>
    </row>
    <row r="30" spans="2:7" ht="39.75" customHeight="1">
      <c r="F30" s="151" t="s">
        <v>159</v>
      </c>
      <c r="G30" s="145">
        <v>0</v>
      </c>
    </row>
    <row r="31" spans="2:7" ht="18.75" customHeight="1">
      <c r="F31" s="151" t="s">
        <v>173</v>
      </c>
      <c r="G31" s="92">
        <f>$G$30*3</f>
        <v>0</v>
      </c>
    </row>
    <row r="32" spans="2:7" ht="29.25" customHeight="1">
      <c r="F32" s="95" t="s">
        <v>168</v>
      </c>
      <c r="G32" s="97" t="str" cm="1">
        <f t="array" ref="G32">_xlfn.IFS($G$7="○","",$F$5&lt;3000,"○",$F$5&gt;=3000,"×")</f>
        <v>○</v>
      </c>
    </row>
    <row r="33" spans="2:7" ht="33.75" customHeight="1">
      <c r="F33" s="95" t="s">
        <v>174</v>
      </c>
      <c r="G33" s="96">
        <f>IF($G$32="○",$G$31,0)</f>
        <v>0</v>
      </c>
    </row>
    <row r="34" spans="2:7" ht="19.5" customHeight="1">
      <c r="F34" s="93"/>
      <c r="G34" s="94"/>
    </row>
    <row r="35" spans="2:7" ht="25.5" customHeight="1">
      <c r="D35" s="151" t="s">
        <v>151</v>
      </c>
      <c r="E35" s="383" t="s">
        <v>254</v>
      </c>
      <c r="F35" s="384"/>
      <c r="G35" s="151" t="s">
        <v>138</v>
      </c>
    </row>
    <row r="36" spans="2:7">
      <c r="B36" s="382" t="s">
        <v>253</v>
      </c>
      <c r="C36" s="382"/>
      <c r="D36" s="99" t="s">
        <v>166</v>
      </c>
      <c r="E36" s="138"/>
      <c r="F36" s="139">
        <v>20000000</v>
      </c>
      <c r="G36" s="100" cm="1">
        <f t="array" ref="G36">_xlfn.IFS($G$32="○",IF(AND(800&lt;=$G$33,1999&gt;=$G$33),F36,0),$G$32="×",0)</f>
        <v>0</v>
      </c>
    </row>
    <row r="37" spans="2:7">
      <c r="B37" s="382"/>
      <c r="C37" s="382"/>
      <c r="D37" s="99" t="s">
        <v>167</v>
      </c>
      <c r="E37" s="138"/>
      <c r="F37" s="139">
        <v>80000000</v>
      </c>
      <c r="G37" s="100" cm="1">
        <f t="array" ref="G37">_xlfn.IFS($G$32="○",IF(AND(2000&lt;=$G$33,99999999&gt;=$G$33),F37,0),$G$32="×",0)</f>
        <v>0</v>
      </c>
    </row>
    <row r="38" spans="2:7">
      <c r="C38" s="135"/>
      <c r="D38" s="135"/>
      <c r="E38" s="135"/>
      <c r="F38" s="103" t="s">
        <v>177</v>
      </c>
      <c r="G38" s="147">
        <f>MAX(G36:G37)</f>
        <v>0</v>
      </c>
    </row>
    <row r="40" spans="2:7" ht="35.25" customHeight="1">
      <c r="C40" s="134"/>
      <c r="D40" s="134"/>
      <c r="E40" s="134"/>
      <c r="F40" s="151" t="s">
        <v>270</v>
      </c>
      <c r="G40" s="83">
        <f>_xlfn.AGGREGATE(4,6,G16,G27,G38)</f>
        <v>0</v>
      </c>
    </row>
  </sheetData>
  <mergeCells count="7">
    <mergeCell ref="B25:C26"/>
    <mergeCell ref="E35:F35"/>
    <mergeCell ref="B36:C37"/>
    <mergeCell ref="B1:E1"/>
    <mergeCell ref="F5:G5"/>
    <mergeCell ref="B10:C15"/>
    <mergeCell ref="E24:F24"/>
  </mergeCells>
  <phoneticPr fontId="37"/>
  <dataValidations count="1">
    <dataValidation type="list" allowBlank="1" showInputMessage="1" showErrorMessage="1" sqref="G7" xr:uid="{EB270B94-53D8-491E-8EA6-A4E6150F748E}">
      <formula1>$J$7:$K$7</formula1>
    </dataValidation>
  </dataValidations>
  <printOptions horizontalCentered="1"/>
  <pageMargins left="0.25" right="0.25" top="0.75" bottom="0.75" header="0.3" footer="0.3"/>
  <pageSetup paperSize="9" scale="7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6081" r:id="rId4" name="Check Box 1">
              <controlPr defaultSize="0" autoFill="0" autoLine="0" autoPict="0">
                <anchor moveWithCells="1">
                  <from>
                    <xdr:col>1</xdr:col>
                    <xdr:colOff>276225</xdr:colOff>
                    <xdr:row>2</xdr:row>
                    <xdr:rowOff>85725</xdr:rowOff>
                  </from>
                  <to>
                    <xdr:col>1</xdr:col>
                    <xdr:colOff>504825</xdr:colOff>
                    <xdr:row>2</xdr:row>
                    <xdr:rowOff>400050</xdr:rowOff>
                  </to>
                </anchor>
              </controlPr>
            </control>
          </mc:Choice>
        </mc:AlternateContent>
        <mc:AlternateContent xmlns:mc="http://schemas.openxmlformats.org/markup-compatibility/2006">
          <mc:Choice Requires="x14">
            <control shapeId="46082" r:id="rId5" name="Check Box 2">
              <controlPr defaultSize="0" autoFill="0" autoLine="0" autoPict="0">
                <anchor moveWithCells="1">
                  <from>
                    <xdr:col>1</xdr:col>
                    <xdr:colOff>276225</xdr:colOff>
                    <xdr:row>17</xdr:row>
                    <xdr:rowOff>85725</xdr:rowOff>
                  </from>
                  <to>
                    <xdr:col>1</xdr:col>
                    <xdr:colOff>504825</xdr:colOff>
                    <xdr:row>17</xdr:row>
                    <xdr:rowOff>400050</xdr:rowOff>
                  </to>
                </anchor>
              </controlPr>
            </control>
          </mc:Choice>
        </mc:AlternateContent>
        <mc:AlternateContent xmlns:mc="http://schemas.openxmlformats.org/markup-compatibility/2006">
          <mc:Choice Requires="x14">
            <control shapeId="46083" r:id="rId6" name="Check Box 3">
              <controlPr defaultSize="0" autoFill="0" autoLine="0" autoPict="0">
                <anchor moveWithCells="1">
                  <from>
                    <xdr:col>1</xdr:col>
                    <xdr:colOff>276225</xdr:colOff>
                    <xdr:row>28</xdr:row>
                    <xdr:rowOff>85725</xdr:rowOff>
                  </from>
                  <to>
                    <xdr:col>1</xdr:col>
                    <xdr:colOff>504825</xdr:colOff>
                    <xdr:row>28</xdr:row>
                    <xdr:rowOff>390525</xdr:rowOff>
                  </to>
                </anchor>
              </controlPr>
            </control>
          </mc:Choice>
        </mc:AlternateContent>
      </controls>
    </mc:Choice>
  </mc:AlternateContent>
</worksheet>
</file>

<file path=customXml/_rels/item1.xml.rels><?xml version="1.0" encoding="UTF-8" standalone="yes"?><Relationships xmlns="http://schemas.openxmlformats.org/package/2006/relationships"><Relationship Id="rId1" Target="itemProps1.xml" Type="http://schemas.openxmlformats.org/officeDocument/2006/relationships/customXmlProps"/></Relationships>
</file>

<file path=customXml/_rels/item2.xml.rels><?xml version="1.0" encoding="UTF-8" standalone="yes"?><Relationships xmlns="http://schemas.openxmlformats.org/package/2006/relationships"><Relationship Id="rId1" Target="itemProps2.xml" Type="http://schemas.openxmlformats.org/officeDocument/2006/relationships/customXmlProps"/></Relationships>
</file>

<file path=customXml/_rels/item3.xml.rels><?xml version="1.0" encoding="UTF-8" standalone="yes"?><Relationships xmlns="http://schemas.openxmlformats.org/package/2006/relationships"><Relationship Id="rId1" Target="itemProps3.xml" Type="http://schemas.openxmlformats.org/officeDocument/2006/relationships/customXmlProps"/></Relationships>
</file>

<file path=customXml/item1.xml><?xml version="1.0" encoding="utf-8"?>
<p:properties xmlns:p="http://schemas.microsoft.com/office/2006/metadata/properties" xmlns:xsi="http://www.w3.org/2001/XMLSchema-instance" xmlns:pc="http://schemas.microsoft.com/office/infopath/2007/PartnerControls">
  <documentManagement>
    <Owner xmlns="9500c7e0-a8b4-4cc7-a7aa-d9d65591dd5a">
      <UserInfo>
        <DisplayName/>
        <AccountId xsi:nil="true"/>
        <AccountType/>
      </UserInfo>
    </Owner>
    <lcf76f155ced4ddcb4097134ff3c332f xmlns="9500c7e0-a8b4-4cc7-a7aa-d9d65591dd5a">
      <Terms xmlns="http://schemas.microsoft.com/office/infopath/2007/PartnerControls"/>
    </lcf76f155ced4ddcb4097134ff3c332f>
    <TaxCatchAll xmlns="85e6e18b-26c1-4122-9e79-e6c53ac26d53"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0351667D72F15440B137FECB9C7CB151" ma:contentTypeVersion="14" ma:contentTypeDescription="新しいドキュメントを作成します。" ma:contentTypeScope="" ma:versionID="fbda3a68c6120a83cd0a44d645827827">
  <xsd:schema xmlns:xsd="http://www.w3.org/2001/XMLSchema" xmlns:xs="http://www.w3.org/2001/XMLSchema" xmlns:p="http://schemas.microsoft.com/office/2006/metadata/properties" xmlns:ns2="9500c7e0-a8b4-4cc7-a7aa-d9d65591dd5a" xmlns:ns3="85e6e18b-26c1-4122-9e79-e6c53ac26d53" targetNamespace="http://schemas.microsoft.com/office/2006/metadata/properties" ma:root="true" ma:fieldsID="d23ea02dea8f221a8a7162fc8e7e0847" ns2:_="" ns3:_="">
    <xsd:import namespace="9500c7e0-a8b4-4cc7-a7aa-d9d65591dd5a"/>
    <xsd:import namespace="85e6e18b-26c1-4122-9e79-e6c53ac26d53"/>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Loca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500c7e0-a8b4-4cc7-a7aa-d9d65591dd5a"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description="" ma:indexed="true" ma:internalName="MediaServiceLocatio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85e6e18b-26c1-4122-9e79-e6c53ac26d53"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90a81e3-ffe2-4ae9-b52d-59bcbe29c03b}" ma:internalName="TaxCatchAll" ma:showField="CatchAllData" ma:web="85e6e18b-26c1-4122-9e79-e6c53ac26d5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AA6DD1A-A23B-4D25-B2CA-485C026E75D5}">
  <ds:schemaRefs>
    <ds:schemaRef ds:uri="http://schemas.microsoft.com/office/2006/documentManagement/types"/>
    <ds:schemaRef ds:uri="http://purl.org/dc/dcmitype/"/>
    <ds:schemaRef ds:uri="http://purl.org/dc/terms/"/>
    <ds:schemaRef ds:uri="http://schemas.microsoft.com/office/infopath/2007/PartnerControls"/>
    <ds:schemaRef ds:uri="85e6e18b-26c1-4122-9e79-e6c53ac26d53"/>
    <ds:schemaRef ds:uri="http://purl.org/dc/elements/1.1/"/>
    <ds:schemaRef ds:uri="http://schemas.openxmlformats.org/package/2006/metadata/core-properties"/>
    <ds:schemaRef ds:uri="9500c7e0-a8b4-4cc7-a7aa-d9d65591dd5a"/>
    <ds:schemaRef ds:uri="http://schemas.microsoft.com/office/2006/metadata/properties"/>
    <ds:schemaRef ds:uri="http://www.w3.org/XML/1998/namespace"/>
  </ds:schemaRefs>
</ds:datastoreItem>
</file>

<file path=customXml/itemProps2.xml><?xml version="1.0" encoding="utf-8"?>
<ds:datastoreItem xmlns:ds="http://schemas.openxmlformats.org/officeDocument/2006/customXml" ds:itemID="{E58C5A04-A7B6-4777-B00B-8FCCC6BB3419}">
  <ds:schemaRefs>
    <ds:schemaRef ds:uri="http://schemas.microsoft.com/sharepoint/v3/contenttype/forms"/>
  </ds:schemaRefs>
</ds:datastoreItem>
</file>

<file path=customXml/itemProps3.xml><?xml version="1.0" encoding="utf-8"?>
<ds:datastoreItem xmlns:ds="http://schemas.openxmlformats.org/officeDocument/2006/customXml" ds:itemID="{886BA4D3-EDB5-414A-AA1F-145767F2F72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500c7e0-a8b4-4cc7-a7aa-d9d65591dd5a"/>
    <ds:schemaRef ds:uri="85e6e18b-26c1-4122-9e79-e6c53ac26d5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19</vt:i4>
      </vt:variant>
      <vt:variant>
        <vt:lpstr>名前付き一覧</vt:lpstr>
      </vt:variant>
      <vt:variant>
        <vt:i4>18</vt:i4>
      </vt:variant>
    </vt:vector>
  </HeadingPairs>
  <TitlesOfParts>
    <vt:vector size="37" baseType="lpstr">
      <vt:lpstr>支給申請書兼請求書（病院→国）</vt:lpstr>
      <vt:lpstr>【参考】集計用シート</vt:lpstr>
      <vt:lpstr>【参考】委任状</vt:lpstr>
      <vt:lpstr>賃上げ支援事業（申請書）</vt:lpstr>
      <vt:lpstr>別紙（病院）</vt:lpstr>
      <vt:lpstr>【総額及び平均額】賃上げ支援事業実績報告書</vt:lpstr>
      <vt:lpstr>別紙（2.0％超部分算定シート）</vt:lpstr>
      <vt:lpstr>物価支援事業（申請書兼実績報告書）</vt:lpstr>
      <vt:lpstr>【Ｒ５】物価支援事業（申請書兼実績報告書）</vt:lpstr>
      <vt:lpstr>【Ｒ６】物価支援事業（申請書兼実績報告書）</vt:lpstr>
      <vt:lpstr>【参考】集計用シート（賃上げ支援事業）</vt:lpstr>
      <vt:lpstr>【記載例】賃上げ支援事業（申請書）</vt:lpstr>
      <vt:lpstr>【記載例】別紙（病院）</vt:lpstr>
      <vt:lpstr>【記載例】【総額及び平均額】賃上げ支援事業実績報告書</vt:lpstr>
      <vt:lpstr>【記載例】別紙（2.0％超部分算定シート）</vt:lpstr>
      <vt:lpstr>【記載例】物価支援事業（申請書兼実績報告書）</vt:lpstr>
      <vt:lpstr>【記載例】【Ｒ５】物価支援事業（申請書兼実績報告書）</vt:lpstr>
      <vt:lpstr>【記載例】【Ｒ６】物価支援事業（申請書兼実績報告書）</vt:lpstr>
      <vt:lpstr>都道府県リスト</vt:lpstr>
      <vt:lpstr>'【Ｒ５】物価支援事業（申請書兼実績報告書）'!Print_Area</vt:lpstr>
      <vt:lpstr>'【Ｒ６】物価支援事業（申請書兼実績報告書）'!Print_Area</vt:lpstr>
      <vt:lpstr>'【記載例】【Ｒ５】物価支援事業（申請書兼実績報告書）'!Print_Area</vt:lpstr>
      <vt:lpstr>'【記載例】【Ｒ６】物価支援事業（申請書兼実績報告書）'!Print_Area</vt:lpstr>
      <vt:lpstr>【記載例】【総額及び平均額】賃上げ支援事業実績報告書!Print_Area</vt:lpstr>
      <vt:lpstr>'【記載例】賃上げ支援事業（申請書）'!Print_Area</vt:lpstr>
      <vt:lpstr>'【記載例】物価支援事業（申請書兼実績報告書）'!Print_Area</vt:lpstr>
      <vt:lpstr>'【記載例】別紙（2.0％超部分算定シート）'!Print_Area</vt:lpstr>
      <vt:lpstr>'【記載例】別紙（病院）'!Print_Area</vt:lpstr>
      <vt:lpstr>【参考】委任状!Print_Area</vt:lpstr>
      <vt:lpstr>【総額及び平均額】賃上げ支援事業実績報告書!Print_Area</vt:lpstr>
      <vt:lpstr>'支給申請書兼請求書（病院→国）'!Print_Area</vt:lpstr>
      <vt:lpstr>'賃上げ支援事業（申請書）'!Print_Area</vt:lpstr>
      <vt:lpstr>'物価支援事業（申請書兼実績報告書）'!Print_Area</vt:lpstr>
      <vt:lpstr>'別紙（2.0％超部分算定シート）'!Print_Area</vt:lpstr>
      <vt:lpstr>'別紙（病院）'!Print_Area</vt:lpstr>
      <vt:lpstr>【総額及び平均額】賃上げ支援事業実績報告書!Print_Titles</vt:lpstr>
      <vt:lpstr>'別紙（2.0％超部分算定シート）'!Print_Titles</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0x0101000351667D72F15440B137FECB9C7CB151</vt:lpwstr>
  </property>
  <property fmtid="{D5CDD505-2E9C-101B-9397-08002B2CF9AE}" pid="4" name="ComplianceAssetId">
    <vt:lpwstr/>
  </property>
  <property fmtid="{D5CDD505-2E9C-101B-9397-08002B2CF9AE}" pid="5" name="TriggerFlowInfo">
    <vt:lpwstr/>
  </property>
</Properties>
</file>