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1000/WorkingDocLib/05 医療国際展開室/2．インバウンド/2.6_医療機関の整備「外国人患者を受入る拠点的な医療機関」「外国人患者受入体制が整備された医療機関」/1. 「外国人患者を受入る拠点的な医療機関」/2025年1月～９月万博対応/2025年８月/"/>
    </mc:Choice>
  </mc:AlternateContent>
  <xr:revisionPtr revIDLastSave="1133" documentId="8_{C71FA4C5-6300-49F2-9705-D90A638244FC}" xr6:coauthVersionLast="47" xr6:coauthVersionMax="47" xr10:uidLastSave="{F3D6FA9B-0348-4119-A478-A860DE0B1033}"/>
  <bookViews>
    <workbookView xWindow="28680" yWindow="-120" windowWidth="29040" windowHeight="15720" firstSheet="1" activeTab="1" xr2:uid="{00000000-000D-0000-FFFF-FFFF00000000}"/>
  </bookViews>
  <sheets>
    <sheet name="Sheet1" sheetId="352" state="hidden" r:id="rId1"/>
    <sheet name="目次__医療機関リスト" sheetId="469" r:id="rId2"/>
    <sheet name="1.北海道" sheetId="471" r:id="rId3"/>
    <sheet name="2.青森県" sheetId="525" r:id="rId4"/>
    <sheet name="3.岩手県" sheetId="472" r:id="rId5"/>
    <sheet name="4.宮城県" sheetId="473" r:id="rId6"/>
    <sheet name="5.秋田県" sheetId="474" r:id="rId7"/>
    <sheet name="6.山形県" sheetId="518" r:id="rId8"/>
    <sheet name="7.福島県" sheetId="476" r:id="rId9"/>
    <sheet name="8.茨城県" sheetId="524" r:id="rId10"/>
    <sheet name="9.栃木県" sheetId="478" r:id="rId11"/>
    <sheet name="10.群馬県" sheetId="479" r:id="rId12"/>
    <sheet name="11.埼玉県" sheetId="480" r:id="rId13"/>
    <sheet name="12.千葉県" sheetId="481" r:id="rId14"/>
    <sheet name="13.東京都" sheetId="482" r:id="rId15"/>
    <sheet name="14.神奈川県" sheetId="520" r:id="rId16"/>
    <sheet name="15.新潟県" sheetId="523" r:id="rId17"/>
    <sheet name="16.富山県" sheetId="498" r:id="rId18"/>
    <sheet name="17.石川県" sheetId="485" r:id="rId19"/>
    <sheet name="18.福井県" sheetId="486" r:id="rId20"/>
    <sheet name="19.山梨県" sheetId="487" r:id="rId21"/>
    <sheet name="20.長野県" sheetId="488" r:id="rId22"/>
    <sheet name="21.岐阜県" sheetId="489" r:id="rId23"/>
    <sheet name="22.静岡県" sheetId="490" r:id="rId24"/>
    <sheet name="23.愛知県" sheetId="491" r:id="rId25"/>
    <sheet name="24.三重県" sheetId="492" r:id="rId26"/>
    <sheet name="25.滋賀県" sheetId="493" r:id="rId27"/>
    <sheet name="26.京都府" sheetId="521" r:id="rId28"/>
    <sheet name="27.大阪府" sheetId="522" r:id="rId29"/>
    <sheet name="28.兵庫県" sheetId="496" r:id="rId30"/>
    <sheet name="29.奈良県" sheetId="497" r:id="rId31"/>
    <sheet name="30.和歌山県" sheetId="468" r:id="rId32"/>
    <sheet name="31.鳥取県" sheetId="499" r:id="rId33"/>
    <sheet name="32.島根県" sheetId="500" r:id="rId34"/>
    <sheet name="33.岡山県" sheetId="501" r:id="rId35"/>
    <sheet name="34.広島県" sheetId="502" r:id="rId36"/>
    <sheet name="35.山口県" sheetId="503" r:id="rId37"/>
    <sheet name="36.徳島県" sheetId="515" r:id="rId38"/>
    <sheet name="37.香川県" sheetId="504" r:id="rId39"/>
    <sheet name="38.愛媛県" sheetId="505" r:id="rId40"/>
    <sheet name="39.高知県" sheetId="506" r:id="rId41"/>
    <sheet name="40.福岡県" sheetId="516" r:id="rId42"/>
    <sheet name="41.佐賀県" sheetId="508" r:id="rId43"/>
    <sheet name="42.長崎県" sheetId="509" r:id="rId44"/>
    <sheet name="43.熊本県" sheetId="510" r:id="rId45"/>
    <sheet name="44.大分県" sheetId="511" r:id="rId46"/>
    <sheet name="45.宮崎県" sheetId="514" r:id="rId47"/>
    <sheet name="46.鹿児島県" sheetId="512" r:id="rId48"/>
    <sheet name="47.沖縄県" sheetId="519" r:id="rId49"/>
  </sheets>
  <externalReferences>
    <externalReference r:id="rId50"/>
    <externalReference r:id="rId51"/>
    <externalReference r:id="rId52"/>
  </externalReferences>
  <definedNames>
    <definedName name="_xlnm._FilterDatabase" localSheetId="2" hidden="1">'1.北海道'!$A$2:$AI$53</definedName>
    <definedName name="_xlnm._FilterDatabase" localSheetId="11" hidden="1">'10.群馬県'!$A$2:$AI$50</definedName>
    <definedName name="_xlnm._FilterDatabase" localSheetId="12" hidden="1">'11.埼玉県'!$A$2:$AI$72</definedName>
    <definedName name="_xlnm._FilterDatabase" localSheetId="13" hidden="1">'12.千葉県'!$A$2:$AH$52</definedName>
    <definedName name="_xlnm._FilterDatabase" localSheetId="14" hidden="1">'13.東京都'!$A$2:$AE$499</definedName>
    <definedName name="_xlnm._FilterDatabase" localSheetId="15" hidden="1">'14.神奈川県'!$A$2:$AH$86</definedName>
    <definedName name="_xlnm._FilterDatabase" localSheetId="16" hidden="1">'15.新潟県'!$A$2:$AH$25</definedName>
    <definedName name="_xlnm._FilterDatabase" localSheetId="17" hidden="1">'16.富山県'!$A$2:$AI$51</definedName>
    <definedName name="_xlnm._FilterDatabase" localSheetId="18" hidden="1">'17.石川県'!$A$2:$AI$36</definedName>
    <definedName name="_xlnm._FilterDatabase" localSheetId="19" hidden="1">'18.福井県'!$A$1:$AI$39</definedName>
    <definedName name="_xlnm._FilterDatabase" localSheetId="20" hidden="1">'19.山梨県'!$A$2:$AI$64</definedName>
    <definedName name="_xlnm._FilterDatabase" localSheetId="3" hidden="1">'2.青森県'!$A$2:$AD$8</definedName>
    <definedName name="_xlnm._FilterDatabase" localSheetId="21" hidden="1">'20.長野県'!$A$2:$AD$25</definedName>
    <definedName name="_xlnm._FilterDatabase" localSheetId="22" hidden="1">'21.岐阜県'!$A$2:$AD$51</definedName>
    <definedName name="_xlnm._FilterDatabase" localSheetId="23" hidden="1">'22.静岡県'!$A$2:$AI$36</definedName>
    <definedName name="_xlnm._FilterDatabase" localSheetId="24" hidden="1">'23.愛知県'!$A$2:$AH$52</definedName>
    <definedName name="_xlnm._FilterDatabase" localSheetId="25" hidden="1">'24.三重県'!$A$2:$AI$109</definedName>
    <definedName name="_xlnm._FilterDatabase" localSheetId="26" hidden="1">'25.滋賀県'!$A$2:$AL$15</definedName>
    <definedName name="_xlnm._FilterDatabase" localSheetId="27" hidden="1">'26.京都府'!$A$2:$AI$45</definedName>
    <definedName name="_xlnm._FilterDatabase" localSheetId="28" hidden="1">'27.大阪府'!$A$2:$AI$179</definedName>
    <definedName name="_xlnm._FilterDatabase" localSheetId="29" hidden="1">'28.兵庫県'!$A$2:$AI$29</definedName>
    <definedName name="_xlnm._FilterDatabase" localSheetId="30" hidden="1">'29.奈良県'!$A$2:$AI$60</definedName>
    <definedName name="_xlnm._FilterDatabase" localSheetId="4" hidden="1">'3.岩手県'!$A$2:$AI$19</definedName>
    <definedName name="_xlnm._FilterDatabase" localSheetId="31" hidden="1">'30.和歌山県'!$A$2:$AI$12</definedName>
    <definedName name="_xlnm._FilterDatabase" localSheetId="32" hidden="1">'31.鳥取県'!$A$2:$AH$35</definedName>
    <definedName name="_xlnm._FilterDatabase" localSheetId="33" hidden="1">'32.島根県'!$A$2:$AD$49</definedName>
    <definedName name="_xlnm._FilterDatabase" localSheetId="34" hidden="1">'33.岡山県'!$A$2:$AM$28</definedName>
    <definedName name="_xlnm._FilterDatabase" localSheetId="35" hidden="1">'34.広島県'!$A$2:$AI$28</definedName>
    <definedName name="_xlnm._FilterDatabase" localSheetId="36" hidden="1">'35.山口県'!$A$2:$AH$26</definedName>
    <definedName name="_xlnm._FilterDatabase" localSheetId="37" hidden="1">'36.徳島県'!$A$2:$AI$69</definedName>
    <definedName name="_xlnm._FilterDatabase" localSheetId="38" hidden="1">'37.香川県'!$A$2:$AI$92</definedName>
    <definedName name="_xlnm._FilterDatabase" localSheetId="39" hidden="1">'38.愛媛県'!$A$2:$AI$20</definedName>
    <definedName name="_xlnm._FilterDatabase" localSheetId="40" hidden="1">'39.高知県'!$A$2:$AI$20</definedName>
    <definedName name="_xlnm._FilterDatabase" localSheetId="5" hidden="1">'4.宮城県'!$A$2:$AI$20</definedName>
    <definedName name="_xlnm._FilterDatabase" localSheetId="41" hidden="1">'40.福岡県'!$A$2:$AD$131</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'46.鹿児島県'!$A$2:$AD$57</definedName>
    <definedName name="_xlnm._FilterDatabase" localSheetId="48" hidden="1">'47.沖縄県'!$A$2:$AI$19</definedName>
    <definedName name="_xlnm._FilterDatabase" localSheetId="6" hidden="1">'5.秋田県'!$A$2:$AI$39</definedName>
    <definedName name="_xlnm._FilterDatabase" localSheetId="7" hidden="1">'6.山形県'!$A$2:$AI$46</definedName>
    <definedName name="_xlnm._FilterDatabase" localSheetId="8" hidden="1">'7.福島県'!$A$2:$AI$12</definedName>
    <definedName name="_xlnm._FilterDatabase" localSheetId="9" hidden="1">'8.茨城県'!$A$2:$AK$153</definedName>
    <definedName name="_xlnm._FilterDatabase" localSheetId="10" hidden="1">'9.栃木県'!$A$2:$AI$36</definedName>
    <definedName name="_Key1" localSheetId="2"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Order1" hidden="1">255</definedName>
    <definedName name="_Order2" hidden="1">0</definedName>
    <definedName name="_Parse_Out" localSheetId="2"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hidden="1">#REF!</definedName>
    <definedName name="_Sort" localSheetId="2"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a" localSheetId="2"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hidden="1">#REF!</definedName>
    <definedName name="Aptx" localSheetId="2"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9" hidden="1">#REF!</definedName>
    <definedName name="Aptx" localSheetId="10" hidden="1">#REF!</definedName>
    <definedName name="Aptx" hidden="1">#REF!</definedName>
    <definedName name="hensyu" localSheetId="2"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localSheetId="10" hidden="1">#REF!</definedName>
    <definedName name="part_2" hidden="1">#REF!</definedName>
    <definedName name="part_3" localSheetId="2"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9" hidden="1">#REF!</definedName>
    <definedName name="part_3" localSheetId="10" hidden="1">#REF!</definedName>
    <definedName name="part_3" hidden="1">#REF!</definedName>
    <definedName name="_xlnm.Print_Area" localSheetId="2">'1.北海道'!$A$1:$AD$55</definedName>
    <definedName name="_xlnm.Print_Area" localSheetId="12">'11.埼玉県'!$2:$71</definedName>
    <definedName name="_xlnm.Print_Area" localSheetId="13">'12.千葉県'!$A$1:$AD$34</definedName>
    <definedName name="_xlnm.Print_Area" localSheetId="15">'14.神奈川県'!$A$1:$AD$87</definedName>
    <definedName name="_xlnm.Print_Area" localSheetId="17">'16.富山県'!$A$1:$AD$51</definedName>
    <definedName name="_xlnm.Print_Area" localSheetId="19">'18.福井県'!$A$1:$AD$38</definedName>
    <definedName name="_xlnm.Print_Area" localSheetId="3">'2.青森県'!$A$2:$AD$8</definedName>
    <definedName name="_xlnm.Print_Area" localSheetId="21">'20.長野県'!$A$1:$AD$25</definedName>
    <definedName name="_xlnm.Print_Area" localSheetId="22">'21.岐阜県'!$A$1:$AD$51</definedName>
    <definedName name="_xlnm.Print_Area" localSheetId="24">'23.愛知県'!$A$1:$AD$53</definedName>
    <definedName name="_xlnm.Print_Area" localSheetId="26">'25.滋賀県'!$A$2:$AD$15</definedName>
    <definedName name="_xlnm.Print_Area" localSheetId="27">'26.京都府'!$A$1:$AD$45</definedName>
    <definedName name="_xlnm.Print_Area" localSheetId="28">'27.大阪府'!$A$2:$AD$196</definedName>
    <definedName name="_xlnm.Print_Area" localSheetId="29">'28.兵庫県'!$A$1:$AD$29</definedName>
    <definedName name="_xlnm.Print_Area" localSheetId="4">'3.岩手県'!$A$2:$AD$19</definedName>
    <definedName name="_xlnm.Print_Area" localSheetId="31">'30.和歌山県'!$A$1:$AD$12</definedName>
    <definedName name="_xlnm.Print_Area" localSheetId="32">'31.鳥取県'!$A$1:$AD$38</definedName>
    <definedName name="_xlnm.Print_Area" localSheetId="33">'32.島根県'!$A$1:$AD$49</definedName>
    <definedName name="_xlnm.Print_Area" localSheetId="34">'33.岡山県'!$A$1:$AD$31</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40">'39.高知県'!$A$1:$AD$21</definedName>
    <definedName name="_xlnm.Print_Area" localSheetId="5">'4.宮城県'!$A$1:$AD$20</definedName>
    <definedName name="_xlnm.Print_Area" localSheetId="41">'40.福岡県'!$A$1:$AE$132</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48">'47.沖縄県'!$A$1:$AD$19</definedName>
    <definedName name="_xlnm.Print_Area" localSheetId="6">'5.秋田県'!$A$1:$AD$39</definedName>
    <definedName name="_xlnm.Print_Area" localSheetId="7">'6.山形県'!$A$1:$AL$47</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'23.愛知県'!$C:$C,'23.愛知県'!$2:$2</definedName>
    <definedName name="_xlnm.Print_Titles" localSheetId="25">'24.三重県'!$C:$C,'24.三重県'!$2:$2</definedName>
    <definedName name="_xlnm.Print_Titles" localSheetId="26">'25.滋賀県'!$2:$2</definedName>
    <definedName name="_xlnm.Print_Titles" localSheetId="27">'26.京都府'!$2:$2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0">'39.高知県'!$2:$2</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48">'47.沖縄県'!$A:$C,'47.沖縄県'!$1:$2</definedName>
    <definedName name="_xlnm.Print_Titles" localSheetId="6">'5.秋田県'!$B:$C,'5.秋田県'!$2:$2</definedName>
    <definedName name="_xlnm.Print_Titles" localSheetId="7">'6.山形県'!$C:$C</definedName>
    <definedName name="Z_29BED82B_2015_44AA_950D_57C5913FFB59_.wvu.FilterData" localSheetId="14" hidden="1">'13.東京都'!$A$2:$AE$499</definedName>
    <definedName name="Z_53D26026_4535_4275_BE64_9E6DB28618E1_.wvu.FilterData" localSheetId="14" hidden="1">'13.東京都'!$A$2:$AE$499</definedName>
    <definedName name="Z_88BEF42F_44A3_4319_AD47_24BB77EBBDE5_.wvu.FilterData" localSheetId="14" hidden="1">'13.東京都'!$A$2:$AE$499</definedName>
    <definedName name="Z_AA8122F2_5F42_4CD0_B687_D0B56E8AF8E8_.wvu.FilterData" localSheetId="14" hidden="1">'13.東京都'!$A$2:$AE$499</definedName>
    <definedName name="Z_B07FCDDB_920A_40E8_B8BF_CE2F1FABDED2_.wvu.FilterData" localSheetId="14" hidden="1">'13.東京都'!$A$2:$AE$499</definedName>
    <definedName name="あ" localSheetId="2"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0" hidden="1">#REF!</definedName>
    <definedName name="あ" hidden="1">#REF!</definedName>
    <definedName name="あいうえお" localSheetId="2">#REF!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3">#REF!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5">#REF!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5">#REF!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9">#REF!</definedName>
    <definedName name="あいうえお" localSheetId="10">#REF!</definedName>
    <definedName name="あいうえお">#REF!</definedName>
    <definedName name="こ" localSheetId="2"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9" hidden="1">#REF!</definedName>
    <definedName name="こ" localSheetId="10" hidden="1">#REF!</definedName>
    <definedName name="こ" hidden="1">#REF!</definedName>
    <definedName name="リスト" localSheetId="2">#REF!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9">#REF!</definedName>
    <definedName name="リスト" localSheetId="10">#REF!</definedName>
    <definedName name="リスト">#REF!</definedName>
    <definedName name="愛知県23" localSheetId="2">#REF!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9">#REF!</definedName>
    <definedName name="愛知県23" localSheetId="10">#REF!</definedName>
    <definedName name="愛知県23">#REF!</definedName>
    <definedName name="愛媛県38" localSheetId="2">#REF!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9">#REF!</definedName>
    <definedName name="愛媛県38" localSheetId="10">#REF!</definedName>
    <definedName name="愛媛県38">#REF!</definedName>
    <definedName name="茨城県08" localSheetId="2">#REF!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9">#REF!</definedName>
    <definedName name="茨城県08" localSheetId="10">#REF!</definedName>
    <definedName name="茨城県08">#REF!</definedName>
    <definedName name="岡山県33" localSheetId="2">#REF!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9">#REF!</definedName>
    <definedName name="岡山県33" localSheetId="10">#REF!</definedName>
    <definedName name="岡山県33">#REF!</definedName>
    <definedName name="岡山県34" localSheetId="2">#REF!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9">#REF!</definedName>
    <definedName name="岡山県34" localSheetId="10">#REF!</definedName>
    <definedName name="岡山県34">#REF!</definedName>
    <definedName name="沖縄県47" localSheetId="2">#REF!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9">#REF!</definedName>
    <definedName name="沖縄県47" localSheetId="10">#REF!</definedName>
    <definedName name="沖縄県47">#REF!</definedName>
    <definedName name="岩手県03" localSheetId="2">#REF!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9">#REF!</definedName>
    <definedName name="岩手県03" localSheetId="10">#REF!</definedName>
    <definedName name="岩手県03">#REF!</definedName>
    <definedName name="岐阜県21" localSheetId="2">#REF!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9">#REF!</definedName>
    <definedName name="岐阜県21" localSheetId="10">#REF!</definedName>
    <definedName name="岐阜県21">#REF!</definedName>
    <definedName name="宮崎県45" localSheetId="2">#REF!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9">#REF!</definedName>
    <definedName name="宮崎県45" localSheetId="10">#REF!</definedName>
    <definedName name="宮崎県45">#REF!</definedName>
    <definedName name="宮城県04" localSheetId="2">#REF!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9">#REF!</definedName>
    <definedName name="宮城県04" localSheetId="10">#REF!</definedName>
    <definedName name="宮城県04">#REF!</definedName>
    <definedName name="京都府26" localSheetId="2">#REF!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9">#REF!</definedName>
    <definedName name="京都府26" localSheetId="10">#REF!</definedName>
    <definedName name="京都府26">#REF!</definedName>
    <definedName name="熊本県43" localSheetId="2">#REF!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9">#REF!</definedName>
    <definedName name="熊本県43" localSheetId="10">#REF!</definedName>
    <definedName name="熊本県43">#REF!</definedName>
    <definedName name="群馬県10" localSheetId="2">#REF!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9">#REF!</definedName>
    <definedName name="群馬県10" localSheetId="10">#REF!</definedName>
    <definedName name="群馬県10">#REF!</definedName>
    <definedName name="広島県34" localSheetId="2">#REF!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9">#REF!</definedName>
    <definedName name="広島県34" localSheetId="10">#REF!</definedName>
    <definedName name="広島県34">#REF!</definedName>
    <definedName name="香川県37" localSheetId="2">#REF!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9">#REF!</definedName>
    <definedName name="香川県37" localSheetId="10">#REF!</definedName>
    <definedName name="香川県37">#REF!</definedName>
    <definedName name="高知県39" localSheetId="2">#REF!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9">#REF!</definedName>
    <definedName name="高知県39" localSheetId="10">#REF!</definedName>
    <definedName name="高知県39">#REF!</definedName>
    <definedName name="佐賀県41" localSheetId="2">#REF!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9">#REF!</definedName>
    <definedName name="佐賀県41" localSheetId="10">#REF!</definedName>
    <definedName name="佐賀県41">#REF!</definedName>
    <definedName name="埼玉県11" localSheetId="2">#REF!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9">#REF!</definedName>
    <definedName name="埼玉県11" localSheetId="10">#REF!</definedName>
    <definedName name="埼玉県11">#REF!</definedName>
    <definedName name="三重県24" localSheetId="2">#REF!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9">#REF!</definedName>
    <definedName name="三重県24" localSheetId="10">#REF!</definedName>
    <definedName name="三重県24">#REF!</definedName>
    <definedName name="山形県06" localSheetId="2">#REF!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9">#REF!</definedName>
    <definedName name="山形県06" localSheetId="10">#REF!</definedName>
    <definedName name="山形県06">#REF!</definedName>
    <definedName name="山口県35" localSheetId="2">#REF!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9">#REF!</definedName>
    <definedName name="山口県35" localSheetId="10">#REF!</definedName>
    <definedName name="山口県35">#REF!</definedName>
    <definedName name="山梨県19" localSheetId="2">#REF!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9">#REF!</definedName>
    <definedName name="山梨県19" localSheetId="10">#REF!</definedName>
    <definedName name="山梨県19">#REF!</definedName>
    <definedName name="滋賀県25" localSheetId="2">#REF!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9">#REF!</definedName>
    <definedName name="滋賀県25" localSheetId="10">#REF!</definedName>
    <definedName name="滋賀県25">#REF!</definedName>
    <definedName name="鹿児島県46" localSheetId="2">#REF!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 localSheetId="10">#REF!</definedName>
    <definedName name="鹿児島県46">#REF!</definedName>
    <definedName name="秋田県05" localSheetId="2">#REF!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9">#REF!</definedName>
    <definedName name="秋田県05" localSheetId="10">#REF!</definedName>
    <definedName name="秋田県05">#REF!</definedName>
    <definedName name="新潟県15" localSheetId="2">#REF!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9">#REF!</definedName>
    <definedName name="新潟県15" localSheetId="10">#REF!</definedName>
    <definedName name="新潟県15">#REF!</definedName>
    <definedName name="神奈川県14" localSheetId="2">#REF!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 localSheetId="10">#REF!</definedName>
    <definedName name="神奈川県14">#REF!</definedName>
    <definedName name="青森県02" localSheetId="2">#REF!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9">#REF!</definedName>
    <definedName name="青森県02" localSheetId="10">#REF!</definedName>
    <definedName name="青森県02">#REF!</definedName>
    <definedName name="静岡県22" localSheetId="2">#REF!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9">#REF!</definedName>
    <definedName name="静岡県22" localSheetId="10">#REF!</definedName>
    <definedName name="静岡県22">#REF!</definedName>
    <definedName name="石川県17" localSheetId="2">#REF!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9">#REF!</definedName>
    <definedName name="石川県17" localSheetId="10">#REF!</definedName>
    <definedName name="石川県17">#REF!</definedName>
    <definedName name="千葉県12" localSheetId="2">#REF!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9">#REF!</definedName>
    <definedName name="千葉県12" localSheetId="10">#REF!</definedName>
    <definedName name="千葉県12">#REF!</definedName>
    <definedName name="大阪府27" localSheetId="2">#REF!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9">#REF!</definedName>
    <definedName name="大阪府27" localSheetId="10">#REF!</definedName>
    <definedName name="大阪府27">#REF!</definedName>
    <definedName name="大分県44" localSheetId="2">#REF!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9">#REF!</definedName>
    <definedName name="大分県44" localSheetId="10">#REF!</definedName>
    <definedName name="大分県44">#REF!</definedName>
    <definedName name="長崎県42" localSheetId="2">#REF!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9">#REF!</definedName>
    <definedName name="長崎県42" localSheetId="10">#REF!</definedName>
    <definedName name="長崎県42">#REF!</definedName>
    <definedName name="長野県20" localSheetId="2">#REF!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9">#REF!</definedName>
    <definedName name="長野県20" localSheetId="10">#REF!</definedName>
    <definedName name="長野県20">#REF!</definedName>
    <definedName name="鳥取県31" localSheetId="2">#REF!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9">#REF!</definedName>
    <definedName name="鳥取県31" localSheetId="10">#REF!</definedName>
    <definedName name="鳥取県31">#REF!</definedName>
    <definedName name="都道府県コード" localSheetId="2">[1]コード!$A$1:$AU$1</definedName>
    <definedName name="都道府県コード" localSheetId="16">[1]コード!$A$1:$AU$1</definedName>
    <definedName name="都道府県コード" localSheetId="17">[2]コード!$A$1:$AU$1</definedName>
    <definedName name="都道府県コード" localSheetId="3">#REF!</definedName>
    <definedName name="都道府県コード" localSheetId="27">#REF!</definedName>
    <definedName name="都道府県コード" localSheetId="28">#REF!</definedName>
    <definedName name="都道府県コード" localSheetId="4">[2]コード!$A$1:$AU$1</definedName>
    <definedName name="都道府県コード" localSheetId="31">#REF!</definedName>
    <definedName name="都道府県コード" localSheetId="32">#REF!</definedName>
    <definedName name="都道府県コード" localSheetId="33">#REF!</definedName>
    <definedName name="都道府県コード" localSheetId="37">[2]コード!$A$1:$AU$1</definedName>
    <definedName name="都道府県コード" localSheetId="5">[2]コード!$A$1:$AU$1</definedName>
    <definedName name="都道府県コード" localSheetId="43">#REF!</definedName>
    <definedName name="都道府県コード" localSheetId="6">[2]コード!$A$1:$AU$1</definedName>
    <definedName name="都道府県コード" localSheetId="7">[1]コード!$A$1:$AU$1</definedName>
    <definedName name="都道府県コード" localSheetId="8">#REF!</definedName>
    <definedName name="都道府県コード" localSheetId="10">[1]コード!$A$1:$AU$1</definedName>
    <definedName name="都道府県コード" localSheetId="1">[2]コード!$A$1:$AU$1</definedName>
    <definedName name="都道府県コード">[3]コード!$A$1:$AU$1</definedName>
    <definedName name="島根県32" localSheetId="2">#REF!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9">#REF!</definedName>
    <definedName name="島根県32" localSheetId="10">#REF!</definedName>
    <definedName name="島根県32">#REF!</definedName>
    <definedName name="東京都13" localSheetId="2">#REF!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9">#REF!</definedName>
    <definedName name="東京都13" localSheetId="10">#REF!</definedName>
    <definedName name="東京都13">#REF!</definedName>
    <definedName name="徳島県36" localSheetId="2">#REF!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9">#REF!</definedName>
    <definedName name="徳島県36" localSheetId="10">#REF!</definedName>
    <definedName name="徳島県36">#REF!</definedName>
    <definedName name="栃木県09" localSheetId="2">#REF!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9">#REF!</definedName>
    <definedName name="栃木県09" localSheetId="10">#REF!</definedName>
    <definedName name="栃木県09">#REF!</definedName>
    <definedName name="奈良県29" localSheetId="2">#REF!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9">#REF!</definedName>
    <definedName name="奈良県29" localSheetId="10">#REF!</definedName>
    <definedName name="奈良県29">#REF!</definedName>
    <definedName name="富山県16" localSheetId="2">#REF!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9">#REF!</definedName>
    <definedName name="富山県16" localSheetId="10">#REF!</definedName>
    <definedName name="富山県16">#REF!</definedName>
    <definedName name="福井県18" localSheetId="2">#REF!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9">#REF!</definedName>
    <definedName name="福井県18" localSheetId="10">#REF!</definedName>
    <definedName name="福井県18">#REF!</definedName>
    <definedName name="福岡県40" localSheetId="2">#REF!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9">#REF!</definedName>
    <definedName name="福岡県40" localSheetId="10">#REF!</definedName>
    <definedName name="福岡県40">#REF!</definedName>
    <definedName name="福島県07" localSheetId="2">#REF!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9">#REF!</definedName>
    <definedName name="福島県07" localSheetId="10">#REF!</definedName>
    <definedName name="福島県07">#REF!</definedName>
    <definedName name="兵庫県28" localSheetId="2">#REF!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9">#REF!</definedName>
    <definedName name="兵庫県28" localSheetId="10">#REF!</definedName>
    <definedName name="兵庫県28">#REF!</definedName>
    <definedName name="北海道01" localSheetId="2">#REF!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9">#REF!</definedName>
    <definedName name="北海道01" localSheetId="10">#REF!</definedName>
    <definedName name="北海道01">#REF!</definedName>
    <definedName name="和歌山県30" localSheetId="2">#REF!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520" l="1"/>
  <c r="J65" i="520"/>
  <c r="J59" i="520"/>
  <c r="J53" i="520"/>
  <c r="J41" i="520"/>
  <c r="J26" i="520"/>
  <c r="J25" i="520"/>
  <c r="J15" i="520"/>
  <c r="J13" i="520"/>
  <c r="J5" i="520"/>
  <c r="J3" i="520"/>
  <c r="J131" i="516"/>
  <c r="J130" i="516"/>
  <c r="J129" i="516"/>
  <c r="J128" i="516"/>
  <c r="J126" i="516"/>
  <c r="J125" i="516"/>
  <c r="J124" i="516"/>
  <c r="J123" i="516"/>
  <c r="J118" i="516"/>
  <c r="J110" i="516"/>
  <c r="J109" i="516"/>
  <c r="J105" i="516"/>
  <c r="J104" i="516"/>
  <c r="J100" i="516"/>
  <c r="J99" i="516"/>
  <c r="J98" i="516"/>
  <c r="J95" i="516"/>
  <c r="J94" i="516"/>
  <c r="J90" i="516"/>
  <c r="J85" i="516"/>
  <c r="J79" i="516"/>
  <c r="J77" i="516"/>
  <c r="J75" i="516"/>
  <c r="J74" i="516"/>
  <c r="J73" i="516"/>
  <c r="J72" i="516"/>
  <c r="J66" i="516"/>
  <c r="J65" i="516"/>
  <c r="J62" i="516"/>
  <c r="J61" i="516"/>
  <c r="J56" i="516"/>
  <c r="J52" i="516"/>
  <c r="J50" i="516"/>
  <c r="J47" i="516"/>
  <c r="J46" i="516"/>
  <c r="J45" i="516"/>
  <c r="J41" i="516"/>
  <c r="J40" i="516"/>
  <c r="J39" i="516"/>
  <c r="J37" i="516"/>
  <c r="J36" i="516"/>
  <c r="J34" i="516"/>
  <c r="J33" i="516"/>
  <c r="J29" i="516"/>
  <c r="J28" i="516"/>
  <c r="J25" i="516"/>
  <c r="J23" i="516"/>
  <c r="J22" i="516"/>
  <c r="J20" i="516"/>
  <c r="J14" i="516"/>
  <c r="J11" i="516"/>
  <c r="J10" i="516"/>
  <c r="J9" i="516"/>
  <c r="J8" i="516"/>
  <c r="J7" i="516"/>
  <c r="J6" i="516"/>
  <c r="J5" i="516"/>
  <c r="J4" i="516"/>
  <c r="J54" i="504"/>
  <c r="J45" i="504"/>
  <c r="J64" i="487"/>
  <c r="J61" i="487"/>
  <c r="J59" i="487"/>
  <c r="J58" i="487"/>
  <c r="J57" i="487"/>
  <c r="J55" i="487"/>
  <c r="J54" i="487"/>
  <c r="J53" i="487"/>
  <c r="J52" i="487"/>
  <c r="J50" i="487"/>
  <c r="J49" i="487"/>
  <c r="J48" i="487"/>
  <c r="J47" i="487"/>
  <c r="J45" i="487"/>
  <c r="J44" i="487"/>
  <c r="J43" i="487"/>
  <c r="J42" i="487"/>
  <c r="J39" i="487"/>
  <c r="J38" i="487"/>
  <c r="J36" i="487"/>
  <c r="J32" i="487"/>
  <c r="J30" i="487"/>
  <c r="J29" i="487"/>
  <c r="J27" i="487"/>
  <c r="J26" i="487"/>
  <c r="J24" i="487"/>
  <c r="J23" i="487"/>
  <c r="J22" i="487"/>
  <c r="J21" i="487"/>
  <c r="J20" i="487"/>
  <c r="J19" i="487"/>
  <c r="J17" i="487"/>
  <c r="J16" i="487"/>
  <c r="J15" i="487"/>
  <c r="J14" i="487"/>
  <c r="J13" i="487"/>
  <c r="J12" i="487"/>
  <c r="J11" i="487"/>
  <c r="J9" i="487"/>
  <c r="J7" i="487"/>
  <c r="J6" i="487"/>
  <c r="J5" i="487"/>
  <c r="J4" i="487"/>
  <c r="J3" i="487"/>
  <c r="J72" i="480"/>
  <c r="J71" i="480"/>
  <c r="J70" i="480"/>
  <c r="J69" i="480"/>
  <c r="J68" i="480"/>
  <c r="J66" i="480"/>
  <c r="J65" i="480"/>
  <c r="J64" i="480"/>
  <c r="J63" i="480"/>
  <c r="J62" i="480"/>
  <c r="J61" i="480"/>
  <c r="J59" i="480"/>
  <c r="J58" i="480"/>
  <c r="J56" i="480"/>
  <c r="J55" i="480"/>
  <c r="J54" i="480"/>
  <c r="J53" i="480"/>
  <c r="J52" i="480"/>
  <c r="J51" i="480"/>
  <c r="J50" i="480"/>
  <c r="J49" i="480"/>
  <c r="J48" i="480"/>
  <c r="J47" i="480"/>
  <c r="J46" i="480"/>
  <c r="J45" i="480"/>
  <c r="J43" i="480"/>
  <c r="J42" i="480"/>
  <c r="J40" i="480"/>
  <c r="J39" i="480"/>
  <c r="J37" i="480"/>
  <c r="J36" i="480"/>
  <c r="J35" i="480"/>
  <c r="J34" i="480"/>
  <c r="J33" i="480"/>
  <c r="J32" i="480"/>
  <c r="J31" i="480"/>
  <c r="J30" i="480"/>
  <c r="J29" i="480"/>
  <c r="J28" i="480"/>
  <c r="J27" i="480"/>
  <c r="J26" i="480"/>
  <c r="J25" i="480"/>
  <c r="J24" i="480"/>
  <c r="J23" i="480"/>
  <c r="J22" i="480"/>
  <c r="J21" i="480"/>
  <c r="J20" i="480"/>
  <c r="J19" i="480"/>
  <c r="J18" i="480"/>
  <c r="J17" i="480"/>
  <c r="J16" i="480"/>
  <c r="J15" i="480"/>
  <c r="J14" i="480"/>
  <c r="J12" i="480"/>
  <c r="J11" i="480"/>
  <c r="J10" i="480"/>
  <c r="J9" i="480"/>
  <c r="J8" i="480"/>
  <c r="J7" i="480"/>
  <c r="J6" i="480"/>
  <c r="J4" i="480"/>
  <c r="J3" i="480"/>
</calcChain>
</file>

<file path=xl/sharedStrings.xml><?xml version="1.0" encoding="utf-8"?>
<sst xmlns="http://schemas.openxmlformats.org/spreadsheetml/2006/main" count="43785" uniqueCount="25903">
  <si>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</si>
  <si>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</si>
  <si>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</si>
  <si>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</si>
  <si>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</si>
  <si>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</si>
  <si>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</si>
  <si>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</si>
  <si>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</si>
  <si>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</si>
  <si>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</si>
  <si>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</si>
  <si>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</si>
  <si>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</si>
  <si>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</si>
  <si>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</si>
  <si>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</si>
  <si>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</si>
  <si>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</si>
  <si>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</si>
  <si>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</si>
  <si>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</si>
  <si>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</si>
  <si>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</si>
  <si>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</si>
  <si>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</si>
  <si>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</si>
  <si>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</si>
  <si>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</si>
  <si>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</si>
  <si>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</si>
  <si>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</si>
  <si>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</si>
  <si>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</si>
  <si>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</si>
  <si>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</si>
  <si>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</si>
  <si>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</si>
  <si>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</si>
  <si>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</si>
  <si>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</si>
  <si>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</si>
  <si>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</si>
  <si>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</si>
  <si>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</si>
  <si>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</si>
  <si>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</si>
  <si>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</si>
  <si>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101 南渡島</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</si>
  <si>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</si>
  <si>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</si>
  <si>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</si>
  <si>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</si>
  <si>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</si>
  <si>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</si>
  <si>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</si>
  <si>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</si>
  <si>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</si>
  <si>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</si>
  <si>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</si>
  <si>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</si>
  <si>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</si>
  <si>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</si>
  <si>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</si>
  <si>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</si>
  <si>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</si>
  <si>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</si>
  <si>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</si>
  <si>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</si>
  <si>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</si>
  <si>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</si>
  <si>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</si>
  <si>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</si>
  <si>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</si>
  <si>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</si>
  <si>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</si>
  <si>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</si>
  <si>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</si>
  <si>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</si>
  <si>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</si>
  <si>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</si>
  <si>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</si>
  <si>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</si>
  <si>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</si>
  <si>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</si>
  <si>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</si>
  <si>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</si>
  <si>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</si>
  <si>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</si>
  <si>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</si>
  <si>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</si>
  <si>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</si>
  <si>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</si>
  <si>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</si>
  <si>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</si>
  <si>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102 南檜山</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</si>
  <si>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</si>
  <si>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</si>
  <si>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</si>
  <si>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</si>
  <si>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</si>
  <si>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</si>
  <si>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</si>
  <si>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</si>
  <si>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</si>
  <si>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</si>
  <si>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</si>
  <si>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</si>
  <si>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</si>
  <si>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</si>
  <si>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</si>
  <si>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</si>
  <si>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</si>
  <si>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</si>
  <si>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</si>
  <si>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</si>
  <si>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</si>
  <si>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</si>
  <si>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</si>
  <si>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</si>
  <si>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</si>
  <si>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</si>
  <si>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</si>
  <si>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</si>
  <si>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</si>
  <si>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</si>
  <si>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</si>
  <si>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</si>
  <si>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</si>
  <si>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</si>
  <si>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</si>
  <si>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</si>
  <si>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</si>
  <si>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</si>
  <si>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</si>
  <si>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</si>
  <si>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</si>
  <si>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</si>
  <si>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</si>
  <si>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</si>
  <si>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</si>
  <si>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</si>
  <si>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103 北渡島檜山</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</si>
  <si>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</si>
  <si>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</si>
  <si>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</si>
  <si>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</si>
  <si>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</si>
  <si>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</si>
  <si>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</si>
  <si>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</si>
  <si>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</si>
  <si>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</si>
  <si>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</si>
  <si>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</si>
  <si>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</si>
  <si>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</si>
  <si>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</si>
  <si>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</si>
  <si>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</si>
  <si>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</si>
  <si>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</si>
  <si>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</si>
  <si>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</si>
  <si>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</si>
  <si>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</si>
  <si>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</si>
  <si>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</si>
  <si>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</si>
  <si>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</si>
  <si>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</si>
  <si>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</si>
  <si>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</si>
  <si>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</si>
  <si>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</si>
  <si>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</si>
  <si>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</si>
  <si>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</si>
  <si>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</si>
  <si>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</si>
  <si>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</si>
  <si>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</si>
  <si>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</si>
  <si>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</si>
  <si>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</si>
  <si>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</si>
  <si>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</si>
  <si>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</si>
  <si>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</si>
  <si>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104 札幌</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</si>
  <si>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</si>
  <si>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</si>
  <si>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</si>
  <si>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</si>
  <si>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</si>
  <si>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</si>
  <si>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</si>
  <si>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</si>
  <si>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</si>
  <si>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</si>
  <si>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</si>
  <si>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</si>
  <si>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</si>
  <si>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</si>
  <si>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</si>
  <si>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</si>
  <si>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</si>
  <si>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</si>
  <si>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</si>
  <si>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</si>
  <si>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</si>
  <si>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</si>
  <si>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</si>
  <si>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</si>
  <si>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</si>
  <si>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</si>
  <si>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</si>
  <si>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</si>
  <si>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</si>
  <si>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</si>
  <si>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</si>
  <si>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</si>
  <si>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</si>
  <si>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</si>
  <si>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</si>
  <si>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</si>
  <si>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</si>
  <si>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</si>
  <si>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</si>
  <si>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</si>
  <si>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</si>
  <si>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</si>
  <si>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</si>
  <si>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105 後志</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</si>
  <si>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</si>
  <si>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</si>
  <si>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</si>
  <si>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</si>
  <si>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</si>
  <si>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</si>
  <si>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</si>
  <si>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</si>
  <si>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</si>
  <si>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</si>
  <si>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</si>
  <si>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</si>
  <si>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</si>
  <si>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</si>
  <si>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</si>
  <si>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</si>
  <si>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</si>
  <si>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</si>
  <si>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</si>
  <si>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</si>
  <si>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</si>
  <si>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</si>
  <si>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</si>
  <si>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</si>
  <si>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</si>
  <si>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</si>
  <si>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</si>
  <si>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</si>
  <si>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</si>
  <si>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</si>
  <si>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</si>
  <si>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</si>
  <si>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</si>
  <si>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</si>
  <si>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</si>
  <si>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106 南空知</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</si>
  <si>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</si>
  <si>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</si>
  <si>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</si>
  <si>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</si>
  <si>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</si>
  <si>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</si>
  <si>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</si>
  <si>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</si>
  <si>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</si>
  <si>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</si>
  <si>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</si>
  <si>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</si>
  <si>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</si>
  <si>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</si>
  <si>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</si>
  <si>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</si>
  <si>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</si>
  <si>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</si>
  <si>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</si>
  <si>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</si>
  <si>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</si>
  <si>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</si>
  <si>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</si>
  <si>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</si>
  <si>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</si>
  <si>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</si>
  <si>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</si>
  <si>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</si>
  <si>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</si>
  <si>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</si>
  <si>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</si>
  <si>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</si>
  <si>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</si>
  <si>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</si>
  <si>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</si>
  <si>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</si>
  <si>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</si>
  <si>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</si>
  <si>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</si>
  <si>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</si>
  <si>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</si>
  <si>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</si>
  <si>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</si>
  <si>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</si>
  <si>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</si>
  <si>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</si>
  <si>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</si>
  <si>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</si>
  <si>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</si>
  <si>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</si>
  <si>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</si>
  <si>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</si>
  <si>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</si>
  <si>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</si>
  <si>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</si>
  <si>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</si>
  <si>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</si>
  <si>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</si>
  <si>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</si>
  <si>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</si>
  <si>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</si>
  <si>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</si>
  <si>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</si>
  <si>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</si>
  <si>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</si>
  <si>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</si>
  <si>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</si>
  <si>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</si>
  <si>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</si>
  <si>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</si>
  <si>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</si>
  <si>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</si>
  <si>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</si>
  <si>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</si>
  <si>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109 西胆振</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</si>
  <si>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</si>
  <si>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</si>
  <si>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</si>
  <si>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</si>
  <si>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</si>
  <si>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</si>
  <si>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</si>
  <si>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</si>
  <si>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</si>
  <si>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</si>
  <si>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</si>
  <si>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</si>
  <si>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110 東胆振</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</si>
  <si>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</si>
  <si>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</si>
  <si>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</si>
  <si>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</si>
  <si>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</si>
  <si>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</si>
  <si>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</si>
  <si>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111 日高</t>
    <phoneticPr fontId="1"/>
  </si>
  <si>
    <t>1311 北多摩南部</t>
    <phoneticPr fontId="1"/>
  </si>
  <si>
    <t>2313 名古屋・尾張中部</t>
    <phoneticPr fontId="1"/>
  </si>
  <si>
    <t>4011 田川</t>
    <phoneticPr fontId="1"/>
  </si>
  <si>
    <t>112 上川中部</t>
    <phoneticPr fontId="1"/>
  </si>
  <si>
    <t>1312 北多摩北部</t>
    <phoneticPr fontId="1"/>
  </si>
  <si>
    <t>4012 北九州</t>
    <phoneticPr fontId="1"/>
  </si>
  <si>
    <t>113 上川北部</t>
    <phoneticPr fontId="1"/>
  </si>
  <si>
    <t>1313 島しょ</t>
    <phoneticPr fontId="1"/>
  </si>
  <si>
    <t>4013 京築</t>
    <phoneticPr fontId="1"/>
  </si>
  <si>
    <t>114 富良野</t>
    <phoneticPr fontId="1"/>
  </si>
  <si>
    <t>115 留萌</t>
    <phoneticPr fontId="1"/>
  </si>
  <si>
    <t>116 宗谷</t>
    <phoneticPr fontId="1"/>
  </si>
  <si>
    <t>117 北網</t>
    <phoneticPr fontId="1"/>
  </si>
  <si>
    <t>118 遠紋</t>
    <phoneticPr fontId="1"/>
  </si>
  <si>
    <t>119 十勝</t>
    <phoneticPr fontId="1"/>
  </si>
  <si>
    <t>120 釧路</t>
    <phoneticPr fontId="1"/>
  </si>
  <si>
    <t>121 根室</t>
    <phoneticPr fontId="1"/>
  </si>
  <si>
    <t>カテゴリー1</t>
    <phoneticPr fontId="1"/>
  </si>
  <si>
    <t>病院</t>
    <phoneticPr fontId="1"/>
  </si>
  <si>
    <t>初期救急医療機関</t>
    <rPh sb="0" eb="2">
      <t>ショキ</t>
    </rPh>
    <rPh sb="2" eb="4">
      <t>キュウキュウ</t>
    </rPh>
    <rPh sb="4" eb="6">
      <t>イリョウ</t>
    </rPh>
    <rPh sb="6" eb="8">
      <t>キカン</t>
    </rPh>
    <phoneticPr fontId="10"/>
  </si>
  <si>
    <t>カテゴリー2</t>
    <phoneticPr fontId="1"/>
  </si>
  <si>
    <t>診療所</t>
    <phoneticPr fontId="1"/>
  </si>
  <si>
    <t>第二次救急医療機関</t>
    <phoneticPr fontId="1"/>
  </si>
  <si>
    <t>カテゴリー1、カテゴリー2</t>
    <phoneticPr fontId="1"/>
  </si>
  <si>
    <t>歯科診療所</t>
    <phoneticPr fontId="1"/>
  </si>
  <si>
    <t>第三次救急医療機関（救命救急センター）</t>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</si>
  <si>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</si>
  <si>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</si>
  <si>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</si>
  <si>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</si>
  <si>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</si>
  <si>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</si>
  <si>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</si>
  <si>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</si>
  <si>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</si>
  <si>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</si>
  <si>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</si>
  <si>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</si>
  <si>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</si>
  <si>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</si>
  <si>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</si>
  <si>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</si>
  <si>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</si>
  <si>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</si>
  <si>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</si>
  <si>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</si>
  <si>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</si>
  <si>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</si>
  <si>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</si>
  <si>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</si>
  <si>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</si>
  <si>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</si>
  <si>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</si>
  <si>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</si>
  <si>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</si>
  <si>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</si>
  <si>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</si>
  <si>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</si>
  <si>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</si>
  <si>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</si>
  <si>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</si>
  <si>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</si>
  <si>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</si>
  <si>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</si>
  <si>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</si>
  <si>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</si>
  <si>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</si>
  <si>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</si>
  <si>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</si>
  <si>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</si>
  <si>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</si>
  <si>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</si>
  <si>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</si>
  <si>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</si>
  <si>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</si>
  <si>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</si>
  <si>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</si>
  <si>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</si>
  <si>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</si>
  <si>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</si>
  <si>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</si>
  <si>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</si>
  <si>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</si>
  <si>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</si>
  <si>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</si>
  <si>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</si>
  <si>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</si>
  <si>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</si>
  <si>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</si>
  <si>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</si>
  <si>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</si>
  <si>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</si>
  <si>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</si>
  <si>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</si>
  <si>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</si>
  <si>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</si>
  <si>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</si>
  <si>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</si>
  <si>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</si>
  <si>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</si>
  <si>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</si>
  <si>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</si>
  <si>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</si>
  <si>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</si>
  <si>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</si>
  <si>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</si>
  <si>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</si>
  <si>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</si>
  <si>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</si>
  <si>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</si>
  <si>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</si>
  <si>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</si>
  <si>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</si>
  <si>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</si>
  <si>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</si>
  <si>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</si>
  <si>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</si>
  <si>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</si>
  <si>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https://yushinkai.jp/hakodate/(日本語)
右上メニューからフランス語、ベトナム語、ロシア語、英語、中国語、韓国語を選択可能）</t>
    <rPh sb="36" eb="38">
      <t>ミギウエ</t>
    </rPh>
    <rPh sb="61" eb="63">
      <t>エイゴ</t>
    </rPh>
    <rPh sb="64" eb="67">
      <t>チュウ</t>
    </rPh>
    <rPh sb="68" eb="71">
      <t>カンコク</t>
    </rPh>
    <rPh sb="72" eb="74">
      <t>センタク</t>
    </rPh>
    <rPh sb="74" eb="76">
      <t>カノ</t>
    </rPh>
    <phoneticPr fontId="1"/>
  </si>
  <si>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</si>
  <si>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</si>
  <si>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</si>
  <si>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</si>
  <si>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</si>
  <si>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</si>
  <si>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</si>
  <si>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</si>
  <si>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</si>
  <si>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</si>
  <si>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</si>
  <si>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</si>
  <si>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</si>
  <si>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</si>
  <si>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</si>
  <si>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</si>
  <si>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</si>
  <si>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救急科：ポケトークの対応言語</t>
    <rPh sb="10" eb="14">
      <t>タイオウゲンゴ</t>
    </rPh>
    <phoneticPr fontId="1"/>
  </si>
  <si>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</si>
  <si>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</si>
  <si>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英語/平日08:30～17:00</t>
    <rPh sb="0" eb="2">
      <t>エイゴ</t>
    </rPh>
    <rPh sb="3" eb="5">
      <t>ヘイジツ</t>
    </rPh>
    <phoneticPr fontId="1"/>
  </si>
  <si>
    <t>EN、ZH、KO：日～月24時間</t>
    <rPh sb="9" eb="10">
      <t>ニチ</t>
    </rPh>
    <rPh sb="11" eb="12">
      <t>ゲツ</t>
    </rPh>
    <rPh sb="14" eb="16">
      <t>ジカン</t>
    </rPh>
    <phoneticPr fontId="10"/>
  </si>
  <si>
    <t>ポケトーク</t>
  </si>
  <si>
    <t>医療法人徳州会　札幌東徳州会病院</t>
    <phoneticPr fontId="1"/>
  </si>
  <si>
    <t>Sapporo Higashi Tokushukai Hospital</t>
  </si>
  <si>
    <t>065-0033</t>
  </si>
  <si>
    <t xml:space="preserve">
北海道札幌市東区北33条東14丁目3番1号</t>
  </si>
  <si>
    <t>Kita 33 Higashi 14-3-1,Higashi-ku, Sapporo, Hokkaido 065-0033</t>
  </si>
  <si>
    <t>011-722-1110</t>
  </si>
  <si>
    <t>月-金:7:00-11:30,16:00-19:00、_x000D_
土:7:00-11:30、_x000D_
(急患の場合は夜間・土日祝日対応可能)</t>
  </si>
  <si>
    <t>http://www.higashi-tokushukai.or.jp/(日本語,英語,ロシア語,中国語)</t>
  </si>
  <si>
    <t>救急科：EN、ZH、RU
内科：EN、ZH、RU
循環器内科：EN、ZH、RU
消化器内科：EN、ZH、RU
外科：EN、ZH、RU 
小児科：EN、ZH、RU
皮膚科：EN、ZH、RU
脳神経外科：EN、ZH、RU
泌尿器科：EN、ZH、RU
整形外科：EN、ZH、RU
眼科：EN、ZH、RU
耳鼻咽喉科：EN、ZH、RU
歯科：EN、ZH、RU</t>
    <rPh sb="25" eb="28">
      <t>ジュンカンキ</t>
    </rPh>
    <rPh sb="40" eb="43">
      <t>ショウカキ</t>
    </rPh>
    <phoneticPr fontId="1"/>
  </si>
  <si>
    <t>VISA、MASTER、AMEX、DinersClub、JCB、</t>
  </si>
  <si>
    <t>DCCオンライン決済</t>
    <rPh sb="8" eb="10">
      <t>ケッサイ</t>
    </rPh>
    <phoneticPr fontId="1"/>
  </si>
  <si>
    <t>EN, ZH, RU：
月~金 8:30-17:00
土 8:30-12:30</t>
  </si>
  <si>
    <t>EN：月～金8:30-17:00、土8:30-12:30</t>
  </si>
  <si>
    <t xml:space="preserve">EN, ZH, RU, ES, PT：
月~金 8:30-17:00
土 8:30-12:30
</t>
  </si>
  <si>
    <t xml:space="preserve">コニカミノルタジャパン株式会社　電話医療通訳：24時間365日 / 
EN、ZH、KO、RU、ID、MS、ES、PT、MN、FR、DE、UR、MY、TL、NE、VI、TH、SI、HI、IT、KM、BN 
</t>
  </si>
  <si>
    <t xml:space="preserve">
・個人契約：
EN, ZH, KO, IT, FR, ES
</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</si>
  <si>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</si>
  <si>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</si>
  <si>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</si>
  <si>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</si>
  <si>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</si>
  <si>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</si>
  <si>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</si>
  <si>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</si>
  <si>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</si>
  <si>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</si>
  <si>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</si>
  <si>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</si>
  <si>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</si>
  <si>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</si>
  <si>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</si>
  <si>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</si>
  <si>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</si>
  <si>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</si>
  <si>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</si>
  <si>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</si>
  <si>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</si>
  <si>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</si>
  <si>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</si>
  <si>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</si>
  <si>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</si>
  <si>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</si>
  <si>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</si>
  <si>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</si>
  <si>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</si>
  <si>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</si>
  <si>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</si>
  <si>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</si>
  <si>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</si>
  <si>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</si>
  <si>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</si>
  <si>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乳腺外科、泌尿器科、産婦人科、眼科、耳鼻咽喉科、麻酔科、歯科口腔外科、救急科、放射線科、リハビリテーション科、皮膚科：EN</t>
    <rPh sb="92" eb="94">
      <t>ニュウセン</t>
    </rPh>
    <rPh sb="94" eb="96">
      <t>ゲカ</t>
    </rPh>
    <phoneticPr fontId="55"/>
  </si>
  <si>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</si>
  <si>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</si>
  <si>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</si>
  <si>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</si>
  <si>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</si>
  <si>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</si>
  <si>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</si>
  <si>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</si>
  <si>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</si>
  <si>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</si>
  <si>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</si>
  <si>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</si>
  <si>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</si>
  <si>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EN  月～金 9:00-17:30</t>
  </si>
  <si>
    <t>社会医療法人北斗　北斗病院</t>
    <phoneticPr fontId="1"/>
  </si>
  <si>
    <t>HokutoHospital</t>
  </si>
  <si>
    <t>080-0833</t>
  </si>
  <si>
    <t>北海道帯広市稲田町基線7番地5</t>
  </si>
  <si>
    <t>7-5InadachoKisen,Obihiro,Hokkaido,080-0833</t>
  </si>
  <si>
    <t>0155-48-8000</t>
  </si>
  <si>
    <t>月-金:8:00-16:30</t>
    <phoneticPr fontId="1"/>
  </si>
  <si>
    <t>https://www.hokuto7.or.jp (日本語)</t>
    <phoneticPr fontId="1"/>
  </si>
  <si>
    <t>救急科：EN、ZH、KO、RU、_x000D_
内科：EN、ZH、KO、RU、_x000D_
外科：EN、ZH、KO、RU、_x000D_
小児科：EN、ZH、KO、RU、_x000D_
脳神経外科：EN、ZH、KO、RU、_x000D_
整形外科：EN、ZH、KO、RU、_x000D_
眼科：EN、ZH、KO、RU、_x000D_
耳鼻咽喉科：EN、ZH、KO、RU、_x000D_
歯科：EN、ZH、KO、RU、_x000D_
その他：EN、ZH、KO、RU</t>
  </si>
  <si>
    <t>VISA、MASTER、AMEX、DinersClub、JCB、中国銀聯</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</si>
  <si>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</si>
  <si>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</si>
  <si>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</si>
  <si>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</si>
  <si>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</si>
  <si>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</si>
  <si>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</si>
  <si>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</si>
  <si>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</si>
  <si>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</si>
  <si>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</si>
  <si>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</si>
  <si>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</si>
  <si>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</si>
  <si>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</si>
  <si>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</si>
  <si>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</si>
  <si>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</si>
  <si>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</si>
  <si>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</si>
  <si>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</si>
  <si>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</si>
  <si>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呼吸器内科、循環器内科、消化器内科、総合診療科、腎臓内科、外科、脳神経外科、呼吸器外科、心臓血管外科、整形外科、形成外科、小児科、産婦人科、耳鼻咽喉科、皮膚科、泌尿器科、歯科口腔外科、放射線診断科、放射線治療科：EN</t>
    <rPh sb="0" eb="3">
      <t>コキュウキ</t>
    </rPh>
    <rPh sb="3" eb="5">
      <t>ナイカ</t>
    </rPh>
    <rPh sb="6" eb="9">
      <t>ジュンカンキ</t>
    </rPh>
    <rPh sb="9" eb="11">
      <t>ナイカ</t>
    </rPh>
    <rPh sb="12" eb="15">
      <t>ショウカキ</t>
    </rPh>
    <rPh sb="15" eb="17">
      <t>ナイカ</t>
    </rPh>
    <rPh sb="18" eb="20">
      <t>ソウゴウ</t>
    </rPh>
    <rPh sb="20" eb="22">
      <t>シンリョウ</t>
    </rPh>
    <rPh sb="22" eb="23">
      <t>カ</t>
    </rPh>
    <rPh sb="24" eb="28">
      <t>ジンゾウナイカ</t>
    </rPh>
    <rPh sb="29" eb="31">
      <t>ゲカ</t>
    </rPh>
    <rPh sb="32" eb="35">
      <t>ノウシンケイ</t>
    </rPh>
    <rPh sb="35" eb="37">
      <t>ゲカ</t>
    </rPh>
    <rPh sb="38" eb="41">
      <t>コキュウキ</t>
    </rPh>
    <rPh sb="41" eb="43">
      <t>ゲカ</t>
    </rPh>
    <rPh sb="44" eb="46">
      <t>シンゾウ</t>
    </rPh>
    <rPh sb="46" eb="48">
      <t>ケッカン</t>
    </rPh>
    <rPh sb="48" eb="50">
      <t>ゲカ</t>
    </rPh>
    <rPh sb="51" eb="53">
      <t>セイケイ</t>
    </rPh>
    <rPh sb="53" eb="55">
      <t>ゲカ</t>
    </rPh>
    <rPh sb="56" eb="58">
      <t>ケイセイ</t>
    </rPh>
    <rPh sb="58" eb="60">
      <t>ゲカ</t>
    </rPh>
    <rPh sb="61" eb="64">
      <t>ショウニカ</t>
    </rPh>
    <rPh sb="65" eb="69">
      <t>サンフジンカ</t>
    </rPh>
    <rPh sb="70" eb="72">
      <t>ジビ</t>
    </rPh>
    <rPh sb="72" eb="75">
      <t>インコウカ</t>
    </rPh>
    <rPh sb="76" eb="79">
      <t>ヒフカ</t>
    </rPh>
    <rPh sb="80" eb="84">
      <t>ヒニョウキカ</t>
    </rPh>
    <rPh sb="85" eb="87">
      <t>シカ</t>
    </rPh>
    <rPh sb="87" eb="89">
      <t>コウクウ</t>
    </rPh>
    <rPh sb="89" eb="91">
      <t>ゲカ</t>
    </rPh>
    <rPh sb="92" eb="95">
      <t>ホウシャセン</t>
    </rPh>
    <rPh sb="95" eb="97">
      <t>シンダン</t>
    </rPh>
    <rPh sb="97" eb="98">
      <t>カ</t>
    </rPh>
    <rPh sb="99" eb="102">
      <t>ホウシャセン</t>
    </rPh>
    <rPh sb="102" eb="105">
      <t>チリョウカ</t>
    </rPh>
    <phoneticPr fontId="10"/>
  </si>
  <si>
    <t>VISA、MASTER、AMEX、JCB、
UC、MUFG</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</si>
  <si>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</si>
  <si>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</si>
  <si>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スマホ翻訳機能
EN、ZH、KO、RU　など
日～月24時間</t>
    <rPh sb="3" eb="5">
      <t>ホンヤク</t>
    </rPh>
    <rPh sb="5" eb="7">
      <t>キノウ</t>
    </rPh>
    <rPh sb="23" eb="24">
      <t>ニチ</t>
    </rPh>
    <rPh sb="25" eb="26">
      <t>ゲツ</t>
    </rPh>
    <rPh sb="28" eb="29">
      <t>ジ</t>
    </rPh>
    <rPh sb="29" eb="30">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</si>
  <si>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</si>
  <si>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</si>
  <si>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</si>
  <si>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</si>
  <si>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</si>
  <si>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</si>
  <si>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</si>
  <si>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</si>
  <si>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</si>
  <si>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</si>
  <si>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</si>
  <si>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</si>
  <si>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</si>
  <si>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</si>
  <si>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</si>
  <si>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</si>
  <si>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</si>
  <si>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月-金:9:00-13:00,14:00-18:00、土:9:00-13:00（第1,3,5土曜日、第1,3,5土曜日の前の金曜日、火曜日の午後を除く）</t>
  </si>
  <si>
    <t>http://www.fujiokaganka.or.jp/(日本語)</t>
  </si>
  <si>
    <t>眼科：EN</t>
  </si>
  <si>
    <t>カテゴリー2</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</si>
  <si>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</si>
  <si>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</si>
  <si>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</si>
  <si>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</si>
  <si>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</si>
  <si>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</si>
  <si>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</si>
  <si>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</si>
  <si>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</si>
  <si>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</si>
  <si>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</si>
  <si>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</si>
  <si>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</si>
  <si>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</si>
  <si>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</si>
  <si>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</si>
  <si>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</si>
  <si>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</si>
  <si>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</si>
  <si>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</si>
  <si>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</si>
  <si>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</si>
  <si>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</si>
  <si>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</si>
  <si>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</si>
  <si>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</si>
  <si>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</si>
  <si>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</si>
  <si>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</si>
  <si>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</si>
  <si>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</si>
  <si>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</si>
  <si>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</si>
  <si>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</si>
  <si>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2-17,Kita16-jo Nishi 4-chome, Kita-ku, Sapporo, Hokkaido,001-0016</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</si>
  <si>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</si>
  <si>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</si>
  <si>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</si>
  <si>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</si>
  <si>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</si>
  <si>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</si>
  <si>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</si>
  <si>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</si>
  <si>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</si>
  <si>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</si>
  <si>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</si>
  <si>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</si>
  <si>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</si>
  <si>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</si>
  <si>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</si>
  <si>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</si>
  <si>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</si>
  <si>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</si>
  <si>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</si>
  <si>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</si>
  <si>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</si>
  <si>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</si>
  <si>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</si>
  <si>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</si>
  <si>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</si>
  <si>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</si>
  <si>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</si>
  <si>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</si>
  <si>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</si>
  <si>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</si>
  <si>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</si>
  <si>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</si>
  <si>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</si>
  <si>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</si>
  <si>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</si>
  <si>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</si>
  <si>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</si>
  <si>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</si>
  <si>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</si>
  <si>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</si>
  <si>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</si>
  <si>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</si>
  <si>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</si>
  <si>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</si>
  <si>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</si>
  <si>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</si>
  <si>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</si>
  <si>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</si>
  <si>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</si>
  <si>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</si>
  <si>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</si>
  <si>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北海道札幌市豊平区平岸２条１４丁目１－１８　Ｉ＆Ｈブルージェットビル1階</t>
    <rPh sb="0" eb="3">
      <t>ホッカイドウ</t>
    </rPh>
    <phoneticPr fontId="1"/>
  </si>
  <si>
    <t>1F,I&amp;H BLUE JET Building 14-1-18 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</si>
  <si>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</si>
  <si>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</si>
  <si>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</si>
  <si>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</si>
  <si>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</si>
  <si>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</si>
  <si>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</si>
  <si>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</si>
  <si>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</si>
  <si>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</si>
  <si>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t>
    <rPh sb="0" eb="1">
      <t>ガツ</t>
    </rPh>
    <rPh sb="2" eb="3">
      <t>キン</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</si>
  <si>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</si>
  <si>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</si>
  <si>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</si>
  <si>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</si>
  <si>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</si>
  <si>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</si>
  <si>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</si>
  <si>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</si>
  <si>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</si>
  <si>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</si>
  <si>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</si>
  <si>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</si>
  <si>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</si>
  <si>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</si>
  <si>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</si>
  <si>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</si>
  <si>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</si>
  <si>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</si>
  <si>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</si>
  <si>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</si>
  <si>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</si>
  <si>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</si>
  <si>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</si>
  <si>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</si>
  <si>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</si>
  <si>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</si>
  <si>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</si>
  <si>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</si>
  <si>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</si>
  <si>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</si>
  <si>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</si>
  <si>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</si>
  <si>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</si>
  <si>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</si>
  <si>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</si>
  <si>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</si>
  <si>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</si>
  <si>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</si>
  <si>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</si>
  <si>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</si>
  <si>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</si>
  <si>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</si>
  <si>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</si>
  <si>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</si>
  <si>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</si>
  <si>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</si>
  <si>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</si>
  <si>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</si>
  <si>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t>
    <phoneticPr fontId="1"/>
  </si>
  <si>
    <t>病院</t>
    <rPh sb="0" eb="2">
      <t>ビョウイン</t>
    </rPh>
    <phoneticPr fontId="9"/>
  </si>
  <si>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</si>
  <si>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</si>
  <si>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</si>
  <si>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</si>
  <si>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</si>
  <si>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</si>
  <si>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</si>
  <si>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</si>
  <si>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</si>
  <si>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</si>
  <si>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</si>
  <si>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</si>
  <si>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</si>
  <si>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</si>
  <si>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</si>
  <si>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</si>
  <si>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</si>
  <si>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</si>
  <si>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</si>
  <si>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</si>
  <si>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治療科・病理診断科・麻酔科・歯科・歯科口腔外科・消化器外科　　で左記の電話通訳で対応</t>
    <rPh sb="97" eb="99">
      <t>チリョウ</t>
    </rPh>
    <rPh sb="129" eb="131">
      <t>サキ</t>
    </rPh>
    <rPh sb="132" eb="134">
      <t>デンワ</t>
    </rPh>
    <rPh sb="134" eb="136">
      <t>ツウヤク</t>
    </rPh>
    <rPh sb="137" eb="139">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</si>
  <si>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</si>
  <si>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</si>
  <si>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</si>
  <si>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</si>
  <si>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</si>
  <si>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</si>
  <si>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</si>
  <si>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</si>
  <si>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</si>
  <si>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</si>
  <si>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</si>
  <si>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</si>
  <si>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</si>
  <si>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内科、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病理診断科、糖尿病内科、放射線診断科、消化器外科、リハビリテーション科：EN</t>
    <rPh sb="0" eb="2">
      <t>ナイカ</t>
    </rPh>
    <rPh sb="3" eb="5">
      <t>ケツエキ</t>
    </rPh>
    <rPh sb="5" eb="7">
      <t>ナイカ</t>
    </rPh>
    <rPh sb="8" eb="10">
      <t>シュヨウ</t>
    </rPh>
    <rPh sb="10" eb="12">
      <t>ナイカ</t>
    </rPh>
    <rPh sb="13" eb="16">
      <t>トウニョウビョウ</t>
    </rPh>
    <rPh sb="16" eb="18">
      <t>ナイカ</t>
    </rPh>
    <rPh sb="19" eb="22">
      <t>ノウシンケイ</t>
    </rPh>
    <rPh sb="22" eb="24">
      <t>ナイカ</t>
    </rPh>
    <rPh sb="25" eb="28">
      <t>コキュウキ</t>
    </rPh>
    <rPh sb="28" eb="30">
      <t>ナイカ</t>
    </rPh>
    <rPh sb="31" eb="34">
      <t>ジュンカンキ</t>
    </rPh>
    <rPh sb="34" eb="36">
      <t>ナイカ</t>
    </rPh>
    <rPh sb="37" eb="40">
      <t>ショウカキ</t>
    </rPh>
    <rPh sb="40" eb="42">
      <t>ナイカ</t>
    </rPh>
    <rPh sb="43" eb="45">
      <t>ゲカ</t>
    </rPh>
    <rPh sb="46" eb="49">
      <t>ノウシンケイ</t>
    </rPh>
    <rPh sb="49" eb="51">
      <t>ゲカ</t>
    </rPh>
    <rPh sb="52" eb="55">
      <t>コキュウキ</t>
    </rPh>
    <rPh sb="55" eb="57">
      <t>ゲカ</t>
    </rPh>
    <rPh sb="58" eb="60">
      <t>シンゾウ</t>
    </rPh>
    <rPh sb="60" eb="62">
      <t>ケッカン</t>
    </rPh>
    <rPh sb="62" eb="64">
      <t>ゲカ</t>
    </rPh>
    <rPh sb="65" eb="67">
      <t>ニュウセン</t>
    </rPh>
    <rPh sb="67" eb="69">
      <t>ゲカ</t>
    </rPh>
    <rPh sb="70" eb="72">
      <t>セイケイ</t>
    </rPh>
    <rPh sb="72" eb="74">
      <t>ゲカ</t>
    </rPh>
    <rPh sb="75" eb="78">
      <t>ショウニカ</t>
    </rPh>
    <rPh sb="79" eb="83">
      <t>サンフジンカ</t>
    </rPh>
    <rPh sb="84" eb="86">
      <t>ガンカ</t>
    </rPh>
    <rPh sb="87" eb="89">
      <t>ジビ</t>
    </rPh>
    <rPh sb="89" eb="92">
      <t>インコウカ</t>
    </rPh>
    <rPh sb="93" eb="96">
      <t>ヒフカ</t>
    </rPh>
    <rPh sb="97" eb="101">
      <t>ヒニョウキカ</t>
    </rPh>
    <rPh sb="102" eb="105">
      <t>セイシンカ</t>
    </rPh>
    <rPh sb="106" eb="108">
      <t>シカ</t>
    </rPh>
    <rPh sb="109" eb="111">
      <t>シカ</t>
    </rPh>
    <rPh sb="111" eb="113">
      <t>コウクウ</t>
    </rPh>
    <rPh sb="113" eb="115">
      <t>ゲカ</t>
    </rPh>
    <rPh sb="116" eb="119">
      <t>ホウシャセン</t>
    </rPh>
    <rPh sb="119" eb="122">
      <t>チリョウカ</t>
    </rPh>
    <rPh sb="123" eb="126">
      <t>マスイカ</t>
    </rPh>
    <rPh sb="161" eb="162">
      <t>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</si>
  <si>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</si>
  <si>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</si>
  <si>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</si>
  <si>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</si>
  <si>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</si>
  <si>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</si>
  <si>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</si>
  <si>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</si>
  <si>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</si>
  <si>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</si>
  <si>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</si>
  <si>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</si>
  <si>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</si>
  <si>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</si>
  <si>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</si>
  <si>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</si>
  <si>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</si>
  <si>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</si>
  <si>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</si>
  <si>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</si>
  <si>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</si>
  <si>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</si>
  <si>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</si>
  <si>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</si>
  <si>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</si>
  <si>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</si>
  <si>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</si>
  <si>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</si>
  <si>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</si>
  <si>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</si>
  <si>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</si>
  <si>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</si>
  <si>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</si>
  <si>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</si>
  <si>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</si>
  <si>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</si>
  <si>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</si>
  <si>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</si>
  <si>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</si>
  <si>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</si>
  <si>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</si>
  <si>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</si>
  <si>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</si>
  <si>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</si>
  <si>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</si>
  <si>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</si>
  <si>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</si>
  <si>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</si>
  <si>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</si>
  <si>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</si>
  <si>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</si>
  <si>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</si>
  <si>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</si>
  <si>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　月～金（祝日及び12/29～1/3を除く）0166-65-2111
②　①以外0166-66-9901</t>
    <rPh sb="2" eb="3">
      <t>ゲツ</t>
    </rPh>
    <rPh sb="4" eb="5">
      <t>カネ</t>
    </rPh>
    <rPh sb="6" eb="8">
      <t>シュクジツ</t>
    </rPh>
    <rPh sb="8" eb="9">
      <t>オヨ</t>
    </rPh>
    <rPh sb="20" eb="21">
      <t>ノゾ</t>
    </rPh>
    <rPh sb="39" eb="41">
      <t>イガイ</t>
    </rPh>
    <phoneticPr fontId="55"/>
  </si>
  <si>
    <t>①　月～金（祝日及び12/29～1/3を除く）8:30-12:00
②　①以外</t>
    <rPh sb="2" eb="3">
      <t>ゲツ</t>
    </rPh>
    <rPh sb="4" eb="5">
      <t>キン</t>
    </rPh>
    <rPh sb="6" eb="8">
      <t>シュクジツ</t>
    </rPh>
    <rPh sb="8" eb="9">
      <t>オヨ</t>
    </rPh>
    <rPh sb="20" eb="21">
      <t>ノゾ</t>
    </rPh>
    <rPh sb="37" eb="39">
      <t>イガイ</t>
    </rPh>
    <phoneticPr fontId="56"/>
  </si>
  <si>
    <t>http://www.asahikawa-med.ac.jp/hospital/</t>
  </si>
  <si>
    <t>循環器内科、腎臓内科、呼吸器内科、脳神経内科、糖尿病・内分泌内科、リウマチ科、消化器内科、血液・腫瘍内科、精神科、小児科、心臓外科、血管外科、呼吸器外科、乳腺外科、小児外科、消化器外科、整形外科、皮膚科、泌尿器科、眼科、耳鼻いんこう科、頭頸部外科、産科、婦人科、放射線科、脳神経外科、救急科、リハビリテーション科、歯科口腔外科、病理診断科、麻酔科、形成外科
：月～金（祝日及び12/29～1/3を除く）8:40-17:05　EN, ZH（医療通訳）、左記以外　EN
※翻訳タブレット端末によるものは常時対応可</t>
    <rPh sb="235" eb="237">
      <t>イリョウ</t>
    </rPh>
    <rPh sb="237" eb="239">
      <t>ツウヤク</t>
    </rPh>
    <rPh sb="241" eb="243">
      <t>サキ</t>
    </rPh>
    <rPh sb="243" eb="245">
      <t>イガイ</t>
    </rPh>
    <rPh sb="250" eb="252">
      <t>ホンヤクタンマツジョウジタイオウカ</t>
    </rPh>
    <phoneticPr fontId="56"/>
  </si>
  <si>
    <t>EN, ZH / 月～金（祝日及び12/29～1/3を除く）8:30-17:15</t>
    <rPh sb="9" eb="10">
      <t>ゲツ</t>
    </rPh>
    <rPh sb="11" eb="12">
      <t>キン</t>
    </rPh>
    <phoneticPr fontId="56"/>
  </si>
  <si>
    <t>EN, ZH, KO, RU, ES, PT, TL, NE, VI, TH, ID, HI, FR, DE, IT, MS, MY, KM, MN　/　365日24時間</t>
    <rPh sb="80" eb="81">
      <t>ニチ</t>
    </rPh>
    <rPh sb="83" eb="85">
      <t>ジカン</t>
    </rPh>
    <phoneticPr fontId="56"/>
  </si>
  <si>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</si>
  <si>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</si>
  <si>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</si>
  <si>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</si>
  <si>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</si>
  <si>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</si>
  <si>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</si>
  <si>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</si>
  <si>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内科、外科、耳鼻咽喉科、産婦人科、小児科、麻酔科、眼科、放射線治療科、皮膚科、精神神経科、泌尿器科、胸部外科、血管外科、整形外科、歯科口腔外科：EN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4">
      <t>セイケイゲカ</t>
    </rPh>
    <rPh sb="65" eb="71">
      <t>シカコウクウゲカ</t>
    </rPh>
    <phoneticPr fontId="55"/>
  </si>
  <si>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</si>
  <si>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</si>
  <si>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</si>
  <si>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</si>
  <si>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</si>
  <si>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</si>
  <si>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</si>
  <si>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</si>
  <si>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</si>
  <si>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</si>
  <si>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</si>
  <si>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</si>
  <si>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</si>
  <si>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第二次救急医療機関</t>
    <rPh sb="0" eb="1">
      <t>ダイ</t>
    </rPh>
    <rPh sb="1" eb="2">
      <t>ニ</t>
    </rPh>
    <rPh sb="2" eb="3">
      <t>ジ</t>
    </rPh>
    <rPh sb="3" eb="5">
      <t>キュウキュウ</t>
    </rPh>
    <rPh sb="5" eb="7">
      <t>イリョウ</t>
    </rPh>
    <rPh sb="7" eb="9">
      <t>キカン</t>
    </rPh>
    <phoneticPr fontId="17"/>
  </si>
  <si>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</si>
  <si>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</si>
  <si>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</si>
  <si>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</si>
  <si>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</si>
  <si>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</si>
  <si>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</si>
  <si>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</si>
  <si>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</si>
  <si>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EN、ZH、KO、RU、ID、MS、ES、PT、MN、FR、DE、TL、NE、VI、TH
日～月24時間</t>
    <rPh sb="45" eb="46">
      <t>ニチ</t>
    </rPh>
    <rPh sb="47" eb="48">
      <t>ゲツ</t>
    </rPh>
    <rPh sb="50" eb="52">
      <t>ジカン</t>
    </rPh>
    <phoneticPr fontId="17"/>
  </si>
  <si>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</si>
  <si>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</si>
  <si>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</si>
  <si>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</si>
  <si>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</si>
  <si>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</si>
  <si>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</si>
  <si>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</si>
  <si>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</si>
  <si>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</si>
  <si>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</si>
  <si>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</si>
  <si>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</si>
  <si>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</si>
  <si>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</si>
  <si>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</si>
  <si>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</si>
  <si>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</si>
  <si>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放射線科、形成外科、麻酔科、神経内科、歯科、循環器内科、消化器内科、歯科口腔外科、病理診断科、婦人科、緩和ケア内科、血液内科、腫瘍内科：EN/ZH/KO/PT/ES/RU/VI/TL/ID/HI/FR/TH（音声翻訳機対応言語）　※要相談</t>
  </si>
  <si>
    <t>VISA/Mastercard/American Express/JCB/日専連</t>
    <rPh sb="37" eb="38">
      <t>ニチ</t>
    </rPh>
    <phoneticPr fontId="10"/>
  </si>
  <si>
    <t>音声翻訳機（院内携帯）</t>
    <rPh sb="6" eb="8">
      <t>インナイ</t>
    </rPh>
    <rPh sb="8" eb="10">
      <t>ケイタイ</t>
    </rPh>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</si>
  <si>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</si>
  <si>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</si>
  <si>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</si>
  <si>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</si>
  <si>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</si>
  <si>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</si>
  <si>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</si>
  <si>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内科・外科：EN/ZH/VI/HI/ES/RU/FR/TH/PT/KO</t>
  </si>
  <si>
    <t>EN/ZH/VI/HI/ES/RU/FR/TH/PT/KO：月-金:9:00-11:30</t>
  </si>
  <si>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</si>
  <si>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</si>
  <si>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</si>
  <si>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</si>
  <si>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</si>
  <si>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</si>
  <si>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</si>
  <si>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</si>
  <si>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対応可能言語は「その他の言語サポートの利用の有無」項を参照</t>
  </si>
  <si>
    <t>VISA、MASTER、JCB、AMEX、Dinersブランド、日専連</t>
  </si>
  <si>
    <t>通訳アプリ / みえる通訳（NTTドコモ）
EN、ZH、KO、PT、ES：月～金8:00-17:00、
（RU、FR、TH、TL、VI、HI、NE、ID：月～金9:00-17:00）</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</si>
  <si>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</si>
  <si>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</si>
  <si>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</si>
  <si>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</si>
  <si>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</si>
  <si>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</si>
  <si>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</si>
  <si>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</si>
  <si>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</si>
  <si>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VISA、MASTER</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</si>
  <si>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</si>
  <si>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</si>
  <si>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</si>
  <si>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</si>
  <si>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</si>
  <si>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</si>
  <si>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</si>
  <si>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</si>
  <si>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</si>
  <si>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</si>
  <si>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</si>
  <si>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</si>
  <si>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</si>
  <si>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</si>
  <si>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</si>
  <si>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</si>
  <si>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</si>
  <si>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</si>
  <si>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</si>
  <si>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</si>
  <si>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</si>
  <si>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</si>
  <si>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</si>
  <si>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</si>
  <si>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</si>
  <si>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</si>
  <si>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</si>
  <si>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</si>
  <si>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</si>
  <si>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</si>
  <si>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</si>
  <si>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</si>
  <si>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</si>
  <si>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</si>
  <si>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</si>
  <si>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</si>
  <si>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</si>
  <si>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</si>
  <si>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</si>
  <si>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</si>
  <si>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</si>
  <si>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</si>
  <si>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EN、広東語、北京語、韓国語、フランス語、ドイツ語、ロシア語、イタリア語、スペイン語、ベトナム、ネパール語、インドネシア語、タイ語、ミャンマー語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6" eb="147">
      <t>ゴ</t>
    </rPh>
    <rPh sb="150" eb="151">
      <t>ゴ</t>
    </rPh>
    <rPh sb="157" eb="158">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</si>
  <si>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</si>
  <si>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</si>
  <si>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</si>
  <si>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</si>
  <si>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</si>
  <si>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</si>
  <si>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</si>
  <si>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</si>
  <si>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</si>
  <si>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VISA、MASTER、JCB、Unionpay、AMERICAN EXPRESS、DinersＣｌｕｂ、DISCOVER</t>
    <phoneticPr fontId="1"/>
  </si>
  <si>
    <t>ｉＤ、楽天Edy、WAON、NANACO、QUICPAY、交通系電子マネー、PayPay、ｄ払い、楽天Pay、auPay、メルカリPay、UnionPay、Alipay、WeChatPay、BANKPay、ApplePay、グーグルPay</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</si>
  <si>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</si>
  <si>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</si>
  <si>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</si>
  <si>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</si>
  <si>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</si>
  <si>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</si>
  <si>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</si>
  <si>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</si>
  <si>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</si>
  <si>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</si>
  <si>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</si>
  <si>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整形外科：EN, ZH, KO, PT, ES, VI, RU, TH, TL, NE, ID, HI, FR, DE, IT, MS, KM, MN
内科：EN, ZH, KO, PT, ES, VI, RU, TH, TL, NE, ID, HI, FR, DE, IT, MS, KM, MN
（言語は対応希望の形による）</t>
  </si>
  <si>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</si>
  <si>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</si>
  <si>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</si>
  <si>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</si>
  <si>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</si>
  <si>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市立千歳市民病院</t>
    <rPh sb="0" eb="2">
      <t>シリツ</t>
    </rPh>
    <rPh sb="2" eb="4">
      <t>チトセ</t>
    </rPh>
    <rPh sb="4" eb="6">
      <t>シミン</t>
    </rPh>
    <rPh sb="6" eb="8">
      <t>ビョウイン</t>
    </rPh>
    <phoneticPr fontId="1"/>
  </si>
  <si>
    <t>Chitose City Hospital</t>
    <phoneticPr fontId="1"/>
  </si>
  <si>
    <t>066-8550</t>
  </si>
  <si>
    <t>北海道千歳市北光2丁目１－１</t>
    <rPh sb="0" eb="3">
      <t>ホッカイドウ</t>
    </rPh>
    <rPh sb="3" eb="6">
      <t>チトセシ</t>
    </rPh>
    <rPh sb="6" eb="8">
      <t>ホッコウ</t>
    </rPh>
    <rPh sb="9" eb="11">
      <t>チョウメ</t>
    </rPh>
    <phoneticPr fontId="1"/>
  </si>
  <si>
    <t>2-1-1,Hokko,Chitose-shi, Hokkaido prefecture,066-8550</t>
  </si>
  <si>
    <t>0123-24-3000</t>
  </si>
  <si>
    <t xml:space="preserve">月-金8：00～
※受付時間は診療科によって異なります。
</t>
    <rPh sb="0" eb="1">
      <t>ゲツ</t>
    </rPh>
    <rPh sb="2" eb="3">
      <t>キン</t>
    </rPh>
    <rPh sb="10" eb="12">
      <t>ウケツケ</t>
    </rPh>
    <rPh sb="12" eb="14">
      <t>ジカン</t>
    </rPh>
    <rPh sb="15" eb="17">
      <t>シンリョウ</t>
    </rPh>
    <rPh sb="17" eb="18">
      <t>カ</t>
    </rPh>
    <rPh sb="22" eb="23">
      <t>コト</t>
    </rPh>
    <phoneticPr fontId="1"/>
  </si>
  <si>
    <t>https://chitose-shimin-hospital.jp/index.php
（日本語）</t>
    <rPh sb="46" eb="49">
      <t>ニホンゴ</t>
    </rPh>
    <phoneticPr fontId="1"/>
  </si>
  <si>
    <t>内科、消化器科、循環器科、小児科、外科、整形外科、脳神経外科、皮ふ科、泌尿器科、産婦人科、眼科、耳鼻咽喉科、麻酔科：EN、ZH、KO、VI、NE、TL、ES、PT、ID、IT、FR、DE、RU、TH、MS、MY（ミャンマー語）KM</t>
    <rPh sb="0" eb="2">
      <t>ナイカ</t>
    </rPh>
    <rPh sb="3" eb="7">
      <t>ショウカキカ</t>
    </rPh>
    <rPh sb="8" eb="12">
      <t>ジュンカンキカ</t>
    </rPh>
    <rPh sb="13" eb="16">
      <t>ショウニカ</t>
    </rPh>
    <rPh sb="17" eb="19">
      <t>ゲカ</t>
    </rPh>
    <rPh sb="20" eb="22">
      <t>セイケイ</t>
    </rPh>
    <rPh sb="22" eb="24">
      <t>ゲカ</t>
    </rPh>
    <rPh sb="25" eb="28">
      <t>ノウシンケイ</t>
    </rPh>
    <rPh sb="28" eb="30">
      <t>ゲカ</t>
    </rPh>
    <rPh sb="31" eb="32">
      <t>ヒ</t>
    </rPh>
    <rPh sb="33" eb="34">
      <t>カ</t>
    </rPh>
    <rPh sb="35" eb="39">
      <t>ヒニョウキカ</t>
    </rPh>
    <rPh sb="40" eb="44">
      <t>サンフジンカ</t>
    </rPh>
    <rPh sb="45" eb="47">
      <t>ガンカ</t>
    </rPh>
    <rPh sb="48" eb="50">
      <t>ジビ</t>
    </rPh>
    <rPh sb="50" eb="53">
      <t>インコウカ</t>
    </rPh>
    <rPh sb="54" eb="57">
      <t>マスイカ</t>
    </rPh>
    <phoneticPr fontId="1"/>
  </si>
  <si>
    <t>JCB、VISA、MASTER、AMEX、S-CORT、DniersClub、NISSENREN、UnionPay、DISCOVER</t>
  </si>
  <si>
    <t>なし</t>
  </si>
  <si>
    <t>EN、ZH、KO、VI、NE、TL、ES、PT、ID、IT、FR、DE、RU、TH、MS、MY（ミャンマー語）KM　365日24時間</t>
    <phoneticPr fontId="1"/>
  </si>
  <si>
    <t>EN、ZH、KO、TH、FR、ES、ID、VI、MY(ミャンマー語）、RU、MS、DE、NE、pt-BR(ポルトガル語（ブラジル））、PT　365日24時間</t>
    <phoneticPr fontId="1"/>
  </si>
  <si>
    <t>01北海道</t>
    <rPh sb="2" eb="5">
      <t>ホッカイドウ</t>
    </rPh>
    <phoneticPr fontId="1"/>
  </si>
  <si>
    <t>108 北空知</t>
    <rPh sb="4" eb="7">
      <t>キタソラチ</t>
    </rPh>
    <phoneticPr fontId="1"/>
  </si>
  <si>
    <t>深川市立病院</t>
    <rPh sb="0" eb="6">
      <t>フカガワシリツビョウイン</t>
    </rPh>
    <phoneticPr fontId="1"/>
  </si>
  <si>
    <t>Fukagawa Municipal Hospital</t>
  </si>
  <si>
    <t>074-0006</t>
  </si>
  <si>
    <t>北海道深川市６条６番１号</t>
    <rPh sb="0" eb="3">
      <t>ホッカイドウ</t>
    </rPh>
    <rPh sb="3" eb="6">
      <t>フカガワシ</t>
    </rPh>
    <rPh sb="7" eb="8">
      <t>ジョウ</t>
    </rPh>
    <rPh sb="9" eb="10">
      <t>バン</t>
    </rPh>
    <rPh sb="11" eb="12">
      <t>ゴウ</t>
    </rPh>
    <phoneticPr fontId="1"/>
  </si>
  <si>
    <t>6-1, 6-jo, Fukagawa City, Hokkaido, 074-0006</t>
  </si>
  <si>
    <t>0164-22-1101</t>
  </si>
  <si>
    <t>月～金
8：30～11：30
13：00～16：00</t>
    <rPh sb="0" eb="1">
      <t>ツキ</t>
    </rPh>
    <rPh sb="2" eb="3">
      <t>キン</t>
    </rPh>
    <phoneticPr fontId="1"/>
  </si>
  <si>
    <t>https://www.city.fukagawa.lg.jp/fukabyo/</t>
    <phoneticPr fontId="1"/>
  </si>
  <si>
    <t>対応診療科：内科、小児科、外科、整形外科、皮膚科、泌尿器科、産婦人科、眼科、耳鼻いんこう科、麻酔科、脳神経外科
対応外国語：英語、中国語、韓国語</t>
    <rPh sb="0" eb="2">
      <t>タイオウ</t>
    </rPh>
    <rPh sb="2" eb="5">
      <t>シンリョウカ</t>
    </rPh>
    <rPh sb="56" eb="58">
      <t>タイオウ</t>
    </rPh>
    <rPh sb="58" eb="61">
      <t>ガイコクゴ</t>
    </rPh>
    <rPh sb="62" eb="64">
      <t>エイゴ</t>
    </rPh>
    <rPh sb="65" eb="68">
      <t>チュウゴクゴ</t>
    </rPh>
    <rPh sb="69" eb="72">
      <t>カンコクゴ</t>
    </rPh>
    <phoneticPr fontId="1"/>
  </si>
  <si>
    <t>英語、中国語、韓国語／月～金
8：30～17：00</t>
    <rPh sb="0" eb="2">
      <t>エイゴ</t>
    </rPh>
    <rPh sb="3" eb="6">
      <t>チュウゴクゴ</t>
    </rPh>
    <rPh sb="7" eb="10">
      <t>カンコクゴ</t>
    </rPh>
    <rPh sb="11" eb="12">
      <t>ツキ</t>
    </rPh>
    <rPh sb="13" eb="14">
      <t>キン</t>
    </rPh>
    <phoneticPr fontId="1"/>
  </si>
  <si>
    <t>医療法人縁紡会遠軽共立医院</t>
    <phoneticPr fontId="1"/>
  </si>
  <si>
    <t>engarukyouritsu clinic</t>
    <phoneticPr fontId="1"/>
  </si>
  <si>
    <t>099-0404</t>
    <phoneticPr fontId="1"/>
  </si>
  <si>
    <t>紋別郡遠軽町大通北１丁目３番地</t>
    <phoneticPr fontId="1"/>
  </si>
  <si>
    <t>3,Oodoorikita,Engarucho,Monbetsugun,Hokkaido 099-0404 japan</t>
    <phoneticPr fontId="1"/>
  </si>
  <si>
    <t>0158-42-5215</t>
    <phoneticPr fontId="1"/>
  </si>
  <si>
    <t>8:30~17:00</t>
    <phoneticPr fontId="1"/>
  </si>
  <si>
    <t>なし</t>
    <phoneticPr fontId="1"/>
  </si>
  <si>
    <t>内科・整形外科、英語</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</si>
  <si>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</si>
  <si>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</si>
  <si>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</si>
  <si>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</si>
  <si>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</si>
  <si>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</si>
  <si>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</si>
  <si>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</si>
  <si>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</si>
  <si>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</si>
  <si>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</si>
  <si>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</si>
  <si>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</si>
  <si>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</si>
  <si>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</si>
  <si>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</si>
  <si>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</si>
  <si>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</si>
  <si>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</si>
  <si>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</si>
  <si>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</si>
  <si>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</si>
  <si>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</si>
  <si>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</si>
  <si>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</si>
  <si>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</si>
  <si>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</si>
  <si>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</si>
  <si>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</si>
  <si>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</si>
  <si>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</si>
  <si>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</si>
  <si>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</si>
  <si>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</si>
  <si>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</si>
  <si>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</si>
  <si>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</si>
  <si>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</si>
  <si>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</si>
  <si>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</si>
  <si>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</si>
  <si>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</si>
  <si>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</si>
  <si>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</si>
  <si>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</si>
  <si>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</si>
  <si>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</si>
  <si>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</si>
  <si>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</si>
  <si>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</si>
  <si>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</si>
  <si>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</si>
  <si>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</si>
  <si>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</si>
  <si>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</si>
  <si>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</si>
  <si>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</si>
  <si>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</si>
  <si>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</si>
  <si>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</si>
  <si>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RED MAPLE CLINIC by Dr.Kurenai</t>
    <phoneticPr fontId="1"/>
  </si>
  <si>
    <t>RED MAPLE CLINIC by Dr.Kurenai</t>
  </si>
  <si>
    <t>030-0843</t>
    <phoneticPr fontId="1"/>
  </si>
  <si>
    <t>青森県青森市浜田玉川168-55</t>
    <rPh sb="0" eb="2">
      <t>アオモリ</t>
    </rPh>
    <rPh sb="2" eb="3">
      <t>ケン</t>
    </rPh>
    <rPh sb="3" eb="6">
      <t>アオモリシ</t>
    </rPh>
    <rPh sb="6" eb="8">
      <t>ハマダ</t>
    </rPh>
    <rPh sb="8" eb="10">
      <t>タマガワ</t>
    </rPh>
    <phoneticPr fontId="13"/>
  </si>
  <si>
    <t>168-55, tamakawa hamada, aomori-shi, Aomori prefecture</t>
    <phoneticPr fontId="1"/>
  </si>
  <si>
    <t>050-1722-9147</t>
    <phoneticPr fontId="1"/>
  </si>
  <si>
    <t>8:00-22:00</t>
    <phoneticPr fontId="13"/>
  </si>
  <si>
    <t>https://redmapleclinic.com/（日本語）
https://redmapleclinic.com/home-en-2/（英語）
https://redmapleclinic.com/homech/（中国語）
https://redmapleclinic.com/homeko/（韓国語）</t>
    <rPh sb="28" eb="31">
      <t>ニホンゴ</t>
    </rPh>
    <rPh sb="71" eb="73">
      <t>エイゴ</t>
    </rPh>
    <rPh sb="110" eb="113">
      <t>チュウゴクゴ</t>
    </rPh>
    <rPh sb="150" eb="152">
      <t>カンコク</t>
    </rPh>
    <phoneticPr fontId="1"/>
  </si>
  <si>
    <t>内科：EN, ZH, KO
美容皮膚科：EN, ZH, KO</t>
    <rPh sb="0" eb="2">
      <t>ナイカ</t>
    </rPh>
    <rPh sb="14" eb="16">
      <t>ビヨウ</t>
    </rPh>
    <rPh sb="16" eb="18">
      <t>ヒフ</t>
    </rPh>
    <phoneticPr fontId="13"/>
  </si>
  <si>
    <t>VISA、MASTER、AMEX、JCB、DinersClub、DISCOVER</t>
    <phoneticPr fontId="1"/>
  </si>
  <si>
    <t>各種QRコード決済：PayPay, d払い, Alipayなど
各種電子マネー決済：suica, nanaco, 楽天Edyなど</t>
    <rPh sb="0" eb="2">
      <t>カクシュ</t>
    </rPh>
    <rPh sb="7" eb="9">
      <t>ケッサイ</t>
    </rPh>
    <rPh sb="19" eb="20">
      <t>ハラ</t>
    </rPh>
    <rPh sb="32" eb="34">
      <t>カクシュ</t>
    </rPh>
    <rPh sb="34" eb="36">
      <t>デンシ</t>
    </rPh>
    <rPh sb="39" eb="41">
      <t>ケッサイ</t>
    </rPh>
    <rPh sb="57" eb="59">
      <t>ラクテン</t>
    </rPh>
    <phoneticPr fontId="1"/>
  </si>
  <si>
    <t>診療所</t>
    <rPh sb="0" eb="2">
      <t>シンリョウ</t>
    </rPh>
    <rPh sb="2" eb="3">
      <t>ジョ</t>
    </rPh>
    <phoneticPr fontId="1"/>
  </si>
  <si>
    <t>初期救急医療機関</t>
    <rPh sb="0" eb="2">
      <t>ショキ</t>
    </rPh>
    <rPh sb="2" eb="4">
      <t>キュウキュウ</t>
    </rPh>
    <rPh sb="4" eb="6">
      <t>イリョウ</t>
    </rPh>
    <rPh sb="6" eb="8">
      <t>キカン</t>
    </rPh>
    <phoneticPr fontId="13"/>
  </si>
  <si>
    <t>金, 土, 日, 祝日
8:00-22:00</t>
    <rPh sb="0" eb="1">
      <t>キン</t>
    </rPh>
    <rPh sb="3" eb="4">
      <t>ド</t>
    </rPh>
    <rPh sb="6" eb="7">
      <t>ニチ</t>
    </rPh>
    <rPh sb="9" eb="11">
      <t>シュクジツ</t>
    </rPh>
    <phoneticPr fontId="1"/>
  </si>
  <si>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</si>
  <si>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</si>
  <si>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</si>
  <si>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</si>
  <si>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</si>
  <si>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</si>
  <si>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</si>
  <si>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</si>
  <si>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</si>
  <si>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</si>
  <si>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</si>
  <si>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</si>
  <si>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</si>
  <si>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</si>
  <si>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</si>
  <si>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</si>
  <si>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</si>
  <si>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</si>
  <si>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</si>
  <si>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</si>
  <si>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</si>
  <si>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</si>
  <si>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</si>
  <si>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</si>
  <si>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</si>
  <si>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</si>
  <si>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</si>
  <si>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</si>
  <si>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</si>
  <si>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</si>
  <si>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</si>
  <si>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</si>
  <si>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</si>
  <si>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</si>
  <si>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</si>
  <si>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</si>
  <si>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</si>
  <si>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</si>
  <si>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</si>
  <si>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</si>
  <si>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</si>
  <si>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</si>
  <si>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</si>
  <si>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</si>
  <si>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</si>
  <si>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</si>
  <si>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</si>
  <si>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</si>
  <si>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</si>
  <si>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</si>
  <si>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</si>
  <si>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</si>
  <si>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</si>
  <si>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</si>
  <si>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</si>
  <si>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</si>
  <si>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</si>
  <si>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</si>
  <si>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</si>
  <si>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</si>
  <si>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</si>
  <si>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</si>
  <si>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</si>
  <si>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</si>
  <si>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</si>
  <si>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</si>
  <si>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</si>
  <si>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</si>
  <si>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</si>
  <si>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</si>
  <si>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</si>
  <si>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</si>
  <si>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</si>
  <si>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</si>
  <si>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</si>
  <si>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</si>
  <si>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</si>
  <si>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</si>
  <si>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</si>
  <si>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</si>
  <si>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</si>
  <si>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</si>
  <si>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</si>
  <si>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</si>
  <si>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</si>
  <si>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</si>
  <si>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</si>
  <si>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</si>
  <si>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</si>
  <si>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</si>
  <si>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</si>
  <si>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</si>
  <si>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</si>
  <si>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</si>
  <si>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</si>
  <si>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</si>
  <si>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</si>
  <si>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</si>
  <si>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</si>
  <si>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</si>
  <si>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</si>
  <si>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</si>
  <si>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</si>
  <si>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</si>
  <si>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</si>
  <si>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</si>
  <si>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</si>
  <si>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</si>
  <si>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</si>
  <si>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</si>
  <si>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</si>
  <si>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</si>
  <si>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</si>
  <si>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</si>
  <si>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</si>
  <si>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</si>
  <si>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</si>
  <si>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</si>
  <si>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</si>
  <si>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</si>
  <si>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</si>
  <si>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</si>
  <si>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</si>
  <si>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</si>
  <si>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</si>
  <si>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</si>
  <si>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</si>
  <si>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</si>
  <si>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</si>
  <si>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</si>
  <si>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</si>
  <si>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</si>
  <si>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</si>
  <si>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</si>
  <si>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</si>
  <si>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</si>
  <si>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</si>
  <si>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</si>
  <si>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</si>
  <si>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</si>
  <si>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</si>
  <si>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</si>
  <si>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</si>
  <si>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</si>
  <si>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</si>
  <si>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</si>
  <si>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</si>
  <si>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</si>
  <si>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</si>
  <si>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</si>
  <si>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</si>
  <si>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</si>
  <si>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</si>
  <si>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</si>
  <si>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</si>
  <si>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</si>
  <si>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</si>
  <si>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</si>
  <si>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</si>
  <si>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</si>
  <si>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</si>
  <si>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</si>
  <si>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</si>
  <si>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</si>
  <si>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</si>
  <si>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</si>
  <si>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</si>
  <si>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</si>
  <si>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</si>
  <si>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</si>
  <si>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</si>
  <si>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</si>
  <si>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</si>
  <si>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</si>
  <si>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</si>
  <si>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</si>
  <si>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</si>
  <si>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</si>
  <si>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</si>
  <si>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</si>
  <si>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</si>
  <si>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</si>
  <si>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</si>
  <si>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</si>
  <si>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</si>
  <si>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</si>
  <si>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</si>
  <si>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</si>
  <si>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</si>
  <si>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</si>
  <si>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</si>
  <si>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</si>
  <si>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</si>
  <si>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</si>
  <si>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</si>
  <si>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</si>
  <si>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</si>
  <si>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</si>
  <si>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</si>
  <si>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</si>
  <si>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</si>
  <si>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</si>
  <si>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</si>
  <si>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</si>
  <si>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</si>
  <si>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</si>
  <si>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</si>
  <si>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</si>
  <si>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</si>
  <si>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</si>
  <si>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</si>
  <si>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</si>
  <si>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</si>
  <si>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</si>
  <si>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</si>
  <si>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</si>
  <si>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</si>
  <si>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</si>
  <si>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</si>
  <si>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</si>
  <si>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</si>
  <si>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</si>
  <si>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</si>
  <si>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</si>
  <si>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</si>
  <si>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</si>
  <si>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</si>
  <si>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</si>
  <si>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</si>
  <si>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</si>
  <si>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</si>
  <si>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</si>
  <si>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</si>
  <si>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</si>
  <si>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</si>
  <si>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</si>
  <si>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</si>
  <si>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</si>
  <si>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</si>
  <si>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</si>
  <si>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</si>
  <si>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</si>
  <si>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</si>
  <si>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</si>
  <si>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</si>
  <si>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</si>
  <si>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</si>
  <si>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</si>
  <si>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</si>
  <si>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</si>
  <si>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</si>
  <si>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</si>
  <si>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</si>
  <si>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</si>
  <si>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</si>
  <si>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</si>
  <si>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</si>
  <si>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</si>
  <si>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</si>
  <si>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</si>
  <si>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</si>
  <si>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</si>
  <si>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</si>
  <si>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</si>
  <si>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</si>
  <si>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</si>
  <si>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</si>
  <si>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</si>
  <si>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</si>
  <si>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</si>
  <si>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〇</t>
  </si>
  <si>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</si>
  <si>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</si>
  <si>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</si>
  <si>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</si>
  <si>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</si>
  <si>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</si>
  <si>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</si>
  <si>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</si>
  <si>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</si>
  <si>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</si>
  <si>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</si>
  <si>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</si>
  <si>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</si>
  <si>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</si>
  <si>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</si>
  <si>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</si>
  <si>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</si>
  <si>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</si>
  <si>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</si>
  <si>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</si>
  <si>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</si>
  <si>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</si>
  <si>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</si>
  <si>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</si>
  <si>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</si>
  <si>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</si>
  <si>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</si>
  <si>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</si>
  <si>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</si>
  <si>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</si>
  <si>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</si>
  <si>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</si>
  <si>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</si>
  <si>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</si>
  <si>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</si>
  <si>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</si>
  <si>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</si>
  <si>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</si>
  <si>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</si>
  <si>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</si>
  <si>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</si>
  <si>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</si>
  <si>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</si>
  <si>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</si>
  <si>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</si>
  <si>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</si>
  <si>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</si>
  <si>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</si>
  <si>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</si>
  <si>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</si>
  <si>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</si>
  <si>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</si>
  <si>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</si>
  <si>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</si>
  <si>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</si>
  <si>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</si>
  <si>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</si>
  <si>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</si>
  <si>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</si>
  <si>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</si>
  <si>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</si>
  <si>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</si>
  <si>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</si>
  <si>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</si>
  <si>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</si>
  <si>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</si>
  <si>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</si>
  <si>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</si>
  <si>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</si>
  <si>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</si>
  <si>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</si>
  <si>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</si>
  <si>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</si>
  <si>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</si>
  <si>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</si>
  <si>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</si>
  <si>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</si>
  <si>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</si>
  <si>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</si>
  <si>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</si>
  <si>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</si>
  <si>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</si>
  <si>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</si>
  <si>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</si>
  <si>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</si>
  <si>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</si>
  <si>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</si>
  <si>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</si>
  <si>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</si>
  <si>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</si>
  <si>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</si>
  <si>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</si>
  <si>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</si>
  <si>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</si>
  <si>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</si>
  <si>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</si>
  <si>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</si>
  <si>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</si>
  <si>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04宮城県</t>
    <rPh sb="2" eb="5">
      <t>ミヤギケン</t>
    </rPh>
    <phoneticPr fontId="1"/>
  </si>
  <si>
    <t>403 仙台</t>
    <rPh sb="4" eb="6">
      <t>センダイ</t>
    </rPh>
    <phoneticPr fontId="1"/>
  </si>
  <si>
    <t>貝山中央病院</t>
    <rPh sb="0" eb="2">
      <t>カイヤマ</t>
    </rPh>
    <rPh sb="2" eb="6">
      <t>チュウオウビョウイン</t>
    </rPh>
    <phoneticPr fontId="1"/>
  </si>
  <si>
    <t>Kaiyama Central Hosipital</t>
    <phoneticPr fontId="1"/>
  </si>
  <si>
    <t>980-0804</t>
    <phoneticPr fontId="1"/>
  </si>
  <si>
    <t>仙台市青葉区大町2-12-8</t>
    <rPh sb="0" eb="3">
      <t>センダイシ</t>
    </rPh>
    <rPh sb="3" eb="6">
      <t>アオバク</t>
    </rPh>
    <rPh sb="6" eb="8">
      <t>オオマチ</t>
    </rPh>
    <phoneticPr fontId="1"/>
  </si>
  <si>
    <t>2-12-8 Omachi, Aoba-ku, Sendai 980-0804, Japan</t>
    <phoneticPr fontId="1"/>
  </si>
  <si>
    <t>022-222-5945</t>
    <phoneticPr fontId="93"/>
  </si>
  <si>
    <t xml:space="preserve">[診療受付時間]
平日 8:30～12:15　/ 13:30～17:15　※第2，第4木曜日を除く　　　　　　土曜  8:30～12:15
※内科初診は、午前の部は12:00まで、午後の部は17:00まで
※整形初診は、午前の部は11:30まで、午後の部は16:30まで
[休診日]
日曜日、祝祭日
</t>
    <rPh sb="9" eb="11">
      <t>ヘイジツ</t>
    </rPh>
    <rPh sb="55" eb="57">
      <t>ドヨウ</t>
    </rPh>
    <phoneticPr fontId="93"/>
  </si>
  <si>
    <t>https://www.kaiyama.com/（日本語のみ）</t>
    <rPh sb="25" eb="28">
      <t>ニホンゴ</t>
    </rPh>
    <phoneticPr fontId="93"/>
  </si>
  <si>
    <t>VISA
Master
JCB
アメリカン・エキスプレス
ダイナースクラブ</t>
    <phoneticPr fontId="93"/>
  </si>
  <si>
    <t>05秋田県</t>
    <rPh sb="2" eb="5">
      <t>アキタケン</t>
    </rPh>
    <phoneticPr fontId="56"/>
  </si>
  <si>
    <t>501 県北</t>
    <rPh sb="4" eb="5">
      <t>ケン</t>
    </rPh>
    <rPh sb="5" eb="6">
      <t>キタ</t>
    </rPh>
    <phoneticPr fontId="1"/>
  </si>
  <si>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</si>
  <si>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</si>
  <si>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</si>
  <si>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</si>
  <si>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</si>
  <si>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</si>
  <si>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</si>
  <si>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</si>
  <si>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</si>
  <si>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</si>
  <si>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</si>
  <si>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</si>
  <si>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</si>
  <si>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</si>
  <si>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</si>
  <si>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</si>
  <si>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</si>
  <si>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</si>
  <si>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</si>
  <si>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</si>
  <si>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</si>
  <si>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</si>
  <si>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</si>
  <si>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</si>
  <si>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</si>
  <si>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</si>
  <si>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</si>
  <si>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</si>
  <si>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</si>
  <si>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</si>
  <si>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</si>
  <si>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</si>
  <si>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</si>
  <si>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</si>
  <si>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</si>
  <si>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</si>
  <si>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2"/>
  </si>
  <si>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</si>
  <si>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</si>
  <si>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2"/>
  </si>
  <si>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</si>
  <si>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</si>
  <si>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2"/>
  </si>
  <si>
    <t>内科：EN</t>
    <rPh sb="0" eb="2">
      <t>ナイカ</t>
    </rPh>
    <phoneticPr fontId="102"/>
  </si>
  <si>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</si>
  <si>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</si>
  <si>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</si>
  <si>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</si>
  <si>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</si>
  <si>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</si>
  <si>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</si>
  <si>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</si>
  <si>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</si>
  <si>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</si>
  <si>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</si>
  <si>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</si>
  <si>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</si>
  <si>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</si>
  <si>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</si>
  <si>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</si>
  <si>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</si>
  <si>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</si>
  <si>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</si>
  <si>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</si>
  <si>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</si>
  <si>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</si>
  <si>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</si>
  <si>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</si>
  <si>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</si>
  <si>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</si>
  <si>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</si>
  <si>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</si>
  <si>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</si>
  <si>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</si>
  <si>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</si>
  <si>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</si>
  <si>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</si>
  <si>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</si>
  <si>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</si>
  <si>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</si>
  <si>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</si>
  <si>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</si>
  <si>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</si>
  <si>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</si>
  <si>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</si>
  <si>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</si>
  <si>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</si>
  <si>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</si>
  <si>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</si>
  <si>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</si>
  <si>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</si>
  <si>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</si>
  <si>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</si>
  <si>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</si>
  <si>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</si>
  <si>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</si>
  <si>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</si>
  <si>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502 県央</t>
    <rPh sb="4" eb="5">
      <t>ケン</t>
    </rPh>
    <rPh sb="5" eb="6">
      <t>オウ</t>
    </rPh>
    <phoneticPr fontId="1"/>
  </si>
  <si>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</si>
  <si>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</si>
  <si>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</si>
  <si>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</si>
  <si>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</si>
  <si>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</si>
  <si>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</si>
  <si>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</si>
  <si>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r>
      <t>消化器内科：EN、</t>
    </r>
    <r>
      <rPr>
        <sz val="12"/>
        <color theme="1"/>
        <rFont val="ＭＳ Ｐゴシック"/>
        <family val="3"/>
        <charset val="128"/>
      </rPr>
      <t>脳神経内科：EN</t>
    </r>
    <r>
      <rPr>
        <sz val="12"/>
        <color theme="1"/>
        <rFont val="ＭＳ Ｐゴシック"/>
        <family val="3"/>
      </rPr>
      <t>、循環器内科：EN、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
    <rPh sb="0" eb="3">
      <t>ショウカキ</t>
    </rPh>
    <rPh sb="9" eb="10">
      <t>ノウ</t>
    </rPh>
    <rPh sb="10" eb="12">
      <t>シンケイ</t>
    </rPh>
    <rPh sb="18" eb="21">
      <t>ジュンカンキ</t>
    </rPh>
    <rPh sb="28" eb="31">
      <t>コキュウキ</t>
    </rPh>
    <rPh sb="37" eb="39">
      <t>ケツエキ</t>
    </rPh>
    <rPh sb="45" eb="47">
      <t>ジンゾウ</t>
    </rPh>
    <rPh sb="63" eb="66">
      <t>トウニョウビョウ</t>
    </rPh>
    <rPh sb="67" eb="70">
      <t>ナイブンピツ</t>
    </rPh>
    <rPh sb="77" eb="79">
      <t>ロウネン</t>
    </rPh>
    <rPh sb="85" eb="87">
      <t>シュヨウ</t>
    </rPh>
    <rPh sb="93" eb="95">
      <t>ショウニ</t>
    </rPh>
    <rPh sb="116" eb="118">
      <t>ガンカ</t>
    </rPh>
    <rPh sb="123" eb="125">
      <t>ジビ</t>
    </rPh>
    <rPh sb="125" eb="128">
      <t>インコウカ</t>
    </rPh>
    <rPh sb="132" eb="135">
      <t>ホウシャセン</t>
    </rPh>
    <rPh sb="135" eb="137">
      <t>シンダン</t>
    </rPh>
    <rPh sb="150" eb="153">
      <t>ホウシャセン</t>
    </rPh>
    <rPh sb="153" eb="155">
      <t>チリョウ</t>
    </rPh>
    <rPh sb="160" eb="163">
      <t>マスイカ</t>
    </rPh>
    <rPh sb="182" eb="185">
      <t>キュウキュウカ</t>
    </rPh>
    <rPh sb="190" eb="193">
      <t>ショウカキ</t>
    </rPh>
    <rPh sb="199" eb="202">
      <t>コキュウキ</t>
    </rPh>
    <rPh sb="208" eb="210">
      <t>ショクドウ</t>
    </rPh>
    <rPh sb="217" eb="219">
      <t>ニュウセン</t>
    </rPh>
    <rPh sb="220" eb="223">
      <t>ナイブンピツ</t>
    </rPh>
    <rPh sb="229" eb="231">
      <t>シンゾウ</t>
    </rPh>
    <rPh sb="231" eb="233">
      <t>ケッカン</t>
    </rPh>
    <rPh sb="249" eb="251">
      <t>ショウニ</t>
    </rPh>
    <rPh sb="257" eb="261">
      <t>サンフジンカ</t>
    </rPh>
    <rPh sb="281" eb="283">
      <t>ケイセイ</t>
    </rPh>
    <rPh sb="290" eb="292">
      <t>ビョウリ</t>
    </rPh>
    <rPh sb="292" eb="294">
      <t>シンダン</t>
    </rPh>
    <rPh sb="300" eb="302">
      <t>シカ</t>
    </rPh>
    <rPh sb="302" eb="304">
      <t>コウクウ</t>
    </rPh>
    <rPh sb="310" eb="313">
      <t>コウレイシャ</t>
    </rPh>
    <rPh sb="313" eb="315">
      <t>リンショウ</t>
    </rPh>
    <rPh sb="315" eb="317">
      <t>ケンサ</t>
    </rPh>
    <rPh sb="317" eb="318">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</si>
  <si>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</si>
  <si>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</si>
  <si>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</si>
  <si>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</si>
  <si>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</si>
  <si>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</si>
  <si>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</si>
  <si>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</si>
  <si>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</si>
  <si>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</si>
  <si>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</si>
  <si>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</si>
  <si>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</si>
  <si>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</si>
  <si>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</si>
  <si>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翻訳アプリにて
対応可能
（日本語、英語、その他）</t>
    <phoneticPr fontId="1"/>
  </si>
  <si>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</si>
  <si>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</si>
  <si>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</si>
  <si>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</si>
  <si>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</si>
  <si>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</si>
  <si>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</si>
  <si>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</si>
  <si>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</si>
  <si>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</si>
  <si>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</si>
  <si>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2"/>
  </si>
  <si>
    <t>Onoba Eye Clinic</t>
  </si>
  <si>
    <t>010-1423</t>
  </si>
  <si>
    <t>秋田県秋田市仁井田字中新田81</t>
    <rPh sb="0" eb="3">
      <t>アキタケン</t>
    </rPh>
    <rPh sb="3" eb="6">
      <t>アキタシ</t>
    </rPh>
    <rPh sb="6" eb="9">
      <t>ニイダ</t>
    </rPh>
    <rPh sb="9" eb="10">
      <t>アザ</t>
    </rPh>
    <rPh sb="10" eb="13">
      <t>ナカシンデン</t>
    </rPh>
    <phoneticPr fontId="102"/>
  </si>
  <si>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</si>
  <si>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</si>
  <si>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2"/>
  </si>
  <si>
    <t>眼科：EN、ZH-CN、ZH-TW</t>
    <rPh sb="0" eb="2">
      <t>ガンカ</t>
    </rPh>
    <phoneticPr fontId="102"/>
  </si>
  <si>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</si>
  <si>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</si>
  <si>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</si>
  <si>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</si>
  <si>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</si>
  <si>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</si>
  <si>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</si>
  <si>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</si>
  <si>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</si>
  <si>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</si>
  <si>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</si>
  <si>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</si>
  <si>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</si>
  <si>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</si>
  <si>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</si>
  <si>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3"/>
  </si>
  <si>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</si>
  <si>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</si>
  <si>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</si>
  <si>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</si>
  <si>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</si>
  <si>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</si>
  <si>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</si>
  <si>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3"/>
  </si>
  <si>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</si>
  <si>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</si>
  <si>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</si>
  <si>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</si>
  <si>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</si>
  <si>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</si>
  <si>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</si>
  <si>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</si>
  <si>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</si>
  <si>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</si>
  <si>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</si>
  <si>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</si>
  <si>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</si>
  <si>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</si>
  <si>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</si>
  <si>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</si>
  <si>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</si>
  <si>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</si>
  <si>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</si>
  <si>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</si>
  <si>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月・木・金:9:00-12:30、14:30-17:30
火:9:00-12:30
水：9:00-11:30、14:30-17:30（完全予約制）
土:9:00-12:30、14:00-17:00</t>
    <rPh sb="0" eb="1">
      <t>ゲツ</t>
    </rPh>
    <rPh sb="2" eb="3">
      <t>キ</t>
    </rPh>
    <rPh sb="4" eb="5">
      <t>キン</t>
    </rPh>
    <rPh sb="29" eb="30">
      <t>ヒ</t>
    </rPh>
    <rPh sb="42" eb="43">
      <t>スイ</t>
    </rPh>
    <rPh sb="67" eb="69">
      <t>カンゼン</t>
    </rPh>
    <rPh sb="69" eb="72">
      <t>ヨヤクセイ</t>
    </rPh>
    <rPh sb="74" eb="7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</si>
  <si>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</si>
  <si>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</si>
  <si>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</si>
  <si>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</si>
  <si>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</si>
  <si>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</si>
  <si>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</si>
  <si>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</si>
  <si>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r>
      <t xml:space="preserve">EN：月・火・木・金
</t>
    </r>
    <r>
      <rPr>
        <sz val="12"/>
        <color theme="1"/>
        <rFont val="ＭＳ Ｐゴシック"/>
        <family val="3"/>
        <charset val="128"/>
      </rPr>
      <t xml:space="preserve"> 8:00-11:30、
13:30-17:00
　水・土 8:00-11:30</t>
    </r>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</si>
  <si>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</si>
  <si>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</si>
  <si>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</si>
  <si>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</si>
  <si>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</si>
  <si>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</si>
  <si>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</si>
  <si>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</si>
  <si>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</si>
  <si>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</si>
  <si>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</si>
  <si>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</si>
  <si>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</si>
  <si>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</si>
  <si>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</si>
  <si>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https://med.akita-seiwakai.jp/kodama/（日本語）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</si>
  <si>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</si>
  <si>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</si>
  <si>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</si>
  <si>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</si>
  <si>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</si>
  <si>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</si>
  <si>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</si>
  <si>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</si>
  <si>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</si>
  <si>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</si>
  <si>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</si>
  <si>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</si>
  <si>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</si>
  <si>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</si>
  <si>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</si>
  <si>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</si>
  <si>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</si>
  <si>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</si>
  <si>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</si>
  <si>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</si>
  <si>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</si>
  <si>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</si>
  <si>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</si>
  <si>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</si>
  <si>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</si>
  <si>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</si>
  <si>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</si>
  <si>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</si>
  <si>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</si>
  <si>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</si>
  <si>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</si>
  <si>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</si>
  <si>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</si>
  <si>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</si>
  <si>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</si>
  <si>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</si>
  <si>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</si>
  <si>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</si>
  <si>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</si>
  <si>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</si>
  <si>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</si>
  <si>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</si>
  <si>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</si>
  <si>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</si>
  <si>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</si>
  <si>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</si>
  <si>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</si>
  <si>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</si>
  <si>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</si>
  <si>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</si>
  <si>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</si>
  <si>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</si>
  <si>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</si>
  <si>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</si>
  <si>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</si>
  <si>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</si>
  <si>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</si>
  <si>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</si>
  <si>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</si>
  <si>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</si>
  <si>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</si>
  <si>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</si>
  <si>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</si>
  <si>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</si>
  <si>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</si>
  <si>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</si>
  <si>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</si>
  <si>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</si>
  <si>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</si>
  <si>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</si>
  <si>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</si>
  <si>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</si>
  <si>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</si>
  <si>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</si>
  <si>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</si>
  <si>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</si>
  <si>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</si>
  <si>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</si>
  <si>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</si>
  <si>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</si>
  <si>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</si>
  <si>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503 県南</t>
    <rPh sb="4" eb="5">
      <t>ケン</t>
    </rPh>
    <rPh sb="5" eb="6">
      <t>ミナミ</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</si>
  <si>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</si>
  <si>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</si>
  <si>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</si>
  <si>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</si>
  <si>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</si>
  <si>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</si>
  <si>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</si>
  <si>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</si>
  <si>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</si>
  <si>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</si>
  <si>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</si>
  <si>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</si>
  <si>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</si>
  <si>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</si>
  <si>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</si>
  <si>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</si>
  <si>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</si>
  <si>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</si>
  <si>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</si>
  <si>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</si>
  <si>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</si>
  <si>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</si>
  <si>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</si>
  <si>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</si>
  <si>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</si>
  <si>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</si>
  <si>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</si>
  <si>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</si>
  <si>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</si>
  <si>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</si>
  <si>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</si>
  <si>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</si>
  <si>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</si>
  <si>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</si>
  <si>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</si>
  <si>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</si>
  <si>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</si>
  <si>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</si>
  <si>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</si>
  <si>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</si>
  <si>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</si>
  <si>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</si>
  <si>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</si>
  <si>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</si>
  <si>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</si>
  <si>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</si>
  <si>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</si>
  <si>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3"/>
  </si>
  <si>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</si>
  <si>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</si>
  <si>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</si>
  <si>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</si>
  <si>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</si>
  <si>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</si>
  <si>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</si>
  <si>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</si>
  <si>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</si>
  <si>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</si>
  <si>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</si>
  <si>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</si>
  <si>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</si>
  <si>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</si>
  <si>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</si>
  <si>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</si>
  <si>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</si>
  <si>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</si>
  <si>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</si>
  <si>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</si>
  <si>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</si>
  <si>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</si>
  <si>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</si>
  <si>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</si>
  <si>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</si>
  <si>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</si>
  <si>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</si>
  <si>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</si>
  <si>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</si>
  <si>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</si>
  <si>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</si>
  <si>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</si>
  <si>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phoneticPr fontId="1"/>
  </si>
  <si>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</si>
  <si>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</si>
  <si>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</si>
  <si>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</si>
  <si>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</si>
  <si>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</si>
  <si>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</si>
  <si>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</si>
  <si>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</si>
  <si>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</si>
  <si>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</si>
  <si>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</si>
  <si>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</si>
  <si>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</si>
  <si>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</si>
  <si>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</si>
  <si>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</si>
  <si>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</si>
  <si>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</si>
  <si>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</si>
  <si>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</si>
  <si>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</si>
  <si>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</si>
  <si>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</si>
  <si>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</si>
  <si>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</si>
  <si>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</si>
  <si>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</si>
  <si>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</si>
  <si>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</si>
  <si>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</si>
  <si>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</si>
  <si>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</si>
  <si>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</si>
  <si>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</si>
  <si>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</si>
  <si>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</si>
  <si>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</si>
  <si>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</si>
  <si>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</si>
  <si>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</si>
  <si>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</si>
  <si>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</si>
  <si>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</si>
  <si>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1-2-39,Kawasaki,KaminoyamaCity,Yamagata,999-3145</t>
    <phoneticPr fontId="1"/>
  </si>
  <si>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</si>
  <si>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</si>
  <si>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</si>
  <si>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</si>
  <si>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</si>
  <si>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</si>
  <si>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</si>
  <si>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</si>
  <si>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</si>
  <si>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</si>
  <si>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</si>
  <si>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</si>
  <si>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</si>
  <si>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</si>
  <si>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</si>
  <si>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</si>
  <si>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</si>
  <si>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</si>
  <si>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</si>
  <si>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</si>
  <si>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</si>
  <si>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</si>
  <si>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</si>
  <si>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</si>
  <si>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</si>
  <si>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</si>
  <si>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</si>
  <si>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</si>
  <si>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</si>
  <si>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</si>
  <si>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</si>
  <si>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</si>
  <si>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</si>
  <si>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</si>
  <si>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</si>
  <si>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</si>
  <si>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</si>
  <si>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</si>
  <si>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</si>
  <si>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</si>
  <si>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</si>
  <si>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</si>
  <si>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</si>
  <si>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</si>
  <si>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</si>
  <si>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</si>
  <si>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</si>
  <si>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</si>
  <si>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</si>
  <si>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</si>
  <si>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</si>
  <si>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</si>
  <si>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</si>
  <si>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</si>
  <si>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</si>
  <si>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</si>
  <si>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</si>
  <si>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</si>
  <si>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</si>
  <si>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</si>
  <si>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</si>
  <si>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</si>
  <si>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</si>
  <si>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</si>
  <si>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</si>
  <si>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</si>
  <si>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</si>
  <si>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</si>
  <si>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</si>
  <si>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</si>
  <si>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</si>
  <si>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</si>
  <si>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VISA、MASTER、JCB、AMEX</t>
    <phoneticPr fontId="1"/>
  </si>
  <si>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</si>
  <si>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</si>
  <si>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</si>
  <si>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</si>
  <si>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</si>
  <si>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</si>
  <si>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</si>
  <si>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</si>
  <si>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</si>
  <si>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</si>
  <si>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</si>
  <si>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</si>
  <si>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</si>
  <si>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</si>
  <si>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</si>
  <si>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</si>
  <si>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</si>
  <si>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</si>
  <si>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</si>
  <si>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https://www1.id.yamagata-u.ac.jp/MIDINFO/(日本語)</t>
    <phoneticPr fontId="1"/>
  </si>
  <si>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</si>
  <si>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</si>
  <si>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</si>
  <si>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</si>
  <si>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</si>
  <si>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</si>
  <si>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</si>
  <si>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</si>
  <si>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</si>
  <si>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</si>
  <si>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</si>
  <si>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</si>
  <si>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</si>
  <si>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</si>
  <si>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</si>
  <si>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</si>
  <si>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</si>
  <si>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</si>
  <si>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</si>
  <si>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</si>
  <si>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</si>
  <si>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</si>
  <si>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</si>
  <si>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</si>
  <si>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</si>
  <si>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</si>
  <si>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</si>
  <si>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</si>
  <si>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</si>
  <si>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</si>
  <si>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</si>
  <si>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</si>
  <si>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</si>
  <si>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</si>
  <si>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</si>
  <si>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</si>
  <si>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</si>
  <si>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</si>
  <si>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</si>
  <si>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</si>
  <si>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</si>
  <si>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</si>
  <si>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</si>
  <si>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</si>
  <si>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</si>
  <si>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</si>
  <si>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</si>
  <si>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</si>
  <si>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</si>
  <si>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</si>
  <si>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</si>
  <si>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</si>
  <si>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</si>
  <si>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</si>
  <si>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</si>
  <si>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</si>
  <si>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</si>
  <si>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</si>
  <si>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</si>
  <si>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</si>
  <si>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</si>
  <si>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</si>
  <si>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</si>
  <si>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</si>
  <si>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</si>
  <si>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</si>
  <si>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</si>
  <si>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</si>
  <si>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</si>
  <si>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</si>
  <si>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</si>
  <si>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</si>
  <si>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</si>
  <si>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</si>
  <si>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</si>
  <si>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</si>
  <si>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</si>
  <si>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</si>
  <si>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</si>
  <si>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</si>
  <si>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</si>
  <si>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</si>
  <si>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</si>
  <si>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</si>
  <si>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</si>
  <si>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</si>
  <si>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</si>
  <si>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</si>
  <si>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</si>
  <si>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</si>
  <si>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</si>
  <si>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</si>
  <si>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</si>
  <si>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</si>
  <si>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</si>
  <si>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</si>
  <si>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</si>
  <si>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</si>
  <si>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</si>
  <si>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</si>
  <si>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</si>
  <si>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</si>
  <si>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</si>
  <si>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</si>
  <si>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</si>
  <si>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</si>
  <si>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</si>
  <si>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</si>
  <si>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</si>
  <si>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</si>
  <si>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</si>
  <si>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</si>
  <si>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</si>
  <si>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</si>
  <si>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</si>
  <si>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</si>
  <si>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</si>
  <si>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</si>
  <si>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</si>
  <si>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</si>
  <si>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</si>
  <si>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</si>
  <si>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</si>
  <si>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</si>
  <si>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</si>
  <si>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</si>
  <si>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</si>
  <si>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</si>
  <si>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</si>
  <si>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</si>
  <si>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</si>
  <si>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</si>
  <si>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</si>
  <si>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</si>
  <si>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</si>
  <si>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</si>
  <si>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</si>
  <si>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</si>
  <si>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</si>
  <si>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</si>
  <si>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</si>
  <si>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</si>
  <si>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</si>
  <si>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</si>
  <si>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</si>
  <si>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</si>
  <si>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</si>
  <si>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</si>
  <si>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</si>
  <si>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</si>
  <si>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</si>
  <si>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</si>
  <si>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</si>
  <si>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</si>
  <si>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</si>
  <si>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</si>
  <si>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</si>
  <si>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</si>
  <si>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</si>
  <si>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</si>
  <si>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</si>
  <si>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</si>
  <si>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</si>
  <si>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</si>
  <si>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</si>
  <si>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</si>
  <si>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</si>
  <si>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</si>
  <si>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</si>
  <si>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</si>
  <si>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</si>
  <si>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</si>
  <si>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</si>
  <si>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</si>
  <si>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</si>
  <si>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</si>
  <si>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</si>
  <si>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</si>
  <si>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</si>
  <si>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</si>
  <si>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</si>
  <si>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</si>
  <si>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17"/>
  </si>
  <si>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</si>
  <si>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</si>
  <si>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</si>
  <si>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</si>
  <si>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</si>
  <si>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</si>
  <si>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</si>
  <si>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</si>
  <si>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</si>
  <si>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</si>
  <si>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</si>
  <si>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</si>
  <si>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</si>
  <si>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</si>
  <si>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</si>
  <si>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</si>
  <si>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</si>
  <si>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</si>
  <si>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</si>
  <si>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</si>
  <si>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06山形県</t>
  </si>
  <si>
    <t>603 置賜</t>
  </si>
  <si>
    <t>佐藤歯科医院</t>
  </si>
  <si>
    <t xml:space="preserve">Sato Dental  Surgery </t>
  </si>
  <si>
    <t>992-0832</t>
  </si>
  <si>
    <t>山形県西置賜郡白鷹町荒砥乙1018</t>
  </si>
  <si>
    <t>Otsu1018.Arato.Shiratakamachi.Nishiokitamagun.Yamagata.992-0832.</t>
  </si>
  <si>
    <t>O238-85-2422</t>
  </si>
  <si>
    <t>月/火/水/金/土：8:30-17:45</t>
  </si>
  <si>
    <t>歯科：EN.KM</t>
  </si>
  <si>
    <t>歯科診療所</t>
  </si>
  <si>
    <t>おかべクリニック　</t>
    <phoneticPr fontId="1"/>
  </si>
  <si>
    <t>Okabe clinic</t>
    <phoneticPr fontId="1"/>
  </si>
  <si>
    <t>990-2363</t>
    <phoneticPr fontId="1"/>
  </si>
  <si>
    <t>山形県山形市長谷堂4464</t>
    <rPh sb="0" eb="1">
      <t xml:space="preserve">ヤマガタケンヤマガタシ </t>
    </rPh>
    <rPh sb="5" eb="6">
      <t>シ</t>
    </rPh>
    <rPh sb="6" eb="9">
      <t>ハセドウ</t>
    </rPh>
    <phoneticPr fontId="1"/>
  </si>
  <si>
    <t>4464,Hasedoh,Yamagata city,Yamagata, 2363</t>
    <phoneticPr fontId="1"/>
  </si>
  <si>
    <t xml:space="preserve">023-688-8733 </t>
    <phoneticPr fontId="1"/>
  </si>
  <si>
    <t>月/火/木/金:9:00～12:00　14:00～18:00　水/土:9:00～12:00</t>
    <rPh sb="4" eb="5">
      <t>モク</t>
    </rPh>
    <rPh sb="31" eb="32">
      <t>スイ</t>
    </rPh>
    <phoneticPr fontId="1"/>
  </si>
  <si>
    <t>内科：EN,VIなど翻訳機による</t>
    <rPh sb="0" eb="2">
      <t>ナイカ</t>
    </rPh>
    <rPh sb="10" eb="13">
      <t>ホンヤクキ</t>
    </rPh>
    <phoneticPr fontId="1"/>
  </si>
  <si>
    <t>医療法人かとう内科クリニック</t>
  </si>
  <si>
    <t>katounaikaclinic</t>
  </si>
  <si>
    <t>990-2172</t>
  </si>
  <si>
    <t>山形県山形市大字千手堂字大門96-1</t>
  </si>
  <si>
    <t>96-1,Senjudo,YamagataCity,Yamagata,Japan,990-2172</t>
  </si>
  <si>
    <t>023-687-1706</t>
  </si>
  <si>
    <t>月/火/水/金:9:00-13:00  14:30-18:00、
土:9:00-13:00</t>
  </si>
  <si>
    <t>https://katonaikaclinic.wixsite.com (日本語)</t>
  </si>
  <si>
    <t>内科：EN、循環器内科:EN、呼吸器内科：EN</t>
    <phoneticPr fontId="1"/>
  </si>
  <si>
    <t>PAYPAY</t>
  </si>
  <si>
    <t>芳賀胃腸科内科クリニック</t>
    <rPh sb="0" eb="7">
      <t>ハガイチョウ</t>
    </rPh>
    <phoneticPr fontId="1"/>
  </si>
  <si>
    <t>Haga Gastrointestinal Medical Clinic</t>
    <phoneticPr fontId="1"/>
  </si>
  <si>
    <t>990-0025</t>
    <phoneticPr fontId="1"/>
  </si>
  <si>
    <t>山形県山形市あこや町2-15-1</t>
    <phoneticPr fontId="1"/>
  </si>
  <si>
    <t>2-15-1,Akoyacho,YamagataCity,Yamagata,990-0025</t>
    <phoneticPr fontId="1"/>
  </si>
  <si>
    <t>023-624-8686</t>
    <phoneticPr fontId="1"/>
  </si>
  <si>
    <t>月/火/水/木/金：9:00-12:00,14:00-17:30
水/土：9:00-12:00
日/祝：休診　</t>
    <rPh sb="33" eb="34">
      <t>スイ</t>
    </rPh>
    <phoneticPr fontId="1"/>
  </si>
  <si>
    <t>https://haga-ichouka.com</t>
    <phoneticPr fontId="1"/>
  </si>
  <si>
    <t>内科：EN、消化器内科：EN</t>
    <rPh sb="6" eb="11">
      <t>ショウカキ</t>
    </rPh>
    <phoneticPr fontId="117"/>
  </si>
  <si>
    <t>VISA, MASTER, AMEX, JCB, DINNERS, DISCOVER</t>
    <phoneticPr fontId="1"/>
  </si>
  <si>
    <t>英語：受付時間内</t>
    <rPh sb="0" eb="2">
      <t>エイゴ</t>
    </rPh>
    <rPh sb="3" eb="8">
      <t>ウケ</t>
    </rPh>
    <phoneticPr fontId="1"/>
  </si>
  <si>
    <t>英語：受付時間内</t>
    <rPh sb="0" eb="2">
      <t>エイゴ</t>
    </rPh>
    <rPh sb="3" eb="5">
      <t>シュウジツ</t>
    </rPh>
    <phoneticPr fontId="1"/>
  </si>
  <si>
    <t>06山形県</t>
    <rPh sb="2" eb="4">
      <t>ヤマガタ</t>
    </rPh>
    <rPh sb="4" eb="5">
      <t>ケン</t>
    </rPh>
    <phoneticPr fontId="1"/>
  </si>
  <si>
    <t>いとう内科クリニック</t>
    <rPh sb="3" eb="5">
      <t>ナイカ</t>
    </rPh>
    <phoneticPr fontId="1"/>
  </si>
  <si>
    <t>Ito Medical Clinic</t>
    <phoneticPr fontId="1"/>
  </si>
  <si>
    <t>999-3762</t>
    <phoneticPr fontId="1"/>
  </si>
  <si>
    <t>山形県東根市神町北１－３－４１</t>
    <rPh sb="0" eb="3">
      <t>ヤマガタケン</t>
    </rPh>
    <rPh sb="3" eb="6">
      <t>ヒガシネシ</t>
    </rPh>
    <rPh sb="6" eb="8">
      <t>ジンマチ</t>
    </rPh>
    <rPh sb="8" eb="9">
      <t>キタ</t>
    </rPh>
    <phoneticPr fontId="1"/>
  </si>
  <si>
    <t>1-3-41, Jinmachi Kita, Higashine-shi, Yamagata-ken, 999-3762</t>
    <phoneticPr fontId="1"/>
  </si>
  <si>
    <t>0237-47-3660 電話受付は日本語のみ(Japanese only, in principle)</t>
    <rPh sb="13" eb="15">
      <t>デンワ</t>
    </rPh>
    <rPh sb="15" eb="17">
      <t>ウケツケ</t>
    </rPh>
    <rPh sb="18" eb="21">
      <t>ニホンゴ</t>
    </rPh>
    <phoneticPr fontId="1"/>
  </si>
  <si>
    <t>月/火/木/金：9:00-11:30　14:30-17:30, 水/土：9:00-11:30、&lt; RESERVATION &gt;e-MAIL : info@ito-clinic.main.jp  (English and Japanese available)</t>
    <rPh sb="0" eb="1">
      <t>ゲツ</t>
    </rPh>
    <rPh sb="2" eb="3">
      <t>カ</t>
    </rPh>
    <rPh sb="32" eb="33">
      <t>スイ</t>
    </rPh>
    <rPh sb="34" eb="35">
      <t>ド</t>
    </rPh>
    <phoneticPr fontId="1"/>
  </si>
  <si>
    <t>https://ito-clinic.main.jp/</t>
    <phoneticPr fontId="1"/>
  </si>
  <si>
    <t>内科：EN、胃腸科：EN</t>
    <rPh sb="0" eb="2">
      <t>ナイカ</t>
    </rPh>
    <rPh sb="6" eb="9">
      <t>イチョウカ</t>
    </rPh>
    <phoneticPr fontId="1"/>
  </si>
  <si>
    <t>英語（要予約）月火木金　11：00-12：00　15：00-16：00</t>
    <rPh sb="0" eb="2">
      <t>エイゴ</t>
    </rPh>
    <rPh sb="3" eb="6">
      <t>ヨウヨヤク</t>
    </rPh>
    <rPh sb="7" eb="8">
      <t>ゲツ</t>
    </rPh>
    <rPh sb="8" eb="9">
      <t>カ</t>
    </rPh>
    <rPh sb="9" eb="10">
      <t>モク</t>
    </rPh>
    <rPh sb="10" eb="11">
      <t>キン</t>
    </rPh>
    <phoneticPr fontId="1"/>
  </si>
  <si>
    <t>ひでたま胃腸科眼科クリニック</t>
    <rPh sb="4" eb="7">
      <t>イチョウ</t>
    </rPh>
    <rPh sb="7" eb="9">
      <t>ガンカ</t>
    </rPh>
    <phoneticPr fontId="1"/>
  </si>
  <si>
    <t>HIDETAMA ICHOKA GANKA CLINIC</t>
    <phoneticPr fontId="1"/>
  </si>
  <si>
    <t>990-0301</t>
    <phoneticPr fontId="1"/>
  </si>
  <si>
    <t>山形県東村山郡山辺町山辺6139－6</t>
    <rPh sb="0" eb="3">
      <t>ヤマガタケン</t>
    </rPh>
    <rPh sb="3" eb="6">
      <t>ヒガシムラヤマ</t>
    </rPh>
    <rPh sb="6" eb="7">
      <t>グン</t>
    </rPh>
    <rPh sb="7" eb="10">
      <t>ヤマノベマチ</t>
    </rPh>
    <rPh sb="10" eb="12">
      <t>ヤマベ</t>
    </rPh>
    <phoneticPr fontId="1"/>
  </si>
  <si>
    <t>6139-6Yamanobe,Yamanobe-machi,Yamagata,990-0301</t>
    <phoneticPr fontId="1"/>
  </si>
  <si>
    <t>023-665-8876</t>
    <phoneticPr fontId="1"/>
  </si>
  <si>
    <t>(眼科）月/火/木/金:9:00～12:00　14:30～17:15　水/土:9:00～12:00</t>
    <rPh sb="1" eb="3">
      <t>ガンカ</t>
    </rPh>
    <rPh sb="8" eb="9">
      <t>モク</t>
    </rPh>
    <rPh sb="35" eb="36">
      <t>スイ</t>
    </rPh>
    <phoneticPr fontId="1"/>
  </si>
  <si>
    <t>https://www.hidetama-clinic.com</t>
    <phoneticPr fontId="1"/>
  </si>
  <si>
    <t>眼科：EN</t>
    <rPh sb="0" eb="2">
      <t>ガンカ</t>
    </rPh>
    <phoneticPr fontId="1"/>
  </si>
  <si>
    <t>診療所</t>
    <rPh sb="0" eb="3">
      <t>シンリョウ</t>
    </rPh>
    <phoneticPr fontId="1"/>
  </si>
  <si>
    <t>あさひ歯科医院</t>
    <rPh sb="3" eb="7">
      <t xml:space="preserve">シカイイン </t>
    </rPh>
    <phoneticPr fontId="1"/>
  </si>
  <si>
    <t>Asahi Dental Clinic</t>
    <phoneticPr fontId="1"/>
  </si>
  <si>
    <t>992-0032</t>
    <phoneticPr fontId="1"/>
  </si>
  <si>
    <t>山形県米沢市相生町7-61</t>
    <rPh sb="0" eb="1">
      <t xml:space="preserve">ヤマガタケン </t>
    </rPh>
    <rPh sb="3" eb="6">
      <t xml:space="preserve">ヨネザワシ </t>
    </rPh>
    <rPh sb="6" eb="9">
      <t xml:space="preserve">アイオイチョウ </t>
    </rPh>
    <phoneticPr fontId="1"/>
  </si>
  <si>
    <t>7-61, Aioicho, Yonezawa City, Yamagata, 992-0032</t>
    <phoneticPr fontId="1"/>
  </si>
  <si>
    <t>0238-24-0118</t>
    <phoneticPr fontId="1"/>
  </si>
  <si>
    <t>月/火/水/木/金：9:00-12:00, 13:30-17:00
土：9:00-12:00
日/祝：休診</t>
    <phoneticPr fontId="1"/>
  </si>
  <si>
    <t>歯科：EN</t>
    <rPh sb="0" eb="2">
      <t xml:space="preserve">シカ </t>
    </rPh>
    <phoneticPr fontId="1"/>
  </si>
  <si>
    <t>604 庄内</t>
    <rPh sb="4" eb="6">
      <t>ショウナイ</t>
    </rPh>
    <phoneticPr fontId="1"/>
  </si>
  <si>
    <t>みどり町澤田歯科医院</t>
    <rPh sb="3" eb="10">
      <t>マチサワダシカイイン</t>
    </rPh>
    <phoneticPr fontId="1"/>
  </si>
  <si>
    <t>Midorimati  Sawada Dental Clinic</t>
    <phoneticPr fontId="1"/>
  </si>
  <si>
    <t>997-0046</t>
    <phoneticPr fontId="1"/>
  </si>
  <si>
    <t>山形県鶴岡市みどり町32-58</t>
    <rPh sb="0" eb="3">
      <t>ヤマガタケン</t>
    </rPh>
    <rPh sb="3" eb="6">
      <t>ツルオカシ</t>
    </rPh>
    <rPh sb="9" eb="10">
      <t>マチ</t>
    </rPh>
    <phoneticPr fontId="1"/>
  </si>
  <si>
    <t>32-58 Midorimati,TsuruokaCity,Yamagata,997-0046</t>
    <phoneticPr fontId="1"/>
  </si>
  <si>
    <t>0235-25-1444</t>
    <phoneticPr fontId="1"/>
  </si>
  <si>
    <t>月～水、金（9:00～17:30）木（9:00～1230）土（9:00～16:00）</t>
    <rPh sb="0" eb="1">
      <t>ゲツ</t>
    </rPh>
    <rPh sb="2" eb="3">
      <t>スイ</t>
    </rPh>
    <rPh sb="4" eb="5">
      <t>キン</t>
    </rPh>
    <rPh sb="17" eb="18">
      <t>モク</t>
    </rPh>
    <rPh sb="29" eb="30">
      <t>ド</t>
    </rPh>
    <phoneticPr fontId="1"/>
  </si>
  <si>
    <t>歯科：EN（他言語は通訳アプリで対応可）</t>
    <rPh sb="0" eb="2">
      <t>シカ</t>
    </rPh>
    <rPh sb="6" eb="7">
      <t>ホカ</t>
    </rPh>
    <rPh sb="7" eb="9">
      <t>ゲンゴ</t>
    </rPh>
    <rPh sb="10" eb="12">
      <t>ツウヤク</t>
    </rPh>
    <rPh sb="16" eb="18">
      <t>タイオウ</t>
    </rPh>
    <rPh sb="18" eb="19">
      <t>カ</t>
    </rPh>
    <phoneticPr fontId="1"/>
  </si>
  <si>
    <t>対応なし</t>
    <rPh sb="0" eb="2">
      <t>タイオウ</t>
    </rPh>
    <phoneticPr fontId="1"/>
  </si>
  <si>
    <t>英語（月～土の営業時間内）</t>
    <rPh sb="3" eb="4">
      <t>ゲツ</t>
    </rPh>
    <rPh sb="5" eb="6">
      <t>ド</t>
    </rPh>
    <rPh sb="7" eb="11">
      <t>エイギョウジカン</t>
    </rPh>
    <rPh sb="11" eb="12">
      <t>ナイ</t>
    </rPh>
    <phoneticPr fontId="1"/>
  </si>
  <si>
    <t>英語（月～土 の営業時間内）</t>
    <rPh sb="3" eb="4">
      <t>ゲツ</t>
    </rPh>
    <rPh sb="5" eb="6">
      <t>ド</t>
    </rPh>
    <rPh sb="8" eb="10">
      <t>エイギョウ</t>
    </rPh>
    <rPh sb="10" eb="12">
      <t>ジカン</t>
    </rPh>
    <rPh sb="12" eb="13">
      <t>ナイ</t>
    </rPh>
    <phoneticPr fontId="1"/>
  </si>
  <si>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</si>
  <si>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</si>
  <si>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</si>
  <si>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</si>
  <si>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</si>
  <si>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</si>
  <si>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</si>
  <si>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</si>
  <si>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</si>
  <si>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</si>
  <si>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</si>
  <si>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</si>
  <si>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</si>
  <si>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</si>
  <si>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</si>
  <si>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</si>
  <si>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</si>
  <si>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</si>
  <si>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</si>
  <si>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</si>
  <si>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</si>
  <si>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</si>
  <si>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</si>
  <si>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</si>
  <si>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</si>
  <si>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</si>
  <si>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</si>
  <si>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</si>
  <si>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</si>
  <si>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</si>
  <si>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</si>
  <si>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</si>
  <si>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</si>
  <si>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</si>
  <si>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</si>
  <si>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</si>
  <si>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</si>
  <si>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</si>
  <si>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</si>
  <si>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</si>
  <si>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</si>
  <si>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</si>
  <si>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</si>
  <si>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</si>
  <si>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</si>
  <si>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</si>
  <si>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</si>
  <si>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</si>
  <si>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</si>
  <si>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</si>
  <si>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</si>
  <si>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</si>
  <si>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</si>
  <si>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</si>
  <si>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</si>
  <si>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</si>
  <si>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</si>
  <si>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</si>
  <si>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</si>
  <si>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</si>
  <si>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</si>
  <si>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</si>
  <si>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</si>
  <si>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</si>
  <si>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</si>
  <si>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</si>
  <si>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</si>
  <si>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</si>
  <si>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</si>
  <si>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</si>
  <si>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</si>
  <si>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</si>
  <si>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</si>
  <si>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</si>
  <si>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</si>
  <si>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</si>
  <si>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</si>
  <si>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</si>
  <si>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</si>
  <si>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</si>
  <si>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</si>
  <si>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</si>
  <si>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</si>
  <si>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</si>
  <si>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</si>
  <si>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</si>
  <si>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</si>
  <si>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</si>
  <si>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VISA、MASTER、JCB</t>
  </si>
  <si>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</si>
  <si>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</si>
  <si>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</si>
  <si>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</si>
  <si>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</si>
  <si>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</si>
  <si>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</si>
  <si>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</si>
  <si>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</si>
  <si>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</si>
  <si>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</si>
  <si>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</si>
  <si>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</si>
  <si>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</si>
  <si>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</si>
  <si>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</si>
  <si>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</si>
  <si>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</si>
  <si>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</si>
  <si>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※茨城県多言語遠隔医療通訳サービスの詳細はこちら（https://www.pref.ibaraki.jp/hokenfukushi/iryo/iryo/gaikokuzinn.html#tagengotuuyaku）</t>
    <rPh sb="1" eb="4">
      <t>イバラキケン</t>
    </rPh>
    <rPh sb="4" eb="7">
      <t>タゲンゴ</t>
    </rPh>
    <rPh sb="7" eb="9">
      <t>エンカク</t>
    </rPh>
    <rPh sb="9" eb="13">
      <t>イリョウツウヤク</t>
    </rPh>
    <rPh sb="18" eb="20">
      <t>ショウサイ</t>
    </rPh>
    <phoneticPr fontId="1"/>
  </si>
  <si>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</si>
  <si>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</si>
  <si>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</si>
  <si>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</si>
  <si>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</si>
  <si>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</si>
  <si>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</si>
  <si>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</si>
  <si>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</si>
  <si>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</si>
  <si>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</si>
  <si>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</si>
  <si>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</si>
  <si>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</si>
  <si>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</si>
  <si>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</si>
  <si>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</si>
  <si>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</si>
  <si>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</si>
  <si>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</si>
  <si>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</si>
  <si>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</si>
  <si>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</si>
  <si>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</si>
  <si>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</si>
  <si>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</si>
  <si>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</si>
  <si>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</si>
  <si>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</si>
  <si>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</si>
  <si>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</si>
  <si>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</si>
  <si>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</si>
  <si>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</si>
  <si>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</si>
  <si>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</si>
  <si>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</si>
  <si>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</si>
  <si>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</si>
  <si>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</si>
  <si>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</si>
  <si>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</si>
  <si>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</si>
  <si>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</si>
  <si>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</si>
  <si>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</si>
  <si>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</si>
  <si>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</si>
  <si>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</si>
  <si>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</si>
  <si>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</si>
  <si>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</si>
  <si>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</si>
  <si>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</si>
  <si>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</si>
  <si>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</si>
  <si>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</si>
  <si>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</si>
  <si>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</si>
  <si>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</si>
  <si>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</si>
  <si>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</si>
  <si>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</si>
  <si>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</si>
  <si>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</si>
  <si>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</si>
  <si>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</si>
  <si>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</si>
  <si>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</si>
  <si>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</si>
  <si>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</si>
  <si>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</si>
  <si>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</si>
  <si>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</si>
  <si>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</si>
  <si>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</si>
  <si>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</si>
  <si>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</si>
  <si>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</si>
  <si>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</si>
  <si>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</si>
  <si>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</si>
  <si>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</si>
  <si>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</si>
  <si>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</si>
  <si>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</si>
  <si>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</si>
  <si>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</si>
  <si>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</si>
  <si>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</si>
  <si>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</si>
  <si>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</si>
  <si>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</si>
  <si>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</si>
  <si>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</si>
  <si>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</si>
  <si>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</si>
  <si>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</si>
  <si>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</si>
  <si>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</si>
  <si>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</si>
  <si>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</si>
  <si>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</si>
  <si>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</si>
  <si>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</si>
  <si>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</si>
  <si>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</si>
  <si>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</si>
  <si>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</si>
  <si>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</si>
  <si>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</si>
  <si>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</si>
  <si>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</si>
  <si>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</si>
  <si>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</si>
  <si>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</si>
  <si>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</si>
  <si>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</si>
  <si>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</si>
  <si>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</si>
  <si>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</si>
  <si>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</si>
  <si>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</si>
  <si>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</si>
  <si>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</si>
  <si>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</si>
  <si>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</si>
  <si>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</si>
  <si>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</si>
  <si>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</si>
  <si>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</si>
  <si>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</si>
  <si>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</si>
  <si>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</si>
  <si>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</si>
  <si>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</si>
  <si>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</si>
  <si>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</si>
  <si>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</si>
  <si>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</si>
  <si>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</si>
  <si>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</si>
  <si>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</si>
  <si>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</si>
  <si>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</si>
  <si>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</si>
  <si>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</si>
  <si>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</si>
  <si>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</si>
  <si>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</si>
  <si>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</si>
  <si>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</si>
  <si>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</si>
  <si>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</si>
  <si>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</si>
  <si>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</si>
  <si>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</si>
  <si>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</si>
  <si>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</si>
  <si>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</si>
  <si>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</si>
  <si>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</si>
  <si>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</si>
  <si>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</si>
  <si>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</si>
  <si>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</si>
  <si>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</si>
  <si>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</si>
  <si>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</si>
  <si>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</si>
  <si>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</si>
  <si>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</si>
  <si>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</si>
  <si>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</si>
  <si>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</si>
  <si>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</si>
  <si>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</si>
  <si>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</si>
  <si>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</si>
  <si>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</si>
  <si>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</si>
  <si>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</si>
  <si>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</si>
  <si>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</si>
  <si>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</si>
  <si>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</si>
  <si>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</si>
  <si>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</si>
  <si>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</si>
  <si>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</si>
  <si>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</si>
  <si>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</si>
  <si>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</si>
  <si>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</si>
  <si>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</si>
  <si>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</si>
  <si>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</si>
  <si>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</si>
  <si>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</si>
  <si>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</si>
  <si>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</si>
  <si>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</si>
  <si>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</si>
  <si>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</si>
  <si>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</si>
  <si>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</si>
  <si>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</si>
  <si>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</si>
  <si>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</si>
  <si>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</si>
  <si>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</si>
  <si>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</si>
  <si>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</si>
  <si>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</si>
  <si>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</si>
  <si>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</si>
  <si>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</si>
  <si>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</si>
  <si>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</si>
  <si>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</si>
  <si>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</si>
  <si>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</si>
  <si>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</si>
  <si>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</si>
  <si>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</si>
  <si>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</si>
  <si>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</si>
  <si>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</si>
  <si>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</si>
  <si>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</si>
  <si>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</si>
  <si>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</si>
  <si>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</si>
  <si>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</si>
  <si>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</si>
  <si>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</si>
  <si>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</si>
  <si>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</si>
  <si>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</si>
  <si>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</si>
  <si>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</si>
  <si>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</si>
  <si>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</si>
  <si>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</si>
  <si>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</si>
  <si>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</si>
  <si>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</si>
  <si>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</si>
  <si>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</si>
  <si>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</si>
  <si>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</si>
  <si>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</si>
  <si>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</si>
  <si>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</si>
  <si>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</si>
  <si>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</si>
  <si>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</si>
  <si>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</si>
  <si>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</si>
  <si>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</si>
  <si>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</si>
  <si>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</si>
  <si>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</si>
  <si>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</si>
  <si>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</si>
  <si>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</si>
  <si>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</si>
  <si>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</si>
  <si>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</si>
  <si>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</si>
  <si>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</si>
  <si>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</si>
  <si>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</si>
  <si>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</si>
  <si>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</si>
  <si>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</si>
  <si>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</si>
  <si>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</si>
  <si>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</si>
  <si>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</si>
  <si>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</si>
  <si>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</si>
  <si>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</si>
  <si>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</si>
  <si>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</si>
  <si>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</si>
  <si>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</si>
  <si>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</si>
  <si>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</si>
  <si>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</si>
  <si>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</si>
  <si>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</si>
  <si>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</si>
  <si>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</si>
  <si>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</si>
  <si>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</si>
  <si>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</si>
  <si>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</si>
  <si>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</si>
  <si>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</si>
  <si>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</si>
  <si>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</si>
  <si>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</si>
  <si>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</si>
  <si>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</si>
  <si>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</si>
  <si>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</si>
  <si>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</si>
  <si>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</si>
  <si>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</si>
  <si>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</si>
  <si>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</si>
  <si>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</si>
  <si>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</si>
  <si>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</si>
  <si>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</si>
  <si>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</si>
  <si>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</si>
  <si>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</si>
  <si>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</si>
  <si>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</si>
  <si>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</si>
  <si>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</si>
  <si>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</si>
  <si>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</si>
  <si>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</si>
  <si>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</si>
  <si>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</si>
  <si>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</si>
  <si>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</si>
  <si>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</si>
  <si>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</si>
  <si>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</si>
  <si>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</si>
  <si>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</si>
  <si>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</si>
  <si>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</si>
  <si>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</si>
  <si>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</si>
  <si>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</si>
  <si>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</si>
  <si>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</si>
  <si>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</si>
  <si>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</si>
  <si>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</si>
  <si>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</si>
  <si>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</si>
  <si>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</si>
  <si>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</si>
  <si>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</si>
  <si>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</si>
  <si>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</si>
  <si>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</si>
  <si>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</si>
  <si>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</si>
  <si>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</si>
  <si>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</si>
  <si>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</si>
  <si>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</si>
  <si>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</si>
  <si>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</si>
  <si>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</si>
  <si>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</si>
  <si>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</si>
  <si>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</si>
  <si>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</si>
  <si>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</si>
  <si>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</si>
  <si>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</si>
  <si>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</si>
  <si>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</si>
  <si>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</si>
  <si>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</si>
  <si>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</si>
  <si>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</si>
  <si>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</si>
  <si>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</si>
  <si>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</si>
  <si>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</si>
  <si>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</si>
  <si>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</si>
  <si>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</si>
  <si>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</si>
  <si>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</si>
  <si>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</si>
  <si>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</si>
  <si>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</si>
  <si>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</si>
  <si>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</si>
  <si>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</si>
  <si>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</si>
  <si>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</si>
  <si>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</si>
  <si>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</si>
  <si>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</si>
  <si>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</si>
  <si>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</si>
  <si>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</si>
  <si>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</si>
  <si>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</si>
  <si>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</si>
  <si>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</si>
  <si>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</si>
  <si>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</si>
  <si>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英語が話せる医師が対応</t>
    <phoneticPr fontId="1"/>
  </si>
  <si>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</si>
  <si>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</si>
  <si>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</si>
  <si>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</si>
  <si>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</si>
  <si>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</si>
  <si>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</si>
  <si>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</si>
  <si>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</si>
  <si>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</si>
  <si>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</si>
  <si>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</si>
  <si>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</si>
  <si>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</si>
  <si>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</si>
  <si>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</si>
  <si>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</si>
  <si>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</si>
  <si>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</si>
  <si>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</si>
  <si>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</si>
  <si>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</si>
  <si>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</si>
  <si>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</si>
  <si>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</si>
  <si>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</si>
  <si>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</si>
  <si>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</si>
  <si>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</si>
  <si>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</si>
  <si>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</si>
  <si>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</si>
  <si>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</si>
  <si>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</si>
  <si>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</si>
  <si>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</si>
  <si>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</si>
  <si>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</si>
  <si>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</si>
  <si>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</si>
  <si>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</si>
  <si>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</si>
  <si>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</si>
  <si>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</si>
  <si>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</si>
  <si>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</si>
  <si>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</si>
  <si>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</si>
  <si>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</si>
  <si>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</si>
  <si>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</si>
  <si>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</si>
  <si>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</si>
  <si>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</si>
  <si>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</si>
  <si>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</si>
  <si>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</si>
  <si>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</si>
  <si>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</si>
  <si>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</si>
  <si>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</si>
  <si>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</si>
  <si>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</si>
  <si>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</si>
  <si>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</si>
  <si>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泌尿器科：EN、ZH</t>
    <rPh sb="0" eb="3">
      <t>ヒニョウキ</t>
    </rPh>
    <phoneticPr fontId="13"/>
  </si>
  <si>
    <t>茨城県多言語遠隔医療通訳サービスの範囲内、外来診療時間のみ対応可</t>
    <rPh sb="0" eb="2">
      <t>イバラキ</t>
    </rPh>
    <rPh sb="17" eb="19">
      <t>ハンイ</t>
    </rPh>
    <rPh sb="19" eb="20">
      <t>ナイ</t>
    </rPh>
    <rPh sb="21" eb="23">
      <t>ガイライ</t>
    </rPh>
    <rPh sb="23" eb="27">
      <t>シンリョウジカン</t>
    </rPh>
    <rPh sb="29" eb="31">
      <t>タイオウ</t>
    </rPh>
    <rPh sb="31" eb="32">
      <t>カ</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</si>
  <si>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</si>
  <si>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</si>
  <si>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</si>
  <si>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</si>
  <si>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</si>
  <si>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</si>
  <si>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</si>
  <si>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</si>
  <si>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VISA、MASTER、AMEX、Diners Club、JCB、DISCOVER</t>
    <phoneticPr fontId="1"/>
  </si>
  <si>
    <t>第三次救急医療機関</t>
    <rPh sb="0" eb="1">
      <t>ダイ</t>
    </rPh>
    <rPh sb="1" eb="2">
      <t>３</t>
    </rPh>
    <rPh sb="2" eb="3">
      <t>ジ</t>
    </rPh>
    <rPh sb="3" eb="5">
      <t>キュウキュウ</t>
    </rPh>
    <rPh sb="5" eb="7">
      <t>イリョウ</t>
    </rPh>
    <rPh sb="7" eb="9">
      <t>キカン</t>
    </rPh>
    <phoneticPr fontId="22"/>
  </si>
  <si>
    <t>ポケトーク対応言語と茨城県多言語遠隔医療サービスの範囲内で対応可</t>
    <rPh sb="5" eb="9">
      <t>タイオウゲンゴ</t>
    </rPh>
    <phoneticPr fontId="1"/>
  </si>
  <si>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</si>
  <si>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</si>
  <si>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</si>
  <si>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</si>
  <si>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</si>
  <si>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</si>
  <si>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</si>
  <si>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</si>
  <si>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</si>
  <si>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</si>
  <si>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</si>
  <si>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</si>
  <si>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</si>
  <si>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</si>
  <si>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</si>
  <si>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</si>
  <si>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</si>
  <si>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</si>
  <si>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</si>
  <si>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</si>
  <si>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</si>
  <si>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</si>
  <si>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</si>
  <si>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</si>
  <si>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</si>
  <si>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</si>
  <si>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</si>
  <si>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</si>
  <si>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</si>
  <si>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</si>
  <si>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</si>
  <si>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</si>
  <si>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</si>
  <si>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</si>
  <si>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</si>
  <si>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</si>
  <si>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</si>
  <si>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</si>
  <si>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</si>
  <si>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</si>
  <si>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</si>
  <si>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</si>
  <si>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</si>
  <si>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</si>
  <si>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</si>
  <si>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</si>
  <si>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</si>
  <si>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</si>
  <si>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</si>
  <si>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</si>
  <si>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</si>
  <si>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</si>
  <si>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</si>
  <si>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</si>
  <si>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</si>
  <si>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</si>
  <si>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</si>
  <si>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</si>
  <si>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</si>
  <si>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</si>
  <si>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</si>
  <si>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</si>
  <si>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</si>
  <si>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</si>
  <si>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</si>
  <si>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</si>
  <si>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</si>
  <si>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</si>
  <si>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</si>
  <si>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</si>
  <si>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</si>
  <si>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★初診：月-金，8：30-16：30　★再診：月-金，7：30-16：30　★夜間・土日・祝祭日・年末年始：救急外来24時間対応</t>
    <rPh sb="1" eb="3">
      <t>ショシン</t>
    </rPh>
    <rPh sb="39" eb="41">
      <t>ヤカン</t>
    </rPh>
    <rPh sb="45" eb="48">
      <t>シュクサイジツ</t>
    </rPh>
    <rPh sb="49" eb="53">
      <t>ネンマツネンシ</t>
    </rPh>
    <rPh sb="54" eb="56">
      <t>キュウキュウ</t>
    </rPh>
    <rPh sb="56" eb="58">
      <t>ガイライ</t>
    </rPh>
    <rPh sb="60" eb="62">
      <t>ジカン</t>
    </rPh>
    <rPh sb="62" eb="64">
      <t>タイオウ</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</si>
  <si>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</si>
  <si>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</si>
  <si>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</si>
  <si>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</si>
  <si>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</si>
  <si>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</si>
  <si>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BN, LO, AR, PRS,  KM, DE, SW, ZH-TW, PS,   月曜-金曜9:00-17：00（要予約）</t>
    <rPh sb="132" eb="135">
      <t>ヨウヨヤク</t>
    </rPh>
    <phoneticPr fontId="8"/>
  </si>
  <si>
    <t>EN, VI, ZH, TL, ID, PT, TH, SI, KO, UR, NE, ES, RU, FR, MN, HI, FA, YUE, MY, BN, LO, AR, PRS, IT, KM, DE, TR, ZH-TW, PS, UK, TA, MS:　24時間</t>
    <rPh sb="133" eb="134">
      <t>ゲツヨウ</t>
    </rPh>
    <rPh sb="135" eb="137">
      <t>ジカン</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</si>
  <si>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</si>
  <si>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</si>
  <si>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</si>
  <si>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</si>
  <si>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</si>
  <si>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</si>
  <si>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</si>
  <si>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</si>
  <si>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</si>
  <si>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</si>
  <si>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</si>
  <si>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</si>
  <si>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</si>
  <si>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</si>
  <si>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</si>
  <si>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</si>
  <si>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</si>
  <si>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</si>
  <si>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</si>
  <si>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</si>
  <si>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</si>
  <si>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</si>
  <si>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</si>
  <si>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</si>
  <si>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</si>
  <si>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</si>
  <si>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</si>
  <si>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</si>
  <si>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</si>
  <si>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</si>
  <si>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</si>
  <si>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</si>
  <si>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</si>
  <si>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</si>
  <si>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</si>
  <si>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</si>
  <si>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</si>
  <si>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</si>
  <si>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</si>
  <si>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</si>
  <si>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</si>
  <si>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</si>
  <si>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</si>
  <si>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</si>
  <si>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</si>
  <si>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</si>
  <si>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</si>
  <si>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</si>
  <si>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</si>
  <si>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</si>
  <si>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</si>
  <si>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</si>
  <si>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</si>
  <si>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</si>
  <si>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</si>
  <si>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</si>
  <si>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</si>
  <si>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</si>
  <si>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</si>
  <si>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</si>
  <si>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</si>
  <si>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</si>
  <si>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</si>
  <si>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</si>
  <si>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</si>
  <si>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</si>
  <si>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</si>
  <si>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</si>
  <si>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</si>
  <si>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</si>
  <si>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</si>
  <si>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</si>
  <si>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</si>
  <si>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</si>
  <si>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</si>
  <si>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</si>
  <si>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</si>
  <si>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</si>
  <si>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</si>
  <si>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</si>
  <si>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</si>
  <si>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</si>
  <si>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</si>
  <si>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</si>
  <si>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</si>
  <si>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</si>
  <si>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</si>
  <si>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</si>
  <si>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</si>
  <si>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</si>
  <si>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</si>
  <si>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</si>
  <si>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</si>
  <si>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</si>
  <si>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</si>
  <si>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</si>
  <si>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</si>
  <si>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</si>
  <si>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</si>
  <si>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</si>
  <si>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</si>
  <si>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</si>
  <si>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</si>
  <si>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</si>
  <si>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</si>
  <si>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</si>
  <si>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</si>
  <si>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</si>
  <si>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</si>
  <si>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</si>
  <si>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</si>
  <si>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</si>
  <si>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</si>
  <si>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</si>
  <si>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</si>
  <si>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</si>
  <si>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</si>
  <si>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</si>
  <si>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</si>
  <si>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</si>
  <si>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</si>
  <si>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</si>
  <si>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</si>
  <si>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</si>
  <si>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</si>
  <si>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</si>
  <si>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</si>
  <si>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</si>
  <si>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</si>
  <si>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</si>
  <si>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</si>
  <si>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</si>
  <si>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</si>
  <si>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</si>
  <si>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</si>
  <si>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</si>
  <si>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</si>
  <si>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</si>
  <si>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</si>
  <si>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</si>
  <si>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</si>
  <si>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</si>
  <si>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</si>
  <si>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</si>
  <si>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</si>
  <si>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</si>
  <si>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</si>
  <si>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</si>
  <si>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</si>
  <si>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</si>
  <si>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</si>
  <si>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</si>
  <si>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</si>
  <si>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</si>
  <si>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</si>
  <si>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</si>
  <si>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</si>
  <si>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</si>
  <si>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</si>
  <si>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</si>
  <si>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</si>
  <si>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</si>
  <si>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</si>
  <si>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</si>
  <si>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</si>
  <si>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</si>
  <si>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</si>
  <si>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</si>
  <si>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</si>
  <si>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</si>
  <si>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</si>
  <si>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機械・アプリ通訳</t>
    <rPh sb="0" eb="2">
      <t>キカイ</t>
    </rPh>
    <rPh sb="6" eb="8">
      <t>ツウヤク</t>
    </rPh>
    <phoneticPr fontId="1"/>
  </si>
  <si>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</si>
  <si>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</si>
  <si>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</si>
  <si>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</si>
  <si>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</si>
  <si>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</si>
  <si>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</si>
  <si>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</si>
  <si>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</si>
  <si>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</si>
  <si>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</si>
  <si>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</si>
  <si>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</si>
  <si>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</si>
  <si>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</si>
  <si>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</si>
  <si>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</si>
  <si>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</si>
  <si>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</si>
  <si>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</si>
  <si>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</si>
  <si>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</si>
  <si>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</si>
  <si>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</si>
  <si>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</si>
  <si>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</si>
  <si>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</si>
  <si>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</si>
  <si>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</si>
  <si>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</si>
  <si>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</si>
  <si>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</si>
  <si>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</si>
  <si>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</si>
  <si>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</si>
  <si>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</si>
  <si>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</si>
  <si>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</si>
  <si>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</si>
  <si>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</si>
  <si>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</si>
  <si>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</si>
  <si>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</si>
  <si>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</si>
  <si>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</si>
  <si>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</si>
  <si>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</si>
  <si>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</si>
  <si>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</si>
  <si>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</si>
  <si>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</si>
  <si>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</si>
  <si>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</si>
  <si>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</si>
  <si>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</si>
  <si>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</si>
  <si>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</si>
  <si>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</si>
  <si>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</si>
  <si>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</si>
  <si>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</si>
  <si>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</si>
  <si>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</si>
  <si>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</si>
  <si>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</si>
  <si>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</si>
  <si>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</si>
  <si>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</si>
  <si>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</si>
  <si>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</si>
  <si>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</si>
  <si>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</si>
  <si>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</si>
  <si>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</si>
  <si>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</si>
  <si>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</si>
  <si>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</si>
  <si>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</si>
  <si>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</si>
  <si>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</si>
  <si>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</si>
  <si>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</si>
  <si>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</si>
  <si>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</si>
  <si>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</si>
  <si>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</si>
  <si>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</si>
  <si>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</si>
  <si>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</si>
  <si>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</si>
  <si>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</si>
  <si>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</si>
  <si>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</si>
  <si>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</si>
  <si>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</si>
  <si>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</si>
  <si>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</si>
  <si>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</si>
  <si>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</si>
  <si>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</si>
  <si>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</si>
  <si>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</si>
  <si>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</si>
  <si>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</si>
  <si>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</si>
  <si>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</si>
  <si>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</si>
  <si>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</si>
  <si>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</si>
  <si>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</si>
  <si>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</si>
  <si>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</si>
  <si>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</si>
  <si>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</si>
  <si>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</si>
  <si>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</si>
  <si>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</si>
  <si>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</si>
  <si>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</si>
  <si>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</si>
  <si>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</si>
  <si>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</si>
  <si>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</si>
  <si>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</si>
  <si>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</si>
  <si>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</si>
  <si>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</si>
  <si>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</si>
  <si>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</si>
  <si>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</si>
  <si>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</si>
  <si>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</si>
  <si>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</si>
  <si>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</si>
  <si>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</si>
  <si>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</si>
  <si>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</si>
  <si>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</si>
  <si>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</si>
  <si>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</si>
  <si>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</si>
  <si>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</si>
  <si>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</si>
  <si>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</si>
  <si>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</si>
  <si>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</si>
  <si>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月～火、木金:9:00-12:45,14:00-18:00/土:9:00-17:00（水・日・祝は休診）</t>
    <rPh sb="0" eb="1">
      <t>ゲツ</t>
    </rPh>
    <rPh sb="1" eb="2">
      <t>スイゲツ</t>
    </rPh>
    <rPh sb="2" eb="3">
      <t>ヒ</t>
    </rPh>
    <rPh sb="4" eb="5">
      <t>モク</t>
    </rPh>
    <rPh sb="5" eb="6">
      <t>キン</t>
    </rPh>
    <rPh sb="30" eb="31">
      <t>ツチ</t>
    </rPh>
    <rPh sb="43" eb="44">
      <t>スイ</t>
    </rPh>
    <rPh sb="45" eb="46">
      <t>ニチ</t>
    </rPh>
    <rPh sb="47" eb="48">
      <t>シュク</t>
    </rPh>
    <rPh sb="49" eb="51">
      <t>キュウシン</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</si>
  <si>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</si>
  <si>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</si>
  <si>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</si>
  <si>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</si>
  <si>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</si>
  <si>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</si>
  <si>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</si>
  <si>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</si>
  <si>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</si>
  <si>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</si>
  <si>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</si>
  <si>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</si>
  <si>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</si>
  <si>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</si>
  <si>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</si>
  <si>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</si>
  <si>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</si>
  <si>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</si>
  <si>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</si>
  <si>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</si>
  <si>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</si>
  <si>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</si>
  <si>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</si>
  <si>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</si>
  <si>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</si>
  <si>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</si>
  <si>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</si>
  <si>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</si>
  <si>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</si>
  <si>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</si>
  <si>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 GP</t>
  </si>
  <si>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</si>
  <si>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</si>
  <si>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</si>
  <si>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</si>
  <si>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</si>
  <si>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</si>
  <si>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</si>
  <si>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</si>
  <si>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</si>
  <si>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</si>
  <si>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</si>
  <si>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</si>
  <si>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</si>
  <si>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</si>
  <si>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</si>
  <si>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</si>
  <si>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</si>
  <si>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</si>
  <si>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</si>
  <si>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</si>
  <si>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</si>
  <si>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</si>
  <si>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</si>
  <si>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</si>
  <si>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</si>
  <si>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</si>
  <si>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</si>
  <si>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</si>
  <si>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</si>
  <si>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</si>
  <si>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</si>
  <si>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</si>
  <si>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</si>
  <si>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</si>
  <si>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</si>
  <si>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</si>
  <si>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</si>
  <si>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</si>
  <si>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</si>
  <si>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</si>
  <si>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</si>
  <si>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</si>
  <si>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</si>
  <si>
    <t>314-0112</t>
  </si>
  <si>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</si>
  <si>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</si>
  <si>
    <t>0299-97-2111</t>
  </si>
  <si>
    <t>月-金:8:00〜11:00･13:30～15:30　第1･2土:8:00～11:00</t>
    <rPh sb="0" eb="1">
      <t>ゲツ</t>
    </rPh>
    <rPh sb="2" eb="3">
      <t>キン</t>
    </rPh>
    <rPh sb="27" eb="28">
      <t>ダイ</t>
    </rPh>
    <rPh sb="31" eb="32">
      <t>ド</t>
    </rPh>
    <phoneticPr fontId="13"/>
  </si>
  <si>
    <t>https://www.kamisusaisei.jp/</t>
  </si>
  <si>
    <t>内科、外科、小児科、整形外科：EN</t>
    <rPh sb="0" eb="2">
      <t>ナイカ</t>
    </rPh>
    <rPh sb="3" eb="5">
      <t>ゲカ</t>
    </rPh>
    <rPh sb="6" eb="9">
      <t>ショウニカ</t>
    </rPh>
    <rPh sb="10" eb="14">
      <t>セイケイゲカ</t>
    </rPh>
    <phoneticPr fontId="1"/>
  </si>
  <si>
    <t>JCB・VISA・DC・AMEX・MASTER等</t>
    <rPh sb="23" eb="24">
      <t>トウ</t>
    </rPh>
    <phoneticPr fontId="1"/>
  </si>
  <si>
    <t>茨城県多言語遠隔医療通訳サービスの範囲内で対応可</t>
  </si>
  <si>
    <t>POCKETALK（ポケトーク）対応言語</t>
  </si>
  <si>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</si>
  <si>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</si>
  <si>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</si>
  <si>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</si>
  <si>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</si>
  <si>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</si>
  <si>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</si>
  <si>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</si>
  <si>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</si>
  <si>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</si>
  <si>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</si>
  <si>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</si>
  <si>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</si>
  <si>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</si>
  <si>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</si>
  <si>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</si>
  <si>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</si>
  <si>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</si>
  <si>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</si>
  <si>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</si>
  <si>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各種対応</t>
    <rPh sb="0" eb="2">
      <t xml:space="preserve">カクシュ </t>
    </rPh>
    <rPh sb="2" eb="4">
      <t xml:space="preserve">タイオウ </t>
    </rPh>
    <phoneticPr fontId="1"/>
  </si>
  <si>
    <t>◯</t>
    <phoneticPr fontId="1"/>
  </si>
  <si>
    <t>MediPhone対応</t>
    <rPh sb="9" eb="11">
      <t xml:space="preserve">タイオウ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</si>
  <si>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</si>
  <si>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</si>
  <si>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</si>
  <si>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</si>
  <si>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</si>
  <si>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</si>
  <si>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</si>
  <si>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</si>
  <si>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</si>
  <si>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</si>
  <si>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</si>
  <si>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</si>
  <si>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</si>
  <si>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</si>
  <si>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</si>
  <si>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</si>
  <si>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</si>
  <si>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</si>
  <si>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</si>
  <si>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機械通訳、茨城県多言語遠隔医療通訳サービス内での対応</t>
    <rPh sb="0" eb="2">
      <t>キカイ</t>
    </rPh>
    <rPh sb="2" eb="4">
      <t>ツウヤク</t>
    </rPh>
    <rPh sb="5" eb="8">
      <t>イバラキケン</t>
    </rPh>
    <rPh sb="8" eb="11">
      <t>タゲンゴ</t>
    </rPh>
    <rPh sb="11" eb="13">
      <t>エンカク</t>
    </rPh>
    <rPh sb="13" eb="17">
      <t>イリョウツウヤク</t>
    </rPh>
    <rPh sb="21" eb="22">
      <t>ナイ</t>
    </rPh>
    <rPh sb="24" eb="26">
      <t>タイオウ</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</si>
  <si>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</si>
  <si>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</si>
  <si>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</si>
  <si>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</si>
  <si>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</si>
  <si>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</si>
  <si>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</si>
  <si>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</si>
  <si>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</si>
  <si>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</si>
  <si>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</si>
  <si>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</si>
  <si>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</si>
  <si>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</si>
  <si>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</si>
  <si>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</si>
  <si>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</si>
  <si>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</si>
  <si>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</si>
  <si>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</si>
  <si>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</si>
  <si>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</si>
  <si>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</si>
  <si>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</si>
  <si>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</si>
  <si>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</si>
  <si>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</si>
  <si>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</si>
  <si>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</si>
  <si>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</si>
  <si>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</si>
  <si>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</si>
  <si>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</si>
  <si>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</si>
  <si>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</si>
  <si>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</si>
  <si>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</si>
  <si>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</si>
  <si>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</si>
  <si>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</si>
  <si>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</si>
  <si>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</si>
  <si>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</si>
  <si>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</si>
  <si>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</si>
  <si>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</si>
  <si>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</si>
  <si>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</si>
  <si>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</si>
  <si>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</si>
  <si>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</si>
  <si>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</si>
  <si>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</si>
  <si>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</si>
  <si>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</si>
  <si>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</si>
  <si>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</si>
  <si>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</si>
  <si>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</si>
  <si>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</si>
  <si>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医療法人　赤津眼科</t>
    <rPh sb="0" eb="4">
      <t>イリョウホウジン</t>
    </rPh>
    <rPh sb="5" eb="9">
      <t>アカツガンカ</t>
    </rPh>
    <phoneticPr fontId="1"/>
  </si>
  <si>
    <t>Akatsu eye clinic</t>
  </si>
  <si>
    <t>茨城県ひたちなか市大成町17-2</t>
  </si>
  <si>
    <t>17-2 Taiseicho, Hitachinaka, Ibaraki, 312-0055</t>
  </si>
  <si>
    <t>029-274-2610</t>
  </si>
  <si>
    <t>月/火/水/木/金:9:00-12:00,15:00-18:00★第1，第4、第5土:9:00-12:00</t>
    <rPh sb="6" eb="7">
      <t>モク</t>
    </rPh>
    <rPh sb="33" eb="34">
      <t>ダイ</t>
    </rPh>
    <rPh sb="36" eb="37">
      <t>ダイ</t>
    </rPh>
    <rPh sb="39" eb="40">
      <t>ダイ</t>
    </rPh>
    <phoneticPr fontId="1"/>
  </si>
  <si>
    <t>眼科：EN</t>
    <rPh sb="0" eb="1">
      <t>ガン</t>
    </rPh>
    <phoneticPr fontId="1"/>
  </si>
  <si>
    <t>英語/院長のみ対応可</t>
    <rPh sb="0" eb="2">
      <t>エイゴ</t>
    </rPh>
    <rPh sb="3" eb="5">
      <t>インチョウ</t>
    </rPh>
    <rPh sb="7" eb="9">
      <t>タイオウ</t>
    </rPh>
    <rPh sb="9" eb="10">
      <t>カ</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</si>
  <si>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</si>
  <si>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</si>
  <si>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</si>
  <si>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</si>
  <si>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</si>
  <si>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</si>
  <si>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</si>
  <si>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</si>
  <si>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</si>
  <si>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</si>
  <si>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</si>
  <si>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</si>
  <si>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</si>
  <si>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</si>
  <si>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</si>
  <si>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</si>
  <si>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</si>
  <si>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</si>
  <si>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</si>
  <si>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</si>
  <si>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</si>
  <si>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</si>
  <si>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</si>
  <si>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</si>
  <si>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</si>
  <si>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</si>
  <si>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</si>
  <si>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</si>
  <si>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801 水戸</t>
    <rPh sb="4" eb="6">
      <t>ミト</t>
    </rPh>
    <phoneticPr fontId="1"/>
  </si>
  <si>
    <t>医療法人社団北水会　北水会記念病院</t>
    <rPh sb="0" eb="6">
      <t>イリョウホウジンシャダン</t>
    </rPh>
    <rPh sb="6" eb="9">
      <t>ホクスイカイ</t>
    </rPh>
    <rPh sb="10" eb="13">
      <t>ホクスイカイ</t>
    </rPh>
    <rPh sb="13" eb="17">
      <t>キネンビョウイン</t>
    </rPh>
    <phoneticPr fontId="1"/>
  </si>
  <si>
    <t>Hokusuikaikinen hospital</t>
  </si>
  <si>
    <t>310-0035</t>
  </si>
  <si>
    <t>茨城県水戸市東原3-2-1</t>
    <rPh sb="0" eb="3">
      <t>イバラキケン</t>
    </rPh>
    <rPh sb="3" eb="6">
      <t>ミトシ</t>
    </rPh>
    <rPh sb="6" eb="8">
      <t>ヒガシハラ</t>
    </rPh>
    <phoneticPr fontId="1"/>
  </si>
  <si>
    <t>3-2-1 Higashihara, Mito, Ibaraki</t>
  </si>
  <si>
    <t>029-303-3003</t>
  </si>
  <si>
    <t>月～土　8:30～17:00(日、祝日除く）</t>
    <rPh sb="0" eb="1">
      <t>ゲツ</t>
    </rPh>
    <rPh sb="2" eb="3">
      <t>ド</t>
    </rPh>
    <rPh sb="15" eb="16">
      <t>ニチ</t>
    </rPh>
    <rPh sb="17" eb="19">
      <t>シュクジツ</t>
    </rPh>
    <rPh sb="19" eb="20">
      <t>ノゾ</t>
    </rPh>
    <phoneticPr fontId="1"/>
  </si>
  <si>
    <t>https://hokusuikai-kinen.jp</t>
  </si>
  <si>
    <t>内科/呼吸器内科/消化器内科/循環器内科/リウマチ・膠原病アレルギー科/骨粗しょう症外来/整形外科/スポーツ整形/脳神経外科/泌尿器科/眼科/皮膚科/麻酔科/リハビリ/児童精神科:EN</t>
    <phoneticPr fontId="1"/>
  </si>
  <si>
    <t>VIZA、MASTER、JCB、American Expless、DC、MUFG、UFJ、NICOS</t>
  </si>
  <si>
    <t>翻訳機、電話通訳で対応可能</t>
  </si>
  <si>
    <t>翻訳機、電話通訳で対応可能</t>
    <rPh sb="0" eb="2">
      <t>ホンヤク</t>
    </rPh>
    <rPh sb="2" eb="3">
      <t>キ</t>
    </rPh>
    <rPh sb="4" eb="8">
      <t>デンワツウヤク</t>
    </rPh>
    <rPh sb="9" eb="13">
      <t>タイオウカノウ</t>
    </rPh>
    <phoneticPr fontId="1"/>
  </si>
  <si>
    <t>医療法人光潤会　平間病院</t>
    <rPh sb="0" eb="7">
      <t>イリョウホウジンコウジュンカイ</t>
    </rPh>
    <rPh sb="8" eb="12">
      <t>ヒラマビョウイン</t>
    </rPh>
    <phoneticPr fontId="1"/>
  </si>
  <si>
    <t>Hirama Hospital</t>
  </si>
  <si>
    <t>304-0002</t>
  </si>
  <si>
    <t>茨城県下妻市江2051</t>
    <rPh sb="0" eb="7">
      <t>304-0002</t>
    </rPh>
    <phoneticPr fontId="1"/>
  </si>
  <si>
    <t>2051 E, Shimotsuma-shi, Ibaraki-ken, Japan</t>
  </si>
  <si>
    <t>0296-43-5100</t>
  </si>
  <si>
    <t>月/火/水/木/金:9:00-12:00,14:00-17：30　土:9:00-12:00</t>
  </si>
  <si>
    <t>https://hiramahp.jp/</t>
  </si>
  <si>
    <t>内科、外科、消化器内科、糖尿病内科、内分泌内科、内視鏡内科、整形外科、皮膚科、泌尿器科、脳神経外科、肛門外科：EN</t>
    <rPh sb="0" eb="2">
      <t>ナイカ</t>
    </rPh>
    <rPh sb="3" eb="5">
      <t>ゲカ</t>
    </rPh>
    <rPh sb="6" eb="11">
      <t>ショウカキナイカ</t>
    </rPh>
    <rPh sb="12" eb="17">
      <t>トウニョウビョウナイカ</t>
    </rPh>
    <rPh sb="18" eb="23">
      <t>ナイブンピツナイカ</t>
    </rPh>
    <rPh sb="24" eb="27">
      <t>ナイシキョウ</t>
    </rPh>
    <rPh sb="27" eb="29">
      <t>ナイカ</t>
    </rPh>
    <rPh sb="30" eb="34">
      <t>セイケイゲカ</t>
    </rPh>
    <rPh sb="35" eb="38">
      <t>ヒフカ</t>
    </rPh>
    <rPh sb="39" eb="43">
      <t>ヒニョウキカ</t>
    </rPh>
    <rPh sb="44" eb="49">
      <t>ノウシンケイゲカ</t>
    </rPh>
    <rPh sb="50" eb="54">
      <t>コウモンゲカ</t>
    </rPh>
    <phoneticPr fontId="1"/>
  </si>
  <si>
    <t>翻訳機にて対応可
※電波状況により使用できない箇所もあります。</t>
  </si>
  <si>
    <t>松本アイクリニック</t>
    <rPh sb="0" eb="2">
      <t>マツモト</t>
    </rPh>
    <phoneticPr fontId="1"/>
  </si>
  <si>
    <t>matsumoto eye clinic</t>
    <phoneticPr fontId="1"/>
  </si>
  <si>
    <t>301-0007</t>
    <phoneticPr fontId="1"/>
  </si>
  <si>
    <t>茨城県龍ヶ崎市馴柴町790-2</t>
    <rPh sb="0" eb="3">
      <t>イバラキケン</t>
    </rPh>
    <rPh sb="3" eb="7">
      <t>リュウガサキシ</t>
    </rPh>
    <rPh sb="7" eb="10">
      <t>ナレシバマチ</t>
    </rPh>
    <phoneticPr fontId="1"/>
  </si>
  <si>
    <t>790-2　Nareshiba, Ryugasaki-city,Ibaraki Pre. 301-0007</t>
    <phoneticPr fontId="1"/>
  </si>
  <si>
    <t>0297-85-2205</t>
    <phoneticPr fontId="1"/>
  </si>
  <si>
    <t>月－水、金、土9:00-12:30,14:00-18:00</t>
    <rPh sb="0" eb="1">
      <t>ゲツ</t>
    </rPh>
    <rPh sb="2" eb="3">
      <t>スイ</t>
    </rPh>
    <rPh sb="4" eb="5">
      <t>キン</t>
    </rPh>
    <rPh sb="6" eb="7">
      <t>ド</t>
    </rPh>
    <phoneticPr fontId="1"/>
  </si>
  <si>
    <t>https://matsumoto-eye.org</t>
    <phoneticPr fontId="1"/>
  </si>
  <si>
    <t>眼科:EN</t>
    <phoneticPr fontId="1"/>
  </si>
  <si>
    <t>医療法人社団　葉山産婦人科</t>
    <rPh sb="0" eb="6">
      <t>イリョウホウジンシャダン</t>
    </rPh>
    <rPh sb="7" eb="13">
      <t>ハヤマサンフジンカ</t>
    </rPh>
    <phoneticPr fontId="13"/>
  </si>
  <si>
    <t>Hayama Ladies Clinic</t>
    <phoneticPr fontId="1"/>
  </si>
  <si>
    <t>314-0031</t>
    <phoneticPr fontId="1"/>
  </si>
  <si>
    <t>茨城県鹿嶋市宮中1995-25</t>
    <rPh sb="0" eb="3">
      <t>イバラキケン</t>
    </rPh>
    <rPh sb="3" eb="6">
      <t>カシマシ</t>
    </rPh>
    <rPh sb="6" eb="8">
      <t>キュウチュウ</t>
    </rPh>
    <phoneticPr fontId="8"/>
  </si>
  <si>
    <t>1995-25 Kyuchu,Kashima,Ibaraki,314-0030</t>
    <phoneticPr fontId="1"/>
  </si>
  <si>
    <t>0299-83-1515</t>
    <phoneticPr fontId="1"/>
  </si>
  <si>
    <t>月～土 8:45-11:30　月/火/木 14:30-16:30</t>
    <rPh sb="0" eb="1">
      <t>ゲツ</t>
    </rPh>
    <rPh sb="2" eb="3">
      <t>ツチ</t>
    </rPh>
    <rPh sb="15" eb="16">
      <t>ゲツ</t>
    </rPh>
    <rPh sb="17" eb="18">
      <t>カ</t>
    </rPh>
    <rPh sb="19" eb="20">
      <t>モク</t>
    </rPh>
    <phoneticPr fontId="8"/>
  </si>
  <si>
    <t>https://hayamalc.jp/</t>
    <phoneticPr fontId="1"/>
  </si>
  <si>
    <t>産科・婦人科・小児科：EN</t>
    <rPh sb="0" eb="2">
      <t>サンカ</t>
    </rPh>
    <rPh sb="3" eb="6">
      <t>フジンカ</t>
    </rPh>
    <rPh sb="7" eb="9">
      <t>ショウニ</t>
    </rPh>
    <rPh sb="9" eb="10">
      <t>カ</t>
    </rPh>
    <phoneticPr fontId="8"/>
  </si>
  <si>
    <t>VISA、MASTER、JCB、AMEX、Ｊデビットカード、銀聯</t>
    <phoneticPr fontId="1"/>
  </si>
  <si>
    <t>Suica、WAON、PayPay</t>
    <phoneticPr fontId="1"/>
  </si>
  <si>
    <t>EN/英訳の問診票、翻訳機使用</t>
    <rPh sb="3" eb="5">
      <t>エイヤク</t>
    </rPh>
    <rPh sb="6" eb="9">
      <t>モンシンヒョウ</t>
    </rPh>
    <rPh sb="10" eb="13">
      <t>ホンヤクキ</t>
    </rPh>
    <rPh sb="13" eb="15">
      <t>シヨウ</t>
    </rPh>
    <phoneticPr fontId="1"/>
  </si>
  <si>
    <t>えだ歯科医院</t>
    <rPh sb="2" eb="6">
      <t>シカイイン</t>
    </rPh>
    <phoneticPr fontId="13"/>
  </si>
  <si>
    <t>EDA Dental Clinic</t>
    <phoneticPr fontId="1"/>
  </si>
  <si>
    <t>315-0116</t>
    <phoneticPr fontId="1"/>
  </si>
  <si>
    <t>茨城県石岡市柿岡1860-4</t>
    <rPh sb="3" eb="6">
      <t>イシオカシ</t>
    </rPh>
    <rPh sb="6" eb="8">
      <t>カキオカ</t>
    </rPh>
    <phoneticPr fontId="1"/>
  </si>
  <si>
    <t>1860-4 Kakioka, Ishioka, Ibaraki, 315-0116</t>
    <phoneticPr fontId="1"/>
  </si>
  <si>
    <t>0299-43-0058</t>
    <phoneticPr fontId="1"/>
  </si>
  <si>
    <t>月-水,金,土:09:00-13:00 14:00-18:00</t>
    <rPh sb="2" eb="3">
      <t>スイ</t>
    </rPh>
    <rPh sb="6" eb="7">
      <t>ド</t>
    </rPh>
    <phoneticPr fontId="1"/>
  </si>
  <si>
    <t>https://eda-clinic.jp/ (日本語)</t>
    <phoneticPr fontId="1"/>
  </si>
  <si>
    <t>歯科・小児歯科：EN</t>
    <rPh sb="0" eb="2">
      <t>シカ</t>
    </rPh>
    <rPh sb="3" eb="7">
      <t>ショウニシカ</t>
    </rPh>
    <phoneticPr fontId="1"/>
  </si>
  <si>
    <t>QR</t>
    <phoneticPr fontId="1"/>
  </si>
  <si>
    <t>ChatGPT、通訳アプリの利用</t>
    <rPh sb="8" eb="10">
      <t>ツウヤク</t>
    </rPh>
    <rPh sb="14" eb="16">
      <t>リヨウ</t>
    </rPh>
    <phoneticPr fontId="8"/>
  </si>
  <si>
    <t>医療法人　仁寿会　総和中央病院</t>
    <rPh sb="0" eb="4">
      <t>イリョウホウジン</t>
    </rPh>
    <rPh sb="5" eb="7">
      <t>ジンジュ</t>
    </rPh>
    <rPh sb="7" eb="8">
      <t>カイ</t>
    </rPh>
    <rPh sb="9" eb="15">
      <t>ソウワチュウオウビョウイン</t>
    </rPh>
    <phoneticPr fontId="1"/>
  </si>
  <si>
    <t>Sowa Chuo Hospital</t>
    <phoneticPr fontId="1"/>
  </si>
  <si>
    <t>306-0221</t>
    <phoneticPr fontId="1"/>
  </si>
  <si>
    <t>茨城県古河市駒羽根825-1</t>
    <rPh sb="0" eb="3">
      <t>イバラキケン</t>
    </rPh>
    <rPh sb="3" eb="6">
      <t>コガシ</t>
    </rPh>
    <rPh sb="6" eb="9">
      <t>コマハネ</t>
    </rPh>
    <phoneticPr fontId="1"/>
  </si>
  <si>
    <t>825-1 Komahane , Koga, Ibaraki, 306-0221</t>
    <phoneticPr fontId="1"/>
  </si>
  <si>
    <t>0280-92-7055</t>
    <phoneticPr fontId="1"/>
  </si>
  <si>
    <t>月/火/水/金:8:30-11:30,14:00-17:00・木/土:8:30-11:30</t>
    <rPh sb="4" eb="5">
      <t>スイ</t>
    </rPh>
    <rPh sb="31" eb="32">
      <t>モク</t>
    </rPh>
    <phoneticPr fontId="1"/>
  </si>
  <si>
    <t>http://www.sowa-chuo.com</t>
    <phoneticPr fontId="1"/>
  </si>
  <si>
    <t>かわごえクリニック</t>
  </si>
  <si>
    <t>Kawagoe Clinic</t>
  </si>
  <si>
    <t>309-1115</t>
  </si>
  <si>
    <t>茨城県筑西市蓮沼1128-3</t>
  </si>
  <si>
    <t>1128-3Hasunuma,Chikusei,Ibaraki 309-1115</t>
  </si>
  <si>
    <t>0296-48-7771</t>
  </si>
  <si>
    <t>月/火/木/金：9:00～12:00,15:00～18:30土:9:00～12:00,14:00～17:00</t>
  </si>
  <si>
    <r>
      <rPr>
        <u/>
        <sz val="12"/>
        <color theme="1"/>
        <rFont val="ＭＳ Ｐゴシック"/>
        <family val="3"/>
        <charset val="128"/>
      </rPr>
      <t>https://kawagoe-cl.jp/</t>
    </r>
  </si>
  <si>
    <t>内科(EN、ZH、KO、ID、ES)</t>
  </si>
  <si>
    <t>VISA、MASTER、JCB、DC、AMEX</t>
  </si>
  <si>
    <t>交通系IC等</t>
  </si>
  <si>
    <t>機械通訳(EN、ZH、KO、ID、ES)、診療時間内のみ、電話対応不可</t>
  </si>
  <si>
    <t>茨城県立中央病院</t>
    <rPh sb="0" eb="8">
      <t>イバラキケンリツチュウオウビョウイン</t>
    </rPh>
    <phoneticPr fontId="1"/>
  </si>
  <si>
    <t>Ibaraki Prefectural Central Hospital, Ibaraki Cancer Center</t>
    <phoneticPr fontId="1"/>
  </si>
  <si>
    <t>309-1793</t>
    <phoneticPr fontId="1"/>
  </si>
  <si>
    <t>茨城県笠間市鯉渕6528</t>
    <rPh sb="0" eb="3">
      <t>イバラキケン</t>
    </rPh>
    <rPh sb="3" eb="6">
      <t>カサマシ</t>
    </rPh>
    <rPh sb="6" eb="8">
      <t>コイブチ</t>
    </rPh>
    <phoneticPr fontId="1"/>
  </si>
  <si>
    <t>6528 Koibuchi, Kasama City, Ibaraki Prefecture, 309-1793</t>
    <phoneticPr fontId="1"/>
  </si>
  <si>
    <t>0296-77-1121</t>
    <phoneticPr fontId="1"/>
  </si>
  <si>
    <t>平日:午前8:30～11:30 （予約外の初診・再診） 　  休診：土曜日、日曜日、国民の祝日及びその振替休日、年末年始（12月29日～1月3日）</t>
    <rPh sb="0" eb="2">
      <t>ヘイジツ</t>
    </rPh>
    <rPh sb="34" eb="37">
      <t>ドヨウビ</t>
    </rPh>
    <rPh sb="38" eb="41">
      <t>ニチヨウビ</t>
    </rPh>
    <rPh sb="42" eb="44">
      <t>コクミン</t>
    </rPh>
    <rPh sb="45" eb="47">
      <t>シュクジツ</t>
    </rPh>
    <rPh sb="47" eb="48">
      <t>オヨ</t>
    </rPh>
    <rPh sb="51" eb="53">
      <t>フリカエ</t>
    </rPh>
    <rPh sb="53" eb="55">
      <t>キュウジツ</t>
    </rPh>
    <rPh sb="56" eb="58">
      <t>ネンマツ</t>
    </rPh>
    <rPh sb="58" eb="60">
      <t>ネンシ</t>
    </rPh>
    <rPh sb="63" eb="64">
      <t>ガツ</t>
    </rPh>
    <rPh sb="66" eb="67">
      <t>ニチ</t>
    </rPh>
    <rPh sb="69" eb="70">
      <t>ガツ</t>
    </rPh>
    <rPh sb="71" eb="72">
      <t>カ</t>
    </rPh>
    <phoneticPr fontId="1"/>
  </si>
  <si>
    <t>https://www.hospital.pref.ibaraki.jp/chuo/　
（日本語）</t>
    <rPh sb="45" eb="48">
      <t>ニホンゴ</t>
    </rPh>
    <phoneticPr fontId="1"/>
  </si>
  <si>
    <t>内科（新患外来）：EN、消化器内科：EN、循環器内科：EN、呼吸器内科：EN、神経内科：EN、腫瘍内科：EN、血液内科：EN、腎臓内科：EN、内分泌代謝・糖尿病内科：EN、膠原病リウマチ科：EN、総合診療科：EN、小児科：EN、消化器外科：EN、血管外科：EN、循環器外科：EN、呼吸器外科：EN、乳腺外科：EN、整形外科：EN、泌尿器科：EN、婦人科：EN、産科：EN、脳神経外科：EN、耳鼻咽喉・頭頸部外科：EN、皮膚科：EN、形成外科：EN、眼科：EN、リハビリテーション科：EN、放射線診断科（IVR）：EN、麻酔科：EN、歯科口腔外科：EN、放射線治療科：EN</t>
    <rPh sb="0" eb="2">
      <t>ナイカ</t>
    </rPh>
    <rPh sb="3" eb="5">
      <t>シンカン</t>
    </rPh>
    <rPh sb="5" eb="7">
      <t>ガイライ</t>
    </rPh>
    <rPh sb="12" eb="15">
      <t>ショウカキ</t>
    </rPh>
    <rPh sb="15" eb="17">
      <t>ナイカ</t>
    </rPh>
    <rPh sb="21" eb="24">
      <t>ジュンカンキ</t>
    </rPh>
    <rPh sb="24" eb="26">
      <t>ナイカ</t>
    </rPh>
    <rPh sb="30" eb="32">
      <t>コキュウ</t>
    </rPh>
    <rPh sb="39" eb="41">
      <t>シンケイ</t>
    </rPh>
    <rPh sb="47" eb="49">
      <t>シュヨウ</t>
    </rPh>
    <rPh sb="55" eb="57">
      <t>ケツエキ</t>
    </rPh>
    <rPh sb="63" eb="65">
      <t>ジンゾウ</t>
    </rPh>
    <rPh sb="65" eb="67">
      <t>ナイカ</t>
    </rPh>
    <rPh sb="71" eb="74">
      <t>ナイブンピ</t>
    </rPh>
    <rPh sb="74" eb="76">
      <t>タイシャ</t>
    </rPh>
    <rPh sb="77" eb="80">
      <t>トウニョウビョウ</t>
    </rPh>
    <rPh sb="98" eb="100">
      <t>ソウゴウ</t>
    </rPh>
    <rPh sb="100" eb="102">
      <t>シンリョウ</t>
    </rPh>
    <rPh sb="114" eb="117">
      <t>ショウカキ</t>
    </rPh>
    <rPh sb="117" eb="119">
      <t>ゲカ</t>
    </rPh>
    <rPh sb="123" eb="125">
      <t>ケッカン</t>
    </rPh>
    <rPh sb="131" eb="134">
      <t>ジュンカンキ</t>
    </rPh>
    <rPh sb="140" eb="143">
      <t>コキュウキ</t>
    </rPh>
    <rPh sb="143" eb="145">
      <t>ゲカ</t>
    </rPh>
    <rPh sb="149" eb="151">
      <t>ニュウセン</t>
    </rPh>
    <rPh sb="157" eb="159">
      <t>セイケイ</t>
    </rPh>
    <rPh sb="165" eb="168">
      <t>ヒニョウキ</t>
    </rPh>
    <rPh sb="180" eb="181">
      <t>サン</t>
    </rPh>
    <rPh sb="186" eb="189">
      <t>ノウシンケイ</t>
    </rPh>
    <rPh sb="189" eb="191">
      <t>ゲカ</t>
    </rPh>
    <rPh sb="195" eb="197">
      <t>ジビ</t>
    </rPh>
    <rPh sb="197" eb="199">
      <t>インコウ</t>
    </rPh>
    <rPh sb="200" eb="203">
      <t>トウケイブ</t>
    </rPh>
    <rPh sb="209" eb="212">
      <t>ヒフカ</t>
    </rPh>
    <rPh sb="216" eb="218">
      <t>ケイセイ</t>
    </rPh>
    <rPh sb="218" eb="220">
      <t>ゲカ</t>
    </rPh>
    <rPh sb="224" eb="226">
      <t>ガンカ</t>
    </rPh>
    <rPh sb="244" eb="247">
      <t>ホウシャセン</t>
    </rPh>
    <rPh sb="247" eb="249">
      <t>シンダン</t>
    </rPh>
    <rPh sb="259" eb="261">
      <t>マスイ</t>
    </rPh>
    <rPh sb="266" eb="268">
      <t>シカ</t>
    </rPh>
    <rPh sb="268" eb="272">
      <t>コウクウゲカ</t>
    </rPh>
    <rPh sb="279" eb="281">
      <t>チリョウ</t>
    </rPh>
    <phoneticPr fontId="8"/>
  </si>
  <si>
    <t>VISA、MASTER、AMEX、JCB等</t>
    <rPh sb="20" eb="21">
      <t>トウ</t>
    </rPh>
    <phoneticPr fontId="1"/>
  </si>
  <si>
    <t>『医療費あと払いサービス（待たずにラク～だ）』</t>
    <rPh sb="1" eb="4">
      <t>イリョウヒ</t>
    </rPh>
    <rPh sb="13" eb="14">
      <t>マ</t>
    </rPh>
    <phoneticPr fontId="1"/>
  </si>
  <si>
    <t>勝田整形外科医院</t>
    <rPh sb="0" eb="8">
      <t>カツタセイケイゲカイイン</t>
    </rPh>
    <phoneticPr fontId="1"/>
  </si>
  <si>
    <t>katsutaseikeigeka clinic</t>
    <phoneticPr fontId="1"/>
  </si>
  <si>
    <t>312-0042</t>
    <phoneticPr fontId="1"/>
  </si>
  <si>
    <t>茨城県ひたちなか市東大島4-4-13</t>
    <rPh sb="0" eb="18">
      <t>イ</t>
    </rPh>
    <phoneticPr fontId="1"/>
  </si>
  <si>
    <t>4-4-13 hitachinaka,city,ibaraki Prefacture,312-0042</t>
    <phoneticPr fontId="1"/>
  </si>
  <si>
    <t>029-274-5121</t>
    <phoneticPr fontId="1"/>
  </si>
  <si>
    <t>月・火・水・金曜日:午前9:00～12:00 午後2：30～6：00 木・土曜日午前9:00～12:00　  休診：日曜日、国民の祝日及びその振替休日、お盆、年末年始</t>
    <rPh sb="0" eb="1">
      <t>ゲツ</t>
    </rPh>
    <rPh sb="2" eb="3">
      <t>カ</t>
    </rPh>
    <rPh sb="4" eb="5">
      <t>スイ</t>
    </rPh>
    <rPh sb="6" eb="7">
      <t>キン</t>
    </rPh>
    <rPh sb="7" eb="9">
      <t>ヨウビ</t>
    </rPh>
    <rPh sb="23" eb="25">
      <t>ゴゴ</t>
    </rPh>
    <rPh sb="35" eb="36">
      <t>モク</t>
    </rPh>
    <rPh sb="37" eb="40">
      <t>ドヨウビ</t>
    </rPh>
    <rPh sb="77" eb="78">
      <t>ボン</t>
    </rPh>
    <phoneticPr fontId="1"/>
  </si>
  <si>
    <t>整形外科：EN</t>
    <phoneticPr fontId="1"/>
  </si>
  <si>
    <t>茨城県多言語遠隔医療通訳サービスの範囲内</t>
    <rPh sb="0" eb="3">
      <t>イバラキケン</t>
    </rPh>
    <rPh sb="3" eb="12">
      <t>タゲンゴエンカクイリョウツウヤク</t>
    </rPh>
    <rPh sb="17" eb="20">
      <t>ハンイナイ</t>
    </rPh>
    <phoneticPr fontId="1"/>
  </si>
  <si>
    <t>高田歯科医院</t>
  </si>
  <si>
    <t>Takada Dental Clinic</t>
  </si>
  <si>
    <t>300-2656</t>
  </si>
  <si>
    <t>茨城県つくば市真瀬603-1</t>
  </si>
  <si>
    <t>603-1mase,tukuba,ibaraki,300-2656</t>
  </si>
  <si>
    <t>029-875-6489</t>
  </si>
  <si>
    <t>月•火•水•金•土:午前9:00～12:30  午後14:00〜18:00 休診：木曜日、日曜日、国民の祝日及びその振替休日、年末年始（12/29～1/3）お盆（8/13〜8/16）</t>
  </si>
  <si>
    <r>
      <rPr>
        <u/>
        <sz val="12"/>
        <color theme="1"/>
        <rFont val="ＭＳ Ｐゴシック"/>
        <family val="3"/>
        <charset val="128"/>
      </rPr>
      <t>https://www.takada-sika.com</t>
    </r>
  </si>
  <si>
    <t>歯科口腔外科：EN</t>
  </si>
  <si>
    <t>茨城県多言語遠隔医療通訳サービスの範囲内</t>
  </si>
  <si>
    <t xml:space="preserve">
社会医療法人恒貴会　大和クリニック</t>
    <phoneticPr fontId="1"/>
  </si>
  <si>
    <t xml:space="preserve">
Social Medical Corporation Kokikai Yamato Clinic</t>
    <phoneticPr fontId="1"/>
  </si>
  <si>
    <t>309-1244</t>
    <phoneticPr fontId="1"/>
  </si>
  <si>
    <t>茨城県桜川市大国玉2513-12</t>
    <rPh sb="0" eb="9">
      <t>イバラキケンサクラガワシオオクニタマ</t>
    </rPh>
    <phoneticPr fontId="1"/>
  </si>
  <si>
    <t>2513-12Ookunitama,Sakuragawa city,Ibaraki Prefecture,309-1244</t>
    <phoneticPr fontId="1"/>
  </si>
  <si>
    <t>0296-58-7788</t>
    <phoneticPr fontId="1"/>
  </si>
  <si>
    <t>午前の診察のみ：月～土8：30～11：30　水曜日は予防接種のみ（予約制）　休診日：土曜日午後、日曜、祝日、4月1日、8月14日～16日、年末年始12月30～1月3日</t>
    <rPh sb="0" eb="2">
      <t>ゴゼン</t>
    </rPh>
    <rPh sb="3" eb="5">
      <t>シンサツ</t>
    </rPh>
    <rPh sb="8" eb="9">
      <t>ツキ</t>
    </rPh>
    <rPh sb="10" eb="11">
      <t>ド</t>
    </rPh>
    <rPh sb="22" eb="25">
      <t>スイヨウビ</t>
    </rPh>
    <rPh sb="26" eb="30">
      <t>ヨボウセッシュ</t>
    </rPh>
    <rPh sb="33" eb="35">
      <t>ヨヤク</t>
    </rPh>
    <rPh sb="35" eb="36">
      <t>セイ</t>
    </rPh>
    <rPh sb="38" eb="41">
      <t>キュウシンビ</t>
    </rPh>
    <rPh sb="42" eb="45">
      <t>ドヨウビ</t>
    </rPh>
    <rPh sb="45" eb="47">
      <t>ゴゴ</t>
    </rPh>
    <rPh sb="48" eb="50">
      <t>ニチヨウ</t>
    </rPh>
    <rPh sb="51" eb="53">
      <t>シュクジツ</t>
    </rPh>
    <rPh sb="55" eb="56">
      <t>ガツ</t>
    </rPh>
    <rPh sb="57" eb="58">
      <t>ヒ</t>
    </rPh>
    <rPh sb="60" eb="61">
      <t>ガツ</t>
    </rPh>
    <rPh sb="63" eb="64">
      <t>ヒ</t>
    </rPh>
    <rPh sb="67" eb="68">
      <t>ヒ</t>
    </rPh>
    <rPh sb="69" eb="71">
      <t>ネンマツ</t>
    </rPh>
    <rPh sb="71" eb="73">
      <t>ネンシ</t>
    </rPh>
    <rPh sb="75" eb="76">
      <t>ガツ</t>
    </rPh>
    <rPh sb="80" eb="81">
      <t>ガツ</t>
    </rPh>
    <rPh sb="82" eb="83">
      <t>ヒ</t>
    </rPh>
    <phoneticPr fontId="1"/>
  </si>
  <si>
    <t>https://www.kyowachuo.jp/group/yamato.php</t>
    <phoneticPr fontId="1"/>
  </si>
  <si>
    <t>内科：EN、小児科：EN、皮膚科：EN</t>
    <rPh sb="0" eb="2">
      <t>ナイカ</t>
    </rPh>
    <rPh sb="6" eb="9">
      <t>ショウニカ</t>
    </rPh>
    <rPh sb="13" eb="16">
      <t>ヒフカ</t>
    </rPh>
    <phoneticPr fontId="1"/>
  </si>
  <si>
    <t>×</t>
    <phoneticPr fontId="1"/>
  </si>
  <si>
    <t>医療法人社団S-mile さかいスマイルキッズクリニック</t>
  </si>
  <si>
    <t>Sakai smile kids clinic</t>
  </si>
  <si>
    <t>306-0434</t>
  </si>
  <si>
    <t>茨城県猿島郡境町上小橋536番地1</t>
    <rPh sb="0" eb="8">
      <t>イバラキケンサシマグンサカイマチ</t>
    </rPh>
    <rPh sb="8" eb="11">
      <t>カミコバシ</t>
    </rPh>
    <rPh sb="14" eb="16">
      <t>バンチ</t>
    </rPh>
    <phoneticPr fontId="1"/>
  </si>
  <si>
    <t>536-1 Kamikobashi,Sakai town,ibaraki Prefecture,306-0434</t>
  </si>
  <si>
    <t>0280-33-5177</t>
  </si>
  <si>
    <t>午前8:30～12:00 （完全予約制）
午後2:00～5:30 　  休診：水曜日、日曜日、国民の祝日及びその振替休日、年末年始（12月29日～1月3日）</t>
    <rPh sb="14" eb="19">
      <t>カンゼンヨヤクセイ</t>
    </rPh>
    <rPh sb="21" eb="23">
      <t>ゴゴ</t>
    </rPh>
    <rPh sb="39" eb="42">
      <t>スイヨウビ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</si>
  <si>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https://sakai-smile.clinic/</t>
  </si>
  <si>
    <t>小児科:EN</t>
    <rPh sb="0" eb="3">
      <t>ショウニカ</t>
    </rPh>
    <phoneticPr fontId="1"/>
  </si>
  <si>
    <t>交通系IC、PayPay</t>
    <rPh sb="0" eb="3">
      <t>コウツウケイ</t>
    </rPh>
    <phoneticPr fontId="1"/>
  </si>
  <si>
    <t>Google翻訳</t>
    <rPh sb="6" eb="8">
      <t>ホンヤク</t>
    </rPh>
    <phoneticPr fontId="1"/>
  </si>
  <si>
    <t>レディスクリニック結</t>
    <rPh sb="9" eb="10">
      <t xml:space="preserve">ユイ </t>
    </rPh>
    <phoneticPr fontId="1"/>
  </si>
  <si>
    <t>Ladies Clinic Yui</t>
    <phoneticPr fontId="1"/>
  </si>
  <si>
    <t>300-1159</t>
    <phoneticPr fontId="1"/>
  </si>
  <si>
    <t>茨城県稲敷郡阿見町本郷1−16−2</t>
    <rPh sb="0" eb="1">
      <t>イバラ</t>
    </rPh>
    <rPh sb="6" eb="9">
      <t>アミマチ</t>
    </rPh>
    <rPh sb="9" eb="11">
      <t>ホンゴウ</t>
    </rPh>
    <phoneticPr fontId="1"/>
  </si>
  <si>
    <t>1-16-2 amimachihongou, Inashiki-gun, Ibaraki Prefecture, 300-1159</t>
  </si>
  <si>
    <t>029-830-5151</t>
    <phoneticPr fontId="1"/>
  </si>
  <si>
    <t>平日　月・火・木・金：　午前9時半〜12時半　午後14時〜17時　土曜日：午前9時半〜12時半</t>
    <rPh sb="0" eb="1">
      <t>ヘイジテゥ</t>
    </rPh>
    <rPh sb="3" eb="4">
      <t>ゲテゥ</t>
    </rPh>
    <rPh sb="5" eb="6">
      <t xml:space="preserve">ヒ </t>
    </rPh>
    <rPh sb="7" eb="8">
      <t xml:space="preserve">モク </t>
    </rPh>
    <rPh sb="9" eb="10">
      <t>キn</t>
    </rPh>
    <rPh sb="12" eb="14">
      <t>ゴゼn</t>
    </rPh>
    <rPh sb="23" eb="25">
      <t>ゴゴ</t>
    </rPh>
    <rPh sb="33" eb="36">
      <t>ドヨウ</t>
    </rPh>
    <rPh sb="37" eb="39">
      <t>ゴゼn</t>
    </rPh>
    <phoneticPr fontId="1"/>
  </si>
  <si>
    <t>https://clinicyui.jp</t>
  </si>
  <si>
    <t>産婦人科Obstetrics：EN、婦人科Gynecology：EN</t>
    <rPh sb="0" eb="4">
      <t>サンフジンカ</t>
    </rPh>
    <rPh sb="5" eb="8">
      <t>フジn</t>
    </rPh>
    <phoneticPr fontId="1"/>
  </si>
  <si>
    <t>VISA ,MASTER ,AMEX,JCB　※婦人科外来や妊婦健診等、外来受診のお支払いはクレジットカード決済が可能。お産入院費のお支払いは、クレジットカードは使えません。現金またはデビットカードのみとなります。</t>
    <rPh sb="24" eb="27">
      <t>フジn</t>
    </rPh>
    <rPh sb="27" eb="29">
      <t>ガイライ</t>
    </rPh>
    <rPh sb="30" eb="34">
      <t>ニn</t>
    </rPh>
    <rPh sb="34" eb="35">
      <t xml:space="preserve">ナド </t>
    </rPh>
    <rPh sb="36" eb="40">
      <t>ガイライ</t>
    </rPh>
    <rPh sb="54" eb="56">
      <t>ケッサイ</t>
    </rPh>
    <rPh sb="57" eb="59">
      <t>カノウ</t>
    </rPh>
    <rPh sb="81" eb="82">
      <t>ツカエ</t>
    </rPh>
    <rPh sb="87" eb="89">
      <t>ゲンキn</t>
    </rPh>
    <phoneticPr fontId="1"/>
  </si>
  <si>
    <t>デビットカード</t>
    <phoneticPr fontId="1"/>
  </si>
  <si>
    <t>流星台こどもクリニック</t>
    <rPh sb="0" eb="3">
      <t>リュウs</t>
    </rPh>
    <phoneticPr fontId="1"/>
  </si>
  <si>
    <t>Ryuseidai Kodomo Clinic</t>
  </si>
  <si>
    <t>305-0008</t>
    <phoneticPr fontId="1"/>
  </si>
  <si>
    <t>つくば市流星台38番地3</t>
    <rPh sb="4" eb="7">
      <t xml:space="preserve">リュウセイダイ </t>
    </rPh>
    <rPh sb="9" eb="11">
      <t xml:space="preserve">バンチ </t>
    </rPh>
    <phoneticPr fontId="1"/>
  </si>
  <si>
    <t>Ryuseidai 38-3, Tsukuba-City.</t>
    <phoneticPr fontId="1"/>
  </si>
  <si>
    <t>029-896-5666</t>
    <phoneticPr fontId="1"/>
  </si>
  <si>
    <t>Appointment Required.</t>
    <phoneticPr fontId="1"/>
  </si>
  <si>
    <t>https://www.ryuseidai-kodomo.com</t>
    <phoneticPr fontId="1"/>
  </si>
  <si>
    <t>小児科、Pediatrics：EN</t>
    <rPh sb="0" eb="3">
      <t xml:space="preserve">ショウニカ </t>
    </rPh>
    <phoneticPr fontId="1"/>
  </si>
  <si>
    <t>NONE</t>
    <phoneticPr fontId="1"/>
  </si>
  <si>
    <t>Japanese language Required for Appointment.</t>
    <phoneticPr fontId="1"/>
  </si>
  <si>
    <t>小松崎産婦人科</t>
    <rPh sb="0" eb="7">
      <t>コマツザキサンフジンカ</t>
    </rPh>
    <phoneticPr fontId="1"/>
  </si>
  <si>
    <t>Komatuzaki Obstetrics&amp;Gynecology</t>
  </si>
  <si>
    <t>310-0815</t>
  </si>
  <si>
    <t>茨城県水戸市本町１−６−２０</t>
    <rPh sb="0" eb="3">
      <t>イバラキケン</t>
    </rPh>
    <rPh sb="3" eb="6">
      <t>ミトシ</t>
    </rPh>
    <rPh sb="6" eb="8">
      <t>ホンチョウ</t>
    </rPh>
    <phoneticPr fontId="1"/>
  </si>
  <si>
    <t xml:space="preserve">1-6-20Honcho Mito city Ibaraki Prefecture </t>
  </si>
  <si>
    <t>029-221-2645</t>
  </si>
  <si>
    <t>平日:午前930～12:00 （初診・再診） 午後2:30〜5:30　  休診：木曜日土曜日の午後、日曜日、国民の祝日及びその振替休日、お盆（8月13日〜15日）、年末年始（12月29日～1月3日）</t>
    <rPh sb="23" eb="25">
      <t>ゴゴ</t>
    </rPh>
    <rPh sb="40" eb="43">
      <t>モクヨウビ</t>
    </rPh>
    <rPh sb="47" eb="49">
      <t>ゴゴ</t>
    </rPh>
    <rPh sb="69" eb="70">
      <t>ボン</t>
    </rPh>
    <rPh sb="72" eb="73">
      <t>ガツ</t>
    </rPh>
    <rPh sb="75" eb="76">
      <t>ニチ</t>
    </rPh>
    <rPh sb="79" eb="80">
      <t>ニチ</t>
    </rPh>
    <phoneticPr fontId="1"/>
  </si>
  <si>
    <t>komatsuzaki-clinic.jp</t>
  </si>
  <si>
    <t>医療法人　文目会　古橋医院</t>
  </si>
  <si>
    <t>Huruhashi　Clinic</t>
  </si>
  <si>
    <t>304-0821</t>
  </si>
  <si>
    <t>茨城県下妻市別府４０８－３</t>
  </si>
  <si>
    <t>408-3,Beppu,Shimotsuma　city,Ibaraki Prefecture,304-0821</t>
  </si>
  <si>
    <t>0296-44-2792</t>
  </si>
  <si>
    <t>平日:午前9:00～12:00 午後2:00～18:00 　  休診：木曜日、土曜日午後、日曜日、国民の祝日及びその振替休日、年末年始（12月29日～1月3日）</t>
  </si>
  <si>
    <t>https://ayamekai.com</t>
  </si>
  <si>
    <t>内科:EN、胃腸内科:EN、小児科:EN etc…(茨城県多言語遠隔医療通訳サービスによる）</t>
  </si>
  <si>
    <t>おおつ野ねもと歯科医院</t>
    <rPh sb="3" eb="4">
      <t>ノ</t>
    </rPh>
    <rPh sb="7" eb="11">
      <t>シカイイン</t>
    </rPh>
    <phoneticPr fontId="1"/>
  </si>
  <si>
    <t>Otsuno Nemoto Dental Clinic</t>
  </si>
  <si>
    <t>300-0028</t>
    <phoneticPr fontId="1"/>
  </si>
  <si>
    <t>茨城県土浦市おおつ野2-2-5</t>
    <rPh sb="0" eb="2">
      <t>イバラキケ</t>
    </rPh>
    <rPh sb="2" eb="10">
      <t>ンツチウラシオオツノ</t>
    </rPh>
    <phoneticPr fontId="1"/>
  </si>
  <si>
    <t>otsuno2-2-5,Tsuchiura city,Ibaraki Prefecture,300-0028</t>
    <phoneticPr fontId="1"/>
  </si>
  <si>
    <t>029-846-4110</t>
    <phoneticPr fontId="1"/>
  </si>
  <si>
    <t>平日:午前09::00～12:00,午後13:30～19:00 　  休診：木曜日、日曜日、国民の祝日及びその振替休日、年末年始（12月29日～1月3日）</t>
    <rPh sb="0" eb="2">
      <t>ヘイジツ</t>
    </rPh>
    <rPh sb="18" eb="20">
      <t>ゴゴ</t>
    </rPh>
    <rPh sb="38" eb="41">
      <t>モクヨウビ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</si>
  <si>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https://otsuno-nemoto.com（日本語）</t>
    <rPh sb="26" eb="29">
      <t>ニホンゴ</t>
    </rPh>
    <phoneticPr fontId="1"/>
  </si>
  <si>
    <t>歯科（Oral Health）：EN,KM,TH,VI,LO</t>
    <rPh sb="0" eb="2">
      <t>シカ</t>
    </rPh>
    <phoneticPr fontId="1"/>
  </si>
  <si>
    <t>交通系IC、各種電子マネー、各種QR決済</t>
    <rPh sb="0" eb="3">
      <t>コウツウケイ</t>
    </rPh>
    <rPh sb="6" eb="8">
      <t>カクシュ</t>
    </rPh>
    <rPh sb="8" eb="10">
      <t>デンシ</t>
    </rPh>
    <rPh sb="14" eb="16">
      <t>カクシュ</t>
    </rPh>
    <rPh sb="18" eb="20">
      <t>ケッサイ</t>
    </rPh>
    <phoneticPr fontId="1"/>
  </si>
  <si>
    <t>かわしま内科クリニック</t>
    <rPh sb="4" eb="6">
      <t xml:space="preserve">ナイカ </t>
    </rPh>
    <phoneticPr fontId="1"/>
  </si>
  <si>
    <t>Kawashima Naika Clinic</t>
  </si>
  <si>
    <t>308-0856</t>
  </si>
  <si>
    <t>茨城県筑西市伊佐山248-10</t>
    <rPh sb="0" eb="1">
      <t xml:space="preserve">イバラキケン </t>
    </rPh>
    <rPh sb="3" eb="6">
      <t xml:space="preserve">チクセイシ </t>
    </rPh>
    <rPh sb="6" eb="9">
      <t xml:space="preserve">イサヤマ </t>
    </rPh>
    <phoneticPr fontId="1"/>
  </si>
  <si>
    <t>248-10　Isayama, Chikusei, Ibaraki Pref.　308-0856</t>
  </si>
  <si>
    <t>0296-26-7300</t>
  </si>
  <si>
    <t>平日:午前9:00～11:30 （予約外の初診・再診） 月水金午後15:00〜17:30　  休診：土曜日、日曜日、国民の祝日及びその振替休日、年末年始（12月29日～1月3日）</t>
    <rPh sb="0" eb="2">
      <t>ヘイジツ</t>
    </rPh>
    <rPh sb="28" eb="31">
      <t xml:space="preserve">ゲツスイキン </t>
    </rPh>
    <rPh sb="31" eb="33">
      <t xml:space="preserve">ゴゴ </t>
    </rPh>
    <rPh sb="50" eb="53">
      <t>ドヨウビ</t>
    </rPh>
    <rPh sb="54" eb="57">
      <t>ニチヨウビ</t>
    </rPh>
    <rPh sb="58" eb="60">
      <t>コクミン</t>
    </rPh>
    <rPh sb="61" eb="63">
      <t>シュクジツ</t>
    </rPh>
    <rPh sb="63" eb="64">
      <t>オヨ</t>
    </rPh>
    <rPh sb="67" eb="69">
      <t>フリカエ</t>
    </rPh>
    <rPh sb="69" eb="71">
      <t>キュウジツ</t>
    </rPh>
    <rPh sb="72" eb="74">
      <t>ネンマツ</t>
    </rPh>
    <rPh sb="74" eb="76">
      <t>ネンシ</t>
    </rPh>
    <rPh sb="79" eb="80">
      <t>ガツ</t>
    </rPh>
    <rPh sb="82" eb="83">
      <t>ニチ</t>
    </rPh>
    <rPh sb="85" eb="86">
      <t>ガツ</t>
    </rPh>
    <rPh sb="87" eb="88">
      <t>カ</t>
    </rPh>
    <phoneticPr fontId="1"/>
  </si>
  <si>
    <t>https://kawashima-cl.com/
（日本語）</t>
    <rPh sb="0" eb="31">
      <t>ニホンゴ</t>
    </rPh>
    <phoneticPr fontId="1"/>
  </si>
  <si>
    <t>内科（新患外来）：EN・ZH・KO、腎臓内科：EN</t>
    <rPh sb="0" eb="2">
      <t>ナイカ</t>
    </rPh>
    <rPh sb="3" eb="5">
      <t>シンカン</t>
    </rPh>
    <rPh sb="5" eb="7">
      <t>ガイライ</t>
    </rPh>
    <rPh sb="18" eb="20">
      <t>ジンゾウ</t>
    </rPh>
    <rPh sb="20" eb="22">
      <t>ナイカ</t>
    </rPh>
    <phoneticPr fontId="8"/>
  </si>
  <si>
    <t>なかの循環器クリニック</t>
    <rPh sb="3" eb="6">
      <t>ジュンカンキ</t>
    </rPh>
    <phoneticPr fontId="1"/>
  </si>
  <si>
    <t>Nakano heart　Clinic</t>
    <phoneticPr fontId="1"/>
  </si>
  <si>
    <t>300-1234</t>
    <phoneticPr fontId="1"/>
  </si>
  <si>
    <t>茨城県牛久市中央1-21-3</t>
    <rPh sb="0" eb="3">
      <t>イバラキケン</t>
    </rPh>
    <rPh sb="3" eb="6">
      <t>ウシクシ</t>
    </rPh>
    <rPh sb="6" eb="8">
      <t>チュウオウ</t>
    </rPh>
    <phoneticPr fontId="1"/>
  </si>
  <si>
    <t xml:space="preserve">1-21-3 Chuo,
Ushiku-shi, Ibaraki-ken 300-1234
</t>
    <phoneticPr fontId="1"/>
  </si>
  <si>
    <t>029-846-2000</t>
    <phoneticPr fontId="1"/>
  </si>
  <si>
    <t>初診：午前9：00～11：00　午後14：00～17：00　再診：午前9：00～11：45　午後14：00～17：45　休診：水曜日午後、土曜日午後、日曜日</t>
    <rPh sb="0" eb="2">
      <t>ショシン</t>
    </rPh>
    <rPh sb="3" eb="5">
      <t>ゴゼン</t>
    </rPh>
    <rPh sb="16" eb="18">
      <t>ゴゴ</t>
    </rPh>
    <rPh sb="30" eb="32">
      <t>サイシン</t>
    </rPh>
    <rPh sb="33" eb="35">
      <t>ゴゼン</t>
    </rPh>
    <rPh sb="46" eb="48">
      <t>ゴゴ</t>
    </rPh>
    <rPh sb="60" eb="62">
      <t>キュウシン</t>
    </rPh>
    <rPh sb="63" eb="66">
      <t>スイヨウビ</t>
    </rPh>
    <rPh sb="66" eb="68">
      <t>ゴゴ</t>
    </rPh>
    <rPh sb="69" eb="72">
      <t>ドヨウビ</t>
    </rPh>
    <rPh sb="72" eb="74">
      <t>ゴゴ</t>
    </rPh>
    <rPh sb="75" eb="78">
      <t>ニチヨウビ</t>
    </rPh>
    <phoneticPr fontId="1"/>
  </si>
  <si>
    <t>http://www.nakano-heart.com/</t>
    <phoneticPr fontId="1"/>
  </si>
  <si>
    <t>循環器内科：EN</t>
    <rPh sb="0" eb="3">
      <t>ジュンカンキ</t>
    </rPh>
    <rPh sb="3" eb="5">
      <t>ナイカ</t>
    </rPh>
    <phoneticPr fontId="1"/>
  </si>
  <si>
    <t>POCKETALK（ポケトーク）対応言語</t>
    <phoneticPr fontId="1"/>
  </si>
  <si>
    <t>医療法人貞心会　西山堂慶和病院</t>
    <rPh sb="0" eb="2">
      <t>イリョウ</t>
    </rPh>
    <rPh sb="2" eb="4">
      <t>ホウジン</t>
    </rPh>
    <rPh sb="4" eb="6">
      <t>テイシン</t>
    </rPh>
    <rPh sb="6" eb="7">
      <t>カイ</t>
    </rPh>
    <rPh sb="8" eb="15">
      <t>ニシヤマドウケイワビョウイン</t>
    </rPh>
    <phoneticPr fontId="1"/>
  </si>
  <si>
    <t>Teishinkai Medical Corporation Nishiyamadou Keiwa Hospital</t>
  </si>
  <si>
    <t>311-0133</t>
    <phoneticPr fontId="1"/>
  </si>
  <si>
    <t>茨城県那珂市鴻巣3247-1</t>
    <rPh sb="0" eb="8">
      <t>３１１－０１３３</t>
    </rPh>
    <phoneticPr fontId="1"/>
  </si>
  <si>
    <t>3247-1 Kounosu,Naka city, Ibaraki Prefecture, 311-0133</t>
    <phoneticPr fontId="1"/>
  </si>
  <si>
    <t>029-295-5121</t>
    <phoneticPr fontId="1"/>
  </si>
  <si>
    <t>平日:午前9:00～12:30 （受付終了11:30） 午後14:00～17:30 （受付終了17:00） 土曜日:午前9:00～12:30 （受付終了11:30） 午後14:00～16:00 （受付終了16:00） 　  休診：日曜日、国民の祝日及びその振替休日、夏季（8月14日・15日）、年末年始（12月30日～1月3日）</t>
    <rPh sb="17" eb="19">
      <t>ウケツケ</t>
    </rPh>
    <rPh sb="19" eb="21">
      <t>シュウリョウ</t>
    </rPh>
    <rPh sb="28" eb="30">
      <t>ゴゴ</t>
    </rPh>
    <rPh sb="54" eb="56">
      <t>ドヨウ</t>
    </rPh>
    <rPh sb="56" eb="57">
      <t>ヒ</t>
    </rPh>
    <rPh sb="133" eb="135">
      <t>カキ</t>
    </rPh>
    <phoneticPr fontId="1"/>
  </si>
  <si>
    <t>https://keiwa.teishinkai.or.jp/</t>
    <phoneticPr fontId="1"/>
  </si>
  <si>
    <t>内科（新患・一般外来EN）、糖尿病内科EN、循環器内科：EN、腎臓内科EN、呼吸器内科EN、消化器内科EN、神経内科EN、人工透析内科EN、整形外科、消化器外科、泌尿器科、皮膚科、眼科、リハビリテーション科、放射線科、麻酔科</t>
    <rPh sb="6" eb="8">
      <t>イッパン</t>
    </rPh>
    <rPh sb="14" eb="17">
      <t>トウニョウビョウ</t>
    </rPh>
    <rPh sb="17" eb="19">
      <t>ナイカ</t>
    </rPh>
    <rPh sb="22" eb="25">
      <t>ジュンカンキ</t>
    </rPh>
    <rPh sb="25" eb="27">
      <t>ナイカ</t>
    </rPh>
    <rPh sb="31" eb="33">
      <t>ジンゾウ</t>
    </rPh>
    <rPh sb="33" eb="35">
      <t>ナイカ</t>
    </rPh>
    <rPh sb="38" eb="41">
      <t>コキュウキ</t>
    </rPh>
    <rPh sb="41" eb="43">
      <t>ナイカ</t>
    </rPh>
    <rPh sb="61" eb="63">
      <t>ジンコウ</t>
    </rPh>
    <rPh sb="63" eb="65">
      <t>トウセキ</t>
    </rPh>
    <rPh sb="65" eb="67">
      <t>ナイカ</t>
    </rPh>
    <rPh sb="75" eb="78">
      <t>ショウカキ</t>
    </rPh>
    <rPh sb="78" eb="80">
      <t>ゲカ</t>
    </rPh>
    <rPh sb="102" eb="103">
      <t>カ</t>
    </rPh>
    <rPh sb="104" eb="108">
      <t>ホウシャセンカ</t>
    </rPh>
    <phoneticPr fontId="1"/>
  </si>
  <si>
    <t>VISA、MASTER、AMEX、JCB、Diners Club、Discover、</t>
  </si>
  <si>
    <t>電子マネー、交通系電子マネー</t>
    <rPh sb="0" eb="2">
      <t>デンシ</t>
    </rPh>
    <rPh sb="9" eb="11">
      <t>デンシ</t>
    </rPh>
    <phoneticPr fontId="1"/>
  </si>
  <si>
    <t>救急告示医療機関</t>
    <rPh sb="2" eb="4">
      <t>コクジ</t>
    </rPh>
    <phoneticPr fontId="1"/>
  </si>
  <si>
    <t>はせがわこどもクリニック</t>
    <phoneticPr fontId="1"/>
  </si>
  <si>
    <t>Hasegawa Kodomo Clinic</t>
    <phoneticPr fontId="1"/>
  </si>
  <si>
    <t>306-0235</t>
    <phoneticPr fontId="1"/>
  </si>
  <si>
    <t>茨城県古河市下辺見486-1</t>
    <rPh sb="0" eb="9">
      <t>イバラキケンコガシシモヘミ</t>
    </rPh>
    <phoneticPr fontId="1"/>
  </si>
  <si>
    <t>486-1 Shimohemi, Koga city, Ibaraki Prefecture, 306-0235</t>
  </si>
  <si>
    <t>0280-23-5477</t>
    <phoneticPr fontId="1"/>
  </si>
  <si>
    <t>平日:8:50～11:30, 13:50～17:30 （Web予約のみ） 　  休診：水曜日、日曜日、国民の祝日及びその振替休日、年末年始（12月29日～1月3日）</t>
    <rPh sb="0" eb="2">
      <t>ヘイジツ</t>
    </rPh>
    <rPh sb="43" eb="46">
      <t>スイヨウビ</t>
    </rPh>
    <rPh sb="47" eb="50">
      <t>ニチヨウビ</t>
    </rPh>
    <rPh sb="51" eb="53">
      <t>コクミン</t>
    </rPh>
    <rPh sb="54" eb="56">
      <t>シュクジツ</t>
    </rPh>
    <rPh sb="56" eb="57">
      <t>オヨ</t>
    </rPh>
    <rPh sb="60" eb="62">
      <t>フリカエ</t>
    </rPh>
    <rPh sb="62" eb="64">
      <t>キュウジツ</t>
    </rPh>
    <rPh sb="65" eb="67">
      <t>ネンマツ</t>
    </rPh>
    <rPh sb="67" eb="69">
      <t>ネンシ</t>
    </rPh>
    <rPh sb="72" eb="73">
      <t>ガツ</t>
    </rPh>
    <rPh sb="75" eb="76">
      <t>ニチ</t>
    </rPh>
    <rPh sb="78" eb="79">
      <t>ガツ</t>
    </rPh>
    <rPh sb="80" eb="81">
      <t>カ</t>
    </rPh>
    <phoneticPr fontId="1"/>
  </si>
  <si>
    <t>https://hasegawa-kodomo-koga.jp/</t>
    <phoneticPr fontId="1"/>
  </si>
  <si>
    <t>小児科：EN</t>
    <rPh sb="0" eb="3">
      <t>ショウニカ</t>
    </rPh>
    <phoneticPr fontId="1"/>
  </si>
  <si>
    <t>土浦厚生病院</t>
    <rPh sb="0" eb="6">
      <t>ツチウラコウセイビョウイン</t>
    </rPh>
    <phoneticPr fontId="1"/>
  </si>
  <si>
    <t>Tsuchiura kousei Hospital</t>
  </si>
  <si>
    <t>300-0064</t>
  </si>
  <si>
    <t>茨城県土浦市東若松町3969</t>
    <rPh sb="0" eb="10">
      <t>イバラキケンツチウラシヒガシワカマツチョウ</t>
    </rPh>
    <phoneticPr fontId="1"/>
  </si>
  <si>
    <t>3969 HigashiwakamatsuchoTsuchiura city Ibaraki Prefecture,300-0064</t>
  </si>
  <si>
    <t>029-821-2200</t>
  </si>
  <si>
    <t>月～土8：30～11：30（初診は予約制）休診：日曜日、祝日、８月15日、12月31日～1月3日）</t>
    <rPh sb="0" eb="1">
      <t>ゲツ</t>
    </rPh>
    <rPh sb="2" eb="3">
      <t>ド</t>
    </rPh>
    <rPh sb="14" eb="16">
      <t>ショシン</t>
    </rPh>
    <rPh sb="17" eb="20">
      <t>ヨヤクセイ</t>
    </rPh>
    <rPh sb="21" eb="23">
      <t>キュウシン</t>
    </rPh>
    <rPh sb="24" eb="26">
      <t>ニチヨウ</t>
    </rPh>
    <rPh sb="26" eb="27">
      <t>ヒ</t>
    </rPh>
    <rPh sb="28" eb="30">
      <t>シュクジツ</t>
    </rPh>
    <rPh sb="32" eb="33">
      <t>ガツ</t>
    </rPh>
    <rPh sb="35" eb="36">
      <t>ニチ</t>
    </rPh>
    <rPh sb="39" eb="40">
      <t>ガツ</t>
    </rPh>
    <rPh sb="42" eb="43">
      <t>ニチ</t>
    </rPh>
    <rPh sb="45" eb="46">
      <t>ガツ</t>
    </rPh>
    <rPh sb="47" eb="48">
      <t>ニチ</t>
    </rPh>
    <phoneticPr fontId="1"/>
  </si>
  <si>
    <t>https://kasuikai.or.jp/</t>
  </si>
  <si>
    <t xml:space="preserve">精神科：EN </t>
    <rPh sb="0" eb="3">
      <t>セイシンカ</t>
    </rPh>
    <phoneticPr fontId="1"/>
  </si>
  <si>
    <t>北見歯科医院</t>
    <rPh sb="0" eb="2">
      <t>キタミ</t>
    </rPh>
    <rPh sb="2" eb="6">
      <t>シカイイン</t>
    </rPh>
    <phoneticPr fontId="1"/>
  </si>
  <si>
    <t>kitami Dental Clinic</t>
    <phoneticPr fontId="1"/>
  </si>
  <si>
    <t>317-0073</t>
    <phoneticPr fontId="1"/>
  </si>
  <si>
    <t>茨城県日立市幸町1－13－10　北見ビル２階</t>
    <rPh sb="0" eb="3">
      <t>イバラキケン</t>
    </rPh>
    <rPh sb="3" eb="6">
      <t>ヒタチシ</t>
    </rPh>
    <rPh sb="6" eb="8">
      <t>サイワイチョウ</t>
    </rPh>
    <rPh sb="16" eb="18">
      <t>キタミ</t>
    </rPh>
    <rPh sb="21" eb="22">
      <t>カイ</t>
    </rPh>
    <phoneticPr fontId="1"/>
  </si>
  <si>
    <t>kitami  bldg  2nd  floor   1-13-10  saiwai-cho Hitachi-city  Ibaraki</t>
    <phoneticPr fontId="1"/>
  </si>
  <si>
    <t>0294-24-1182</t>
    <phoneticPr fontId="1"/>
  </si>
  <si>
    <t>平日:午前9:00～12:30、午後14:30～18:00  土曜:午前9:00～12:30、午後14:00～16:00 　　休診：木曜日、日曜日、国民の祝日及びその振替休日、お盆休み（8月13日～8月15日）年末年始（12月30日～1月3日）</t>
    <rPh sb="16" eb="18">
      <t>ゴゴ</t>
    </rPh>
    <rPh sb="31" eb="32">
      <t>ツチ</t>
    </rPh>
    <rPh sb="66" eb="67">
      <t>モク</t>
    </rPh>
    <rPh sb="89" eb="91">
      <t>ボンヤス</t>
    </rPh>
    <rPh sb="94" eb="95">
      <t>ガツ</t>
    </rPh>
    <rPh sb="97" eb="98">
      <t>ニチ</t>
    </rPh>
    <rPh sb="100" eb="101">
      <t>ガツ</t>
    </rPh>
    <rPh sb="103" eb="104">
      <t>ニチ</t>
    </rPh>
    <phoneticPr fontId="1"/>
  </si>
  <si>
    <t>Oral Health :EN</t>
    <phoneticPr fontId="1"/>
  </si>
  <si>
    <t>山王歯科</t>
    <rPh sb="0" eb="4">
      <t>サンオウシカ</t>
    </rPh>
    <phoneticPr fontId="1"/>
  </si>
  <si>
    <t>Sannoh Dental</t>
    <phoneticPr fontId="1"/>
  </si>
  <si>
    <t>茨城県桜川市高森1027</t>
    <rPh sb="0" eb="3">
      <t>イバラキケン</t>
    </rPh>
    <rPh sb="3" eb="8">
      <t>サクラガワシタカモリ</t>
    </rPh>
    <phoneticPr fontId="1"/>
  </si>
  <si>
    <t>1027  Takamori　Sakuragawa　city, Ibaraki Prefecture, 　309-1246</t>
    <phoneticPr fontId="1"/>
  </si>
  <si>
    <t>0296-48-6601</t>
    <phoneticPr fontId="1"/>
  </si>
  <si>
    <t>平日:午前９:00～13:30 (最終受付13:00)　午後15:30～19:00 (最終受付18:00)　  休診：第５日曜日、国民の祝日及びその振替休日、夏季休暇、年末年始（12月29日～1月3日）　※予約制※</t>
    <rPh sb="0" eb="2">
      <t>ヘイジツ</t>
    </rPh>
    <rPh sb="3" eb="5">
      <t>ゴゼン</t>
    </rPh>
    <rPh sb="17" eb="19">
      <t>サイシュウ</t>
    </rPh>
    <rPh sb="19" eb="21">
      <t>ウケツケ</t>
    </rPh>
    <rPh sb="28" eb="30">
      <t>ゴゴ</t>
    </rPh>
    <rPh sb="43" eb="45">
      <t>サイシュウ</t>
    </rPh>
    <rPh sb="45" eb="46">
      <t>ウ</t>
    </rPh>
    <rPh sb="46" eb="47">
      <t>ツ</t>
    </rPh>
    <rPh sb="59" eb="60">
      <t>ダイ</t>
    </rPh>
    <rPh sb="61" eb="64">
      <t>ニチヨウビ</t>
    </rPh>
    <rPh sb="65" eb="67">
      <t>コクミン</t>
    </rPh>
    <rPh sb="68" eb="70">
      <t>シュクジツ</t>
    </rPh>
    <rPh sb="70" eb="71">
      <t>オヨ</t>
    </rPh>
    <rPh sb="74" eb="76">
      <t>フリカエ</t>
    </rPh>
    <rPh sb="76" eb="78">
      <t>キュウジツ</t>
    </rPh>
    <rPh sb="79" eb="81">
      <t>カキ</t>
    </rPh>
    <rPh sb="81" eb="83">
      <t>キュウカ</t>
    </rPh>
    <rPh sb="84" eb="86">
      <t>ネンマツ</t>
    </rPh>
    <rPh sb="86" eb="88">
      <t>ネンシ</t>
    </rPh>
    <rPh sb="91" eb="92">
      <t>ガツ</t>
    </rPh>
    <rPh sb="94" eb="95">
      <t>ニチ</t>
    </rPh>
    <rPh sb="97" eb="98">
      <t>ガツ</t>
    </rPh>
    <rPh sb="99" eb="100">
      <t>カ</t>
    </rPh>
    <rPh sb="103" eb="106">
      <t>ヨヤクセイ</t>
    </rPh>
    <phoneticPr fontId="1"/>
  </si>
  <si>
    <t>歯科・口腔外科:EN</t>
    <rPh sb="0" eb="2">
      <t>シカ</t>
    </rPh>
    <rPh sb="3" eb="7">
      <t>コウクウゲカ</t>
    </rPh>
    <phoneticPr fontId="1"/>
  </si>
  <si>
    <t>栗田病院</t>
    <rPh sb="0" eb="2">
      <t>クリタ</t>
    </rPh>
    <rPh sb="2" eb="4">
      <t>ビョウイン</t>
    </rPh>
    <phoneticPr fontId="1"/>
  </si>
  <si>
    <t>kurita Hospital</t>
    <phoneticPr fontId="1"/>
  </si>
  <si>
    <t>311-0117</t>
    <phoneticPr fontId="1"/>
  </si>
  <si>
    <t>茨城県那珂市豊喰505</t>
    <rPh sb="0" eb="3">
      <t>イバラキケン</t>
    </rPh>
    <rPh sb="3" eb="6">
      <t>ナカシ</t>
    </rPh>
    <rPh sb="6" eb="7">
      <t>トヨ</t>
    </rPh>
    <rPh sb="7" eb="8">
      <t>ク</t>
    </rPh>
    <phoneticPr fontId="1"/>
  </si>
  <si>
    <t>505 Toyobami, Naka city, Ibaraki, Japan</t>
    <phoneticPr fontId="1"/>
  </si>
  <si>
    <t>029-298-0175</t>
    <phoneticPr fontId="1"/>
  </si>
  <si>
    <t>平日：8：30～15：00、土曜日8：30～13：30、日曜日、国民の祝日及びその振替休日、年末年始（12月29日～1月3日）</t>
    <rPh sb="0" eb="2">
      <t>ヘイジツ</t>
    </rPh>
    <rPh sb="14" eb="17">
      <t>ドヨウビ</t>
    </rPh>
    <phoneticPr fontId="1"/>
  </si>
  <si>
    <t>http://www.yuhokai-kuritah.com/</t>
    <phoneticPr fontId="1"/>
  </si>
  <si>
    <t>精神科：EN、心療内科：EN、内科：EN</t>
    <rPh sb="0" eb="3">
      <t>セイシンカ</t>
    </rPh>
    <rPh sb="7" eb="11">
      <t>シンリョウナイカ</t>
    </rPh>
    <rPh sb="15" eb="17">
      <t>ナイカ</t>
    </rPh>
    <phoneticPr fontId="1"/>
  </si>
  <si>
    <t>診断書等の一部支払いのみ可</t>
    <rPh sb="0" eb="3">
      <t>シンダンショ</t>
    </rPh>
    <rPh sb="3" eb="4">
      <t>トウ</t>
    </rPh>
    <rPh sb="5" eb="7">
      <t>イチブ</t>
    </rPh>
    <rPh sb="7" eb="9">
      <t>シハラ</t>
    </rPh>
    <rPh sb="12" eb="13">
      <t>カ</t>
    </rPh>
    <phoneticPr fontId="1"/>
  </si>
  <si>
    <t>研究学園クリニック</t>
    <rPh sb="0" eb="4">
      <t>ケンキュウ</t>
    </rPh>
    <phoneticPr fontId="1"/>
  </si>
  <si>
    <t>Kenkyugakuen Clinic</t>
    <phoneticPr fontId="1"/>
  </si>
  <si>
    <t>305-0817</t>
    <phoneticPr fontId="1"/>
  </si>
  <si>
    <t>茨城県つくば市研究学園5-12-4研究学園駅前岡田ビル5階</t>
    <rPh sb="0" eb="1">
      <t>イバラ</t>
    </rPh>
    <rPh sb="7" eb="11">
      <t>ケンキュウ</t>
    </rPh>
    <rPh sb="17" eb="21">
      <t>ケンキュウ</t>
    </rPh>
    <rPh sb="21" eb="23">
      <t>エキ</t>
    </rPh>
    <rPh sb="23" eb="25">
      <t>オカダ</t>
    </rPh>
    <rPh sb="28" eb="29">
      <t>カイ</t>
    </rPh>
    <phoneticPr fontId="1"/>
  </si>
  <si>
    <t>Kenkyugakuen-Ekimae-Okada Bid. 5F 5-12-4 Kenkyugakuen Tsukuba city, Ibaraki Prefecture, 305-0817</t>
    <phoneticPr fontId="1"/>
  </si>
  <si>
    <t>029-860-5355</t>
    <phoneticPr fontId="1"/>
  </si>
  <si>
    <t>平日:午前8:30～12:00 午後15:20〜18:30（土曜日は午前中のみ） 休診：水曜日、日曜日、国民の祝日及びその振替休日、年末年始（12月29日～1月3日）</t>
    <rPh sb="0" eb="2">
      <t>ヘイジツ</t>
    </rPh>
    <rPh sb="16" eb="18">
      <t>ゴゴ</t>
    </rPh>
    <rPh sb="30" eb="33">
      <t>ドヨウ</t>
    </rPh>
    <rPh sb="34" eb="37">
      <t>ゴゼn</t>
    </rPh>
    <rPh sb="44" eb="45">
      <t>スイ</t>
    </rPh>
    <rPh sb="45" eb="47">
      <t>ドヨウビ</t>
    </rPh>
    <rPh sb="48" eb="51">
      <t>ニチヨウビ</t>
    </rPh>
    <rPh sb="52" eb="54">
      <t>コクミン</t>
    </rPh>
    <rPh sb="55" eb="57">
      <t>シュクジツ</t>
    </rPh>
    <rPh sb="57" eb="58">
      <t>オヨ</t>
    </rPh>
    <rPh sb="61" eb="63">
      <t>フリカエ</t>
    </rPh>
    <rPh sb="63" eb="65">
      <t>キュウジツ</t>
    </rPh>
    <rPh sb="66" eb="68">
      <t>ネンマツ</t>
    </rPh>
    <rPh sb="68" eb="70">
      <t>ネンシ</t>
    </rPh>
    <rPh sb="73" eb="74">
      <t>ガツ</t>
    </rPh>
    <rPh sb="76" eb="77">
      <t>ニチ</t>
    </rPh>
    <rPh sb="79" eb="80">
      <t>ガツ</t>
    </rPh>
    <rPh sb="81" eb="82">
      <t>カ</t>
    </rPh>
    <phoneticPr fontId="1"/>
  </si>
  <si>
    <t>https://www.ken-cli.or.jp</t>
    <phoneticPr fontId="1"/>
  </si>
  <si>
    <t>内科：EN、消化器内科：EN</t>
    <rPh sb="0" eb="2">
      <t>ナイカ</t>
    </rPh>
    <rPh sb="6" eb="9">
      <t>ショウカキ</t>
    </rPh>
    <rPh sb="9" eb="11">
      <t>ナイカ</t>
    </rPh>
    <phoneticPr fontId="8"/>
  </si>
  <si>
    <t>宮田医院</t>
    <rPh sb="0" eb="2">
      <t>ミヤタ</t>
    </rPh>
    <rPh sb="2" eb="4">
      <t>イイン</t>
    </rPh>
    <phoneticPr fontId="1"/>
  </si>
  <si>
    <t>Miyata Clinic</t>
    <phoneticPr fontId="1"/>
  </si>
  <si>
    <t>308-0031</t>
    <phoneticPr fontId="1"/>
  </si>
  <si>
    <t>茨城県筑西市丙59</t>
    <rPh sb="0" eb="3">
      <t>イバラキケン</t>
    </rPh>
    <rPh sb="3" eb="6">
      <t>チクセイシ</t>
    </rPh>
    <rPh sb="6" eb="7">
      <t>ヘイ</t>
    </rPh>
    <phoneticPr fontId="1"/>
  </si>
  <si>
    <t>59Hei　Chikusei　city　Ibaraki</t>
    <phoneticPr fontId="1"/>
  </si>
  <si>
    <t>0296-22-2440</t>
    <phoneticPr fontId="1"/>
  </si>
  <si>
    <t>月～土8:30～12:00　月.水～金14:00～17:30　火16:00～17:30　休診：日、祝日、盆、年末年始　</t>
    <rPh sb="0" eb="1">
      <t>ゲツ</t>
    </rPh>
    <rPh sb="2" eb="3">
      <t>ド</t>
    </rPh>
    <rPh sb="14" eb="15">
      <t>ゲツ</t>
    </rPh>
    <rPh sb="16" eb="17">
      <t>スイ</t>
    </rPh>
    <rPh sb="18" eb="19">
      <t>キン</t>
    </rPh>
    <rPh sb="31" eb="32">
      <t>カ</t>
    </rPh>
    <rPh sb="47" eb="48">
      <t>ニチ</t>
    </rPh>
    <rPh sb="49" eb="51">
      <t>シュクジツ</t>
    </rPh>
    <rPh sb="52" eb="53">
      <t>ボン</t>
    </rPh>
    <rPh sb="54" eb="56">
      <t>ネンマツ</t>
    </rPh>
    <rPh sb="56" eb="58">
      <t>ネンシ</t>
    </rPh>
    <phoneticPr fontId="1"/>
  </si>
  <si>
    <t>http://gogyo.hs.plala.or.jp/miyatacl/html</t>
    <phoneticPr fontId="1"/>
  </si>
  <si>
    <t>内科:EN　外科:EN　消化器科:EN</t>
    <rPh sb="0" eb="2">
      <t>ナイカ</t>
    </rPh>
    <rPh sb="6" eb="8">
      <t>ゲカ</t>
    </rPh>
    <rPh sb="12" eb="15">
      <t>ショウカキ</t>
    </rPh>
    <rPh sb="15" eb="16">
      <t>カ</t>
    </rPh>
    <phoneticPr fontId="1"/>
  </si>
  <si>
    <t>ありたクリニック</t>
    <phoneticPr fontId="1"/>
  </si>
  <si>
    <t>Arita Clinic</t>
    <phoneticPr fontId="1"/>
  </si>
  <si>
    <t>305-0034</t>
    <phoneticPr fontId="1"/>
  </si>
  <si>
    <t>茨城県つくば市小野崎759-6</t>
    <rPh sb="0" eb="1">
      <t>イバラ</t>
    </rPh>
    <phoneticPr fontId="1"/>
  </si>
  <si>
    <t>759-6 Onozaki,Tsukuba cita,Ibaraki Prefecture,305-0034</t>
    <phoneticPr fontId="1"/>
  </si>
  <si>
    <t>029-828-6339</t>
    <phoneticPr fontId="1"/>
  </si>
  <si>
    <t>平日：午前9:00～12:30 午後15:00～18:00 　  土曜日：午前8:00〜12:00 休診：水曜日、日曜日、国民の祝日及びその振替休日</t>
    <rPh sb="0" eb="1">
      <t>ヘイジテゥ</t>
    </rPh>
    <rPh sb="2" eb="3">
      <t>：ゴゼn</t>
    </rPh>
    <rPh sb="16" eb="18">
      <t>ゴゴ</t>
    </rPh>
    <rPh sb="33" eb="36">
      <t>ドヨウ</t>
    </rPh>
    <rPh sb="37" eb="39">
      <t>ゴゼn</t>
    </rPh>
    <rPh sb="53" eb="56">
      <t>スイ</t>
    </rPh>
    <phoneticPr fontId="1"/>
  </si>
  <si>
    <t>https://www.aritaclinic.com（日本語）</t>
    <phoneticPr fontId="1"/>
  </si>
  <si>
    <t>内科:EN、消化器内科;EN、外科:EN、肛門外科:EN</t>
    <rPh sb="0" eb="2">
      <t>ナイカ</t>
    </rPh>
    <rPh sb="21" eb="25">
      <t>コウモn</t>
    </rPh>
    <phoneticPr fontId="1"/>
  </si>
  <si>
    <t>吉成医院</t>
    <phoneticPr fontId="1"/>
  </si>
  <si>
    <t>Yoshinari Clinic</t>
    <phoneticPr fontId="1"/>
  </si>
  <si>
    <t>319-3526</t>
    <phoneticPr fontId="1"/>
  </si>
  <si>
    <t>茨城県久慈郡大子町大子813-1</t>
    <rPh sb="0" eb="3">
      <t>イバラキケン</t>
    </rPh>
    <rPh sb="3" eb="9">
      <t>クジグンダイゴマチ</t>
    </rPh>
    <rPh sb="9" eb="11">
      <t>ダイゴ</t>
    </rPh>
    <phoneticPr fontId="1"/>
  </si>
  <si>
    <t>813-1Daigo,Daigo Town,Kuji District,Ibaraki Prefecture,319-3526</t>
    <phoneticPr fontId="1"/>
  </si>
  <si>
    <t>0295-72-0555</t>
    <phoneticPr fontId="1"/>
  </si>
  <si>
    <t>月火水金：午前8：30-11：30午後2：00-5：30　木土8：30-11：30　日祝日：休診　年末年始休診12/30午後-1/3　夏季休診8/13-16</t>
    <rPh sb="0" eb="1">
      <t>ゲツ</t>
    </rPh>
    <rPh sb="1" eb="2">
      <t>カ</t>
    </rPh>
    <rPh sb="2" eb="3">
      <t>スイ</t>
    </rPh>
    <rPh sb="3" eb="4">
      <t>キン</t>
    </rPh>
    <rPh sb="5" eb="7">
      <t>ゴゼン</t>
    </rPh>
    <rPh sb="17" eb="19">
      <t>ゴゴ</t>
    </rPh>
    <rPh sb="29" eb="30">
      <t>モク</t>
    </rPh>
    <rPh sb="30" eb="31">
      <t>ド</t>
    </rPh>
    <rPh sb="42" eb="43">
      <t>ニチ</t>
    </rPh>
    <rPh sb="43" eb="45">
      <t>シュクジツ</t>
    </rPh>
    <rPh sb="46" eb="48">
      <t>キュウシン</t>
    </rPh>
    <rPh sb="49" eb="53">
      <t>ネンマツネンシ</t>
    </rPh>
    <rPh sb="53" eb="55">
      <t>キュウシン</t>
    </rPh>
    <rPh sb="60" eb="62">
      <t>ゴゴ</t>
    </rPh>
    <rPh sb="67" eb="71">
      <t>カキキュウシン</t>
    </rPh>
    <phoneticPr fontId="1"/>
  </si>
  <si>
    <t>https://yoshinari-iin.sakura.ne.jp
（日本語）</t>
    <rPh sb="36" eb="39">
      <t>ニホンゴ</t>
    </rPh>
    <phoneticPr fontId="1"/>
  </si>
  <si>
    <t>内科EN、整形外科：EN</t>
    <rPh sb="0" eb="2">
      <t>ナイカ</t>
    </rPh>
    <rPh sb="5" eb="7">
      <t>セイケイ</t>
    </rPh>
    <phoneticPr fontId="8"/>
  </si>
  <si>
    <t>交通系IC、デビットカード</t>
    <rPh sb="0" eb="3">
      <t>コウツウケイ</t>
    </rPh>
    <phoneticPr fontId="1"/>
  </si>
  <si>
    <t>いちげ十字路クリニック</t>
  </si>
  <si>
    <t>ichigejyuujiro clinic</t>
  </si>
  <si>
    <t>312-0033</t>
  </si>
  <si>
    <t>茨城県ひたちなか市市毛1153-1</t>
  </si>
  <si>
    <t>1153-1,Ichige,Hitachinaka city,Ibaraki Prefecture,312-0033</t>
  </si>
  <si>
    <t>029-229-3348</t>
  </si>
  <si>
    <t>平日：8：30～16：30
休診：土曜日、日曜日、国民の祝日及びその振替休日、年末年始（12月29日～1月3日）</t>
  </si>
  <si>
    <t>https://ichige10.net/</t>
  </si>
  <si>
    <t>内科：ＥＮ</t>
  </si>
  <si>
    <t>無し</t>
  </si>
  <si>
    <t>菊地内科医院</t>
    <rPh sb="0" eb="6">
      <t>キクチナイカイイン</t>
    </rPh>
    <phoneticPr fontId="1"/>
  </si>
  <si>
    <t>Kikuchi Internal Medicine Clinic</t>
    <phoneticPr fontId="1"/>
  </si>
  <si>
    <t>300-0812</t>
    <phoneticPr fontId="1"/>
  </si>
  <si>
    <t>茨城県土浦市下高津1-19-37</t>
    <rPh sb="0" eb="9">
      <t>イバラキケンツチウラシシモタカツ</t>
    </rPh>
    <phoneticPr fontId="1"/>
  </si>
  <si>
    <t>1-19-37 Shimotakatsu,Tsuchiura,Ibaraki Pref.,300-0812,Japan</t>
    <phoneticPr fontId="1"/>
  </si>
  <si>
    <t>0２9-821-3770</t>
    <phoneticPr fontId="1"/>
  </si>
  <si>
    <t>午前9:00～11:30、16:00～18:00（土曜は～17:00）  　 休診：木曜、日曜、祝日、お盆、年末年始</t>
    <rPh sb="25" eb="27">
      <t>ドヨウ</t>
    </rPh>
    <rPh sb="42" eb="43">
      <t>モク</t>
    </rPh>
    <rPh sb="52" eb="53">
      <t>ボン</t>
    </rPh>
    <phoneticPr fontId="1"/>
  </si>
  <si>
    <t>https://kikuchi-naika.jp/</t>
    <phoneticPr fontId="1"/>
  </si>
  <si>
    <t>内科：EN、消化器内科：EN</t>
    <rPh sb="0" eb="2">
      <t>ナイカ</t>
    </rPh>
    <rPh sb="6" eb="11">
      <t>ショウカキナイカ</t>
    </rPh>
    <phoneticPr fontId="1"/>
  </si>
  <si>
    <t>VISA、MASTER、AMEX、JCB、Diners Club、銀聯、DISCOVER</t>
    <phoneticPr fontId="1"/>
  </si>
  <si>
    <t>交通系IC iD、Edy、nanaco、WAON、QUICPay
QRコード全般</t>
    <rPh sb="38" eb="40">
      <t>ゼンパン</t>
    </rPh>
    <phoneticPr fontId="1"/>
  </si>
  <si>
    <t>ひたちなか母と子の病院</t>
    <rPh sb="5" eb="6">
      <t>ハハ</t>
    </rPh>
    <rPh sb="7" eb="8">
      <t>コ</t>
    </rPh>
    <rPh sb="9" eb="11">
      <t>ビョウイン</t>
    </rPh>
    <phoneticPr fontId="1"/>
  </si>
  <si>
    <t xml:space="preserve">Hitachinaka Womens Hospital </t>
  </si>
  <si>
    <t>茨城県ひたちなか市青葉町19-7</t>
    <rPh sb="0" eb="3">
      <t>イバラキケン</t>
    </rPh>
    <rPh sb="8" eb="9">
      <t>シ</t>
    </rPh>
    <rPh sb="9" eb="11">
      <t>アオバ</t>
    </rPh>
    <rPh sb="11" eb="12">
      <t>マチ</t>
    </rPh>
    <phoneticPr fontId="1"/>
  </si>
  <si>
    <t>19-7, Aobacyo, Hitachinaka, Ibaraki, 312-0055</t>
  </si>
  <si>
    <t>029-273-2888</t>
  </si>
  <si>
    <t>平日午前8：30～11：30　※乳児健診・予防接種は11：00まで（乳児健診・予防接種については、土曜は行っていません）/午後11：30～17：00※土曜日は午前受付、診療のみで午後は休診です。休診：土曜午後 ／ 日・祝日</t>
    <rPh sb="0" eb="2">
      <t>ヘイジツ</t>
    </rPh>
    <rPh sb="2" eb="4">
      <t>ゴゼン</t>
    </rPh>
    <phoneticPr fontId="1"/>
  </si>
  <si>
    <t>https://www.hahatoko.com/medical/outpatient/index.html</t>
  </si>
  <si>
    <t>産科EN、婦人科EN</t>
    <rPh sb="0" eb="2">
      <t>サンカ</t>
    </rPh>
    <rPh sb="5" eb="8">
      <t>フジンカ</t>
    </rPh>
    <phoneticPr fontId="1"/>
  </si>
  <si>
    <t>みらいの丘整形外科クリニック</t>
    <rPh sb="4" eb="9">
      <t>オカセイケイゲカ</t>
    </rPh>
    <phoneticPr fontId="1"/>
  </si>
  <si>
    <t>Mirainookaseikeigeka clinic</t>
    <phoneticPr fontId="1"/>
  </si>
  <si>
    <t>300-2306</t>
    <phoneticPr fontId="1"/>
  </si>
  <si>
    <t>茨城県つくばみらい市南太田500-1</t>
    <rPh sb="0" eb="3">
      <t>イバラキケン</t>
    </rPh>
    <rPh sb="9" eb="10">
      <t>シ</t>
    </rPh>
    <rPh sb="10" eb="13">
      <t>ミナミオオタ</t>
    </rPh>
    <phoneticPr fontId="1"/>
  </si>
  <si>
    <t>500-1 Minamiota,Tsukubamirai city,Ibaraki Prefecture,300-2306</t>
    <phoneticPr fontId="1"/>
  </si>
  <si>
    <t>050-8886-1700</t>
    <phoneticPr fontId="1"/>
  </si>
  <si>
    <t>平日:午前9:00～11:30、午後14:30～17:30　土曜日：午前9:00～11:30、午後14:30～15:30　休日：火曜日・日曜日・祝日</t>
    <rPh sb="0" eb="2">
      <t>ヘイジツ</t>
    </rPh>
    <rPh sb="16" eb="18">
      <t>ゴゴ</t>
    </rPh>
    <rPh sb="30" eb="33">
      <t>ドヨウビ</t>
    </rPh>
    <rPh sb="34" eb="36">
      <t>ゴゼン</t>
    </rPh>
    <rPh sb="47" eb="49">
      <t>ゴゴ</t>
    </rPh>
    <rPh sb="61" eb="63">
      <t>キュウジツ</t>
    </rPh>
    <rPh sb="64" eb="67">
      <t>カヨウビ</t>
    </rPh>
    <rPh sb="68" eb="71">
      <t>ニチヨウビ</t>
    </rPh>
    <rPh sb="72" eb="74">
      <t>シュクジツ</t>
    </rPh>
    <phoneticPr fontId="1"/>
  </si>
  <si>
    <t>https://www.mirainooka-seikei.com/</t>
  </si>
  <si>
    <t>整形外科：EN</t>
    <rPh sb="0" eb="4">
      <t>セイケイゲカ</t>
    </rPh>
    <phoneticPr fontId="1"/>
  </si>
  <si>
    <t>医療法人新生会　豊後荘病院</t>
    <rPh sb="0" eb="13">
      <t>イ</t>
    </rPh>
    <phoneticPr fontId="1"/>
  </si>
  <si>
    <t>Bungosou Hospital</t>
    <phoneticPr fontId="1"/>
  </si>
  <si>
    <t>315-0112</t>
    <phoneticPr fontId="1"/>
  </si>
  <si>
    <t>茨城県石岡市部原７６０</t>
    <rPh sb="0" eb="8">
      <t>３１５－０１１２</t>
    </rPh>
    <phoneticPr fontId="1"/>
  </si>
  <si>
    <t>760Hebara,Ishioka city, Ibaraki Prefecture, 315-0112</t>
    <phoneticPr fontId="1"/>
  </si>
  <si>
    <t>0299-44-3211</t>
    <phoneticPr fontId="1"/>
  </si>
  <si>
    <t>平日:内科受付：午前8:30～11:30　精神科、歯科・口腔外科：完全予約制 　  休診：土曜日、日曜日、国民の祝日及びその振替休日、年末年始（12月29日～1月3日）</t>
    <rPh sb="3" eb="5">
      <t>ナイカ</t>
    </rPh>
    <rPh sb="5" eb="7">
      <t>ウケツケ</t>
    </rPh>
    <rPh sb="21" eb="24">
      <t>セイシンカ</t>
    </rPh>
    <rPh sb="25" eb="27">
      <t>シカ</t>
    </rPh>
    <rPh sb="28" eb="30">
      <t>コウクウ</t>
    </rPh>
    <rPh sb="30" eb="32">
      <t>ゲカ</t>
    </rPh>
    <rPh sb="33" eb="35">
      <t>カンゼン</t>
    </rPh>
    <rPh sb="35" eb="38">
      <t>ヨヤクセイ</t>
    </rPh>
    <phoneticPr fontId="1"/>
  </si>
  <si>
    <t>http://www.bungosou.or.jp</t>
    <phoneticPr fontId="1"/>
  </si>
  <si>
    <t>内科：EN、精神科：EN</t>
    <rPh sb="6" eb="9">
      <t>セイシンカ</t>
    </rPh>
    <phoneticPr fontId="1"/>
  </si>
  <si>
    <t>医療法人山中医院</t>
    <phoneticPr fontId="1"/>
  </si>
  <si>
    <t>Medical Corporation Yamanaka Clinic</t>
    <phoneticPr fontId="1"/>
  </si>
  <si>
    <t>300-1624</t>
    <phoneticPr fontId="1"/>
  </si>
  <si>
    <t>茨城県北相馬郡利根町中田切1-1</t>
    <rPh sb="0" eb="13">
      <t>300-1624</t>
    </rPh>
    <phoneticPr fontId="1"/>
  </si>
  <si>
    <t>1-1 Nakatagiri,Tone machi, Kitasomagun,Ibaraki Prefecture,300-1624</t>
    <phoneticPr fontId="1"/>
  </si>
  <si>
    <t>0297-68-7287</t>
    <phoneticPr fontId="1"/>
  </si>
  <si>
    <t>平日9：00～12:00  　　14:30～18:00  休診：水日祝</t>
    <rPh sb="0" eb="2">
      <t>ヘイジツ</t>
    </rPh>
    <rPh sb="29" eb="31">
      <t>キュウシン</t>
    </rPh>
    <rPh sb="32" eb="33">
      <t>スイ</t>
    </rPh>
    <rPh sb="33" eb="34">
      <t>ニチ</t>
    </rPh>
    <rPh sb="34" eb="35">
      <t>シュク</t>
    </rPh>
    <phoneticPr fontId="1"/>
  </si>
  <si>
    <t>https://yamanakaiin.sakura.ne.jp/</t>
    <phoneticPr fontId="1"/>
  </si>
  <si>
    <t>松崎医院</t>
    <phoneticPr fontId="1"/>
  </si>
  <si>
    <t>Matsuzaki Clinic</t>
    <phoneticPr fontId="1"/>
  </si>
  <si>
    <t>306-0616</t>
    <phoneticPr fontId="1"/>
  </si>
  <si>
    <t>茨城県
坂東市猫実
1421</t>
    <rPh sb="0" eb="3">
      <t>イバラキケン</t>
    </rPh>
    <rPh sb="4" eb="7">
      <t>バンドウシ</t>
    </rPh>
    <rPh sb="7" eb="9">
      <t>ネコザネ</t>
    </rPh>
    <phoneticPr fontId="1"/>
  </si>
  <si>
    <t>1421
nekozane
bando  ty,
ibaraki
306-0616</t>
    <phoneticPr fontId="1"/>
  </si>
  <si>
    <t>0297-39
-2011</t>
    <phoneticPr fontId="1"/>
  </si>
  <si>
    <t>月、火、金、土、8：30-12：00
15：00-18：00
水8：30-11：00
日　8：30-12：00</t>
    <rPh sb="0" eb="1">
      <t>ゲツ</t>
    </rPh>
    <rPh sb="2" eb="3">
      <t>カ</t>
    </rPh>
    <rPh sb="4" eb="5">
      <t>キン</t>
    </rPh>
    <rPh sb="6" eb="7">
      <t>ド</t>
    </rPh>
    <rPh sb="31" eb="32">
      <t>スイ</t>
    </rPh>
    <rPh sb="43" eb="44">
      <t>ヒ</t>
    </rPh>
    <phoneticPr fontId="1"/>
  </si>
  <si>
    <t>https://mtzk-cl.com
（日本語）</t>
    <rPh sb="21" eb="24">
      <t>ニホンゴ</t>
    </rPh>
    <phoneticPr fontId="1"/>
  </si>
  <si>
    <t>内科：EN,ZH,VI,TH、心療内科：EN,ZH,VI,TH、精神科：EN,ZH,VI,TH、皮膚科：EN,ZH,VI,TH</t>
    <rPh sb="0" eb="2">
      <t>ナイカ</t>
    </rPh>
    <rPh sb="15" eb="19">
      <t>シンリョウナイカセイシンカヒフカ</t>
    </rPh>
    <phoneticPr fontId="1"/>
  </si>
  <si>
    <t>JCB、VISA、
AMEX、JACCS</t>
    <phoneticPr fontId="1"/>
  </si>
  <si>
    <t>医療法人社団　緑鈴会　守谷こどものこころとからだのクリニック</t>
    <rPh sb="0" eb="4">
      <t>イリョウホウジン</t>
    </rPh>
    <rPh sb="4" eb="6">
      <t>シャダン</t>
    </rPh>
    <rPh sb="7" eb="8">
      <t>ミドリ</t>
    </rPh>
    <rPh sb="8" eb="9">
      <t>スズ</t>
    </rPh>
    <rPh sb="9" eb="10">
      <t>カイ</t>
    </rPh>
    <rPh sb="11" eb="13">
      <t>モリヤ</t>
    </rPh>
    <phoneticPr fontId="1"/>
  </si>
  <si>
    <t>Moriya Children's Mind and Body Clinic</t>
    <phoneticPr fontId="1"/>
  </si>
  <si>
    <t>302-0132</t>
    <phoneticPr fontId="1"/>
  </si>
  <si>
    <t>茨城県守谷市松並青葉4-2-3</t>
    <rPh sb="0" eb="3">
      <t>イバラキケン</t>
    </rPh>
    <rPh sb="3" eb="6">
      <t>モリヤシ</t>
    </rPh>
    <rPh sb="6" eb="8">
      <t>マツナミ</t>
    </rPh>
    <rPh sb="8" eb="10">
      <t>アオバ</t>
    </rPh>
    <phoneticPr fontId="1"/>
  </si>
  <si>
    <t>4-2-3　Matsunami Aoba,Moriya City</t>
    <phoneticPr fontId="1"/>
  </si>
  <si>
    <t>0297-45-4192</t>
    <phoneticPr fontId="1"/>
  </si>
  <si>
    <t>平日午前9：30～12：00　午後15：00～18：00　土曜日午前9：30～12：00　午後15：00～17：00　水曜日午後休診　祝祭日休診　当院HPにて確認ください</t>
    <rPh sb="0" eb="2">
      <t>ヘイジツ</t>
    </rPh>
    <rPh sb="2" eb="4">
      <t>ゴゼン</t>
    </rPh>
    <rPh sb="15" eb="17">
      <t>ゴゴ</t>
    </rPh>
    <rPh sb="29" eb="32">
      <t>ドヨウビ</t>
    </rPh>
    <rPh sb="32" eb="34">
      <t>ゴゼン</t>
    </rPh>
    <rPh sb="45" eb="47">
      <t>ゴゴ</t>
    </rPh>
    <rPh sb="59" eb="62">
      <t>スイヨウビ</t>
    </rPh>
    <rPh sb="62" eb="64">
      <t>ゴゴ</t>
    </rPh>
    <rPh sb="64" eb="66">
      <t>キュウシン</t>
    </rPh>
    <rPh sb="67" eb="70">
      <t>シュクサイジツ</t>
    </rPh>
    <rPh sb="70" eb="72">
      <t>キュウシン</t>
    </rPh>
    <rPh sb="73" eb="75">
      <t>トウイン</t>
    </rPh>
    <rPh sb="79" eb="81">
      <t>カクニン</t>
    </rPh>
    <phoneticPr fontId="1"/>
  </si>
  <si>
    <t>https://mcmpclinic.com/</t>
    <phoneticPr fontId="1"/>
  </si>
  <si>
    <t>小児科　Pediatrics（EN）</t>
    <rPh sb="0" eb="3">
      <t>ショウニカ</t>
    </rPh>
    <phoneticPr fontId="1"/>
  </si>
  <si>
    <t>VISA、MASTER、JCB</t>
    <phoneticPr fontId="1"/>
  </si>
  <si>
    <t>交通系IC</t>
    <rPh sb="0" eb="3">
      <t>コウツウケイ</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</si>
  <si>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</si>
  <si>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</si>
  <si>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</si>
  <si>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</si>
  <si>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</si>
  <si>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</si>
  <si>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</si>
  <si>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</si>
  <si>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</si>
  <si>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</si>
  <si>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</si>
  <si>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</si>
  <si>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</si>
  <si>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</si>
  <si>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</si>
  <si>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</si>
  <si>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</si>
  <si>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</si>
  <si>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</si>
  <si>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</si>
  <si>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</si>
  <si>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</si>
  <si>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</si>
  <si>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</si>
  <si>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</si>
  <si>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</si>
  <si>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</si>
  <si>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</si>
  <si>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</si>
  <si>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</si>
  <si>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</si>
  <si>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</si>
  <si>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</si>
  <si>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</si>
  <si>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</si>
  <si>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</si>
  <si>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</si>
  <si>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</si>
  <si>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</si>
  <si>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</si>
  <si>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</si>
  <si>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</si>
  <si>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</si>
  <si>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</si>
  <si>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</si>
  <si>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</si>
  <si>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</si>
  <si>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</si>
  <si>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</si>
  <si>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</si>
  <si>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</si>
  <si>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</si>
  <si>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</si>
  <si>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</si>
  <si>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</si>
  <si>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</si>
  <si>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</si>
  <si>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</si>
  <si>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</si>
  <si>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</si>
  <si>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</si>
  <si>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</si>
  <si>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</si>
  <si>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</si>
  <si>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</si>
  <si>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</si>
  <si>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</si>
  <si>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</si>
  <si>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</si>
  <si>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</si>
  <si>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</si>
  <si>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</si>
  <si>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</si>
  <si>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</si>
  <si>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</si>
  <si>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</si>
  <si>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</si>
  <si>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</si>
  <si>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</si>
  <si>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</si>
  <si>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</si>
  <si>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</si>
  <si>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</si>
  <si>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</si>
  <si>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</si>
  <si>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</si>
  <si>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</si>
  <si>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</si>
  <si>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</si>
  <si>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</si>
  <si>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</si>
  <si>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</si>
  <si>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</si>
  <si>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</si>
  <si>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</si>
  <si>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</si>
  <si>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</si>
  <si>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</si>
  <si>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</si>
  <si>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</si>
  <si>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</si>
  <si>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</si>
  <si>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</si>
  <si>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</si>
  <si>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</si>
  <si>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</si>
  <si>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</si>
  <si>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</si>
  <si>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</si>
  <si>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</si>
  <si>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</si>
  <si>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</si>
  <si>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</si>
  <si>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</si>
  <si>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</si>
  <si>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</si>
  <si>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</si>
  <si>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</si>
  <si>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</si>
  <si>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</si>
  <si>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</si>
  <si>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</si>
  <si>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</si>
  <si>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</si>
  <si>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</si>
  <si>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</si>
  <si>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</si>
  <si>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</si>
  <si>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</si>
  <si>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</si>
  <si>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</si>
  <si>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</si>
  <si>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</si>
  <si>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</si>
  <si>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</si>
  <si>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</si>
  <si>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</si>
  <si>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</si>
  <si>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</si>
  <si>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</si>
  <si>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</si>
  <si>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</si>
  <si>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</si>
  <si>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</si>
  <si>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</si>
  <si>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</si>
  <si>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</si>
  <si>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</si>
  <si>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</si>
  <si>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</si>
  <si>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</si>
  <si>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</si>
  <si>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</si>
  <si>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</si>
  <si>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</si>
  <si>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</si>
  <si>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</si>
  <si>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</si>
  <si>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</si>
  <si>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</si>
  <si>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</si>
  <si>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</si>
  <si>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</si>
  <si>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</si>
  <si>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</si>
  <si>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</si>
  <si>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</si>
  <si>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</si>
  <si>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</si>
  <si>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</si>
  <si>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</si>
  <si>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</si>
  <si>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</si>
  <si>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</si>
  <si>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</si>
  <si>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</si>
  <si>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</si>
  <si>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</si>
  <si>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</si>
  <si>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</si>
  <si>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</si>
  <si>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</si>
  <si>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</si>
  <si>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</si>
  <si>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</si>
  <si>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</si>
  <si>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</si>
  <si>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</si>
  <si>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</si>
  <si>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</si>
  <si>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</si>
  <si>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</si>
  <si>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</si>
  <si>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</si>
  <si>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</si>
  <si>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</si>
  <si>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</si>
  <si>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</si>
  <si>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</si>
  <si>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</si>
  <si>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</si>
  <si>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</si>
  <si>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</si>
  <si>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</si>
  <si>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</si>
  <si>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</si>
  <si>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</si>
  <si>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</si>
  <si>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</si>
  <si>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</si>
  <si>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</si>
  <si>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</si>
  <si>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</si>
  <si>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</si>
  <si>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</si>
  <si>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</si>
  <si>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</si>
  <si>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</si>
  <si>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</si>
  <si>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</si>
  <si>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</si>
  <si>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</si>
  <si>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</si>
  <si>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</si>
  <si>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</si>
  <si>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</si>
  <si>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</si>
  <si>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</si>
  <si>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</si>
  <si>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</si>
  <si>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</si>
  <si>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</si>
  <si>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</si>
  <si>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</si>
  <si>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</si>
  <si>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</si>
  <si>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</si>
  <si>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</si>
  <si>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</si>
  <si>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</si>
  <si>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</si>
  <si>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</si>
  <si>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</si>
  <si>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</si>
  <si>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</si>
  <si>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</si>
  <si>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</si>
  <si>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</si>
  <si>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</si>
  <si>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</si>
  <si>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</si>
  <si>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</si>
  <si>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</si>
  <si>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</si>
  <si>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</si>
  <si>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</si>
  <si>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</si>
  <si>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</si>
  <si>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</si>
  <si>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</si>
  <si>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</si>
  <si>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</si>
  <si>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</si>
  <si>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</si>
  <si>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</si>
  <si>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</si>
  <si>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</si>
  <si>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</si>
  <si>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</si>
  <si>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</si>
  <si>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</si>
  <si>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</si>
  <si>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</si>
  <si>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</si>
  <si>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</si>
  <si>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</si>
  <si>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</si>
  <si>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</si>
  <si>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</si>
  <si>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</si>
  <si>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</si>
  <si>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</si>
  <si>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</si>
  <si>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</si>
  <si>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</si>
  <si>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</si>
  <si>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</si>
  <si>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</si>
  <si>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</si>
  <si>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</si>
  <si>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</si>
  <si>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</si>
  <si>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</si>
  <si>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</si>
  <si>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</si>
  <si>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</si>
  <si>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</si>
  <si>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</si>
  <si>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</si>
  <si>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</si>
  <si>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</si>
  <si>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</si>
  <si>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</si>
  <si>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</si>
  <si>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</si>
  <si>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</si>
  <si>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</si>
  <si>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</si>
  <si>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</si>
  <si>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</si>
  <si>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</si>
  <si>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</si>
  <si>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</si>
  <si>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</si>
  <si>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</si>
  <si>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</si>
  <si>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</si>
  <si>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</si>
  <si>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</si>
  <si>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</si>
  <si>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</si>
  <si>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</si>
  <si>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</si>
  <si>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</si>
  <si>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</si>
  <si>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</si>
  <si>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</si>
  <si>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</si>
  <si>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</si>
  <si>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</si>
  <si>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</si>
  <si>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</si>
  <si>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</si>
  <si>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</si>
  <si>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</si>
  <si>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</si>
  <si>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</si>
  <si>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</si>
  <si>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</si>
  <si>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</si>
  <si>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</si>
  <si>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</si>
  <si>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</si>
  <si>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</si>
  <si>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</si>
  <si>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</si>
  <si>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</si>
  <si>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</si>
  <si>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</si>
  <si>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</si>
  <si>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</si>
  <si>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</si>
  <si>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</si>
  <si>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</si>
  <si>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</si>
  <si>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</si>
  <si>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</si>
  <si>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</si>
  <si>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</si>
  <si>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</si>
  <si>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</si>
  <si>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</si>
  <si>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</si>
  <si>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</si>
  <si>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</si>
  <si>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</si>
  <si>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</si>
  <si>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</si>
  <si>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</si>
  <si>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</si>
  <si>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</si>
  <si>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</si>
  <si>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</si>
  <si>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</si>
  <si>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</si>
  <si>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</si>
  <si>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</si>
  <si>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</si>
  <si>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</si>
  <si>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</si>
  <si>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</si>
  <si>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</si>
  <si>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</si>
  <si>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</si>
  <si>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</si>
  <si>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</si>
  <si>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</si>
  <si>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</si>
  <si>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</si>
  <si>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</si>
  <si>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</si>
  <si>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</si>
  <si>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</si>
  <si>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</si>
  <si>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</si>
  <si>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</si>
  <si>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</si>
  <si>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</si>
  <si>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</si>
  <si>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</si>
  <si>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</si>
  <si>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</si>
  <si>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</si>
  <si>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</si>
  <si>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</si>
  <si>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</si>
  <si>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</si>
  <si>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</si>
  <si>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</si>
  <si>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</si>
  <si>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</si>
  <si>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</si>
  <si>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</si>
  <si>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</si>
  <si>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</si>
  <si>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</si>
  <si>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</si>
  <si>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</si>
  <si>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</si>
  <si>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</si>
  <si>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</si>
  <si>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</si>
  <si>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</si>
  <si>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</si>
  <si>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</si>
  <si>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</si>
  <si>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</si>
  <si>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</si>
  <si>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</si>
  <si>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</si>
  <si>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</si>
  <si>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</si>
  <si>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</si>
  <si>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</si>
  <si>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</si>
  <si>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</si>
  <si>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</si>
  <si>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</si>
  <si>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</si>
  <si>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</si>
  <si>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</si>
  <si>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</si>
  <si>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</si>
  <si>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</si>
  <si>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</si>
  <si>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</si>
  <si>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</si>
  <si>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</si>
  <si>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</si>
  <si>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</si>
  <si>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</si>
  <si>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</si>
  <si>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</si>
  <si>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</si>
  <si>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</si>
  <si>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</si>
  <si>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</si>
  <si>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</si>
  <si>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</si>
  <si>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</si>
  <si>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</si>
  <si>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</si>
  <si>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</si>
  <si>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</si>
  <si>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</si>
  <si>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</si>
  <si>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</si>
  <si>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</si>
  <si>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</si>
  <si>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</si>
  <si>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</si>
  <si>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</si>
  <si>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</si>
  <si>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</si>
  <si>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</si>
  <si>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</si>
  <si>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</si>
  <si>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</si>
  <si>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</si>
  <si>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</si>
  <si>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</si>
  <si>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</si>
  <si>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</si>
  <si>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</si>
  <si>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</si>
  <si>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</si>
  <si>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</si>
  <si>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</si>
  <si>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</si>
  <si>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</si>
  <si>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</si>
  <si>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</si>
  <si>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</si>
  <si>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</si>
  <si>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</si>
  <si>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</si>
  <si>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</si>
  <si>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</si>
  <si>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</si>
  <si>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</si>
  <si>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</si>
  <si>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</si>
  <si>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</si>
  <si>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</si>
  <si>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</si>
  <si>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</si>
  <si>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</si>
  <si>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</si>
  <si>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</si>
  <si>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</si>
  <si>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</si>
  <si>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</si>
  <si>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</si>
  <si>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</si>
  <si>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</si>
  <si>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</si>
  <si>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</si>
  <si>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</si>
  <si>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</si>
  <si>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</si>
  <si>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</si>
  <si>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</si>
  <si>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</si>
  <si>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</si>
  <si>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</si>
  <si>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</si>
  <si>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</si>
  <si>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</si>
  <si>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</si>
  <si>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</si>
  <si>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</si>
  <si>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</si>
  <si>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</si>
  <si>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</si>
  <si>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</si>
  <si>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</si>
  <si>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</si>
  <si>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</si>
  <si>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</si>
  <si>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</si>
  <si>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</si>
  <si>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</si>
  <si>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</si>
  <si>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</si>
  <si>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</si>
  <si>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</si>
  <si>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</si>
  <si>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</si>
  <si>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</si>
  <si>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</si>
  <si>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</si>
  <si>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</si>
  <si>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</si>
  <si>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</si>
  <si>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</si>
  <si>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</si>
  <si>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</si>
  <si>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</si>
  <si>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</si>
  <si>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</si>
  <si>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</si>
  <si>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</si>
  <si>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</si>
  <si>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</si>
  <si>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</si>
  <si>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</si>
  <si>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</si>
  <si>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</si>
  <si>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</si>
  <si>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</si>
  <si>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</si>
  <si>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</si>
  <si>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</si>
  <si>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</si>
  <si>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</si>
  <si>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</si>
  <si>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</si>
  <si>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</si>
  <si>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</si>
  <si>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</si>
  <si>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</si>
  <si>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</si>
  <si>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</si>
  <si>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</si>
  <si>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</si>
  <si>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</si>
  <si>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</si>
  <si>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</si>
  <si>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</si>
  <si>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</si>
  <si>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</si>
  <si>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</si>
  <si>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</si>
  <si>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</si>
  <si>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</si>
  <si>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</si>
  <si>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</si>
  <si>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</si>
  <si>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</si>
  <si>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</si>
  <si>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</si>
  <si>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</si>
  <si>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</si>
  <si>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</si>
  <si>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</si>
  <si>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</si>
  <si>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</si>
  <si>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</si>
  <si>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</si>
  <si>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</si>
  <si>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</si>
  <si>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</si>
  <si>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</si>
  <si>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</si>
  <si>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</si>
  <si>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</si>
  <si>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</si>
  <si>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</si>
  <si>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</si>
  <si>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</si>
  <si>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</si>
  <si>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</si>
  <si>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</si>
  <si>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</si>
  <si>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</si>
  <si>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</si>
  <si>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</si>
  <si>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</si>
  <si>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</si>
  <si>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</si>
  <si>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</si>
  <si>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</si>
  <si>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</si>
  <si>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</si>
  <si>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</si>
  <si>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</si>
  <si>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</si>
  <si>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</si>
  <si>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</si>
  <si>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</si>
  <si>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</si>
  <si>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</si>
  <si>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</si>
  <si>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</si>
  <si>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</si>
  <si>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</si>
  <si>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</si>
  <si>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</si>
  <si>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</si>
  <si>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</si>
  <si>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</si>
  <si>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</si>
  <si>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</si>
  <si>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</si>
  <si>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</si>
  <si>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</si>
  <si>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</si>
  <si>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</si>
  <si>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</si>
  <si>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</si>
  <si>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</si>
  <si>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</si>
  <si>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</si>
  <si>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</si>
  <si>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</si>
  <si>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</si>
  <si>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</si>
  <si>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</si>
  <si>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</si>
  <si>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</si>
  <si>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</si>
  <si>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</si>
  <si>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</si>
  <si>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</si>
  <si>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</si>
  <si>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</si>
  <si>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</si>
  <si>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</si>
  <si>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</si>
  <si>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</si>
  <si>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</si>
  <si>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</si>
  <si>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</si>
  <si>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</si>
  <si>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</si>
  <si>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</si>
  <si>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</si>
  <si>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</si>
  <si>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</si>
  <si>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</si>
  <si>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</si>
  <si>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</si>
  <si>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</si>
  <si>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</si>
  <si>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</si>
  <si>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</si>
  <si>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</si>
  <si>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</si>
  <si>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</si>
  <si>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</si>
  <si>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</si>
  <si>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</si>
  <si>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</si>
  <si>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</si>
  <si>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</si>
  <si>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</si>
  <si>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</si>
  <si>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</si>
  <si>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</si>
  <si>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</si>
  <si>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</si>
  <si>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</si>
  <si>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</si>
  <si>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</si>
  <si>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</si>
  <si>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</si>
  <si>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</si>
  <si>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</si>
  <si>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</si>
  <si>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</si>
  <si>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</si>
  <si>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</si>
  <si>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</si>
  <si>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</si>
  <si>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</si>
  <si>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</si>
  <si>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</si>
  <si>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</si>
  <si>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</si>
  <si>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</si>
  <si>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</si>
  <si>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</si>
  <si>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</si>
  <si>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</si>
  <si>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</si>
  <si>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</si>
  <si>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</si>
  <si>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</si>
  <si>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</si>
  <si>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</si>
  <si>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</si>
  <si>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</si>
  <si>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</si>
  <si>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</si>
  <si>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</si>
  <si>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</si>
  <si>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</si>
  <si>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</si>
  <si>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</si>
  <si>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</si>
  <si>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</si>
  <si>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</si>
  <si>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</si>
  <si>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</si>
  <si>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</si>
  <si>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</si>
  <si>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</si>
  <si>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</si>
  <si>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</si>
  <si>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</si>
  <si>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</si>
  <si>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</si>
  <si>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</si>
  <si>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</si>
  <si>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</si>
  <si>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</si>
  <si>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</si>
  <si>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</si>
  <si>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</si>
  <si>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</si>
  <si>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</si>
  <si>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</si>
  <si>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</si>
  <si>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</si>
  <si>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</si>
  <si>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</si>
  <si>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</si>
  <si>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</si>
  <si>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</si>
  <si>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</si>
  <si>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</si>
  <si>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</si>
  <si>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</si>
  <si>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</si>
  <si>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</si>
  <si>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</si>
  <si>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</si>
  <si>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</si>
  <si>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</si>
  <si>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</si>
  <si>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</si>
  <si>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</si>
  <si>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</si>
  <si>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</si>
  <si>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</si>
  <si>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</si>
  <si>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</si>
  <si>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</si>
  <si>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</si>
  <si>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</si>
  <si>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</si>
  <si>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</si>
  <si>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</si>
  <si>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</si>
  <si>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</si>
  <si>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</si>
  <si>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</si>
  <si>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</si>
  <si>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</si>
  <si>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</si>
  <si>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</si>
  <si>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</si>
  <si>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</si>
  <si>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</si>
  <si>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</si>
  <si>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</si>
  <si>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</si>
  <si>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</si>
  <si>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</si>
  <si>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</si>
  <si>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</si>
  <si>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</si>
  <si>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</si>
  <si>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</si>
  <si>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</si>
  <si>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</si>
  <si>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</si>
  <si>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</si>
  <si>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</si>
  <si>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</si>
  <si>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</si>
  <si>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</si>
  <si>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</si>
  <si>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</si>
  <si>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</si>
  <si>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</si>
  <si>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</si>
  <si>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</si>
  <si>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</si>
  <si>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医療法人社団とりの森デンタルケア</t>
    <rPh sb="0" eb="2">
      <t>イリョウ</t>
    </rPh>
    <rPh sb="2" eb="4">
      <t>ホウジン</t>
    </rPh>
    <rPh sb="4" eb="6">
      <t>シャダン</t>
    </rPh>
    <rPh sb="9" eb="10">
      <t>モリ</t>
    </rPh>
    <phoneticPr fontId="9"/>
  </si>
  <si>
    <t>Torinomori Dental Care, Medical corporation</t>
    <phoneticPr fontId="9"/>
  </si>
  <si>
    <t>373-0062</t>
    <phoneticPr fontId="9"/>
  </si>
  <si>
    <r>
      <t>群馬県太</t>
    </r>
    <r>
      <rPr>
        <sz val="12"/>
        <color theme="1"/>
        <rFont val="Microsoft JhengHei UI"/>
        <family val="3"/>
        <charset val="134"/>
      </rPr>
      <t>⽥市⿃⼭中町</t>
    </r>
    <r>
      <rPr>
        <sz val="12"/>
        <color theme="1"/>
        <rFont val="ＭＳ Ｐゴシック"/>
        <family val="3"/>
        <charset val="128"/>
      </rPr>
      <t>271-1</t>
    </r>
    <phoneticPr fontId="9"/>
  </si>
  <si>
    <t>271-1 Toriyama Nakacho, Ota City, Gunma Prefecture</t>
    <phoneticPr fontId="9"/>
  </si>
  <si>
    <t>0276-25-7191</t>
    <phoneticPr fontId="9"/>
  </si>
  <si>
    <t>月火水金土:9:00-17:00（日・木・祝日休診）</t>
    <rPh sb="0" eb="1">
      <t>ゲツ</t>
    </rPh>
    <rPh sb="1" eb="2">
      <t>カ</t>
    </rPh>
    <rPh sb="2" eb="3">
      <t>スイ</t>
    </rPh>
    <rPh sb="3" eb="4">
      <t>キン</t>
    </rPh>
    <rPh sb="4" eb="5">
      <t>ド</t>
    </rPh>
    <rPh sb="17" eb="18">
      <t>ニチ</t>
    </rPh>
    <rPh sb="19" eb="20">
      <t>モク</t>
    </rPh>
    <rPh sb="21" eb="23">
      <t>シュクジツ</t>
    </rPh>
    <rPh sb="23" eb="25">
      <t>キュウシン</t>
    </rPh>
    <phoneticPr fontId="9"/>
  </si>
  <si>
    <t>https://torinomori.jp/(日本語)、https://torinomori.jp/en/ (英語)</t>
    <phoneticPr fontId="1"/>
  </si>
  <si>
    <t>歯科：英、ポルトガル、スペイン</t>
    <rPh sb="0" eb="2">
      <t>シカ</t>
    </rPh>
    <rPh sb="3" eb="4">
      <t>エイ</t>
    </rPh>
    <phoneticPr fontId="9"/>
  </si>
  <si>
    <t>isa, Mastercard, JCB, American Express</t>
    <phoneticPr fontId="9"/>
  </si>
  <si>
    <t>英、ポルトガル、スペイン／月火水金土9:00-17:00</t>
    <rPh sb="0" eb="1">
      <t>エイ</t>
    </rPh>
    <rPh sb="13" eb="14">
      <t>ゲツ</t>
    </rPh>
    <rPh sb="14" eb="15">
      <t>カ</t>
    </rPh>
    <rPh sb="15" eb="16">
      <t>スイ</t>
    </rPh>
    <rPh sb="16" eb="17">
      <t>キン</t>
    </rPh>
    <rPh sb="17" eb="18">
      <t>ド</t>
    </rPh>
    <phoneticPr fontId="1"/>
  </si>
  <si>
    <t>英、ポルトガル、スペイン／月火水金土9:00-17:00</t>
    <phoneticPr fontId="1"/>
  </si>
  <si>
    <t>翻訳端末の利用：英、中、韓</t>
    <rPh sb="0" eb="2">
      <t>ホンヤク</t>
    </rPh>
    <rPh sb="2" eb="4">
      <t>タンマツ</t>
    </rPh>
    <rPh sb="5" eb="7">
      <t>リヨウ</t>
    </rPh>
    <rPh sb="8" eb="9">
      <t>エイ</t>
    </rPh>
    <rPh sb="10" eb="11">
      <t>チュウ</t>
    </rPh>
    <rPh sb="12" eb="13">
      <t>カン</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</si>
  <si>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</si>
  <si>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</si>
  <si>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</si>
  <si>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</si>
  <si>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</si>
  <si>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</si>
  <si>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</si>
  <si>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</si>
  <si>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</si>
  <si>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</si>
  <si>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</si>
  <si>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</si>
  <si>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</si>
  <si>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</si>
  <si>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</si>
  <si>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</si>
  <si>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</si>
  <si>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</si>
  <si>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</si>
  <si>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</si>
  <si>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</si>
  <si>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</si>
  <si>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</si>
  <si>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</si>
  <si>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</si>
  <si>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</si>
  <si>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</si>
  <si>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</si>
  <si>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</si>
  <si>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</si>
  <si>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</si>
  <si>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</si>
  <si>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</si>
  <si>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</si>
  <si>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</si>
  <si>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</si>
  <si>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</si>
  <si>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</si>
  <si>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</si>
  <si>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</si>
  <si>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</si>
  <si>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</si>
  <si>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</si>
  <si>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</si>
  <si>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</si>
  <si>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</si>
  <si>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</si>
  <si>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</si>
  <si>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</si>
  <si>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</si>
  <si>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</si>
  <si>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</si>
  <si>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</si>
  <si>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</si>
  <si>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</si>
  <si>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</si>
  <si>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</si>
  <si>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</si>
  <si>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</si>
  <si>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</si>
  <si>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</si>
  <si>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</si>
  <si>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</si>
  <si>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</si>
  <si>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</si>
  <si>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</si>
  <si>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</si>
  <si>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</si>
  <si>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</si>
  <si>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</si>
  <si>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</si>
  <si>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</si>
  <si>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</si>
  <si>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</si>
  <si>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</si>
  <si>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</si>
  <si>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</si>
  <si>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</si>
  <si>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</si>
  <si>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</si>
  <si>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</si>
  <si>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</si>
  <si>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</si>
  <si>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</si>
  <si>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</si>
  <si>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</si>
  <si>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</si>
  <si>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</si>
  <si>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</si>
  <si>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</si>
  <si>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</si>
  <si>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</si>
  <si>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</si>
  <si>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</si>
  <si>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</si>
  <si>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</si>
  <si>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</si>
  <si>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</si>
  <si>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</si>
  <si>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</si>
  <si>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</si>
  <si>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</si>
  <si>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</si>
  <si>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</si>
  <si>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</si>
  <si>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</si>
  <si>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</si>
  <si>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</si>
  <si>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</si>
  <si>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</si>
  <si>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</si>
  <si>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</si>
  <si>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</si>
  <si>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</si>
  <si>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</si>
  <si>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</si>
  <si>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</si>
  <si>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</si>
  <si>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</si>
  <si>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</si>
  <si>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</si>
  <si>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</si>
  <si>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</si>
  <si>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</si>
  <si>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</si>
  <si>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</si>
  <si>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</si>
  <si>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</si>
  <si>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</si>
  <si>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</si>
  <si>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</si>
  <si>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</si>
  <si>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</si>
  <si>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</si>
  <si>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</si>
  <si>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</si>
  <si>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</si>
  <si>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</si>
  <si>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</si>
  <si>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</si>
  <si>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</si>
  <si>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</si>
  <si>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</si>
  <si>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</si>
  <si>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</si>
  <si>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</si>
  <si>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</si>
  <si>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</si>
  <si>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</si>
  <si>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</si>
  <si>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</si>
  <si>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</si>
  <si>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</si>
  <si>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</si>
  <si>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</si>
  <si>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</si>
  <si>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</si>
  <si>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</si>
  <si>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</si>
  <si>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</si>
  <si>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</si>
  <si>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</si>
  <si>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</si>
  <si>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</si>
  <si>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</si>
  <si>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</si>
  <si>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</si>
  <si>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</si>
  <si>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</si>
  <si>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</si>
  <si>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</si>
  <si>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</si>
  <si>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</si>
  <si>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</si>
  <si>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</si>
  <si>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</si>
  <si>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</si>
  <si>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</si>
  <si>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</si>
  <si>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</si>
  <si>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</si>
  <si>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</si>
  <si>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</si>
  <si>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</si>
  <si>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</si>
  <si>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</si>
  <si>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</si>
  <si>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</si>
  <si>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</si>
  <si>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</si>
  <si>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</si>
  <si>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</si>
  <si>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</si>
  <si>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</si>
  <si>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</si>
  <si>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</si>
  <si>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</si>
  <si>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</si>
  <si>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</si>
  <si>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</si>
  <si>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</si>
  <si>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</si>
  <si>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</si>
  <si>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</si>
  <si>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</si>
  <si>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</si>
  <si>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</si>
  <si>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</si>
  <si>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</si>
  <si>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</si>
  <si>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</si>
  <si>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</si>
  <si>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</si>
  <si>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</si>
  <si>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</si>
  <si>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</si>
  <si>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</si>
  <si>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</si>
  <si>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</si>
  <si>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</si>
  <si>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</si>
  <si>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</si>
  <si>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</si>
  <si>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</si>
  <si>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</si>
  <si>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</si>
  <si>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</si>
  <si>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</si>
  <si>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</si>
  <si>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</si>
  <si>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</si>
  <si>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</si>
  <si>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</si>
  <si>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</si>
  <si>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</si>
  <si>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</si>
  <si>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</si>
  <si>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</si>
  <si>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</si>
  <si>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</si>
  <si>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</si>
  <si>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</si>
  <si>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</si>
  <si>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</si>
  <si>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</si>
  <si>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</si>
  <si>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</si>
  <si>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</si>
  <si>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</si>
  <si>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</si>
  <si>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</si>
  <si>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</si>
  <si>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</si>
  <si>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</si>
  <si>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</si>
  <si>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</si>
  <si>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</si>
  <si>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</si>
  <si>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</si>
  <si>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</si>
  <si>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</si>
  <si>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</si>
  <si>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</si>
  <si>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</si>
  <si>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</si>
  <si>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</si>
  <si>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</si>
  <si>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</si>
  <si>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</si>
  <si>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</si>
  <si>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</si>
  <si>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</si>
  <si>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</si>
  <si>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</si>
  <si>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</si>
  <si>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</si>
  <si>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</si>
  <si>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</si>
  <si>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</si>
  <si>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</si>
  <si>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</si>
  <si>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</si>
  <si>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</si>
  <si>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</si>
  <si>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</si>
  <si>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</si>
  <si>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</si>
  <si>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</si>
  <si>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</si>
  <si>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</si>
  <si>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</si>
  <si>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</si>
  <si>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</si>
  <si>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</si>
  <si>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</si>
  <si>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</si>
  <si>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</si>
  <si>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</si>
  <si>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</si>
  <si>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</si>
  <si>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</si>
  <si>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</si>
  <si>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</si>
  <si>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</si>
  <si>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</si>
  <si>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</si>
  <si>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</si>
  <si>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</si>
  <si>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</si>
  <si>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</si>
  <si>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</si>
  <si>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</si>
  <si>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</si>
  <si>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</si>
  <si>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</si>
  <si>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</si>
  <si>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</si>
  <si>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</si>
  <si>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</si>
  <si>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</si>
  <si>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</si>
  <si>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</si>
  <si>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</si>
  <si>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</si>
  <si>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</si>
  <si>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</si>
  <si>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</si>
  <si>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</si>
  <si>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</si>
  <si>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</si>
  <si>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</si>
  <si>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</si>
  <si>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</si>
  <si>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</si>
  <si>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</si>
  <si>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</si>
  <si>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</si>
  <si>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</si>
  <si>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</si>
  <si>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</si>
  <si>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</si>
  <si>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</si>
  <si>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</si>
  <si>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</si>
  <si>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</si>
  <si>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</si>
  <si>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</si>
  <si>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</si>
  <si>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</si>
  <si>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</si>
  <si>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</si>
  <si>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</si>
  <si>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</si>
  <si>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</si>
  <si>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</si>
  <si>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</si>
  <si>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</si>
  <si>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</si>
  <si>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</si>
  <si>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</si>
  <si>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</si>
  <si>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</si>
  <si>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</si>
  <si>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</si>
  <si>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</si>
  <si>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</si>
  <si>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</si>
  <si>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</si>
  <si>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</si>
  <si>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</si>
  <si>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</si>
  <si>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</si>
  <si>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</si>
  <si>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</si>
  <si>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</si>
  <si>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</si>
  <si>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</si>
  <si>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</si>
  <si>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</si>
  <si>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</si>
  <si>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</si>
  <si>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</si>
  <si>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</si>
  <si>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</si>
  <si>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</si>
  <si>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</si>
  <si>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</si>
  <si>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</si>
  <si>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</si>
  <si>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</si>
  <si>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</si>
  <si>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</si>
  <si>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</si>
  <si>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</si>
  <si>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</si>
  <si>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</si>
  <si>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</si>
  <si>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</si>
  <si>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</si>
  <si>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</si>
  <si>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</si>
  <si>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</si>
  <si>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</si>
  <si>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</si>
  <si>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</si>
  <si>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</si>
  <si>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</si>
  <si>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</si>
  <si>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</si>
  <si>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</si>
  <si>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</si>
  <si>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</si>
  <si>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</si>
  <si>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</si>
  <si>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</si>
  <si>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</si>
  <si>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</si>
  <si>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</si>
  <si>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</si>
  <si>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</si>
  <si>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</si>
  <si>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</si>
  <si>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</si>
  <si>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</si>
  <si>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</si>
  <si>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</si>
  <si>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</si>
  <si>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</si>
  <si>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</si>
  <si>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</si>
  <si>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</si>
  <si>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</si>
  <si>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</si>
  <si>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</si>
  <si>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</si>
  <si>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</si>
  <si>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</si>
  <si>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</si>
  <si>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</si>
  <si>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</si>
  <si>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</si>
  <si>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</si>
  <si>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</si>
  <si>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</si>
  <si>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</si>
  <si>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</si>
  <si>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</si>
  <si>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</si>
  <si>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</si>
  <si>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</si>
  <si>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</si>
  <si>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</si>
  <si>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</si>
  <si>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</si>
  <si>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</si>
  <si>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</si>
  <si>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</si>
  <si>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</si>
  <si>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</si>
  <si>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</si>
  <si>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</si>
  <si>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</si>
  <si>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</si>
  <si>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</si>
  <si>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</si>
  <si>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</si>
  <si>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</si>
  <si>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</si>
  <si>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</si>
  <si>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</si>
  <si>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</si>
  <si>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</si>
  <si>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</si>
  <si>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</si>
  <si>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</si>
  <si>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</si>
  <si>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</si>
  <si>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</si>
  <si>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</si>
  <si>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</si>
  <si>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</si>
  <si>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</si>
  <si>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</si>
  <si>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</si>
  <si>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</si>
  <si>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</si>
  <si>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</si>
  <si>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</si>
  <si>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</si>
  <si>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</si>
  <si>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</si>
  <si>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</si>
  <si>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</si>
  <si>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</si>
  <si>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</si>
  <si>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</si>
  <si>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</si>
  <si>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</si>
  <si>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</si>
  <si>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</si>
  <si>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</si>
  <si>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</si>
  <si>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</si>
  <si>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</si>
  <si>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</si>
  <si>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</si>
  <si>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</si>
  <si>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</si>
  <si>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</si>
  <si>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</si>
  <si>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</si>
  <si>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</si>
  <si>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</si>
  <si>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</si>
  <si>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</si>
  <si>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</si>
  <si>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</si>
  <si>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</si>
  <si>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</si>
  <si>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</si>
  <si>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</si>
  <si>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</si>
  <si>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</si>
  <si>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</si>
  <si>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</si>
  <si>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</si>
  <si>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</si>
  <si>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</si>
  <si>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</si>
  <si>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</si>
  <si>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</si>
  <si>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</si>
  <si>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</si>
  <si>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</si>
  <si>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</si>
  <si>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</si>
  <si>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</si>
  <si>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</si>
  <si>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</si>
  <si>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</si>
  <si>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</si>
  <si>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</si>
  <si>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</si>
  <si>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</si>
  <si>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</si>
  <si>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</si>
  <si>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</si>
  <si>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</si>
  <si>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</si>
  <si>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</si>
  <si>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</si>
  <si>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</si>
  <si>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</si>
  <si>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</si>
  <si>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</si>
  <si>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</si>
  <si>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</si>
  <si>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</si>
  <si>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</si>
  <si>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</si>
  <si>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</si>
  <si>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</si>
  <si>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</si>
  <si>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</si>
  <si>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</si>
  <si>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</si>
  <si>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</si>
  <si>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</si>
  <si>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</si>
  <si>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</si>
  <si>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</si>
  <si>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</si>
  <si>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</si>
  <si>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</si>
  <si>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</si>
  <si>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</si>
  <si>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</si>
  <si>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</si>
  <si>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</si>
  <si>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</si>
  <si>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</si>
  <si>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</si>
  <si>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</si>
  <si>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</si>
  <si>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</si>
  <si>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</si>
  <si>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</si>
  <si>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</si>
  <si>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</si>
  <si>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</si>
  <si>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</si>
  <si>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</si>
  <si>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</si>
  <si>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</si>
  <si>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</si>
  <si>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</si>
  <si>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</si>
  <si>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</si>
  <si>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</si>
  <si>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</si>
  <si>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</si>
  <si>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</si>
  <si>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</si>
  <si>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</si>
  <si>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</si>
  <si>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</si>
  <si>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</si>
  <si>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</si>
  <si>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</si>
  <si>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</si>
  <si>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</si>
  <si>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</si>
  <si>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</si>
  <si>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</si>
  <si>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</si>
  <si>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</si>
  <si>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</si>
  <si>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</si>
  <si>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</si>
  <si>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</si>
  <si>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</si>
  <si>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</si>
  <si>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</si>
  <si>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</si>
  <si>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</si>
  <si>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</si>
  <si>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</si>
  <si>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</si>
  <si>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</si>
  <si>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</si>
  <si>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</si>
  <si>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</si>
  <si>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</si>
  <si>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</si>
  <si>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</si>
  <si>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</si>
  <si>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</si>
  <si>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</si>
  <si>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</si>
  <si>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</si>
  <si>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</si>
  <si>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</si>
  <si>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</si>
  <si>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</si>
  <si>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</si>
  <si>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</si>
  <si>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</si>
  <si>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</si>
  <si>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</si>
  <si>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</si>
  <si>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</si>
  <si>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</si>
  <si>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</si>
  <si>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</si>
  <si>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</si>
  <si>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</si>
  <si>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</si>
  <si>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</si>
  <si>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</si>
  <si>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</si>
  <si>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</si>
  <si>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</si>
  <si>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</si>
  <si>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</si>
  <si>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</si>
  <si>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</si>
  <si>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</si>
  <si>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</si>
  <si>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</si>
  <si>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</si>
  <si>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</si>
  <si>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</si>
  <si>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</si>
  <si>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</si>
  <si>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</si>
  <si>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</si>
  <si>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</si>
  <si>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</si>
  <si>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</si>
  <si>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</si>
  <si>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</si>
  <si>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</si>
  <si>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</si>
  <si>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</si>
  <si>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</si>
  <si>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</si>
  <si>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</si>
  <si>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</si>
  <si>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</si>
  <si>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</si>
  <si>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</si>
  <si>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</si>
  <si>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</si>
  <si>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</si>
  <si>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</si>
  <si>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</si>
  <si>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</si>
  <si>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</si>
  <si>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</si>
  <si>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</si>
  <si>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</si>
  <si>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</si>
  <si>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</si>
  <si>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</si>
  <si>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</si>
  <si>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</si>
  <si>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</si>
  <si>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</si>
  <si>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</si>
  <si>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</si>
  <si>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</si>
  <si>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</si>
  <si>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</si>
  <si>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</si>
  <si>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</si>
  <si>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</si>
  <si>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</si>
  <si>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</si>
  <si>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</si>
  <si>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</si>
  <si>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</si>
  <si>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</si>
  <si>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</si>
  <si>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</si>
  <si>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</si>
  <si>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</si>
  <si>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</si>
  <si>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</si>
  <si>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</si>
  <si>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</si>
  <si>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</si>
  <si>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</si>
  <si>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</si>
  <si>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</si>
  <si>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</si>
  <si>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</si>
  <si>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</si>
  <si>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</si>
  <si>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</si>
  <si>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</si>
  <si>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</si>
  <si>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</si>
  <si>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</si>
  <si>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</si>
  <si>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</si>
  <si>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</si>
  <si>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</si>
  <si>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</si>
  <si>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</si>
  <si>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</si>
  <si>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</si>
  <si>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</si>
  <si>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</si>
  <si>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</si>
  <si>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</si>
  <si>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</si>
  <si>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</si>
  <si>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</si>
  <si>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</si>
  <si>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</si>
  <si>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</si>
  <si>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</si>
  <si>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</si>
  <si>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</si>
  <si>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</si>
  <si>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</si>
  <si>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</si>
  <si>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</si>
  <si>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</si>
  <si>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</si>
  <si>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</si>
  <si>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</si>
  <si>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</si>
  <si>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</si>
  <si>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</si>
  <si>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</si>
  <si>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</si>
  <si>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</si>
  <si>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</si>
  <si>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</si>
  <si>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</si>
  <si>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</si>
  <si>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</si>
  <si>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</si>
  <si>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</si>
  <si>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</si>
  <si>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</si>
  <si>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</si>
  <si>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</si>
  <si>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</si>
  <si>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</si>
  <si>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</si>
  <si>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</si>
  <si>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</si>
  <si>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</si>
  <si>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</si>
  <si>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</si>
  <si>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</si>
  <si>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</si>
  <si>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</si>
  <si>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</si>
  <si>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</si>
  <si>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</si>
  <si>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</si>
  <si>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</si>
  <si>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</si>
  <si>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</si>
  <si>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</si>
  <si>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</si>
  <si>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</si>
  <si>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</si>
  <si>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</si>
  <si>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</si>
  <si>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</si>
  <si>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</si>
  <si>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</si>
  <si>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</si>
  <si>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</si>
  <si>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</si>
  <si>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</si>
  <si>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</si>
  <si>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</si>
  <si>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</si>
  <si>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</si>
  <si>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</si>
  <si>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</si>
  <si>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</si>
  <si>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</si>
  <si>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</si>
  <si>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</si>
  <si>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</si>
  <si>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</si>
  <si>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</si>
  <si>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</si>
  <si>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</si>
  <si>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</si>
  <si>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</si>
  <si>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</si>
  <si>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</si>
  <si>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</si>
  <si>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</si>
  <si>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</si>
  <si>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</si>
  <si>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</si>
  <si>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</si>
  <si>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</si>
  <si>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</si>
  <si>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</si>
  <si>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</si>
  <si>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</si>
  <si>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</si>
  <si>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</si>
  <si>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</si>
  <si>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</si>
  <si>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</si>
  <si>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</si>
  <si>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</si>
  <si>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</si>
  <si>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</si>
  <si>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</si>
  <si>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</si>
  <si>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</si>
  <si>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</si>
  <si>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</si>
  <si>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</si>
  <si>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</si>
  <si>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</si>
  <si>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</si>
  <si>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</si>
  <si>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</si>
  <si>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</si>
  <si>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</si>
  <si>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</si>
  <si>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</si>
  <si>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</si>
  <si>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</si>
  <si>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</si>
  <si>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</si>
  <si>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</si>
  <si>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</si>
  <si>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</si>
  <si>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</si>
  <si>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</si>
  <si>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</si>
  <si>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</si>
  <si>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</si>
  <si>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</si>
  <si>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</si>
  <si>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</si>
  <si>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</si>
  <si>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</si>
  <si>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</si>
  <si>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</si>
  <si>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</si>
  <si>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</si>
  <si>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</si>
  <si>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</si>
  <si>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</si>
  <si>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</si>
  <si>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</si>
  <si>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</si>
  <si>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</si>
  <si>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</si>
  <si>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</si>
  <si>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</si>
  <si>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</si>
  <si>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</si>
  <si>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</si>
  <si>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</si>
  <si>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</si>
  <si>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</si>
  <si>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</si>
  <si>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</si>
  <si>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</si>
  <si>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</si>
  <si>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</si>
  <si>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</si>
  <si>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</si>
  <si>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</si>
  <si>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</si>
  <si>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</si>
  <si>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</si>
  <si>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</si>
  <si>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</si>
  <si>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</si>
  <si>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</si>
  <si>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</si>
  <si>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</si>
  <si>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</si>
  <si>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</si>
  <si>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</si>
  <si>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</si>
  <si>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</si>
  <si>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</si>
  <si>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</si>
  <si>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</si>
  <si>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</si>
  <si>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</si>
  <si>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</si>
  <si>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</si>
  <si>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</si>
  <si>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</si>
  <si>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</si>
  <si>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</si>
  <si>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</si>
  <si>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</si>
  <si>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</si>
  <si>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</si>
  <si>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</si>
  <si>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</si>
  <si>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</si>
  <si>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</si>
  <si>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</si>
  <si>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</si>
  <si>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</si>
  <si>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</si>
  <si>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</si>
  <si>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</si>
  <si>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</si>
  <si>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</si>
  <si>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</si>
  <si>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</si>
  <si>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</si>
  <si>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</si>
  <si>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</si>
  <si>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</si>
  <si>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</si>
  <si>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</si>
  <si>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</si>
  <si>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</si>
  <si>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</si>
  <si>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</si>
  <si>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</si>
  <si>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</si>
  <si>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</si>
  <si>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</si>
  <si>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</si>
  <si>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</si>
  <si>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</si>
  <si>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</si>
  <si>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</si>
  <si>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</si>
  <si>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</si>
  <si>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</si>
  <si>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</si>
  <si>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</si>
  <si>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</si>
  <si>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</si>
  <si>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</si>
  <si>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</si>
  <si>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</si>
  <si>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</si>
  <si>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</si>
  <si>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</si>
  <si>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</si>
  <si>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</si>
  <si>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</si>
  <si>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</si>
  <si>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</si>
  <si>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</si>
  <si>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</si>
  <si>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</si>
  <si>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</si>
  <si>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</si>
  <si>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</si>
  <si>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</si>
  <si>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</si>
  <si>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</si>
  <si>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</si>
  <si>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</si>
  <si>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</si>
  <si>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</si>
  <si>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</si>
  <si>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</si>
  <si>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</si>
  <si>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</si>
  <si>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</si>
  <si>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</si>
  <si>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</si>
  <si>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</si>
  <si>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</si>
  <si>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</si>
  <si>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</si>
  <si>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</si>
  <si>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</si>
  <si>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</si>
  <si>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</si>
  <si>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</si>
  <si>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</si>
  <si>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</si>
  <si>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</si>
  <si>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</si>
  <si>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</si>
  <si>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</si>
  <si>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</si>
  <si>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</si>
  <si>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</si>
  <si>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</si>
  <si>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</si>
  <si>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</si>
  <si>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</si>
  <si>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</si>
  <si>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</si>
  <si>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</si>
  <si>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</si>
  <si>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</si>
  <si>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</si>
  <si>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</si>
  <si>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</si>
  <si>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</si>
  <si>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</si>
  <si>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</si>
  <si>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</si>
  <si>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</si>
  <si>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</si>
  <si>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</si>
  <si>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</si>
  <si>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</si>
  <si>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</si>
  <si>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</si>
  <si>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</si>
  <si>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</si>
  <si>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</si>
  <si>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</si>
  <si>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</si>
  <si>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</si>
  <si>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</si>
  <si>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</si>
  <si>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</si>
  <si>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</si>
  <si>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</si>
  <si>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</si>
  <si>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</si>
  <si>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</si>
  <si>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</si>
  <si>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</si>
  <si>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</si>
  <si>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</si>
  <si>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</si>
  <si>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</si>
  <si>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</si>
  <si>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</si>
  <si>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</si>
  <si>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</si>
  <si>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</si>
  <si>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</si>
  <si>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</si>
  <si>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</si>
  <si>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</si>
  <si>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</si>
  <si>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</si>
  <si>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</si>
  <si>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</si>
  <si>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</si>
  <si>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</si>
  <si>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</si>
  <si>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</si>
  <si>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</si>
  <si>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</si>
  <si>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</si>
  <si>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</si>
  <si>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</si>
  <si>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</si>
  <si>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</si>
  <si>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</si>
  <si>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</si>
  <si>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</si>
  <si>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</si>
  <si>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</si>
  <si>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</si>
  <si>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</si>
  <si>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</si>
  <si>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</si>
  <si>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</si>
  <si>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</si>
  <si>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</si>
  <si>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</si>
  <si>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</si>
  <si>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</si>
  <si>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</si>
  <si>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</si>
  <si>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</si>
  <si>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</si>
  <si>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</si>
  <si>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</si>
  <si>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</si>
  <si>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</si>
  <si>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</si>
  <si>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</si>
  <si>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</si>
  <si>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</si>
  <si>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</si>
  <si>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</si>
  <si>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</si>
  <si>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</si>
  <si>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</si>
  <si>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</si>
  <si>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</si>
  <si>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</si>
  <si>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</si>
  <si>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</si>
  <si>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</si>
  <si>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</si>
  <si>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</si>
  <si>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</si>
  <si>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</si>
  <si>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</si>
  <si>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</si>
  <si>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</si>
  <si>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</si>
  <si>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</si>
  <si>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</si>
  <si>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</si>
  <si>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</si>
  <si>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</si>
  <si>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</si>
  <si>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</si>
  <si>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</si>
  <si>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</si>
  <si>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</si>
  <si>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</si>
  <si>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</si>
  <si>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</si>
  <si>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</si>
  <si>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</si>
  <si>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</si>
  <si>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</si>
  <si>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</si>
  <si>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</si>
  <si>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</si>
  <si>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</si>
  <si>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</si>
  <si>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</si>
  <si>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</si>
  <si>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</si>
  <si>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</si>
  <si>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</si>
  <si>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</si>
  <si>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</si>
  <si>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</si>
  <si>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</si>
  <si>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</si>
  <si>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</si>
  <si>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</si>
  <si>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</si>
  <si>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</si>
  <si>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</si>
  <si>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</si>
  <si>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</si>
  <si>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</si>
  <si>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</si>
  <si>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</si>
  <si>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</si>
  <si>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</si>
  <si>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</si>
  <si>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</si>
  <si>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</si>
  <si>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</si>
  <si>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</si>
  <si>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</si>
  <si>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</si>
  <si>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</si>
  <si>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</si>
  <si>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</si>
  <si>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</si>
  <si>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</si>
  <si>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</si>
  <si>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</si>
  <si>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</si>
  <si>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</si>
  <si>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</si>
  <si>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</si>
  <si>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</si>
  <si>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</si>
  <si>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</si>
  <si>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</si>
  <si>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</si>
  <si>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</si>
  <si>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</si>
  <si>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</si>
  <si>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</si>
  <si>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</si>
  <si>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</si>
  <si>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</si>
  <si>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</si>
  <si>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</si>
  <si>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</si>
  <si>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</si>
  <si>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</si>
  <si>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</si>
  <si>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</si>
  <si>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</si>
  <si>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</si>
  <si>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</si>
  <si>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</si>
  <si>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</si>
  <si>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</si>
  <si>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</si>
  <si>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</si>
  <si>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</si>
  <si>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</si>
  <si>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</si>
  <si>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</si>
  <si>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</si>
  <si>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</si>
  <si>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</si>
  <si>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</si>
  <si>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10:00-18:00 　月曜日 11:00-15:00,17:00-21:00　火曜日 11:00-15:00,17:00-21:00　水曜日 11:00-15:00,17:00-21:00　木曜日15:00-21:00　金曜日 15:00-21:00　土曜日 10:00-15:00 16:00-21:00 
</t>
  </si>
  <si>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</si>
  <si>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</si>
  <si>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</si>
  <si>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t>
  </si>
  <si>
    <r>
      <t xml:space="preserve">中国語：日曜日  </t>
    </r>
    <r>
      <rPr>
        <sz val="12"/>
        <color theme="1"/>
        <rFont val="ＭＳ Ｐゴシック"/>
        <family val="2"/>
        <charset val="128"/>
      </rPr>
      <t>10:00-18:00</t>
    </r>
    <r>
      <rPr>
        <sz val="12"/>
        <color theme="1"/>
        <rFont val="ＭＳ Ｐゴシック"/>
        <family val="3"/>
        <charset val="128"/>
      </rPr>
      <t xml:space="preserve">  
</t>
    </r>
  </si>
  <si>
    <r>
      <t xml:space="preserve"> </t>
    </r>
    <r>
      <rPr>
        <sz val="12"/>
        <color theme="1"/>
        <rFont val="ＭＳ Ｐゴシック"/>
        <family val="2"/>
        <charset val="128"/>
      </rPr>
      <t xml:space="preserve">中国語：　月曜日・火曜日・水曜日 11:00-15:00,17:00-21:00　　木曜日・金曜日 15:00-21:00　　土曜日 10:00-15:00 16:00-21:00
</t>
    </r>
  </si>
  <si>
    <t>モンゴル語：日曜日・祝日 10:00 -18:00 　月曜日・火曜日・水曜日 11:00-15:00,17:00-21:00　　木曜日・金曜日 15:00-21:00　　土曜日 10:00-15:00 16:00-21:00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</si>
  <si>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</si>
  <si>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</si>
  <si>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</si>
  <si>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</si>
  <si>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</si>
  <si>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</si>
  <si>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</si>
  <si>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</si>
  <si>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</si>
  <si>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</si>
  <si>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</si>
  <si>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</si>
  <si>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</si>
  <si>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</si>
  <si>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</si>
  <si>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</si>
  <si>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</si>
  <si>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</si>
  <si>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</si>
  <si>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</si>
  <si>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</si>
  <si>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</si>
  <si>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</si>
  <si>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</si>
  <si>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</si>
  <si>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</si>
  <si>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</si>
  <si>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</si>
  <si>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</si>
  <si>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</si>
  <si>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</si>
  <si>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</si>
  <si>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</si>
  <si>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</si>
  <si>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</si>
  <si>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</si>
  <si>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</si>
  <si>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</si>
  <si>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</si>
  <si>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</si>
  <si>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</si>
  <si>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</si>
  <si>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</si>
  <si>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</si>
  <si>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</si>
  <si>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</si>
  <si>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</si>
  <si>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</si>
  <si>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</si>
  <si>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</si>
  <si>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</si>
  <si>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</si>
  <si>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</si>
  <si>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</si>
  <si>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</si>
  <si>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</si>
  <si>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</si>
  <si>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</si>
  <si>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</si>
  <si>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</si>
  <si>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</si>
  <si>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</si>
  <si>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</si>
  <si>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</si>
  <si>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</si>
  <si>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</si>
  <si>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</si>
  <si>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</si>
  <si>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</si>
  <si>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</si>
  <si>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</si>
  <si>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医療法人社団和裕会麻布台ユナイテッドデンタルオフィス</t>
  </si>
  <si>
    <t>Azabudai United Dental Office</t>
  </si>
  <si>
    <t>106-0041</t>
  </si>
  <si>
    <t>東京都港区麻布台1-7-3 VORT神谷町II ビル１Ｆ</t>
    <phoneticPr fontId="13"/>
  </si>
  <si>
    <t xml:space="preserve">VORT Kamiyacho II Bldg 1F 1-7-3 Azabudai,Minato-ku Tokyo </t>
    <phoneticPr fontId="30"/>
  </si>
  <si>
    <t>03-5570-4334</t>
  </si>
  <si>
    <t>月，火、木、金、土9:00-18:00</t>
  </si>
  <si>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</si>
  <si>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</si>
  <si>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</si>
  <si>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</si>
  <si>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</si>
  <si>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</si>
  <si>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</si>
  <si>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</si>
  <si>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</si>
  <si>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</si>
  <si>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</si>
  <si>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</si>
  <si>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</si>
  <si>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</si>
  <si>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</si>
  <si>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</si>
  <si>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</si>
  <si>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</si>
  <si>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</si>
  <si>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</si>
  <si>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</si>
  <si>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</si>
  <si>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</si>
  <si>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</si>
  <si>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</si>
  <si>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</si>
  <si>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</si>
  <si>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</si>
  <si>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</si>
  <si>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</si>
  <si>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</si>
  <si>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</si>
  <si>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</si>
  <si>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</si>
  <si>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</si>
  <si>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</si>
  <si>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</si>
  <si>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</si>
  <si>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</si>
  <si>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</si>
  <si>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</si>
  <si>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</si>
  <si>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</si>
  <si>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</si>
  <si>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</si>
  <si>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</si>
  <si>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</si>
  <si>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</si>
  <si>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</si>
  <si>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</si>
  <si>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</si>
  <si>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</si>
  <si>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</si>
  <si>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</si>
  <si>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</si>
  <si>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</si>
  <si>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</si>
  <si>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</si>
  <si>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英語/8:30-17:30</t>
    <rPh sb="0" eb="2">
      <t>エイゴ</t>
    </rPh>
    <phoneticPr fontId="0"/>
  </si>
  <si>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</si>
  <si>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</si>
  <si>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</si>
  <si>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</si>
  <si>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</si>
  <si>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</si>
  <si>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</si>
  <si>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</si>
  <si>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</si>
  <si>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</si>
  <si>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</si>
  <si>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</si>
  <si>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</si>
  <si>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</si>
  <si>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</si>
  <si>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</si>
  <si>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</si>
  <si>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</si>
  <si>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</si>
  <si>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</si>
  <si>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</si>
  <si>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</si>
  <si>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</si>
  <si>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</si>
  <si>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</si>
  <si>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</si>
  <si>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</si>
  <si>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</si>
  <si>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</si>
  <si>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</si>
  <si>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</si>
  <si>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</si>
  <si>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</si>
  <si>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</si>
  <si>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</si>
  <si>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</si>
  <si>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</si>
  <si>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</si>
  <si>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</si>
  <si>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</si>
  <si>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</si>
  <si>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</si>
  <si>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</si>
  <si>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</si>
  <si>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</si>
  <si>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</si>
  <si>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</si>
  <si>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</si>
  <si>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</si>
  <si>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</si>
  <si>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</si>
  <si>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</si>
  <si>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火/金:9:00-18:00　月/水/土:9:00-17:30</t>
    <rPh sb="0" eb="1">
      <t>カ</t>
    </rPh>
    <rPh sb="2" eb="3">
      <t>キン</t>
    </rPh>
    <rPh sb="15" eb="16">
      <t>ゲツ</t>
    </rPh>
    <rPh sb="20" eb="21">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</si>
  <si>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</si>
  <si>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</si>
  <si>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</si>
  <si>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</si>
  <si>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</si>
  <si>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</si>
  <si>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</si>
  <si>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</si>
  <si>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</si>
  <si>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</si>
  <si>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</si>
  <si>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</si>
  <si>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</si>
  <si>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</si>
  <si>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</si>
  <si>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</si>
  <si>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</si>
  <si>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</si>
  <si>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</si>
  <si>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</si>
  <si>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</si>
  <si>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</si>
  <si>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</si>
  <si>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</si>
  <si>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</si>
  <si>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</si>
  <si>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</si>
  <si>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</si>
  <si>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</si>
  <si>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</si>
  <si>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</si>
  <si>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</si>
  <si>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</si>
  <si>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</si>
  <si>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</si>
  <si>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</si>
  <si>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</si>
  <si>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</si>
  <si>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</si>
  <si>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</si>
  <si>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</si>
  <si>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</si>
  <si>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</si>
  <si>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</si>
  <si>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</si>
  <si>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</si>
  <si>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</si>
  <si>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</si>
  <si>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</si>
  <si>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</si>
  <si>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</si>
  <si>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</si>
  <si>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</si>
  <si>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</si>
  <si>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</si>
  <si>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</si>
  <si>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</si>
  <si>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</si>
  <si>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</si>
  <si>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</si>
  <si>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</si>
  <si>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</si>
  <si>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</si>
  <si>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</si>
  <si>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</si>
  <si>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</si>
  <si>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</si>
  <si>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</si>
  <si>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</si>
  <si>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</si>
  <si>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</si>
  <si>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</si>
  <si>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</si>
  <si>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</si>
  <si>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</si>
  <si>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</si>
  <si>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</si>
  <si>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</si>
  <si>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</si>
  <si>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</si>
  <si>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</si>
  <si>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</si>
  <si>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</si>
  <si>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</si>
  <si>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</si>
  <si>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</si>
  <si>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</si>
  <si>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</si>
  <si>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</si>
  <si>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</si>
  <si>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</si>
  <si>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</si>
  <si>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</si>
  <si>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</si>
  <si>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</si>
  <si>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</si>
  <si>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</si>
  <si>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</si>
  <si>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</si>
  <si>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</si>
  <si>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</si>
  <si>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</si>
  <si>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</si>
  <si>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</si>
  <si>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</si>
  <si>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</si>
  <si>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</si>
  <si>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</si>
  <si>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</si>
  <si>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</si>
  <si>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</si>
  <si>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</si>
  <si>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</si>
  <si>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</si>
  <si>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</si>
  <si>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</si>
  <si>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</si>
  <si>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</si>
  <si>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</si>
  <si>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</si>
  <si>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</si>
  <si>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</si>
  <si>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</si>
  <si>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</si>
  <si>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</si>
  <si>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</si>
  <si>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</si>
  <si>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</si>
  <si>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</si>
  <si>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</si>
  <si>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</si>
  <si>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</si>
  <si>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</si>
  <si>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</si>
  <si>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</si>
  <si>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</si>
  <si>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</si>
  <si>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</si>
  <si>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</si>
  <si>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</si>
  <si>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</si>
  <si>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</si>
  <si>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</si>
  <si>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</si>
  <si>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</si>
  <si>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</si>
  <si>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</si>
  <si>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</si>
  <si>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</si>
  <si>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</si>
  <si>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</si>
  <si>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</si>
  <si>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</si>
  <si>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</si>
  <si>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</si>
  <si>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</si>
  <si>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</si>
  <si>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</si>
  <si>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</si>
  <si>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</si>
  <si>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</si>
  <si>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</si>
  <si>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</si>
  <si>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</si>
  <si>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</si>
  <si>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</si>
  <si>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</si>
  <si>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</si>
  <si>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</si>
  <si>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</si>
  <si>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</si>
  <si>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</si>
  <si>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</si>
  <si>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</si>
  <si>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</si>
  <si>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</si>
  <si>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</si>
  <si>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</si>
  <si>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</si>
  <si>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</si>
  <si>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</si>
  <si>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</si>
  <si>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</si>
  <si>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</si>
  <si>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</si>
  <si>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</si>
  <si>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</si>
  <si>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</si>
  <si>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</si>
  <si>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</si>
  <si>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</si>
  <si>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</si>
  <si>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</si>
  <si>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</si>
  <si>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</si>
  <si>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</si>
  <si>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</si>
  <si>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</si>
  <si>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</si>
  <si>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</si>
  <si>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</si>
  <si>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</si>
  <si>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</si>
  <si>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</si>
  <si>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</si>
  <si>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</si>
  <si>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</si>
  <si>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</si>
  <si>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</si>
  <si>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</si>
  <si>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</si>
  <si>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</si>
  <si>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</si>
  <si>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</si>
  <si>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</si>
  <si>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</si>
  <si>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</si>
  <si>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</si>
  <si>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</si>
  <si>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</si>
  <si>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</si>
  <si>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</si>
  <si>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</si>
  <si>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</si>
  <si>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</si>
  <si>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</si>
  <si>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</si>
  <si>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</si>
  <si>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</si>
  <si>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</si>
  <si>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</si>
  <si>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</si>
  <si>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</si>
  <si>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phoneticPr fontId="1"/>
  </si>
  <si>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</si>
  <si>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</si>
  <si>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</si>
  <si>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</si>
  <si>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</si>
  <si>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</si>
  <si>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</si>
  <si>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</si>
  <si>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月-金:10:00-12:30,14:00-18:30　土:10:00-12:30,14:00-16:30</t>
    <rPh sb="28" eb="29">
      <t>ツチ</t>
    </rPh>
    <phoneticPr fontId="13"/>
  </si>
  <si>
    <t>http://www.kojihifu.com/（日本語）　
http://estdoc.jp/english/doctor/0255963.html（英語）</t>
  </si>
  <si>
    <t>皮膚科・形成外科：EN</t>
    <rPh sb="4" eb="6">
      <t>ケイセイ</t>
    </rPh>
    <rPh sb="6" eb="8">
      <t>ゲカ</t>
    </rPh>
    <phoneticPr fontId="13"/>
  </si>
  <si>
    <t>VISA,MASTER,AMEX,Diners Club,JCB</t>
  </si>
  <si>
    <t>QUIC Pay,交通IC,iD</t>
  </si>
  <si>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</si>
  <si>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</si>
  <si>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</si>
  <si>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</si>
  <si>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</si>
  <si>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</si>
  <si>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</si>
  <si>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</si>
  <si>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</si>
  <si>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</si>
  <si>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</si>
  <si>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</si>
  <si>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</si>
  <si>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</si>
  <si>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</si>
  <si>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</si>
  <si>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</si>
  <si>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</si>
  <si>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</si>
  <si>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</si>
  <si>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</si>
  <si>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</si>
  <si>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</si>
  <si>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</si>
  <si>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</si>
  <si>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</si>
  <si>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</si>
  <si>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</si>
  <si>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</si>
  <si>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</si>
  <si>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</si>
  <si>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</si>
  <si>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</si>
  <si>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</si>
  <si>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</si>
  <si>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</si>
  <si>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</si>
  <si>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</si>
  <si>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</si>
  <si>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</si>
  <si>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月/火/木/金:9:00-12:30,14:00-18:00　
土:9:00-12:30</t>
    <rPh sb="4" eb="5">
      <t>モク</t>
    </rPh>
    <phoneticPr fontId="1"/>
  </si>
  <si>
    <t>http://kumadaclinic.com (日本語)　http://kumadaclinic.com (英語)</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</si>
  <si>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</si>
  <si>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</si>
  <si>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</si>
  <si>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</si>
  <si>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</si>
  <si>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</si>
  <si>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</si>
  <si>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</si>
  <si>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</si>
  <si>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</si>
  <si>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</si>
  <si>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</si>
  <si>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</si>
  <si>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</si>
  <si>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</si>
  <si>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</si>
  <si>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</si>
  <si>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</si>
  <si>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</si>
  <si>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</si>
  <si>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</si>
  <si>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</si>
  <si>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</si>
  <si>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</si>
  <si>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</si>
  <si>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</si>
  <si>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</si>
  <si>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</si>
  <si>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</si>
  <si>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</si>
  <si>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</si>
  <si>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13東京都</t>
  </si>
  <si>
    <t>学校法人聖路加国際大学　聖路加国際病院</t>
  </si>
  <si>
    <t>St. Luke's International Hospital</t>
  </si>
  <si>
    <t>104-8560</t>
  </si>
  <si>
    <t xml:space="preserve">東京都中央区明石町9番1号 </t>
  </si>
  <si>
    <t xml:space="preserve">9-1 Akashicho Chuo-Ku, Tokyo, 104-8560 Japan </t>
  </si>
  <si>
    <t>03-3541-5151/英語</t>
  </si>
  <si>
    <t>平日8：30～11：00（救急は24時間対応）</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</si>
  <si>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</si>
  <si>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内分泌外科：EN、ZH、KO、RU</t>
    <phoneticPr fontId="1"/>
  </si>
  <si>
    <t>VISA、MASTER、AMEX、Diners　Club、JCB、中国銀聯</t>
  </si>
  <si>
    <t>平日　8:30～17:00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</si>
  <si>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</si>
  <si>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</si>
  <si>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</si>
  <si>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</si>
  <si>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</si>
  <si>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</si>
  <si>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</si>
  <si>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</si>
  <si>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</si>
  <si>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</si>
  <si>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</si>
  <si>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</si>
  <si>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</si>
  <si>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</si>
  <si>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</si>
  <si>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</si>
  <si>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</si>
  <si>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</si>
  <si>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</si>
  <si>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</si>
  <si>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</si>
  <si>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</si>
  <si>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</si>
  <si>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</si>
  <si>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</si>
  <si>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</si>
  <si>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</si>
  <si>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</si>
  <si>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</si>
  <si>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</si>
  <si>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</si>
  <si>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</si>
  <si>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</si>
  <si>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</si>
  <si>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</si>
  <si>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</si>
  <si>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</si>
  <si>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</si>
  <si>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</si>
  <si>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</si>
  <si>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</si>
  <si>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</si>
  <si>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</si>
  <si>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</si>
  <si>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</si>
  <si>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</si>
  <si>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</si>
  <si>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</si>
  <si>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</si>
  <si>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</si>
  <si>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</si>
  <si>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</si>
  <si>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</si>
  <si>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</si>
  <si>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</si>
  <si>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</si>
  <si>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</si>
  <si>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</si>
  <si>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</si>
  <si>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</si>
  <si>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</si>
  <si>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</si>
  <si>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</si>
  <si>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</si>
  <si>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</si>
  <si>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</si>
  <si>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</si>
  <si>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</si>
  <si>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</si>
  <si>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</si>
  <si>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</si>
  <si>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</si>
  <si>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</si>
  <si>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</si>
  <si>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</si>
  <si>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</si>
  <si>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</si>
  <si>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</si>
  <si>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</si>
  <si>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</si>
  <si>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</si>
  <si>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</si>
  <si>
    <t>113-8519</t>
  </si>
  <si>
    <t>東京都文京区湯島1-5-45</t>
  </si>
  <si>
    <t>1-5-45 Yushima, Bunkyo-ku, Tokyo, 113-8519</t>
  </si>
  <si>
    <t>03-5803-5650</t>
  </si>
  <si>
    <t>月-金:8:30-16:00　受付時間は、診療科により異なる</t>
  </si>
  <si>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</si>
  <si>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</si>
  <si>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</si>
  <si>
    <t>日本語、英語、中国語/平日8:30～17:15</t>
    <rPh sb="0" eb="3">
      <t>ニホンゴ</t>
    </rPh>
    <phoneticPr fontId="1"/>
  </si>
  <si>
    <t>日本語、英語、中国語</t>
    <rPh sb="0" eb="3">
      <t>ニホンゴ</t>
    </rPh>
    <rPh sb="7" eb="10">
      <t>チュウゴクゴ</t>
    </rPh>
    <phoneticPr fontId="1"/>
  </si>
  <si>
    <t>中国語、英語/平日8:30～17:15</t>
    <rPh sb="0" eb="3">
      <t>チュウゴクゴ</t>
    </rPh>
    <rPh sb="4" eb="6">
      <t>エイゴ</t>
    </rPh>
    <phoneticPr fontId="99"/>
  </si>
  <si>
    <t>英語、中国語、韓国語、ポルトガル語、スペイン語、フランス語。ドイツ語、イタリア語、マレー語、ミャンマー語、クメール語、モンゴル語の機械翻訳及び電話医療通訳/24時間</t>
    <rPh sb="28" eb="29">
      <t>ゴ</t>
    </rPh>
    <rPh sb="33" eb="34">
      <t>ゴ</t>
    </rPh>
    <rPh sb="39" eb="40">
      <t>ゴ</t>
    </rPh>
    <rPh sb="44" eb="45">
      <t>ゴ</t>
    </rPh>
    <rPh sb="51" eb="52">
      <t>ゴ</t>
    </rPh>
    <rPh sb="57" eb="58">
      <t>ゴ</t>
    </rPh>
    <rPh sb="63" eb="64">
      <t>ゴ</t>
    </rPh>
    <rPh sb="65" eb="67">
      <t>キカイ</t>
    </rPh>
    <rPh sb="67" eb="69">
      <t>ホンヤク</t>
    </rPh>
    <rPh sb="69" eb="70">
      <t>オヨ</t>
    </rPh>
    <rPh sb="71" eb="73">
      <t>デンワ</t>
    </rPh>
    <rPh sb="73" eb="75">
      <t>イリョウ</t>
    </rPh>
    <phoneticPr fontId="99"/>
  </si>
  <si>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</si>
  <si>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</si>
  <si>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</si>
  <si>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</si>
  <si>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</si>
  <si>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</si>
  <si>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</si>
  <si>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</si>
  <si>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</si>
  <si>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</si>
  <si>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</si>
  <si>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</si>
  <si>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</si>
  <si>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</si>
  <si>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</si>
  <si>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</si>
  <si>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</si>
  <si>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</si>
  <si>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</si>
  <si>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</si>
  <si>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</si>
  <si>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</si>
  <si>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</si>
  <si>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</si>
  <si>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</si>
  <si>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</si>
  <si>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（救急外来365日24時間対応)</t>
    <rPh sb="4" eb="5">
      <t>ジ</t>
    </rPh>
    <rPh sb="7" eb="8">
      <t>フン</t>
    </rPh>
    <rPh sb="11" eb="12">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</si>
  <si>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</si>
  <si>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</si>
  <si>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</si>
  <si>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</si>
  <si>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</si>
  <si>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</si>
  <si>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</si>
  <si>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</si>
  <si>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</si>
  <si>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</si>
  <si>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</si>
  <si>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</si>
  <si>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</si>
  <si>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</si>
  <si>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</si>
  <si>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消化器内科、呼吸器内科、循環器内科、脳神経内科、血液内科、腎臓内科、肝臓内科、膠原病科、糖尿病・内分泌内科、総合診療科、腫瘍内科、緩和ケア科、精神腫瘍科、小児科、外科(食道、肝胆膵、胃、大腸、乳腺、呼吸器)、整形外科、リハビリテーション科、骨軟部腫瘍科、脳神経外科、皮膚腫瘍科、形成再建外科、腎泌尿器外科、婦人科、眼科、耳鼻咽喉科・頭頸部外科、感染症科、感染制御科、遺伝子診療科、麻酔科、歯科口腔外科、放射線科(診断、治療)、輸血・細胞治療科、内視鏡科、臨床研究・治験センター、臨床検査科、病理科 / 英語、中国語、韓国語、イタリア語、ポルトガル語、スペイン語、ベトナム語、ミャンマー語、ロシア語、タイ語、フランス語、ドイツ語、ネパール語、ヒンディー語、モンゴル語、クメール語、インドネシア語、タガログ語、マレー語（「メディフォン」使用）</t>
    <rPh sb="0" eb="5">
      <t>ショウカキナイカ</t>
    </rPh>
    <rPh sb="6" eb="11">
      <t>コキュウキナイカ</t>
    </rPh>
    <rPh sb="12" eb="17">
      <t>ジュンカンキナイカ</t>
    </rPh>
    <rPh sb="18" eb="23">
      <t>ノウシンケイナイカ</t>
    </rPh>
    <rPh sb="24" eb="28">
      <t>ケツエキナイカ</t>
    </rPh>
    <rPh sb="29" eb="33">
      <t>ジンゾウナイカ</t>
    </rPh>
    <rPh sb="41" eb="42">
      <t>ビョウ</t>
    </rPh>
    <rPh sb="48" eb="51">
      <t>ナイブンピツ</t>
    </rPh>
    <rPh sb="84" eb="86">
      <t>ショクドウ</t>
    </rPh>
    <rPh sb="87" eb="90">
      <t>カンタンスイ</t>
    </rPh>
    <rPh sb="91" eb="92">
      <t>イ</t>
    </rPh>
    <rPh sb="93" eb="95">
      <t>ダイチョウ</t>
    </rPh>
    <rPh sb="96" eb="98">
      <t>ニュウセン</t>
    </rPh>
    <rPh sb="99" eb="102">
      <t>コキュウキ</t>
    </rPh>
    <rPh sb="118" eb="119">
      <t>カ</t>
    </rPh>
    <rPh sb="172" eb="175">
      <t>カンセンショウ</t>
    </rPh>
    <rPh sb="175" eb="176">
      <t>カ</t>
    </rPh>
    <rPh sb="177" eb="179">
      <t>カンセン</t>
    </rPh>
    <rPh sb="179" eb="182">
      <t>セイギョカ</t>
    </rPh>
    <rPh sb="183" eb="189">
      <t>イデンシシンリョウカ</t>
    </rPh>
    <rPh sb="190" eb="193">
      <t>マスイカ</t>
    </rPh>
    <rPh sb="198" eb="200">
      <t>ゲカ</t>
    </rPh>
    <rPh sb="201" eb="205">
      <t>ホウシャセンカ</t>
    </rPh>
    <rPh sb="206" eb="208">
      <t>シンダン</t>
    </rPh>
    <rPh sb="209" eb="211">
      <t>チリョウ</t>
    </rPh>
    <rPh sb="213" eb="215">
      <t>ユケツ</t>
    </rPh>
    <rPh sb="216" eb="221">
      <t>サイボウチリョウカ</t>
    </rPh>
    <rPh sb="222" eb="225">
      <t>ナイシキョウ</t>
    </rPh>
    <rPh sb="225" eb="226">
      <t>カ</t>
    </rPh>
    <rPh sb="227" eb="231">
      <t>リンショウケンキュウ</t>
    </rPh>
    <rPh sb="232" eb="234">
      <t>チケン</t>
    </rPh>
    <rPh sb="239" eb="241">
      <t>リンショウ</t>
    </rPh>
    <rPh sb="241" eb="243">
      <t>ケンサ</t>
    </rPh>
    <rPh sb="243" eb="244">
      <t>カ</t>
    </rPh>
    <rPh sb="245" eb="248">
      <t>ビョウリカ</t>
    </rPh>
    <phoneticPr fontId="1"/>
  </si>
  <si>
    <t>Visa,UFJ,ニコス,JCB,アメリカンエクスプレス,ダイナースクラブ,ディスカバー,銀聯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</si>
  <si>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Payほか）,JCBプレモウォレット,ｄ払い,PayPay,ALIPAY,WeChat Pay)</t>
    <rPh sb="84" eb="86">
      <t>ラクテン</t>
    </rPh>
    <rPh sb="149" eb="150">
      <t>ハラ</t>
    </rPh>
    <phoneticPr fontId="1"/>
  </si>
  <si>
    <t>必要に応じてＮＰＯ法人等に依頼している。</t>
  </si>
  <si>
    <t>・ビデオ医療通訳（タブレット）メディフォン[平日8：30~18：00] 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
・インターネット電話医療通訳（タブレット）メディフォン[平日休日共に8：30~24：00]32言語：英、中国、ベトナム、ロシア、ポルトガル、タイ、スペイン、韓国（予約不要言語）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t>
    <phoneticPr fontId="1"/>
  </si>
  <si>
    <t>【翻訳アプリ「VoiceTra」】31言語対応
【翻訳機械端末「メディフォン」】17言語24時間対応可能</t>
    <rPh sb="25" eb="27">
      <t>ホンヤク</t>
    </rPh>
    <rPh sb="27" eb="29">
      <t>キカイ</t>
    </rPh>
    <rPh sb="29" eb="31">
      <t>タンマツ</t>
    </rPh>
    <rPh sb="46" eb="48">
      <t>ジカン</t>
    </rPh>
    <rPh sb="48" eb="50">
      <t>タイオウ</t>
    </rPh>
    <rPh sb="50" eb="52">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</si>
  <si>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</si>
  <si>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</si>
  <si>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</si>
  <si>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</si>
  <si>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</si>
  <si>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</si>
  <si>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</si>
  <si>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</si>
  <si>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</si>
  <si>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</si>
  <si>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</si>
  <si>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</si>
  <si>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</si>
  <si>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</si>
  <si>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</si>
  <si>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</si>
  <si>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</si>
  <si>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</si>
  <si>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</si>
  <si>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</si>
  <si>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</si>
  <si>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</si>
  <si>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</si>
  <si>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</si>
  <si>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</si>
  <si>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</si>
  <si>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</si>
  <si>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</si>
  <si>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</si>
  <si>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</si>
  <si>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</si>
  <si>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</si>
  <si>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</si>
  <si>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6"/>
  </si>
  <si>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</si>
  <si>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6"/>
  </si>
  <si>
    <t>一般内科、整形外科、消化器内科、呼吸器内科、循環器内科、糖尿病内科、脳神経内科、脳神経外科、リウマチ科、婦人科/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5">
      <t>ノウ</t>
    </rPh>
    <rPh sb="35" eb="37">
      <t>シンケイ</t>
    </rPh>
    <rPh sb="37" eb="39">
      <t>ナイカ</t>
    </rPh>
    <rPh sb="40" eb="43">
      <t>ノウシンケイ</t>
    </rPh>
    <rPh sb="43" eb="45">
      <t>ゲカ</t>
    </rPh>
    <rPh sb="50" eb="51">
      <t>カ</t>
    </rPh>
    <rPh sb="52" eb="55">
      <t>フジンカ</t>
    </rPh>
    <rPh sb="57" eb="59">
      <t>エイゴ</t>
    </rPh>
    <phoneticPr fontId="13"/>
  </si>
  <si>
    <t>VISA、MASTER、AMEX、Diners　Club、JCB</t>
  </si>
  <si>
    <t>英語/9時～18時</t>
    <rPh sb="0" eb="2">
      <t>エイゴ</t>
    </rPh>
    <rPh sb="4" eb="5">
      <t>ジ</t>
    </rPh>
    <rPh sb="8" eb="9">
      <t>ジ</t>
    </rPh>
    <phoneticPr fontId="96"/>
  </si>
  <si>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</si>
  <si>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</si>
  <si>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</si>
  <si>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</si>
  <si>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</si>
  <si>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</si>
  <si>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</si>
  <si>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</si>
  <si>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</si>
  <si>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</si>
  <si>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</si>
  <si>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</si>
  <si>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</si>
  <si>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</si>
  <si>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</si>
  <si>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</si>
  <si>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</si>
  <si>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内科、外科、脳神経外科、整形外科、形成外科、皮膚科、泌尿器科、眼科、リハビリテーション科、放射線科、歯科口腔外科、婦人科：英語、中国語（北京語・広東語）、ロシア語</t>
    <rPh sb="57" eb="60">
      <t>フジンカ</t>
    </rPh>
    <rPh sb="61" eb="63">
      <t>エイゴ</t>
    </rPh>
    <rPh sb="64" eb="67">
      <t>チュウゴクゴ</t>
    </rPh>
    <rPh sb="68" eb="70">
      <t>ペキン</t>
    </rPh>
    <rPh sb="70" eb="71">
      <t>ゴ</t>
    </rPh>
    <rPh sb="72" eb="75">
      <t>カントンゴ</t>
    </rPh>
    <rPh sb="80" eb="81">
      <t>ゴ</t>
    </rPh>
    <phoneticPr fontId="1"/>
  </si>
  <si>
    <t xml:space="preserve">VISA MASTER Diners club JCB </t>
  </si>
  <si>
    <t>英語　ロシア語
平日9：00-16：00
中国語　
平日8:30-17:15</t>
    <rPh sb="26" eb="28">
      <t>ヘイジツ</t>
    </rPh>
    <phoneticPr fontId="1"/>
  </si>
  <si>
    <t>19言語　毎日8:30-24:00</t>
    <rPh sb="2" eb="4">
      <t>ゲンゴ</t>
    </rPh>
    <phoneticPr fontId="1"/>
  </si>
  <si>
    <t>国家公務員共済組合連合会虎の門病院</t>
  </si>
  <si>
    <t>Toranomon Hospital</t>
  </si>
  <si>
    <t>105-8470</t>
  </si>
  <si>
    <t>東京都港区虎ノ門2-2-2</t>
  </si>
  <si>
    <t>2-2-2 Toranomon, Minato-ku, Tokyo,</t>
  </si>
  <si>
    <t xml:space="preserve">03-3588-1111 </t>
  </si>
  <si>
    <t>月-金8:30〜10:30</t>
    <rPh sb="0" eb="1">
      <t>ツキ</t>
    </rPh>
    <rPh sb="2" eb="3">
      <t>キン</t>
    </rPh>
    <phoneticPr fontId="13"/>
  </si>
  <si>
    <t>https://toranomon.kkr.or.jp/</t>
  </si>
  <si>
    <t>英語、中国語</t>
    <rPh sb="0" eb="2">
      <t>エイゴ</t>
    </rPh>
    <rPh sb="3" eb="6">
      <t>チュウゴクゴ</t>
    </rPh>
    <phoneticPr fontId="13"/>
  </si>
  <si>
    <t>ＪＣＢ，ＶＩＳＡ、Ｍaster、Amex</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</si>
  <si>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</si>
  <si>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</si>
  <si>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</si>
  <si>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</si>
  <si>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</si>
  <si>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</si>
  <si>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</si>
  <si>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</si>
  <si>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</si>
  <si>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</si>
  <si>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</si>
  <si>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</si>
  <si>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</si>
  <si>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</si>
  <si>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</si>
  <si>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</si>
  <si>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</si>
  <si>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</si>
  <si>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</si>
  <si>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</si>
  <si>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</si>
  <si>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</si>
  <si>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</si>
  <si>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</si>
  <si>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</si>
  <si>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</si>
  <si>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</si>
  <si>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</si>
  <si>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</si>
  <si>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</si>
  <si>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</si>
  <si>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</si>
  <si>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</si>
  <si>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</si>
  <si>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</si>
  <si>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</si>
  <si>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</si>
  <si>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</si>
  <si>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</si>
  <si>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</si>
  <si>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</si>
  <si>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</si>
  <si>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</si>
  <si>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</si>
  <si>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</si>
  <si>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</si>
  <si>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</si>
  <si>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</si>
  <si>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</si>
  <si>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</si>
  <si>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</si>
  <si>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</si>
  <si>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</si>
  <si>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</si>
  <si>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</si>
  <si>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</si>
  <si>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</si>
  <si>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</si>
  <si>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</si>
  <si>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</si>
  <si>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</si>
  <si>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</si>
  <si>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</si>
  <si>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</si>
  <si>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</si>
  <si>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</si>
  <si>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</si>
  <si>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</si>
  <si>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</si>
  <si>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</si>
  <si>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</si>
  <si>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</si>
  <si>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</si>
  <si>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</si>
  <si>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</si>
  <si>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</si>
  <si>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</si>
  <si>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</si>
  <si>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</si>
  <si>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</si>
  <si>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</si>
  <si>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</si>
  <si>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</si>
  <si>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</si>
  <si>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</si>
  <si>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</si>
  <si>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</si>
  <si>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</si>
  <si>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</si>
  <si>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</si>
  <si>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</si>
  <si>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</si>
  <si>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</si>
  <si>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</si>
  <si>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</si>
  <si>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</si>
  <si>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</si>
  <si>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</si>
  <si>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</si>
  <si>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</si>
  <si>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</si>
  <si>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</si>
  <si>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</si>
  <si>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</si>
  <si>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</si>
  <si>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</si>
  <si>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</si>
  <si>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</si>
  <si>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</si>
  <si>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</si>
  <si>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</si>
  <si>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</si>
  <si>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</si>
  <si>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</si>
  <si>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</si>
  <si>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</si>
  <si>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</si>
  <si>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</si>
  <si>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</si>
  <si>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</si>
  <si>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</si>
  <si>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</si>
  <si>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</si>
  <si>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</si>
  <si>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</si>
  <si>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</si>
  <si>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</si>
  <si>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浅草安田歯科醫院</t>
    <rPh sb="0" eb="2">
      <t>アサクサ</t>
    </rPh>
    <rPh sb="2" eb="4">
      <t>ヤスダ</t>
    </rPh>
    <rPh sb="4" eb="6">
      <t>シカ</t>
    </rPh>
    <rPh sb="6" eb="8">
      <t>イイン</t>
    </rPh>
    <phoneticPr fontId="0"/>
  </si>
  <si>
    <t>Asakusa Yasuda Dental Clinic</t>
  </si>
  <si>
    <t xml:space="preserve">
東京都台東区花川戸1-15-1　フェスタ花川戸201</t>
  </si>
  <si>
    <t>201 Festa Hanakawado, 1-15-1 Hanakawado, Taito-ku, Tokyo, 111-0033</t>
  </si>
  <si>
    <t>03-6802-7196</t>
  </si>
  <si>
    <t>月/火/水/金:9:30-12:30, 14:30-18:30　土:9:30-12:30, 14:30-16:30</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</si>
  <si>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</si>
  <si>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</si>
  <si>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</si>
  <si>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</si>
  <si>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</si>
  <si>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</si>
  <si>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</si>
  <si>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</si>
  <si>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</si>
  <si>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</si>
  <si>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</si>
  <si>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</si>
  <si>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</si>
  <si>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</si>
  <si>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</si>
  <si>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</si>
  <si>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</si>
  <si>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</si>
  <si>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</si>
  <si>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</si>
  <si>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</si>
  <si>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</si>
  <si>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</si>
  <si>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</si>
  <si>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</si>
  <si>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</si>
  <si>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</si>
  <si>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</si>
  <si>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</si>
  <si>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</si>
  <si>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</si>
  <si>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</si>
  <si>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</si>
  <si>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</si>
  <si>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</si>
  <si>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</si>
  <si>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</si>
  <si>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</si>
  <si>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</si>
  <si>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</si>
  <si>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</si>
  <si>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</si>
  <si>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</si>
  <si>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</si>
  <si>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</si>
  <si>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</si>
  <si>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</si>
  <si>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</si>
  <si>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</si>
  <si>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</si>
  <si>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</si>
  <si>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</si>
  <si>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</si>
  <si>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</si>
  <si>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</si>
  <si>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</si>
  <si>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</si>
  <si>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</si>
  <si>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</si>
  <si>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</si>
  <si>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</si>
  <si>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</si>
  <si>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</si>
  <si>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</si>
  <si>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</si>
  <si>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</si>
  <si>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</si>
  <si>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</si>
  <si>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</si>
  <si>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</si>
  <si>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</si>
  <si>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</si>
  <si>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</si>
  <si>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</si>
  <si>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</si>
  <si>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</si>
  <si>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</si>
  <si>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</si>
  <si>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</si>
  <si>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月火水金：10:00-13:30, 15:00-20:00、土日：10:00-13:00, 14:00-19:00、木：10:00-12:30 16:00-20:00</t>
    <rPh sb="1" eb="2">
      <t>カヨウ</t>
    </rPh>
    <rPh sb="30" eb="31">
      <t>ドヨウ</t>
    </rPh>
    <rPh sb="58" eb="59">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</si>
  <si>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</si>
  <si>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</si>
  <si>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</si>
  <si>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</si>
  <si>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</si>
  <si>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</si>
  <si>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</si>
  <si>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</si>
  <si>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</si>
  <si>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</si>
  <si>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</si>
  <si>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</si>
  <si>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</si>
  <si>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</si>
  <si>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</si>
  <si>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</si>
  <si>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</si>
  <si>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</si>
  <si>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</si>
  <si>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</si>
  <si>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</si>
  <si>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</si>
  <si>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</si>
  <si>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</si>
  <si>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</si>
  <si>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</si>
  <si>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</si>
  <si>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</si>
  <si>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</si>
  <si>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</si>
  <si>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</si>
  <si>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</si>
  <si>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</si>
  <si>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</si>
  <si>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</si>
  <si>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</si>
  <si>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</si>
  <si>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</si>
  <si>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</si>
  <si>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</si>
  <si>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</si>
  <si>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</si>
  <si>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</si>
  <si>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</si>
  <si>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高輪コート５F
高輪コート5階</t>
    <rPh sb="14" eb="16">
      <t>タカナワ</t>
    </rPh>
    <phoneticPr fontId="13"/>
  </si>
  <si>
    <t>5F,Takanawa Court,Takanawa Minatoku Tokyo 108-0074 Japan</t>
  </si>
  <si>
    <t>03-6408-4124</t>
  </si>
  <si>
    <t>月～金（火は12:00まで）
7:30－17:00
日
9:00－14:00</t>
  </si>
  <si>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</si>
  <si>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</si>
  <si>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</si>
  <si>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</si>
  <si>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</si>
  <si>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</si>
  <si>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</si>
  <si>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</si>
  <si>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</si>
  <si>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</si>
  <si>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</si>
  <si>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</si>
  <si>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</si>
  <si>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</si>
  <si>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</si>
  <si>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</si>
  <si>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</si>
  <si>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</si>
  <si>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</si>
  <si>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</si>
  <si>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</si>
  <si>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</si>
  <si>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VISA,Master,Union Pay/ID,楽天Edy,交通系IC,Waon,nanaco/各種QRコード決済</t>
    <rPh sb="31" eb="34">
      <t>コウツウケイ</t>
    </rPh>
    <rPh sb="49" eb="51">
      <t>カクシュ</t>
    </rPh>
    <rPh sb="56" eb="58">
      <t>ケッサイ</t>
    </rPh>
    <phoneticPr fontId="1"/>
  </si>
  <si>
    <t>しば胃腸こうもんクリニック</t>
    <phoneticPr fontId="13"/>
  </si>
  <si>
    <t>SHIBA INTERNATIONAL COLOPROCTOLOGICAL CLINIC</t>
  </si>
  <si>
    <t>東京都港区芝4－11－5　KT　ビル３F</t>
    <phoneticPr fontId="13"/>
  </si>
  <si>
    <t>4－11－5　Shiba KT　Bldg 3F　Minatoku　Tokyo</t>
  </si>
  <si>
    <t>03－6453－9307</t>
  </si>
  <si>
    <t>月火木金10:00－12:30、月木15:00-18:00　土10:00-12:30</t>
    <rPh sb="0" eb="1">
      <t>ツキ</t>
    </rPh>
    <rPh sb="1" eb="2">
      <t>ヒ</t>
    </rPh>
    <rPh sb="2" eb="3">
      <t>モク</t>
    </rPh>
    <rPh sb="3" eb="4">
      <t>キン</t>
    </rPh>
    <rPh sb="16" eb="17">
      <t>ツキ</t>
    </rPh>
    <rPh sb="17" eb="18">
      <t>キ</t>
    </rPh>
    <rPh sb="30" eb="31">
      <t>ツチ</t>
    </rPh>
    <phoneticPr fontId="13"/>
  </si>
  <si>
    <t>日本語：http://shibaangel.com　英語：http://www.shibaangel.com/english/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</si>
  <si>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</si>
  <si>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</si>
  <si>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</si>
  <si>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</si>
  <si>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</si>
  <si>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</si>
  <si>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</si>
  <si>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</si>
  <si>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EN、ZH、VI、ID、MS、MN
(全診療科共通)</t>
    <phoneticPr fontId="13"/>
  </si>
  <si>
    <t>VISA、MASTER、AMEX、中国銀聯、JCB、アリペイ、WeChatPay</t>
    <phoneticPr fontId="1"/>
  </si>
  <si>
    <t>①英語
②中国語
③ベトナム語
④インドネシア語
⑤マレー語
⑥モンゴル語
（水曜・日曜を除く10:00〜19:00）</t>
    <rPh sb="23" eb="24">
      <t>ゴ</t>
    </rPh>
    <rPh sb="29" eb="30">
      <t>ゴ</t>
    </rPh>
    <rPh sb="36" eb="37">
      <t>ゴ</t>
    </rPh>
    <rPh sb="40" eb="41">
      <t>スイ</t>
    </rPh>
    <rPh sb="44" eb="45">
      <t>ヨウ</t>
    </rPh>
    <phoneticPr fontId="1"/>
  </si>
  <si>
    <t>①英語
②中国語
③ベトナム語
④インドネシア語
⑤マレー語
⑥モンゴル語
（水曜・日曜を除く10:00〜19:00）</t>
    <phoneticPr fontId="1"/>
  </si>
  <si>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</si>
  <si>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</si>
  <si>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</si>
  <si>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</si>
  <si>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</si>
  <si>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</si>
  <si>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</si>
  <si>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</si>
  <si>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</si>
  <si>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</si>
  <si>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</si>
  <si>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</si>
  <si>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</si>
  <si>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</si>
  <si>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</si>
  <si>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</si>
  <si>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</si>
  <si>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</si>
  <si>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</si>
  <si>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</si>
  <si>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</si>
  <si>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</si>
  <si>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</si>
  <si>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</si>
  <si>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</si>
  <si>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</si>
  <si>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</si>
  <si>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</si>
  <si>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</si>
  <si>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</si>
  <si>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</si>
  <si>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</si>
  <si>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</si>
  <si>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</si>
  <si>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</si>
  <si>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</si>
  <si>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</si>
  <si>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</si>
  <si>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</si>
  <si>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</si>
  <si>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</si>
  <si>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</si>
  <si>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</si>
  <si>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</si>
  <si>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</si>
  <si>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</si>
  <si>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</si>
  <si>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</si>
  <si>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</si>
  <si>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</si>
  <si>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</si>
  <si>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</si>
  <si>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</si>
  <si>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</si>
  <si>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</si>
  <si>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</si>
  <si>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</si>
  <si>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</si>
  <si>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</si>
  <si>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</si>
  <si>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</si>
  <si>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</si>
  <si>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</si>
  <si>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</si>
  <si>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</si>
  <si>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</si>
  <si>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</si>
  <si>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</si>
  <si>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</si>
  <si>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15:30-18:30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</si>
  <si>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</si>
  <si>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</si>
  <si>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</si>
  <si>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</si>
  <si>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</si>
  <si>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</si>
  <si>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</si>
  <si>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</si>
  <si>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</si>
  <si>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</si>
  <si>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</si>
  <si>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</si>
  <si>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</si>
  <si>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</si>
  <si>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JCB,VISA,MASTER,AMERIKAN,DEINERS</t>
    <phoneticPr fontId="1"/>
  </si>
  <si>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</si>
  <si>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</si>
  <si>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</si>
  <si>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</si>
  <si>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</si>
  <si>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</si>
  <si>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</si>
  <si>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</si>
  <si>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</si>
  <si>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</si>
  <si>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</si>
  <si>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</si>
  <si>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</si>
  <si>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</si>
  <si>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</si>
  <si>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</si>
  <si>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</si>
  <si>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</si>
  <si>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</si>
  <si>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</si>
  <si>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</si>
  <si>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</si>
  <si>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</si>
  <si>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</si>
  <si>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</si>
  <si>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</si>
  <si>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</si>
  <si>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</si>
  <si>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</si>
  <si>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</si>
  <si>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</si>
  <si>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</si>
  <si>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</si>
  <si>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</si>
  <si>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月水木金9:00～13:00及び14:30～18:00</t>
    <rPh sb="1" eb="2">
      <t xml:space="preserve">スイ </t>
    </rPh>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</si>
  <si>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</si>
  <si>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</si>
  <si>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</si>
  <si>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</si>
  <si>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</si>
  <si>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</si>
  <si>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</si>
  <si>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</si>
  <si>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</si>
  <si>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</si>
  <si>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</si>
  <si>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</si>
  <si>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</si>
  <si>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</si>
  <si>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</si>
  <si>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</si>
  <si>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</si>
  <si>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</si>
  <si>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</si>
  <si>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</si>
  <si>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</si>
  <si>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</si>
  <si>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</si>
  <si>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</si>
  <si>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</si>
  <si>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</si>
  <si>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</si>
  <si>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</si>
  <si>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</si>
  <si>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</si>
  <si>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</si>
  <si>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</si>
  <si>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</si>
  <si>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</si>
  <si>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</si>
  <si>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</si>
  <si>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</si>
  <si>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</si>
  <si>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</si>
  <si>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</si>
  <si>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</si>
  <si>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</si>
  <si>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</si>
  <si>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</si>
  <si>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</si>
  <si>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</si>
  <si>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</si>
  <si>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</si>
  <si>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</si>
  <si>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</si>
  <si>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</si>
  <si>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</si>
  <si>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</si>
  <si>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</si>
  <si>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</si>
  <si>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</si>
  <si>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</si>
  <si>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</si>
  <si>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</si>
  <si>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</si>
  <si>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</si>
  <si>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</si>
  <si>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</si>
  <si>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</si>
  <si>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</si>
  <si>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</si>
  <si>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</si>
  <si>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</si>
  <si>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</si>
  <si>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</si>
  <si>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</si>
  <si>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</si>
  <si>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</si>
  <si>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</si>
  <si>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</si>
  <si>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</si>
  <si>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</si>
  <si>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</si>
  <si>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</si>
  <si>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</si>
  <si>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</si>
  <si>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</si>
  <si>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</si>
  <si>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</si>
  <si>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</si>
  <si>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</si>
  <si>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</si>
  <si>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</si>
  <si>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</si>
  <si>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</si>
  <si>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月-金:10:00-13:30,15:30-18:30土日　10:00-12:30　14:30-17:30</t>
    <phoneticPr fontId="1"/>
  </si>
  <si>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</si>
  <si>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</si>
  <si>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</si>
  <si>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</si>
  <si>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</si>
  <si>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</si>
  <si>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</si>
  <si>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</si>
  <si>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</si>
  <si>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</si>
  <si>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</si>
  <si>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</si>
  <si>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</si>
  <si>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</si>
  <si>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</si>
  <si>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</si>
  <si>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</si>
  <si>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</si>
  <si>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</si>
  <si>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</si>
  <si>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</si>
  <si>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</si>
  <si>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</si>
  <si>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</si>
  <si>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</si>
  <si>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</si>
  <si>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</si>
  <si>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</si>
  <si>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</si>
  <si>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</si>
  <si>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</si>
  <si>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</si>
  <si>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</si>
  <si>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</si>
  <si>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</si>
  <si>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</si>
  <si>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</si>
  <si>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</si>
  <si>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</si>
  <si>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</si>
  <si>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</si>
  <si>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</si>
  <si>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</si>
  <si>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</si>
  <si>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t>
  </si>
  <si>
    <t>matsumi ladice clinic Mita</t>
  </si>
  <si>
    <t>東京都港区芝4-5-8　池藤ビル３階</t>
    <phoneticPr fontId="13"/>
  </si>
  <si>
    <t>4-5-8, Shiba, Minato-ku, Tokyo, Ikefuji BIdg. 3F</t>
  </si>
  <si>
    <t>03-6453-8355</t>
    <phoneticPr fontId="1"/>
  </si>
  <si>
    <t>月：10:00~13:00,17:00~20:00   　 火：9:00~13:30      木：15:30~18:30 　土：9:00~13:00</t>
  </si>
  <si>
    <t>https://matsumi-lc.jp/ (日本語)
　　　　　　　　https://matsumi-lc.jp/english.html(英語)</t>
    <phoneticPr fontId="70"/>
  </si>
  <si>
    <t>美容皮膚科、産婦人科：英語、中国語</t>
    <rPh sb="0" eb="5">
      <t>ビヨウヒフカ</t>
    </rPh>
    <rPh sb="14" eb="17">
      <t>チュウゴクゴ</t>
    </rPh>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</si>
  <si>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</si>
  <si>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</si>
  <si>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</si>
  <si>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</si>
  <si>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</si>
  <si>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</si>
  <si>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</si>
  <si>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</si>
  <si>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</si>
  <si>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</si>
  <si>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</si>
  <si>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</si>
  <si>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</si>
  <si>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</si>
  <si>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</si>
  <si>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</si>
  <si>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</si>
  <si>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</si>
  <si>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</si>
  <si>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</si>
  <si>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</si>
  <si>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</si>
  <si>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</si>
  <si>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</si>
  <si>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</si>
  <si>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</si>
  <si>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</si>
  <si>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</si>
  <si>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</si>
  <si>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</si>
  <si>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</si>
  <si>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</si>
  <si>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</si>
  <si>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</si>
  <si>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</si>
  <si>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</si>
  <si>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</si>
  <si>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</si>
  <si>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</si>
  <si>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</si>
  <si>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</si>
  <si>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</si>
  <si>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</si>
  <si>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</si>
  <si>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</si>
  <si>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</si>
  <si>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</si>
  <si>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</si>
  <si>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</si>
  <si>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</si>
  <si>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</si>
  <si>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</si>
  <si>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</si>
  <si>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</si>
  <si>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</si>
  <si>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</si>
  <si>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</si>
  <si>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</si>
  <si>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</si>
  <si>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</si>
  <si>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</si>
  <si>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</si>
  <si>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</si>
  <si>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</si>
  <si>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</si>
  <si>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</si>
  <si>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</si>
  <si>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</si>
  <si>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</si>
  <si>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</si>
  <si>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</si>
  <si>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</si>
  <si>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</si>
  <si>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</si>
  <si>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</si>
  <si>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</si>
  <si>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</si>
  <si>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</si>
  <si>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</si>
  <si>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</si>
  <si>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</si>
  <si>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</si>
  <si>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</si>
  <si>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</si>
  <si>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</si>
  <si>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</si>
  <si>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</si>
  <si>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</si>
  <si>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</si>
  <si>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</si>
  <si>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</si>
  <si>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</si>
  <si>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</si>
  <si>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</si>
  <si>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</si>
  <si>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</si>
  <si>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</si>
  <si>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</si>
  <si>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</si>
  <si>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</si>
  <si>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</si>
  <si>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</si>
  <si>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</si>
  <si>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</si>
  <si>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</si>
  <si>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</si>
  <si>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</si>
  <si>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</si>
  <si>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</si>
  <si>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</si>
  <si>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</si>
  <si>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</si>
  <si>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</si>
  <si>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</si>
  <si>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</si>
  <si>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</si>
  <si>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</si>
  <si>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</si>
  <si>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</si>
  <si>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</si>
  <si>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</si>
  <si>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</si>
  <si>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</si>
  <si>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</si>
  <si>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</si>
  <si>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99"/>
  </si>
  <si>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</si>
  <si>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</si>
  <si>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99"/>
  </si>
  <si>
    <t xml:space="preserve">https://merholding.tokyo（日本語）
https://merholding.tokyo/en/ （英語）
https://merholding.tokyo/zn/ （中国語）
</t>
    <rPh sb="25" eb="28">
      <t>ニホンゴ</t>
    </rPh>
    <rPh sb="60" eb="62">
      <t>エイゴ</t>
    </rPh>
    <rPh sb="94" eb="96">
      <t>チュウゴク</t>
    </rPh>
    <phoneticPr fontId="99"/>
  </si>
  <si>
    <t>医科：英語、中国語
歯科：英語、中国語</t>
    <rPh sb="0" eb="2">
      <t>イカ</t>
    </rPh>
    <rPh sb="3" eb="5">
      <t>エイゴ</t>
    </rPh>
    <rPh sb="6" eb="9">
      <t>チュウゴクゴ</t>
    </rPh>
    <rPh sb="10" eb="12">
      <t>シカ</t>
    </rPh>
    <rPh sb="13" eb="15">
      <t>エイゴ</t>
    </rPh>
    <rPh sb="16" eb="19">
      <t>チュウゴクゴ</t>
    </rPh>
    <phoneticPr fontId="99"/>
  </si>
  <si>
    <t>VISA,JCB,American Express,Discover,Diners Club,ユニオンPay</t>
  </si>
  <si>
    <t>nanakoカード,楽天Edy,waonカード,交通系IC</t>
    <rPh sb="10" eb="12">
      <t>ラクテン</t>
    </rPh>
    <rPh sb="24" eb="27">
      <t>コウツウケイ</t>
    </rPh>
    <phoneticPr fontId="99"/>
  </si>
  <si>
    <t>英語、中国語
月～金
10:00～16:00</t>
    <rPh sb="0" eb="2">
      <t>エイゴ</t>
    </rPh>
    <rPh sb="3" eb="6">
      <t>チュウゴクゴ</t>
    </rPh>
    <rPh sb="7" eb="8">
      <t>ツキ</t>
    </rPh>
    <rPh sb="9" eb="10">
      <t>キン</t>
    </rPh>
    <phoneticPr fontId="99"/>
  </si>
  <si>
    <t>小石川インターナショナルクリニック</t>
  </si>
  <si>
    <t>Koishikawa　International　Clinic</t>
  </si>
  <si>
    <t>東京都文京区白山２-29-4</t>
  </si>
  <si>
    <t>2-29-4　Hakusann、　Bunkyo-ku、TOKYO</t>
  </si>
  <si>
    <t>03-5615-8556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</si>
  <si>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</si>
  <si>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</si>
  <si>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</si>
  <si>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,JCB, 中国Union pay</t>
  </si>
  <si>
    <t>PayPay, Discover,ID,IC (交通系）,Redy, Waon, nanaco, Qpay, QR code</t>
  </si>
  <si>
    <t>英語、中国語　（開設時間）スペイン語（水曜日9：30-16:30）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</si>
  <si>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</si>
  <si>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</si>
  <si>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</si>
  <si>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</si>
  <si>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</si>
  <si>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</si>
  <si>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</si>
  <si>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感染症内科、トランスジェンダー外来：EN（英語）、swa（スワヒリ語）</t>
    <rPh sb="15" eb="17">
      <t>ガイライ</t>
    </rPh>
    <phoneticPr fontId="1"/>
  </si>
  <si>
    <t>PayPay、LINE Pay、楽天Pay、メルペイ、auPay、銀行Pay、d払い、Alipay、WechatPay</t>
  </si>
  <si>
    <t>六本木クリニック</t>
    <rPh sb="0" eb="3">
      <t>ロッポンギ</t>
    </rPh>
    <phoneticPr fontId="98"/>
  </si>
  <si>
    <t>Roppongi Clinic, Mental Health Clinic</t>
  </si>
  <si>
    <t>港区六本木５－１－４ 六和ビル５階</t>
    <rPh sb="0" eb="2">
      <t>ミナトク</t>
    </rPh>
    <rPh sb="2" eb="5">
      <t>ロッポンギ</t>
    </rPh>
    <rPh sb="11" eb="12">
      <t>ロク</t>
    </rPh>
    <rPh sb="12" eb="13">
      <t>ワ</t>
    </rPh>
    <rPh sb="16" eb="17">
      <t>カイ</t>
    </rPh>
    <phoneticPr fontId="98"/>
  </si>
  <si>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</si>
  <si>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</si>
  <si>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</si>
  <si>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</si>
  <si>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 
ポルトガル語</t>
  </si>
  <si>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</si>
  <si>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</si>
  <si>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8"/>
  </si>
  <si>
    <t>東京タワーヴュークリニック麻布十番</t>
    <rPh sb="0" eb="2">
      <t>トウキョウ</t>
    </rPh>
    <rPh sb="13" eb="17">
      <t>アザブジュウバン</t>
    </rPh>
    <phoneticPr fontId="100"/>
  </si>
  <si>
    <t>Tokyo Tower View Clinic Azabujuban</t>
  </si>
  <si>
    <t>東京都港区麻布十番2-14-6　イイダビル1階</t>
    <rPh sb="0" eb="3">
      <t>トウキョウト</t>
    </rPh>
    <rPh sb="3" eb="9">
      <t>ミナトクアザブジュウバン</t>
    </rPh>
    <rPh sb="22" eb="23">
      <t>カイ</t>
    </rPh>
    <phoneticPr fontId="100"/>
  </si>
  <si>
    <t>1F IIDA BUILDING, 2-14-6 Azabujuban, Minato-ku, Tokyo</t>
  </si>
  <si>
    <t>03-6809-3207 英語</t>
    <rPh sb="13" eb="15">
      <t>エイゴ</t>
    </rPh>
    <phoneticPr fontId="100"/>
  </si>
  <si>
    <t>9:30-12:30
14:30-18:00
休診日：木・日・祝</t>
    <rPh sb="23" eb="26">
      <t>キュウシンビ</t>
    </rPh>
    <rPh sb="27" eb="28">
      <t>モク</t>
    </rPh>
    <rPh sb="29" eb="30">
      <t>ニチ</t>
    </rPh>
    <rPh sb="31" eb="32">
      <t>シュク</t>
    </rPh>
    <phoneticPr fontId="100"/>
  </si>
  <si>
    <t>https://tvca.jp（日本語）（英語）</t>
    <phoneticPr fontId="1"/>
  </si>
  <si>
    <t>内科　英語　フランス語（要予約）
心療内科・精神科　英語</t>
    <rPh sb="0" eb="2">
      <t>ナイカ</t>
    </rPh>
    <rPh sb="3" eb="5">
      <t>エイゴ</t>
    </rPh>
    <rPh sb="10" eb="11">
      <t>ゴ</t>
    </rPh>
    <rPh sb="12" eb="13">
      <t>ヨウ</t>
    </rPh>
    <rPh sb="13" eb="15">
      <t>ヨヤク</t>
    </rPh>
    <rPh sb="17" eb="21">
      <t>シンリョウナイカ</t>
    </rPh>
    <rPh sb="22" eb="25">
      <t>セイシンカ</t>
    </rPh>
    <rPh sb="26" eb="28">
      <t>エイゴ</t>
    </rPh>
    <phoneticPr fontId="100"/>
  </si>
  <si>
    <t>Suica, PASMO, ICOCA</t>
  </si>
  <si>
    <t>フランス語/要事前予約</t>
    <rPh sb="4" eb="5">
      <t>ゴ</t>
    </rPh>
    <rPh sb="6" eb="7">
      <t>ヨウ</t>
    </rPh>
    <rPh sb="7" eb="9">
      <t>ジゼン</t>
    </rPh>
    <rPh sb="9" eb="11">
      <t>ヨヤク</t>
    </rPh>
    <phoneticPr fontId="100"/>
  </si>
  <si>
    <t>フランス語/要事前予約</t>
  </si>
  <si>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</si>
  <si>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</si>
  <si>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</si>
  <si>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</si>
  <si>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</si>
  <si>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8"/>
  </si>
  <si>
    <t>月－金　9:00-12:00, 14:30-17:30、土 9:00-12:00</t>
    <rPh sb="0" eb="1">
      <t>ゲツ</t>
    </rPh>
    <rPh sb="2" eb="3">
      <t>キン</t>
    </rPh>
    <rPh sb="28" eb="29">
      <t>ド</t>
    </rPh>
    <phoneticPr fontId="98"/>
  </si>
  <si>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</si>
  <si>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8"/>
  </si>
  <si>
    <t>2024年2月からクレジットカード支払い可能。VISA, Master</t>
    <rPh sb="4" eb="5">
      <t>ネン</t>
    </rPh>
    <rPh sb="6" eb="7">
      <t>ガツ</t>
    </rPh>
    <rPh sb="17" eb="19">
      <t>シハラ</t>
    </rPh>
    <rPh sb="20" eb="22">
      <t>カノウ</t>
    </rPh>
    <phoneticPr fontId="98"/>
  </si>
  <si>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</si>
  <si>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</si>
  <si>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</si>
  <si>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</si>
  <si>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</si>
  <si>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</si>
  <si>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</si>
  <si>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</si>
  <si>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t>
    <rPh sb="0" eb="2">
      <t>シカ</t>
    </rPh>
    <rPh sb="3" eb="5">
      <t>エイゴ</t>
    </rPh>
    <phoneticPr fontId="75"/>
  </si>
  <si>
    <t>英語/診療時間内</t>
    <rPh sb="3" eb="8">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</si>
  <si>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</si>
  <si>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</si>
  <si>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</si>
  <si>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</si>
  <si>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</si>
  <si>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</si>
  <si>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</si>
  <si>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</si>
  <si>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</si>
  <si>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</si>
  <si>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</si>
  <si>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</si>
  <si>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</si>
  <si>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</si>
  <si>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</si>
  <si>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</si>
  <si>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</si>
  <si>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</si>
  <si>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</si>
  <si>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</si>
  <si>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</si>
  <si>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</si>
  <si>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</si>
  <si>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</si>
  <si>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</si>
  <si>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</si>
  <si>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</si>
  <si>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</si>
  <si>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</si>
  <si>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</si>
  <si>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</si>
  <si>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</si>
  <si>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</si>
  <si>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</si>
  <si>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</si>
  <si>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</si>
  <si>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</si>
  <si>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</si>
  <si>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</si>
  <si>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</si>
  <si>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</si>
  <si>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</si>
  <si>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</si>
  <si>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</si>
  <si>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</si>
  <si>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</si>
  <si>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</si>
  <si>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</si>
  <si>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</si>
  <si>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</si>
  <si>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</si>
  <si>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</si>
  <si>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</si>
  <si>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</si>
  <si>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</si>
  <si>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</si>
  <si>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</si>
  <si>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</si>
  <si>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</si>
  <si>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</si>
  <si>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</si>
  <si>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</si>
  <si>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</si>
  <si>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</si>
  <si>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</si>
  <si>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</si>
  <si>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</si>
  <si>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</si>
  <si>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</si>
  <si>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</si>
  <si>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</si>
  <si>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</si>
  <si>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</si>
  <si>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</si>
  <si>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</si>
  <si>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</si>
  <si>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</si>
  <si>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</si>
  <si>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</si>
  <si>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</si>
  <si>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</si>
  <si>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</si>
  <si>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</si>
  <si>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トータルスキンケア・クリニック銀座</t>
    <phoneticPr fontId="1"/>
  </si>
  <si>
    <t>Total Skin Care Clinic GINZA</t>
    <phoneticPr fontId="1"/>
  </si>
  <si>
    <t>104-0045</t>
    <phoneticPr fontId="1"/>
  </si>
  <si>
    <t>東京都中央区築地１−１３−１銀座松竹スクエア１階　トータルスキンケア・クリニック銀座</t>
    <phoneticPr fontId="1"/>
  </si>
  <si>
    <t>!st Floor, GINZA-Shochiku Square, 1-13-1, Tsukiji, Chuo-ku, Tokyo, Japan</t>
    <phoneticPr fontId="1"/>
  </si>
  <si>
    <t>03-6281-5208</t>
    <phoneticPr fontId="1"/>
  </si>
  <si>
    <t>10：00-13：30　　　15：00-18：45</t>
    <phoneticPr fontId="1"/>
  </si>
  <si>
    <t>日本語・英語　https://tsc.clinic/</t>
    <phoneticPr fontId="1"/>
  </si>
  <si>
    <t>皮膚科（英語）</t>
    <phoneticPr fontId="1"/>
  </si>
  <si>
    <t>VISA, MASTER, Diners, AMEX, JCB</t>
    <phoneticPr fontId="1"/>
  </si>
  <si>
    <t>英語. 
その他タブレットで中国語、韓国語含む多言語対応</t>
    <rPh sb="7" eb="8">
      <t>ホカ</t>
    </rPh>
    <rPh sb="14" eb="17">
      <t>チュウゴクゴ</t>
    </rPh>
    <rPh sb="21" eb="22">
      <t>フク</t>
    </rPh>
    <rPh sb="23" eb="26">
      <t>タゲンゴ</t>
    </rPh>
    <rPh sb="26" eb="28">
      <t>タイオウ</t>
    </rPh>
    <phoneticPr fontId="1"/>
  </si>
  <si>
    <t>英語. 
その他タブレットで中国語、韓国語含む多言語対応</t>
  </si>
  <si>
    <t>問い合わせ用メールアドレス　info@tsc.clinic</t>
  </si>
  <si>
    <t>南麻布結び皮ふ科形成外科</t>
    <phoneticPr fontId="1"/>
  </si>
  <si>
    <t>Minamiazabu Musubi Dermatology and Plastic Surgery</t>
    <phoneticPr fontId="1"/>
  </si>
  <si>
    <t>106-0047</t>
    <phoneticPr fontId="1"/>
  </si>
  <si>
    <t>東京都港区南麻布4-11-30-6F</t>
    <phoneticPr fontId="1"/>
  </si>
  <si>
    <t>4-11-30Minamiazabu Shibuya Building 6F</t>
    <phoneticPr fontId="1"/>
  </si>
  <si>
    <t>03-6277-2113</t>
    <phoneticPr fontId="1"/>
  </si>
  <si>
    <t>火-金 10-12時半/14-17時20分　土日10-12時半/14-16時20分　※月曜日は日による</t>
    <phoneticPr fontId="1"/>
  </si>
  <si>
    <t>https://www.musubi-hifuka.com/</t>
    <phoneticPr fontId="1"/>
  </si>
  <si>
    <t>皮膚科、形成外科、発熱外来、美容皮膚科　英語と中国語</t>
    <rPh sb="0" eb="3">
      <t>ヒフカ</t>
    </rPh>
    <rPh sb="4" eb="6">
      <t>ケイセイ</t>
    </rPh>
    <rPh sb="6" eb="8">
      <t>ゲカ</t>
    </rPh>
    <rPh sb="9" eb="11">
      <t>ハツネツ</t>
    </rPh>
    <rPh sb="11" eb="13">
      <t>ガイライ</t>
    </rPh>
    <rPh sb="14" eb="16">
      <t>ビヨウ</t>
    </rPh>
    <rPh sb="16" eb="19">
      <t>ヒフカ</t>
    </rPh>
    <rPh sb="20" eb="22">
      <t>エイゴ</t>
    </rPh>
    <rPh sb="23" eb="26">
      <t>チュウゴクゴ</t>
    </rPh>
    <phoneticPr fontId="1"/>
  </si>
  <si>
    <t>Visa,Master,HCB.AMEX.Diners</t>
  </si>
  <si>
    <t>ユーチャットペイ</t>
  </si>
  <si>
    <t>中国語、英語可能だが通訳者勤務日による</t>
    <rPh sb="0" eb="3">
      <t>チュウゴクゴ</t>
    </rPh>
    <rPh sb="4" eb="6">
      <t>エイゴ</t>
    </rPh>
    <rPh sb="6" eb="8">
      <t>カノウ</t>
    </rPh>
    <rPh sb="10" eb="12">
      <t>ツウヤク</t>
    </rPh>
    <rPh sb="12" eb="13">
      <t>シャ</t>
    </rPh>
    <rPh sb="13" eb="15">
      <t>キンム</t>
    </rPh>
    <rPh sb="15" eb="16">
      <t>ヒ</t>
    </rPh>
    <phoneticPr fontId="1"/>
  </si>
  <si>
    <t>中国語、英語可能だが通訳者勤務日による(英語は院長可能)</t>
    <rPh sb="0" eb="3">
      <t>チュウゴクゴ</t>
    </rPh>
    <rPh sb="4" eb="6">
      <t>エイゴ</t>
    </rPh>
    <rPh sb="6" eb="8">
      <t>カノウ</t>
    </rPh>
    <rPh sb="10" eb="12">
      <t>ツウヤク</t>
    </rPh>
    <rPh sb="12" eb="13">
      <t>シャ</t>
    </rPh>
    <rPh sb="13" eb="15">
      <t>キンム</t>
    </rPh>
    <rPh sb="15" eb="16">
      <t>ヒ</t>
    </rPh>
    <rPh sb="20" eb="22">
      <t>エイゴ</t>
    </rPh>
    <rPh sb="23" eb="25">
      <t>インチョウ</t>
    </rPh>
    <rPh sb="25" eb="27">
      <t>カノウ</t>
    </rPh>
    <phoneticPr fontId="1"/>
  </si>
  <si>
    <t>中国語が電話通訳可能な場合もある</t>
    <rPh sb="0" eb="3">
      <t>チュウゴクゴ</t>
    </rPh>
    <rPh sb="4" eb="6">
      <t>デンワ</t>
    </rPh>
    <rPh sb="6" eb="8">
      <t>ツウヤク</t>
    </rPh>
    <rPh sb="8" eb="10">
      <t>カノウ</t>
    </rPh>
    <rPh sb="11" eb="13">
      <t>バアイ</t>
    </rPh>
    <phoneticPr fontId="1"/>
  </si>
  <si>
    <t>ユーチャットペイの場合手数料10％上乗せあり。完全英語、中国語対応の場合￥3,300毎診療徴収</t>
    <rPh sb="9" eb="11">
      <t>バアイ</t>
    </rPh>
    <rPh sb="11" eb="14">
      <t>テスウリョウ</t>
    </rPh>
    <rPh sb="17" eb="19">
      <t>ウワノ</t>
    </rPh>
    <rPh sb="23" eb="25">
      <t>カンゼン</t>
    </rPh>
    <rPh sb="25" eb="27">
      <t>エイゴ</t>
    </rPh>
    <rPh sb="28" eb="31">
      <t>チュウゴクゴ</t>
    </rPh>
    <rPh sb="31" eb="33">
      <t>タイオウ</t>
    </rPh>
    <rPh sb="34" eb="36">
      <t>バアイ</t>
    </rPh>
    <rPh sb="42" eb="43">
      <t>マイ</t>
    </rPh>
    <rPh sb="43" eb="45">
      <t>シンリョウ</t>
    </rPh>
    <rPh sb="45" eb="47">
      <t>チョウシュウ</t>
    </rPh>
    <phoneticPr fontId="1"/>
  </si>
  <si>
    <t>DENTAL OFFICE TORANOMON</t>
  </si>
  <si>
    <t>東京都港区虎ノ門2丁目10番1号　虎ノ門ツインビルディング１階</t>
    <rPh sb="0" eb="8">
      <t>105-0001</t>
    </rPh>
    <phoneticPr fontId="1"/>
  </si>
  <si>
    <t>Toranomon Twin Bldg. 1F,2-10-1,Toranomon,Minato-ku,Tokyo</t>
  </si>
  <si>
    <t>03-5545-1418：英語
03-5545-1418：中国語（北京語）</t>
  </si>
  <si>
    <t>月-金:10:00-14:00/15:00-19:00（急患随時対応)</t>
    <rPh sb="28" eb="30">
      <t>キュウカン</t>
    </rPh>
    <rPh sb="30" eb="32">
      <t>ズイジ</t>
    </rPh>
    <phoneticPr fontId="1"/>
  </si>
  <si>
    <t>https://www.toranomon-dentist.com/</t>
  </si>
  <si>
    <t>歯科、矯正歯科、小児歯科、口腔外科
歯科：英語・中国語（北京語）</t>
    <rPh sb="18" eb="20">
      <t>シカ</t>
    </rPh>
    <rPh sb="21" eb="23">
      <t>エイゴ</t>
    </rPh>
    <rPh sb="24" eb="27">
      <t>チュウゴクゴ</t>
    </rPh>
    <rPh sb="28" eb="31">
      <t>ペキンゴ</t>
    </rPh>
    <phoneticPr fontId="1"/>
  </si>
  <si>
    <t>VISA、MASTER、AMEX、Diners　Club、JCB、</t>
  </si>
  <si>
    <t>交通系IC各種Paypay</t>
    <rPh sb="0" eb="3">
      <t>コウツウケイ</t>
    </rPh>
    <rPh sb="5" eb="7">
      <t>カクシュ</t>
    </rPh>
    <phoneticPr fontId="1"/>
  </si>
  <si>
    <t>歯科診療所</t>
    <rPh sb="0" eb="2">
      <t>シカ</t>
    </rPh>
    <phoneticPr fontId="1"/>
  </si>
  <si>
    <t>中国語、診療時間内（平日10:00-19:00）※要予約</t>
    <rPh sb="0" eb="3">
      <t>チュウゴクゴ</t>
    </rPh>
    <rPh sb="4" eb="9">
      <t>シンリョウジカンナイ</t>
    </rPh>
    <rPh sb="10" eb="12">
      <t>ヘイジツ</t>
    </rPh>
    <rPh sb="25" eb="28">
      <t>ヨウヨヤク</t>
    </rPh>
    <phoneticPr fontId="1"/>
  </si>
  <si>
    <t>英語＆中国語、診療時間内（平日10:00-19:00）</t>
    <rPh sb="0" eb="2">
      <t>エイゴ</t>
    </rPh>
    <rPh sb="3" eb="6">
      <t>チュウゴクゴ</t>
    </rPh>
    <rPh sb="7" eb="12">
      <t>シンリョウジカンナイ</t>
    </rPh>
    <rPh sb="13" eb="15">
      <t>ヘイジツ</t>
    </rPh>
    <phoneticPr fontId="1"/>
  </si>
  <si>
    <t>HAMILLE TOKYO DENTAL　OFFICE</t>
  </si>
  <si>
    <t>HAMILLE TOKYO DENTAL OFFICE</t>
  </si>
  <si>
    <t>101-0054</t>
  </si>
  <si>
    <t>東京都千代田区神田錦町三丁目15番地５　HKパークビルⅠ 1階</t>
    <rPh sb="0" eb="3">
      <t>トウキョウト</t>
    </rPh>
    <rPh sb="3" eb="7">
      <t>チヨダク</t>
    </rPh>
    <rPh sb="7" eb="11">
      <t>カンダニシキチョウ</t>
    </rPh>
    <rPh sb="11" eb="12">
      <t>ミ</t>
    </rPh>
    <rPh sb="12" eb="14">
      <t>チョウメ</t>
    </rPh>
    <rPh sb="16" eb="18">
      <t>バンチ</t>
    </rPh>
    <rPh sb="30" eb="31">
      <t>カイ</t>
    </rPh>
    <phoneticPr fontId="1"/>
  </si>
  <si>
    <t>HK Park bldg. 1F,3-15-5,Kandanishiki-cho,Chiyoda-ku,Tokyo</t>
  </si>
  <si>
    <t>03-5280-6480：英語
03-5280-6480：中国語（北京語）※折り返し連絡</t>
    <rPh sb="13" eb="15">
      <t>エイゴ</t>
    </rPh>
    <rPh sb="29" eb="32">
      <t>チュウゴクゴ</t>
    </rPh>
    <rPh sb="38" eb="39">
      <t>オ</t>
    </rPh>
    <rPh sb="40" eb="41">
      <t>カエ</t>
    </rPh>
    <rPh sb="42" eb="44">
      <t>レンラク</t>
    </rPh>
    <phoneticPr fontId="1"/>
  </si>
  <si>
    <t>https://hamille-dental.com/tokyo</t>
  </si>
  <si>
    <t>歯科、矯正歯科、小児歯科、口腔外科
歯科：英語・中国語（北京語）</t>
    <rPh sb="18" eb="20">
      <t>シカ</t>
    </rPh>
    <rPh sb="21" eb="23">
      <t>エイゴ</t>
    </rPh>
    <rPh sb="24" eb="27">
      <t>チュウゴクゴ</t>
    </rPh>
    <phoneticPr fontId="1"/>
  </si>
  <si>
    <t>HAMILLE TOKYO OGAWAMACHI</t>
  </si>
  <si>
    <t>東京都千代田区神田錦町1-14-13　LANDPOOL KANDA TERRACE 7階</t>
    <rPh sb="0" eb="11">
      <t>101-0054</t>
    </rPh>
    <phoneticPr fontId="1"/>
  </si>
  <si>
    <t>LANDPOOL KANDA TERRACE 7F,1-14-13,Kandanishiki-cho,Chiyoda-ku,Tokyo</t>
  </si>
  <si>
    <t>03-6275-0988：英語
03-6275-0988：中国語（北京語）</t>
    <rPh sb="13" eb="15">
      <t>エイゴ</t>
    </rPh>
    <rPh sb="29" eb="32">
      <t>チュウゴクゴ</t>
    </rPh>
    <phoneticPr fontId="1"/>
  </si>
  <si>
    <t>月-金:10:00-14:00/15:00-19:00（急患随時対応)、土：10:00-14:00/15:00-18:00</t>
    <rPh sb="28" eb="30">
      <t>キュウカン</t>
    </rPh>
    <rPh sb="30" eb="32">
      <t>ズイジ</t>
    </rPh>
    <phoneticPr fontId="1"/>
  </si>
  <si>
    <t>https://ogawamachi-dental.com/</t>
  </si>
  <si>
    <t>交通系IC各種Paypay
Alipay
Wechatpay</t>
    <rPh sb="0" eb="3">
      <t>コウツウケイ</t>
    </rPh>
    <rPh sb="5" eb="7">
      <t>カクシュ</t>
    </rPh>
    <phoneticPr fontId="1"/>
  </si>
  <si>
    <t>中国人スタッフ在籍。中国語、診療時間内（平日10:00-19:00、土日10:00-18:00）</t>
    <rPh sb="10" eb="13">
      <t>チュウゴクゴ</t>
    </rPh>
    <rPh sb="14" eb="19">
      <t>シンリョウジカンナイ</t>
    </rPh>
    <rPh sb="20" eb="22">
      <t>ヘイジツ</t>
    </rPh>
    <rPh sb="34" eb="36">
      <t>ドニチ</t>
    </rPh>
    <phoneticPr fontId="1"/>
  </si>
  <si>
    <t>英語、診療時間内（平日10:00-19:00、土日10:00-18:00）</t>
    <rPh sb="0" eb="2">
      <t>エイゴ</t>
    </rPh>
    <rPh sb="3" eb="8">
      <t>シンリョウジカンナイ</t>
    </rPh>
    <rPh sb="9" eb="11">
      <t>ヘイジツ</t>
    </rPh>
    <rPh sb="23" eb="25">
      <t>ドニチ</t>
    </rPh>
    <phoneticPr fontId="1"/>
  </si>
  <si>
    <t>あさひレディスクリニック</t>
  </si>
  <si>
    <t>Asahi Ladies Clinic</t>
  </si>
  <si>
    <t>101-0025</t>
  </si>
  <si>
    <t>東京都千代田区神田佐久間町1-13　１０階</t>
    <rPh sb="0" eb="3">
      <t>トウキョウト</t>
    </rPh>
    <rPh sb="3" eb="7">
      <t>チヨダク</t>
    </rPh>
    <rPh sb="7" eb="9">
      <t>カンダ</t>
    </rPh>
    <rPh sb="9" eb="13">
      <t>サクマチョウ</t>
    </rPh>
    <rPh sb="20" eb="21">
      <t>カイ</t>
    </rPh>
    <phoneticPr fontId="1"/>
  </si>
  <si>
    <t>Chomp Chomp Akihabara Building 10F,1-13 kanda Sakuma-cho,Chiyoda-ku,Tokyo, 101-0025,Japan</t>
  </si>
  <si>
    <t>英語：03-3251-3588 中国語：03-3251-3588</t>
    <rPh sb="0" eb="2">
      <t>エイゴ</t>
    </rPh>
    <rPh sb="16" eb="19">
      <t>チュウゴクゴ</t>
    </rPh>
    <phoneticPr fontId="1"/>
  </si>
  <si>
    <t>月－金　　　　11:00-13:00　　15：30-16：00　　　土・日・祝日不可　　　　　　　</t>
    <rPh sb="0" eb="1">
      <t>ゲツ</t>
    </rPh>
    <rPh sb="2" eb="3">
      <t>キン</t>
    </rPh>
    <rPh sb="34" eb="35">
      <t>ド</t>
    </rPh>
    <rPh sb="36" eb="37">
      <t>ニチ</t>
    </rPh>
    <rPh sb="38" eb="40">
      <t>シュクジツ</t>
    </rPh>
    <rPh sb="40" eb="42">
      <t>フカ</t>
    </rPh>
    <phoneticPr fontId="1"/>
  </si>
  <si>
    <t>http://asahi-lc.jp(日本語)　https://search.app/THqmQvUHmVJgh5QR9(英語)　http://search.app/7UDWgyHboGzxZY6Z7(中国語）</t>
    <rPh sb="19" eb="22">
      <t>ニホンゴ</t>
    </rPh>
    <rPh sb="61" eb="63">
      <t>エイゴ</t>
    </rPh>
    <rPh sb="101" eb="104">
      <t>チュウゴクゴ</t>
    </rPh>
    <phoneticPr fontId="1"/>
  </si>
  <si>
    <t>婦人科、生殖補助医療：英語　婦人科、生殖補助医療：中国語　　　　　　　　　　　　　　</t>
    <rPh sb="0" eb="3">
      <t>フジンカ</t>
    </rPh>
    <rPh sb="4" eb="10">
      <t>セイショクホジョイリョウ</t>
    </rPh>
    <rPh sb="11" eb="13">
      <t>エイゴ</t>
    </rPh>
    <rPh sb="14" eb="17">
      <t>フジンカ</t>
    </rPh>
    <rPh sb="18" eb="24">
      <t>セイショクホジョイリョウ</t>
    </rPh>
    <rPh sb="25" eb="28">
      <t>チュウゴクゴ</t>
    </rPh>
    <phoneticPr fontId="1"/>
  </si>
  <si>
    <t>JCB/AMEX/VISA/MASTER/DINERS</t>
  </si>
  <si>
    <t>月～金　　11：00～１３：00、15：30～16：00　　　英語、北京語</t>
    <rPh sb="0" eb="1">
      <t>ゲツ</t>
    </rPh>
    <rPh sb="2" eb="3">
      <t>キン</t>
    </rPh>
    <rPh sb="31" eb="33">
      <t>エイゴ</t>
    </rPh>
    <rPh sb="34" eb="37">
      <t>ペキンゴ</t>
    </rPh>
    <phoneticPr fontId="1"/>
  </si>
  <si>
    <t>13東京都</t>
    <rPh sb="2" eb="4">
      <t>トウキョウ</t>
    </rPh>
    <rPh sb="4" eb="5">
      <t>ト</t>
    </rPh>
    <phoneticPr fontId="1"/>
  </si>
  <si>
    <t>明秀皮膚科クリニック　九段会館テラス</t>
    <rPh sb="0" eb="2">
      <t>アキヒデ</t>
    </rPh>
    <rPh sb="2" eb="5">
      <t>ヒフカ</t>
    </rPh>
    <rPh sb="11" eb="13">
      <t>クダン</t>
    </rPh>
    <rPh sb="13" eb="15">
      <t>カイカン</t>
    </rPh>
    <phoneticPr fontId="1"/>
  </si>
  <si>
    <t>MINSYU Dermatology Clinic
KUDAN-KAIKAN TERRACE</t>
  </si>
  <si>
    <t>〒102-0074</t>
  </si>
  <si>
    <t>東京都千代田区九段南1-6-5
九段会館テラスB1</t>
    <rPh sb="0" eb="3">
      <t>トウキョウト</t>
    </rPh>
    <rPh sb="3" eb="7">
      <t>チヨダク</t>
    </rPh>
    <rPh sb="7" eb="10">
      <t>クダンミナミ</t>
    </rPh>
    <rPh sb="16" eb="18">
      <t>クダン</t>
    </rPh>
    <rPh sb="18" eb="20">
      <t>カイカン</t>
    </rPh>
    <phoneticPr fontId="1"/>
  </si>
  <si>
    <t>1-6-5 Kudan Minami，Chiyoda Ward，Tokyo
KUDAN-KAIKAN TERRACE B1</t>
  </si>
  <si>
    <t>03-6256-8981</t>
  </si>
  <si>
    <t>月～土 
10：00～
13：30、
15：00～
19：00　
※祝日は休診</t>
  </si>
  <si>
    <t>https://www.minghsiu-derma.com</t>
  </si>
  <si>
    <t>皮膚科</t>
    <rPh sb="0" eb="3">
      <t>ヒフカ</t>
    </rPh>
    <phoneticPr fontId="1"/>
  </si>
  <si>
    <t>VISA・MASTER・JCB・AMERICAN　EXPRESS・Diners　Club　INTERNATIONAL・DISCOVER</t>
  </si>
  <si>
    <t>英語・中国語/月～土 10：00～13：30、15：00～19：00　※祝日は休診</t>
    <rPh sb="0" eb="2">
      <t>エイゴ</t>
    </rPh>
    <rPh sb="3" eb="6">
      <t>チュウゴクゴ</t>
    </rPh>
    <rPh sb="7" eb="8">
      <t>ゲツ</t>
    </rPh>
    <rPh sb="9" eb="10">
      <t>ド</t>
    </rPh>
    <rPh sb="36" eb="38">
      <t>シュクジツ</t>
    </rPh>
    <rPh sb="39" eb="41">
      <t>キュウシン</t>
    </rPh>
    <phoneticPr fontId="1"/>
  </si>
  <si>
    <t>東上野歯科クリニック</t>
  </si>
  <si>
    <t>Hjgashiueno Dental clinic</t>
  </si>
  <si>
    <t>東京都台東区東上野3-18-7　上野駅前ビル３階</t>
  </si>
  <si>
    <t>3-18-7 3F,Hjgashiueno,Taito-ku,Tokyo,Japan</t>
  </si>
  <si>
    <t>03-5818-4618</t>
  </si>
  <si>
    <t>月~金　10:00~13:00 14:30~19:00　土 9:00~13:00 14:00~15:00</t>
  </si>
  <si>
    <t>https://www.higashiueno.com</t>
  </si>
  <si>
    <t>一般歯科、歯科口腔外科、小児歯科、矯正歯科</t>
  </si>
  <si>
    <t>VISA　Master</t>
  </si>
  <si>
    <t>英語（火曜日を除く診療時間内）</t>
  </si>
  <si>
    <t>文京メディカルクリニック</t>
    <rPh sb="0" eb="2">
      <t>ブンキョウ</t>
    </rPh>
    <phoneticPr fontId="1"/>
  </si>
  <si>
    <t>Bunkyo Medical Clinic</t>
  </si>
  <si>
    <t>東京都文京区千駄木3-48-5グランドテラス千駄木201</t>
    <rPh sb="0" eb="9">
      <t>トウキョウトブンキョウクセンダギ</t>
    </rPh>
    <rPh sb="22" eb="25">
      <t>センダギ</t>
    </rPh>
    <phoneticPr fontId="1"/>
  </si>
  <si>
    <t>3-48-5-201 Sendagi, Bunkyo-ku, Tokyo 113-0022</t>
  </si>
  <si>
    <t>03-3827-7755</t>
  </si>
  <si>
    <t>月、火、水、金
9:00～11:30, 14:00～17:30
土
9:00～11:30, 13:00～14:30
日（第1、第3）
9:00～11:30</t>
    <rPh sb="0" eb="1">
      <t>ゲツ</t>
    </rPh>
    <rPh sb="2" eb="3">
      <t>ヒ</t>
    </rPh>
    <rPh sb="4" eb="5">
      <t>スイ</t>
    </rPh>
    <rPh sb="6" eb="7">
      <t>キン</t>
    </rPh>
    <rPh sb="32" eb="33">
      <t>ド</t>
    </rPh>
    <rPh sb="58" eb="59">
      <t>ニチ</t>
    </rPh>
    <rPh sb="60" eb="61">
      <t>ダイ</t>
    </rPh>
    <rPh sb="63" eb="64">
      <t>ダイ</t>
    </rPh>
    <phoneticPr fontId="1"/>
  </si>
  <si>
    <t>https://bunkyo-medical.com/
（日本語）
https://bunkyo-medical.com/multilingual/
（英語、中国語）</t>
    <rPh sb="29" eb="32">
      <t>ニホンゴ</t>
    </rPh>
    <rPh sb="76" eb="78">
      <t>エイゴ</t>
    </rPh>
    <rPh sb="79" eb="82">
      <t>チュウゴクゴ</t>
    </rPh>
    <phoneticPr fontId="1"/>
  </si>
  <si>
    <t>内科・消化器内科：英語、その他(タブレットで中国語、韓国語、フランス語など多言語対応)</t>
    <rPh sb="0" eb="2">
      <t>ナイカ</t>
    </rPh>
    <rPh sb="3" eb="6">
      <t>ショウカキ</t>
    </rPh>
    <rPh sb="6" eb="8">
      <t>ナイカ</t>
    </rPh>
    <rPh sb="9" eb="11">
      <t>エイゴ</t>
    </rPh>
    <rPh sb="14" eb="15">
      <t>ホカ</t>
    </rPh>
    <rPh sb="22" eb="25">
      <t>チュウゴクゴ</t>
    </rPh>
    <rPh sb="26" eb="29">
      <t>カンコクゴ</t>
    </rPh>
    <rPh sb="34" eb="35">
      <t>ゴ</t>
    </rPh>
    <rPh sb="37" eb="40">
      <t>タゲンゴ</t>
    </rPh>
    <rPh sb="40" eb="42">
      <t>タイオウ</t>
    </rPh>
    <phoneticPr fontId="1"/>
  </si>
  <si>
    <t xml:space="preserve">Suica, PASMO, </t>
  </si>
  <si>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</si>
  <si>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</si>
  <si>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</si>
  <si>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</si>
  <si>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</si>
  <si>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</si>
  <si>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</si>
  <si>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</si>
  <si>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</si>
  <si>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</si>
  <si>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</si>
  <si>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</si>
  <si>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</si>
  <si>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</si>
  <si>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</si>
  <si>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</si>
  <si>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</si>
  <si>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</si>
  <si>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</si>
  <si>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</si>
  <si>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</si>
  <si>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</si>
  <si>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</si>
  <si>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</si>
  <si>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</si>
  <si>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</si>
  <si>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</si>
  <si>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</si>
  <si>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</si>
  <si>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</si>
  <si>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救急科、総合診療科、国際診療科
循環器内科、心臓血管外科、呼吸器内科
呼吸器外科、脳神経外科、脳神経内科
高血圧・腎臓内科、消化管内科、肝胆膵内科
糖尿病・内分泌内科、血液内科、リウマチ膠原病科
腫瘍内科、感染症内科、外科
整形外科、スポーツ整形外科、乳腺外科
形成外科、歯科口腔外科、皮膚科
泌尿器科、産婦人科、小児科
眼科、耳鼻咽喉科・頭頚部外科、精神神経科
心療内科、放射線科
ペインクリニック科、リハビリテーション科
緩和ケア科
　EN,ZH,KO,TH,RU,VI,PT,ES　
（予約制：TL,FR,MN,HI,ID,FA,NE,MY）</t>
    <rPh sb="0" eb="3">
      <t>キュウキュウカ</t>
    </rPh>
    <rPh sb="4" eb="6">
      <t>ソウゴウ</t>
    </rPh>
    <rPh sb="6" eb="9">
      <t>シンリョウカ</t>
    </rPh>
    <rPh sb="10" eb="12">
      <t>コクサイ</t>
    </rPh>
    <rPh sb="12" eb="15">
      <t>シンリョウカ</t>
    </rPh>
    <rPh sb="16" eb="19">
      <t>ジュンカンキ</t>
    </rPh>
    <rPh sb="19" eb="21">
      <t>ナイカ</t>
    </rPh>
    <rPh sb="22" eb="24">
      <t>シンゾウ</t>
    </rPh>
    <rPh sb="24" eb="26">
      <t>ケッカン</t>
    </rPh>
    <rPh sb="26" eb="28">
      <t>ゲカ</t>
    </rPh>
    <rPh sb="29" eb="32">
      <t>コキュウキ</t>
    </rPh>
    <rPh sb="32" eb="34">
      <t>ナイカ</t>
    </rPh>
    <rPh sb="35" eb="38">
      <t>コキュウキ</t>
    </rPh>
    <rPh sb="38" eb="40">
      <t>ゲカ</t>
    </rPh>
    <rPh sb="41" eb="44">
      <t>ノウシンケイ</t>
    </rPh>
    <rPh sb="44" eb="46">
      <t>ゲカ</t>
    </rPh>
    <rPh sb="47" eb="50">
      <t>ノウシンケイ</t>
    </rPh>
    <rPh sb="50" eb="52">
      <t>ナイカ</t>
    </rPh>
    <rPh sb="53" eb="56">
      <t>コウケツアツ</t>
    </rPh>
    <rPh sb="57" eb="59">
      <t>ジンゾウ</t>
    </rPh>
    <rPh sb="59" eb="61">
      <t>ナイカ</t>
    </rPh>
    <rPh sb="62" eb="65">
      <t>ショウカカン</t>
    </rPh>
    <rPh sb="65" eb="67">
      <t>ナイカ</t>
    </rPh>
    <rPh sb="68" eb="71">
      <t>カンタンスイ</t>
    </rPh>
    <rPh sb="71" eb="73">
      <t>ナイカ</t>
    </rPh>
    <rPh sb="182" eb="184">
      <t>シンリョウ</t>
    </rPh>
    <rPh sb="184" eb="186">
      <t>ナイカ</t>
    </rPh>
    <rPh sb="187" eb="190">
      <t>ホウシャセン</t>
    </rPh>
    <rPh sb="190" eb="191">
      <t>カ</t>
    </rPh>
    <rPh sb="200" eb="201">
      <t>カ</t>
    </rPh>
    <rPh sb="211" eb="212">
      <t>カ</t>
    </rPh>
    <rPh sb="213" eb="215">
      <t>カンワ</t>
    </rPh>
    <rPh sb="217" eb="218">
      <t>カ</t>
    </rPh>
    <rPh sb="247" eb="249">
      <t>ヨヤク</t>
    </rPh>
    <rPh sb="249" eb="250">
      <t>セイ</t>
    </rPh>
    <phoneticPr fontId="139"/>
  </si>
  <si>
    <t>ＪＣＢ、ＶＩＳＡ、Diners Club、MASTER、ＪＣＢ、中国銀聯、AMEX</t>
  </si>
  <si>
    <t>Wechat pay</t>
  </si>
  <si>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</si>
  <si>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</si>
  <si>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</si>
  <si>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</si>
  <si>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</si>
  <si>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</si>
  <si>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</si>
  <si>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</si>
  <si>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</si>
  <si>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</si>
  <si>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</si>
  <si>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</si>
  <si>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</si>
  <si>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</si>
  <si>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</si>
  <si>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</si>
  <si>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</si>
  <si>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</si>
  <si>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</si>
  <si>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</si>
  <si>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</si>
  <si>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</si>
  <si>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</si>
  <si>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</si>
  <si>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</si>
  <si>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</si>
  <si>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</si>
  <si>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</si>
  <si>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</si>
  <si>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</si>
  <si>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</si>
  <si>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</si>
  <si>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</si>
  <si>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</si>
  <si>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</si>
  <si>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</si>
  <si>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</si>
  <si>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</si>
  <si>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</si>
  <si>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</si>
  <si>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</si>
  <si>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</si>
  <si>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</si>
  <si>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</si>
  <si>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</si>
  <si>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</si>
  <si>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</si>
  <si>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</si>
  <si>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</si>
  <si>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</si>
  <si>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</si>
  <si>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</si>
  <si>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</si>
  <si>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</si>
  <si>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</si>
  <si>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</si>
  <si>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</si>
  <si>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</si>
  <si>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</si>
  <si>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</si>
  <si>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</si>
  <si>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</si>
  <si>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</si>
  <si>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</si>
  <si>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</si>
  <si>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</si>
  <si>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</si>
  <si>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</si>
  <si>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</si>
  <si>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</si>
  <si>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</si>
  <si>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</si>
  <si>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</si>
  <si>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</si>
  <si>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</si>
  <si>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</si>
  <si>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</si>
  <si>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</si>
  <si>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</si>
  <si>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</si>
  <si>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</si>
  <si>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</si>
  <si>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</si>
  <si>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</si>
  <si>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</si>
  <si>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</si>
  <si>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</si>
  <si>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</si>
  <si>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</si>
  <si>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</si>
  <si>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</si>
  <si>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</si>
  <si>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</si>
  <si>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</si>
  <si>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</si>
  <si>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</si>
  <si>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</si>
  <si>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</si>
  <si>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</si>
  <si>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</si>
  <si>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</si>
  <si>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</si>
  <si>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</si>
  <si>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</si>
  <si>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</si>
  <si>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</si>
  <si>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</si>
  <si>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</si>
  <si>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</si>
  <si>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</si>
  <si>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</si>
  <si>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</si>
  <si>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</si>
  <si>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</si>
  <si>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</si>
  <si>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</si>
  <si>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</si>
  <si>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</si>
  <si>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</si>
  <si>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</si>
  <si>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</si>
  <si>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</si>
  <si>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</si>
  <si>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</si>
  <si>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</si>
  <si>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</si>
  <si>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</si>
  <si>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</si>
  <si>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</si>
  <si>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</si>
  <si>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</si>
  <si>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</si>
  <si>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</si>
  <si>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</si>
  <si>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</si>
  <si>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</si>
  <si>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</si>
  <si>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</si>
  <si>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</si>
  <si>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</si>
  <si>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</si>
  <si>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</si>
  <si>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</si>
  <si>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</si>
  <si>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</si>
  <si>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</si>
  <si>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</si>
  <si>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</si>
  <si>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</si>
  <si>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</si>
  <si>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</si>
  <si>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</si>
  <si>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</si>
  <si>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</si>
  <si>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</si>
  <si>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</si>
  <si>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</si>
  <si>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医療法人社団あきしな会　目黒 陳皮膚科クリニック</t>
    <rPh sb="0" eb="6">
      <t>イリョウホウジンシャダン</t>
    </rPh>
    <rPh sb="10" eb="11">
      <t>カイ</t>
    </rPh>
    <phoneticPr fontId="13"/>
  </si>
  <si>
    <t>Meguro  Chen Dermatology Clinic　　</t>
  </si>
  <si>
    <t>東京都品川区上大崎3-3-5新陽CKビル6F</t>
    <phoneticPr fontId="13"/>
  </si>
  <si>
    <t>Chinyo-CK Building 6F 3-3-5,Kami-Ohsaki,Shinagawa-ku Tokyo 141-0021,Japan</t>
    <phoneticPr fontId="1"/>
  </si>
  <si>
    <t>03-5421-2651</t>
  </si>
  <si>
    <t>月火木金9：30～13：00,15：00～17:30　水9:30～13:00
月火木金15:30～18:30</t>
    <rPh sb="2" eb="3">
      <t>モク</t>
    </rPh>
    <rPh sb="27" eb="28">
      <t>スイ</t>
    </rPh>
    <phoneticPr fontId="13"/>
  </si>
  <si>
    <t>http://www.meguro-chin-hifuka.com</t>
  </si>
  <si>
    <t>皮膚科：EN、ZH</t>
    <phoneticPr fontId="13"/>
  </si>
  <si>
    <t>VISA、MASTER、AMEX、DinersClub、JCB、DISCOVER、Rakuten Card、Paypay、ALIPAY</t>
  </si>
  <si>
    <t>中国語：月15：30～17：30、火金：9：30～13：00、15：00～17：30、水木9：30～13：00</t>
    <rPh sb="0" eb="3">
      <t>チュウゴクゴ</t>
    </rPh>
    <rPh sb="4" eb="5">
      <t>ゲツ</t>
    </rPh>
    <rPh sb="17" eb="18">
      <t>カ</t>
    </rPh>
    <rPh sb="18" eb="19">
      <t>キン</t>
    </rPh>
    <rPh sb="43" eb="44">
      <t>スイ</t>
    </rPh>
    <rPh sb="44" eb="45">
      <t>モク</t>
    </rPh>
    <phoneticPr fontId="1"/>
  </si>
  <si>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</si>
  <si>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</si>
  <si>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</si>
  <si>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</si>
  <si>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</si>
  <si>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</si>
  <si>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</si>
  <si>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</si>
  <si>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</si>
  <si>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</si>
  <si>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</si>
  <si>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</si>
  <si>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</si>
  <si>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</si>
  <si>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</si>
  <si>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</si>
  <si>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</si>
  <si>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</si>
  <si>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</si>
  <si>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</si>
  <si>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</si>
  <si>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</si>
  <si>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</si>
  <si>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</si>
  <si>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</si>
  <si>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</si>
  <si>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</si>
  <si>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</si>
  <si>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</si>
  <si>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</si>
  <si>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</si>
  <si>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</si>
  <si>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</si>
  <si>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</si>
  <si>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</si>
  <si>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</si>
  <si>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内科、外科、消化器内科、消化器外科、循環器内科、心臓血管外科、呼吸器内科、呼吸器外科、糖尿病代謝内分泌科、腎科、脳神経内科、脳神経外科、膠原病科、小児科、血液腫瘍科、乳腺内分泌外科、心療内科、精神神経科、形成外科、整形外科、産婦人科、皮膚科、泌尿器科、眼科、耳鼻咽喉科、放射線科、麻酔科、東洋医学科、口腔外科、新生児科、リハビリテーション科　
対応言語：EN、ZH、（タブレットによる医療通訳サービス31言語対応）</t>
    <rPh sb="0" eb="2">
      <t>ナイカ</t>
    </rPh>
    <rPh sb="3" eb="5">
      <t>ゲカ</t>
    </rPh>
    <rPh sb="6" eb="9">
      <t>ショウカキ</t>
    </rPh>
    <rPh sb="9" eb="11">
      <t>ナイカ</t>
    </rPh>
    <rPh sb="12" eb="15">
      <t>ショウカキ</t>
    </rPh>
    <rPh sb="15" eb="17">
      <t>ゲカ</t>
    </rPh>
    <rPh sb="18" eb="21">
      <t>ジュンカンキ</t>
    </rPh>
    <rPh sb="21" eb="23">
      <t>ナイカ</t>
    </rPh>
    <rPh sb="24" eb="26">
      <t>シンゾウ</t>
    </rPh>
    <rPh sb="26" eb="28">
      <t>ケッカン</t>
    </rPh>
    <rPh sb="28" eb="30">
      <t>ゲカ</t>
    </rPh>
    <rPh sb="31" eb="36">
      <t>コキュウキナイカ</t>
    </rPh>
    <rPh sb="37" eb="40">
      <t>コキュウキ</t>
    </rPh>
    <rPh sb="40" eb="42">
      <t>ゲカ</t>
    </rPh>
    <rPh sb="43" eb="46">
      <t>トウニョウビョウ</t>
    </rPh>
    <rPh sb="46" eb="48">
      <t>タイシャ</t>
    </rPh>
    <rPh sb="48" eb="51">
      <t>ナイブンピツ</t>
    </rPh>
    <rPh sb="51" eb="52">
      <t>カ</t>
    </rPh>
    <rPh sb="53" eb="54">
      <t>ジン</t>
    </rPh>
    <rPh sb="54" eb="55">
      <t>カ</t>
    </rPh>
    <rPh sb="56" eb="57">
      <t>ノウ</t>
    </rPh>
    <rPh sb="57" eb="59">
      <t>シンケイ</t>
    </rPh>
    <rPh sb="59" eb="61">
      <t>ナイカ</t>
    </rPh>
    <rPh sb="62" eb="65">
      <t>ノウシンケイ</t>
    </rPh>
    <rPh sb="65" eb="67">
      <t>ゲカ</t>
    </rPh>
    <rPh sb="68" eb="71">
      <t>コウゲンビョウ</t>
    </rPh>
    <rPh sb="71" eb="72">
      <t>カ</t>
    </rPh>
    <rPh sb="73" eb="75">
      <t>ショウニ</t>
    </rPh>
    <rPh sb="75" eb="76">
      <t>カ</t>
    </rPh>
    <rPh sb="77" eb="79">
      <t>ケツエキ</t>
    </rPh>
    <rPh sb="79" eb="81">
      <t>シュヨウ</t>
    </rPh>
    <rPh sb="81" eb="82">
      <t>カ</t>
    </rPh>
    <rPh sb="83" eb="85">
      <t>ニュウセン</t>
    </rPh>
    <rPh sb="85" eb="88">
      <t>ナイブンピツ</t>
    </rPh>
    <rPh sb="88" eb="90">
      <t>ゲカ</t>
    </rPh>
    <rPh sb="91" eb="93">
      <t>シンリョウ</t>
    </rPh>
    <rPh sb="93" eb="95">
      <t>ナイカ</t>
    </rPh>
    <rPh sb="96" eb="98">
      <t>セイシン</t>
    </rPh>
    <rPh sb="98" eb="101">
      <t>シンケイカ</t>
    </rPh>
    <rPh sb="102" eb="104">
      <t>ケイセイ</t>
    </rPh>
    <rPh sb="104" eb="106">
      <t>ゲカ</t>
    </rPh>
    <rPh sb="107" eb="109">
      <t>セイケイ</t>
    </rPh>
    <rPh sb="109" eb="111">
      <t>ゲカ</t>
    </rPh>
    <rPh sb="112" eb="116">
      <t>サンフジンカ</t>
    </rPh>
    <rPh sb="117" eb="120">
      <t>ヒフカ</t>
    </rPh>
    <rPh sb="121" eb="125">
      <t>ヒニョウキカ</t>
    </rPh>
    <rPh sb="126" eb="128">
      <t>ガンカ</t>
    </rPh>
    <rPh sb="129" eb="131">
      <t>ジビ</t>
    </rPh>
    <rPh sb="131" eb="133">
      <t>インコウ</t>
    </rPh>
    <rPh sb="133" eb="134">
      <t>カ</t>
    </rPh>
    <rPh sb="135" eb="139">
      <t>ホウシャセンカ</t>
    </rPh>
    <rPh sb="140" eb="143">
      <t>マスイカ</t>
    </rPh>
    <rPh sb="144" eb="148">
      <t>トウヨウイガク</t>
    </rPh>
    <rPh sb="148" eb="149">
      <t>カ</t>
    </rPh>
    <rPh sb="150" eb="152">
      <t>コウクウ</t>
    </rPh>
    <rPh sb="152" eb="154">
      <t>ゲカ</t>
    </rPh>
    <rPh sb="155" eb="159">
      <t>シンセイジカ</t>
    </rPh>
    <rPh sb="169" eb="170">
      <t>カ</t>
    </rPh>
    <rPh sb="192" eb="194">
      <t>イリョウ</t>
    </rPh>
    <rPh sb="194" eb="196">
      <t>ツウヤク</t>
    </rPh>
    <rPh sb="202" eb="204">
      <t>ゲンゴ</t>
    </rPh>
    <rPh sb="204" eb="206">
      <t>タイオウ</t>
    </rPh>
    <phoneticPr fontId="13"/>
  </si>
  <si>
    <t>月～金8：30～17：00　英語・中国語／土（第5以外）8：30～13：30　英語・中国語</t>
  </si>
  <si>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</si>
  <si>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メディフォン・ポケトークによる機械翻訳24時間対応可</t>
    <rPh sb="15" eb="19">
      <t>キカイホンヤク</t>
    </rPh>
    <rPh sb="21" eb="23">
      <t>ジカン</t>
    </rPh>
    <rPh sb="23" eb="25">
      <t>タイオウ</t>
    </rPh>
    <rPh sb="25" eb="26">
      <t>カ</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</si>
  <si>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</si>
  <si>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</si>
  <si>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</si>
  <si>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</si>
  <si>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</si>
  <si>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</si>
  <si>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</si>
  <si>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</si>
  <si>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</si>
  <si>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</si>
  <si>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</si>
  <si>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</si>
  <si>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</si>
  <si>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</si>
  <si>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</si>
  <si>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</si>
  <si>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</si>
  <si>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</si>
  <si>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</si>
  <si>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</si>
  <si>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</si>
  <si>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</si>
  <si>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</si>
  <si>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</si>
  <si>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</si>
  <si>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</si>
  <si>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</si>
  <si>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</si>
  <si>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</si>
  <si>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</si>
  <si>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</si>
  <si>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</si>
  <si>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</si>
  <si>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</si>
  <si>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8"/>
  </si>
  <si>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</si>
  <si>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</si>
  <si>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8"/>
  </si>
  <si>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</si>
  <si>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</si>
  <si>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8"/>
  </si>
  <si>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</si>
  <si>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8"/>
  </si>
  <si>
    <t>VISA、Master、AMEX、Diners Club、JCB</t>
  </si>
  <si>
    <t>英語
診療時間内</t>
    <rPh sb="0" eb="2">
      <t>エイゴ</t>
    </rPh>
    <rPh sb="3" eb="5">
      <t>シンリョウ</t>
    </rPh>
    <rPh sb="5" eb="7">
      <t>ジカン</t>
    </rPh>
    <rPh sb="7" eb="8">
      <t>ナイ</t>
    </rPh>
    <phoneticPr fontId="98"/>
  </si>
  <si>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</si>
  <si>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8"/>
  </si>
  <si>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</si>
  <si>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</si>
  <si>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</si>
  <si>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</si>
  <si>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</si>
  <si>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</si>
  <si>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</si>
  <si>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</si>
  <si>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</si>
  <si>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</si>
  <si>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</si>
  <si>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</si>
  <si>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</si>
  <si>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</si>
  <si>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</si>
  <si>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</si>
  <si>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</si>
  <si>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</si>
  <si>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</si>
  <si>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</si>
  <si>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</si>
  <si>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</si>
  <si>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ポケトーク、タブレット翻訳アプリなどでほとんどで言語に対応。</t>
    <rPh sb="11" eb="13">
      <t>ホンヤク</t>
    </rPh>
    <rPh sb="24" eb="26">
      <t>ゲンゴ</t>
    </rPh>
    <rPh sb="27" eb="29">
      <t>タイオウ</t>
    </rPh>
    <phoneticPr fontId="1"/>
  </si>
  <si>
    <t>医療法人社団　アイル　南大田アイクリニック</t>
    <rPh sb="0" eb="6">
      <t>イリョウホウジンシャダン</t>
    </rPh>
    <rPh sb="11" eb="14">
      <t>ミナミオオタ</t>
    </rPh>
    <phoneticPr fontId="1"/>
  </si>
  <si>
    <t>Minamiota Eye Clinic</t>
    <phoneticPr fontId="1"/>
  </si>
  <si>
    <t>144-0055</t>
    <phoneticPr fontId="1"/>
  </si>
  <si>
    <t>東京都大田区仲六郷2-43-2ｵｰｹｰｻｶﾞﾝ店５階</t>
    <rPh sb="0" eb="3">
      <t>トウキョウト</t>
    </rPh>
    <rPh sb="3" eb="6">
      <t>オオタク</t>
    </rPh>
    <rPh sb="6" eb="9">
      <t>ナカロクゴウ</t>
    </rPh>
    <rPh sb="23" eb="24">
      <t>ミセ</t>
    </rPh>
    <rPh sb="25" eb="26">
      <t>カイ</t>
    </rPh>
    <phoneticPr fontId="1"/>
  </si>
  <si>
    <t>ン本後・英語</t>
    <rPh sb="1" eb="3">
      <t>ホンゴ</t>
    </rPh>
    <rPh sb="4" eb="6">
      <t>エイゴ</t>
    </rPh>
    <phoneticPr fontId="1"/>
  </si>
  <si>
    <t>03-3738-0681()</t>
    <phoneticPr fontId="1"/>
  </si>
  <si>
    <t>平日、土曜　10:00-13:15, 15:00-18:45
日・祝　9：00-14：15</t>
    <rPh sb="0" eb="2">
      <t>ヘイジツ</t>
    </rPh>
    <rPh sb="3" eb="5">
      <t>ドヨウ</t>
    </rPh>
    <rPh sb="31" eb="32">
      <t>ニチ</t>
    </rPh>
    <rPh sb="33" eb="34">
      <t>シュク</t>
    </rPh>
    <phoneticPr fontId="1"/>
  </si>
  <si>
    <t>http://minamiota.com/</t>
    <phoneticPr fontId="1"/>
  </si>
  <si>
    <t>眼科、内科：EN　（英語以外は電子ツールを用いて対応）</t>
    <rPh sb="0" eb="2">
      <t>ガンカ</t>
    </rPh>
    <rPh sb="3" eb="5">
      <t>ナイカ</t>
    </rPh>
    <rPh sb="10" eb="14">
      <t>エイゴイガイ</t>
    </rPh>
    <rPh sb="15" eb="17">
      <t>デンシ</t>
    </rPh>
    <rPh sb="21" eb="22">
      <t>モチ</t>
    </rPh>
    <rPh sb="24" eb="26">
      <t>タイオウ</t>
    </rPh>
    <phoneticPr fontId="1"/>
  </si>
  <si>
    <t>Visa, Mastercard</t>
    <phoneticPr fontId="1"/>
  </si>
  <si>
    <t>診療所</t>
    <rPh sb="0" eb="2">
      <t>シンリョウ</t>
    </rPh>
    <rPh sb="2" eb="3">
      <t>トコロ</t>
    </rPh>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</si>
  <si>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</si>
  <si>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</si>
  <si>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</si>
  <si>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</si>
  <si>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</si>
  <si>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</si>
  <si>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</si>
  <si>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</si>
  <si>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</si>
  <si>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</si>
  <si>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</si>
  <si>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</si>
  <si>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</si>
  <si>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</si>
  <si>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</si>
  <si>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</si>
  <si>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</si>
  <si>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</si>
  <si>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</si>
  <si>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</si>
  <si>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</si>
  <si>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</si>
  <si>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</si>
  <si>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</si>
  <si>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</si>
  <si>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</si>
  <si>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</si>
  <si>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</si>
  <si>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</si>
  <si>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</si>
  <si>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</si>
  <si>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</si>
  <si>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</si>
  <si>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</si>
  <si>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</si>
  <si>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</si>
  <si>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</si>
  <si>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</si>
  <si>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</si>
  <si>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</si>
  <si>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</si>
  <si>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</si>
  <si>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</si>
  <si>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</si>
  <si>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</si>
  <si>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</si>
  <si>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</si>
  <si>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</si>
  <si>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</si>
  <si>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</si>
  <si>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</si>
  <si>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</si>
  <si>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</si>
  <si>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</si>
  <si>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</si>
  <si>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</si>
  <si>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</si>
  <si>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</si>
  <si>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</si>
  <si>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</si>
  <si>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</si>
  <si>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</si>
  <si>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</si>
  <si>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</si>
  <si>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</si>
  <si>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</si>
  <si>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</si>
  <si>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</si>
  <si>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</si>
  <si>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</si>
  <si>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</si>
  <si>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</si>
  <si>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</si>
  <si>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</si>
  <si>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</si>
  <si>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</si>
  <si>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</si>
  <si>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</si>
  <si>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</si>
  <si>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</si>
  <si>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</si>
  <si>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</si>
  <si>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</si>
  <si>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</si>
  <si>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</si>
  <si>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</si>
  <si>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</si>
  <si>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</si>
  <si>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</si>
  <si>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</si>
  <si>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</si>
  <si>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</si>
  <si>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</si>
  <si>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</si>
  <si>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</si>
  <si>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</si>
  <si>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</si>
  <si>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</si>
  <si>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</si>
  <si>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</si>
  <si>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</si>
  <si>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</si>
  <si>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</si>
  <si>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</si>
  <si>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</si>
  <si>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</si>
  <si>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</si>
  <si>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</si>
  <si>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</si>
  <si>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</si>
  <si>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</si>
  <si>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</si>
  <si>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</si>
  <si>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</si>
  <si>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</si>
  <si>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</si>
  <si>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</si>
  <si>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</si>
  <si>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</si>
  <si>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</si>
  <si>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</si>
  <si>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</si>
  <si>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</si>
  <si>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</si>
  <si>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</si>
  <si>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</si>
  <si>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</si>
  <si>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</si>
  <si>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</si>
  <si>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</si>
  <si>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</si>
  <si>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</si>
  <si>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</si>
  <si>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</si>
  <si>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</si>
  <si>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</si>
  <si>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</si>
  <si>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</si>
  <si>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</si>
  <si>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</si>
  <si>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</si>
  <si>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</si>
  <si>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</si>
  <si>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</si>
  <si>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</si>
  <si>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</si>
  <si>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</si>
  <si>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</si>
  <si>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</si>
  <si>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</si>
  <si>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</si>
  <si>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</si>
  <si>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</si>
  <si>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</si>
  <si>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</si>
  <si>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</si>
  <si>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</si>
  <si>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</si>
  <si>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</si>
  <si>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</si>
  <si>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</si>
  <si>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</si>
  <si>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</si>
  <si>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</si>
  <si>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</si>
  <si>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</si>
  <si>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</si>
  <si>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</si>
  <si>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</si>
  <si>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</si>
  <si>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</si>
  <si>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</si>
  <si>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</si>
  <si>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</si>
  <si>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</si>
  <si>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</si>
  <si>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</si>
  <si>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</si>
  <si>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</si>
  <si>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</si>
  <si>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</si>
  <si>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</si>
  <si>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</si>
  <si>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</si>
  <si>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</si>
  <si>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</si>
  <si>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</si>
  <si>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</si>
  <si>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</si>
  <si>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</si>
  <si>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</si>
  <si>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</si>
  <si>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</si>
  <si>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</si>
  <si>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</si>
  <si>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</si>
  <si>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</si>
  <si>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</si>
  <si>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</si>
  <si>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</si>
  <si>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</si>
  <si>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</si>
  <si>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</si>
  <si>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</si>
  <si>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</si>
  <si>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</si>
  <si>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</si>
  <si>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</si>
  <si>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</si>
  <si>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</si>
  <si>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</si>
  <si>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</si>
  <si>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</si>
  <si>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</si>
  <si>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</si>
  <si>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</si>
  <si>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</si>
  <si>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</si>
  <si>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</si>
  <si>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</si>
  <si>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</si>
  <si>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</si>
  <si>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</si>
  <si>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</si>
  <si>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</si>
  <si>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</si>
  <si>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</si>
  <si>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</si>
  <si>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</si>
  <si>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</si>
  <si>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</si>
  <si>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</si>
  <si>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</si>
  <si>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</si>
  <si>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</si>
  <si>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</si>
  <si>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</si>
  <si>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</si>
  <si>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</si>
  <si>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</si>
  <si>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</si>
  <si>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</si>
  <si>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</si>
  <si>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</si>
  <si>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</si>
  <si>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</si>
  <si>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</si>
  <si>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</si>
  <si>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</si>
  <si>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</si>
  <si>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</si>
  <si>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</si>
  <si>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</si>
  <si>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</si>
  <si>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</si>
  <si>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</si>
  <si>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</si>
  <si>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</si>
  <si>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</si>
  <si>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</si>
  <si>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</si>
  <si>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</si>
  <si>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</si>
  <si>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</si>
  <si>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</si>
  <si>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</si>
  <si>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</si>
  <si>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</si>
  <si>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</si>
  <si>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</si>
  <si>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</si>
  <si>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月-金:9:00-17:00(救急は24時間対応）</t>
    <rPh sb="0" eb="1">
      <t>ツキ</t>
    </rPh>
    <rPh sb="2" eb="3">
      <t>キン</t>
    </rPh>
    <phoneticPr fontId="13"/>
  </si>
  <si>
    <t>＜日本語＞https://www.tmhp.jp/hiroo/
＜英語＞https://www.tmhp.jp/hiroo/en/
＜中国語＞https://www.tmhp.jp/hiroo/zh/</t>
    <phoneticPr fontId="1"/>
  </si>
  <si>
    <t xml:space="preserve">内科、血液内科、糖尿内分泌内科、消化器内科、循環器内科、呼吸器内科、腎臓内科、精神科、脳神経内科、小児科、外科、消化器外科、心臓血管外科、脳神経外科、整形外科、リハビリテーション科、形成外科、眼科、耳鼻いんこう科、皮膚科、泌尿器科、産婦人科、放射線科、歯科、歯科口腔外科、麻酔科、救急科、救命救急センター、病理診断科、外傷センター：英語、中国語
</t>
    <rPh sb="3" eb="5">
      <t>ケツエキ</t>
    </rPh>
    <rPh sb="5" eb="7">
      <t>ナイカ</t>
    </rPh>
    <rPh sb="13" eb="14">
      <t>ナイ</t>
    </rPh>
    <rPh sb="31" eb="32">
      <t>ナイ</t>
    </rPh>
    <rPh sb="34" eb="36">
      <t>ジンゾウ</t>
    </rPh>
    <rPh sb="36" eb="38">
      <t>ナイカ</t>
    </rPh>
    <rPh sb="39" eb="42">
      <t>セイシンカ</t>
    </rPh>
    <rPh sb="43" eb="46">
      <t>ノウシンケイ</t>
    </rPh>
    <rPh sb="46" eb="48">
      <t>ナイカ</t>
    </rPh>
    <rPh sb="56" eb="59">
      <t>ショウカキ</t>
    </rPh>
    <rPh sb="59" eb="61">
      <t>ゲカ</t>
    </rPh>
    <rPh sb="62" eb="64">
      <t>シンゾウ</t>
    </rPh>
    <rPh sb="64" eb="66">
      <t>ケッカン</t>
    </rPh>
    <rPh sb="66" eb="68">
      <t>ゲカ</t>
    </rPh>
    <rPh sb="69" eb="72">
      <t>ノウシンケイ</t>
    </rPh>
    <rPh sb="72" eb="74">
      <t>ゲカ</t>
    </rPh>
    <rPh sb="89" eb="90">
      <t>カ</t>
    </rPh>
    <rPh sb="126" eb="128">
      <t>シカ</t>
    </rPh>
    <rPh sb="136" eb="139">
      <t>マスイカ</t>
    </rPh>
    <rPh sb="140" eb="143">
      <t>キュウキュウカ</t>
    </rPh>
    <rPh sb="144" eb="146">
      <t>キュウメイ</t>
    </rPh>
    <rPh sb="146" eb="148">
      <t>キュウキュウ</t>
    </rPh>
    <rPh sb="153" eb="155">
      <t>ビョウリ</t>
    </rPh>
    <rPh sb="155" eb="158">
      <t>シンダンカ</t>
    </rPh>
    <rPh sb="159" eb="161">
      <t>ガイショウ</t>
    </rPh>
    <phoneticPr fontId="13"/>
  </si>
  <si>
    <t>VISA、MASTER、AMEX、Diners Club、JCB、中国銀聯、Discover、UFJ、DC、三菱UFJニコス</t>
  </si>
  <si>
    <t>J-Debit,Suica,PASMO,Kitaca,toica,manaca,ICOCA,SUGOCA,nimoca,はやかけん,waon,nanaco,Edy,QUICPay,d払い,paypay,メルpay,aupay,atone,Famipay,銀行pay,ゆうちょpay,EPOS pay,ALIPAY,wechat pay,KPLUS,giftee premo plus,pring,ANApay,Unionpay</t>
  </si>
  <si>
    <t>9:00-17:00 英語・中国語</t>
  </si>
  <si>
    <t>9:00-17:00 英語</t>
  </si>
  <si>
    <t>英語、中国語、韓国語、ポルトガル語、スペイン語：24時間365日
ベトナム語：09:00-20:00(365日）
タイ語：09:00-21:00(365日）
フランス語、タガログ語:09:00-19:00(平日のみ）
ロシア語：09:00-18:00(平日のみ）
ネパール語・ヒンディー語・インドネシア語：9：00-18：00(平日のみ）</t>
    <rPh sb="0" eb="2">
      <t>エイゴ</t>
    </rPh>
    <rPh sb="3" eb="6">
      <t>チュウゴクゴ</t>
    </rPh>
    <rPh sb="7" eb="10">
      <t>カンコクゴ</t>
    </rPh>
    <rPh sb="16" eb="17">
      <t>ゴ</t>
    </rPh>
    <rPh sb="22" eb="23">
      <t>ゴ</t>
    </rPh>
    <rPh sb="26" eb="28">
      <t>ジカン</t>
    </rPh>
    <rPh sb="31" eb="32">
      <t>ニチ</t>
    </rPh>
    <rPh sb="37" eb="38">
      <t>ゴ</t>
    </rPh>
    <rPh sb="54" eb="55">
      <t>ニチ</t>
    </rPh>
    <rPh sb="59" eb="60">
      <t>ゴ</t>
    </rPh>
    <rPh sb="76" eb="77">
      <t>ニチ</t>
    </rPh>
    <rPh sb="83" eb="84">
      <t>ゴ</t>
    </rPh>
    <rPh sb="89" eb="90">
      <t>ゴ</t>
    </rPh>
    <rPh sb="103" eb="105">
      <t>ヘイジツ</t>
    </rPh>
    <rPh sb="112" eb="113">
      <t>ゴ</t>
    </rPh>
    <rPh sb="126" eb="128">
      <t>ヘイジツ</t>
    </rPh>
    <rPh sb="136" eb="137">
      <t>ゴ</t>
    </rPh>
    <rPh sb="143" eb="144">
      <t>ゴ</t>
    </rPh>
    <rPh sb="151" eb="152">
      <t>ゴ</t>
    </rPh>
    <rPh sb="164" eb="166">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</si>
  <si>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</si>
  <si>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</si>
  <si>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</si>
  <si>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</si>
  <si>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</si>
  <si>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</si>
  <si>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</si>
  <si>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</si>
  <si>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</si>
  <si>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</si>
  <si>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</si>
  <si>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</si>
  <si>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</si>
  <si>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</si>
  <si>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</si>
  <si>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</si>
  <si>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</si>
  <si>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</si>
  <si>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</si>
  <si>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</si>
  <si>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</si>
  <si>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</si>
  <si>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</si>
  <si>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</si>
  <si>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</si>
  <si>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</si>
  <si>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</si>
  <si>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</si>
  <si>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英語：水曜日曜・祝日以外9:00～12:00 
15:00～18:00</t>
    <rPh sb="0" eb="2">
      <t>エイゴ</t>
    </rPh>
    <rPh sb="3" eb="5">
      <t>スイヨウ</t>
    </rPh>
    <rPh sb="5" eb="7">
      <t>ニチヨウ</t>
    </rPh>
    <rPh sb="8" eb="10">
      <t>シュクジツ</t>
    </rPh>
    <rPh sb="10" eb="12">
      <t>イガイ</t>
    </rPh>
    <phoneticPr fontId="1"/>
  </si>
  <si>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</si>
  <si>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</si>
  <si>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</si>
  <si>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</si>
  <si>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</si>
  <si>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</si>
  <si>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</si>
  <si>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</si>
  <si>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</si>
  <si>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</si>
  <si>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</si>
  <si>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</si>
  <si>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</si>
  <si>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</si>
  <si>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</si>
  <si>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</si>
  <si>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</si>
  <si>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</si>
  <si>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</si>
  <si>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</si>
  <si>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</si>
  <si>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</si>
  <si>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</si>
  <si>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</si>
  <si>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</si>
  <si>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</si>
  <si>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</si>
  <si>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</si>
  <si>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</si>
  <si>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</si>
  <si>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</si>
  <si>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</si>
  <si>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</si>
  <si>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</si>
  <si>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</si>
  <si>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</si>
  <si>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</si>
  <si>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</si>
  <si>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</si>
  <si>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</si>
  <si>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</si>
  <si>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</si>
  <si>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</si>
  <si>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</si>
  <si>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　月-金　8：30-17：00</t>
    <phoneticPr fontId="65"/>
  </si>
  <si>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99"/>
  </si>
  <si>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</si>
  <si>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</si>
  <si>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</si>
  <si>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</si>
  <si>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</si>
  <si>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</si>
  <si>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</si>
  <si>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</si>
  <si>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</si>
  <si>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</si>
  <si>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</si>
  <si>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</si>
  <si>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</si>
  <si>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</si>
  <si>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</si>
  <si>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</si>
  <si>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</si>
  <si>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</si>
  <si>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</si>
  <si>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</si>
  <si>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</si>
  <si>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</si>
  <si>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</si>
  <si>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</si>
  <si>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</si>
  <si>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</si>
  <si>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</si>
  <si>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</si>
  <si>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</si>
  <si>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</si>
  <si>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</si>
  <si>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</si>
  <si>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</si>
  <si>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</si>
  <si>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</si>
  <si>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</si>
  <si>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</si>
  <si>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</si>
  <si>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</si>
  <si>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</si>
  <si>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</si>
  <si>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</si>
  <si>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</si>
  <si>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</si>
  <si>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</si>
  <si>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</si>
  <si>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</si>
  <si>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</si>
  <si>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</si>
  <si>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</si>
  <si>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</si>
  <si>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</si>
  <si>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</si>
  <si>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</si>
  <si>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</si>
  <si>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</si>
  <si>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</si>
  <si>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</si>
  <si>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</si>
  <si>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</si>
  <si>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</si>
  <si>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</si>
  <si>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</si>
  <si>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</si>
  <si>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</si>
  <si>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</si>
  <si>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</si>
  <si>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</si>
  <si>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</si>
  <si>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</si>
  <si>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</si>
  <si>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</si>
  <si>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</si>
  <si>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</si>
  <si>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</si>
  <si>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</si>
  <si>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</si>
  <si>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</si>
  <si>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</si>
  <si>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</si>
  <si>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</si>
  <si>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</si>
  <si>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</si>
  <si>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</si>
  <si>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</si>
  <si>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</si>
  <si>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</si>
  <si>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</si>
  <si>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</si>
  <si>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</si>
  <si>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</si>
  <si>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</si>
  <si>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</si>
  <si>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</si>
  <si>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</si>
  <si>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</si>
  <si>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</si>
  <si>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</si>
  <si>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</si>
  <si>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</si>
  <si>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</si>
  <si>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</si>
  <si>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</si>
  <si>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</si>
  <si>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</si>
  <si>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</si>
  <si>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</si>
  <si>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</si>
  <si>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</si>
  <si>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</si>
  <si>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</si>
  <si>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</si>
  <si>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</si>
  <si>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</si>
  <si>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</si>
  <si>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</si>
  <si>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</si>
  <si>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</si>
  <si>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</si>
  <si>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</si>
  <si>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(内科)月･火･水･金9:00～13:00･15:00～19:00、木9:00～13:00、土9:00～13:00･15:00～18:00　(歯科)月･火･水･金･土9:00～13:00･14:00～18:00</t>
    <rPh sb="1" eb="3">
      <t>ナイカ</t>
    </rPh>
    <rPh sb="4" eb="5">
      <t>ツキ</t>
    </rPh>
    <rPh sb="6" eb="7">
      <t>カ</t>
    </rPh>
    <rPh sb="8" eb="9">
      <t>スイ</t>
    </rPh>
    <rPh sb="10" eb="11">
      <t>キン</t>
    </rPh>
    <rPh sb="34" eb="35">
      <t>モク</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</si>
  <si>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</si>
  <si>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</si>
  <si>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</si>
  <si>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Suica、PASMO、PayPay、auPAY、ﾒﾙﾍﾟｲ、d払い</t>
    <rPh sb="32" eb="33">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</si>
  <si>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</si>
  <si>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</si>
  <si>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</si>
  <si>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</si>
  <si>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</si>
  <si>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</si>
  <si>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</si>
  <si>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https://loco-clinic.com/en/（英語）</t>
  </si>
  <si>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</si>
  <si>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</si>
  <si>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</si>
  <si>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</si>
  <si>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</si>
  <si>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</si>
  <si>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</si>
  <si>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</si>
  <si>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</si>
  <si>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</si>
  <si>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</si>
  <si>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</si>
  <si>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</si>
  <si>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</si>
  <si>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</si>
  <si>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</si>
  <si>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</si>
  <si>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</si>
  <si>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</si>
  <si>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</si>
  <si>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</si>
  <si>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</si>
  <si>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</si>
  <si>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Familiar Dermatology Clinic</t>
  </si>
  <si>
    <t>152-0021</t>
  </si>
  <si>
    <t>東京都目黒区東が丘2-15-2 コリーヌ駒沢公園　１F</t>
    <phoneticPr fontId="13"/>
  </si>
  <si>
    <t>1F Corinne Komazawa Kouen, 2-15-2 Higashigaoka, Meguro-ku, Tokyo</t>
  </si>
  <si>
    <t>03-3795-1112</t>
  </si>
  <si>
    <t>【月・水～金】(AM)9:30～12:30,(PM)14:00～17:30【土】9:30～14:00【休診日】火・日・祝</t>
    <rPh sb="51" eb="54">
      <t>キュウシンビ</t>
    </rPh>
    <rPh sb="55" eb="56">
      <t>カ</t>
    </rPh>
    <rPh sb="57" eb="58">
      <t>ニチ</t>
    </rPh>
    <rPh sb="59" eb="60">
      <t>シュク</t>
    </rPh>
    <phoneticPr fontId="1"/>
  </si>
  <si>
    <t>http://yamamoto-skincl.com</t>
  </si>
  <si>
    <t>皮膚科:EN</t>
    <phoneticPr fontId="13"/>
  </si>
  <si>
    <t>自費診療のみカード可（VISA, Mastercard, JCB, American Express, Discover, Diners Club International）</t>
  </si>
  <si>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</si>
  <si>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</si>
  <si>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</si>
  <si>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</si>
  <si>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</si>
  <si>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</si>
  <si>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</si>
  <si>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</si>
  <si>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</si>
  <si>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</si>
  <si>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</si>
  <si>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</si>
  <si>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</si>
  <si>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</si>
  <si>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</si>
  <si>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</si>
  <si>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</si>
  <si>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</si>
  <si>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</si>
  <si>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</si>
  <si>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</si>
  <si>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</si>
  <si>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</si>
  <si>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</si>
  <si>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</si>
  <si>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</si>
  <si>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</si>
  <si>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</si>
  <si>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</si>
  <si>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</si>
  <si>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</si>
  <si>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</si>
  <si>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</si>
  <si>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月ー土10：00～20:00(第2.4.5土曜は休診)</t>
    <phoneticPr fontId="1"/>
  </si>
  <si>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</si>
  <si>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</si>
  <si>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</si>
  <si>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</si>
  <si>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</si>
  <si>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</si>
  <si>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</si>
  <si>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</si>
  <si>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</si>
  <si>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</si>
  <si>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</si>
  <si>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</si>
  <si>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</si>
  <si>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</si>
  <si>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</si>
  <si>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</si>
  <si>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</si>
  <si>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</si>
  <si>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</si>
  <si>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</si>
  <si>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</si>
  <si>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</si>
  <si>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</si>
  <si>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</si>
  <si>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</si>
  <si>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</si>
  <si>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</si>
  <si>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</si>
  <si>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</si>
  <si>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</si>
  <si>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</si>
  <si>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</si>
  <si>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153-0061</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</si>
  <si>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</si>
  <si>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</si>
  <si>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</si>
  <si>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</si>
  <si>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</si>
  <si>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</si>
  <si>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</si>
  <si>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</si>
  <si>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</si>
  <si>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</si>
  <si>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</si>
  <si>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</si>
  <si>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</si>
  <si>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</si>
  <si>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</si>
  <si>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</si>
  <si>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</si>
  <si>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</si>
  <si>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</si>
  <si>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7" eb="39">
      <t>エイゴ</t>
    </rPh>
    <rPh sb="46" eb="48">
      <t>エイゴ</t>
    </rPh>
    <rPh sb="54" eb="56">
      <t>エイゴ</t>
    </rPh>
    <rPh sb="61" eb="63">
      <t>エイゴ</t>
    </rPh>
    <rPh sb="73" eb="75">
      <t>エイゴ</t>
    </rPh>
    <rPh sb="80" eb="82">
      <t>エイゴ</t>
    </rPh>
    <rPh sb="94" eb="96">
      <t>エイゴ</t>
    </rPh>
    <rPh sb="109" eb="111">
      <t>エイゴ</t>
    </rPh>
    <rPh sb="117" eb="119">
      <t>エイゴ</t>
    </rPh>
    <rPh sb="127" eb="129">
      <t>エイゴ</t>
    </rPh>
    <rPh sb="146" eb="148">
      <t>エイゴ</t>
    </rPh>
    <rPh sb="154" eb="156">
      <t>エイゴ</t>
    </rPh>
    <rPh sb="163" eb="165">
      <t>エイゴ</t>
    </rPh>
    <rPh sb="171" eb="173">
      <t>エイゴ</t>
    </rPh>
    <rPh sb="177" eb="179">
      <t>エイゴ</t>
    </rPh>
    <rPh sb="184" eb="186">
      <t>エイゴ</t>
    </rPh>
    <rPh sb="192" eb="194">
      <t>エイゴ</t>
    </rPh>
    <rPh sb="201" eb="203">
      <t>エイゴ</t>
    </rPh>
    <rPh sb="209" eb="211">
      <t>エイゴ</t>
    </rPh>
    <rPh sb="216" eb="218">
      <t>エイゴ</t>
    </rPh>
    <rPh sb="225" eb="227">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</si>
  <si>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</si>
  <si>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</si>
  <si>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</si>
  <si>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</si>
  <si>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</si>
  <si>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</si>
  <si>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</si>
  <si>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</si>
  <si>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</si>
  <si>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</si>
  <si>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</si>
  <si>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</si>
  <si>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</si>
  <si>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</si>
  <si>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</si>
  <si>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</si>
  <si>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</si>
  <si>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</si>
  <si>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</si>
  <si>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VISA,MASTER,JACCS,JCB,AMEX,Diners Club,DISCOVER</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</si>
  <si>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</si>
  <si>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</si>
  <si>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</si>
  <si>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</si>
  <si>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</si>
  <si>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</si>
  <si>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</si>
  <si>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</si>
  <si>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</si>
  <si>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</si>
  <si>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</si>
  <si>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</si>
  <si>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</si>
  <si>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</si>
  <si>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</si>
  <si>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</si>
  <si>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</si>
  <si>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</si>
  <si>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</si>
  <si>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</si>
  <si>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</si>
  <si>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</si>
  <si>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</si>
  <si>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</si>
  <si>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</si>
  <si>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</si>
  <si>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</si>
  <si>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</si>
  <si>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</si>
  <si>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</si>
  <si>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</si>
  <si>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</si>
  <si>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</si>
  <si>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</si>
  <si>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</si>
  <si>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</si>
  <si>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</si>
  <si>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</si>
  <si>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</si>
  <si>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</si>
  <si>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</si>
  <si>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</si>
  <si>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</si>
  <si>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</si>
  <si>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月～金9:30-12:30 14:00-17:15　土9:30-12:15</t>
  </si>
  <si>
    <t>https://mih-clinic.com/mih-foreign</t>
  </si>
  <si>
    <t>内科、小児科、皮膚科：英語</t>
    <rPh sb="0" eb="2">
      <t>ナイカ</t>
    </rPh>
    <rPh sb="3" eb="6">
      <t>ショウニカ</t>
    </rPh>
    <rPh sb="7" eb="10">
      <t>ヒフカ</t>
    </rPh>
    <rPh sb="11" eb="13">
      <t>エイゴ</t>
    </rPh>
    <phoneticPr fontId="16"/>
  </si>
  <si>
    <t>VISA、JCB、Master、AmericanExpress、Diners</t>
  </si>
  <si>
    <t>Paypay、Quickpay</t>
  </si>
  <si>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</si>
  <si>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</si>
  <si>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</si>
  <si>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</si>
  <si>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</si>
  <si>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</si>
  <si>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</si>
  <si>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</si>
  <si>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</si>
  <si>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</si>
  <si>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</si>
  <si>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</si>
  <si>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</si>
  <si>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</si>
  <si>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</si>
  <si>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</si>
  <si>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</si>
  <si>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</si>
  <si>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</si>
  <si>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</si>
  <si>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</si>
  <si>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三茶医院め・みみはな</t>
    <rPh sb="0" eb="2">
      <t>サンチャ</t>
    </rPh>
    <rPh sb="2" eb="4">
      <t>イイン</t>
    </rPh>
    <phoneticPr fontId="1"/>
  </si>
  <si>
    <t>sanchaclinicEye&amp;ENT</t>
    <phoneticPr fontId="1"/>
  </si>
  <si>
    <t>世田谷区太子堂4-23-13-5階</t>
    <phoneticPr fontId="1"/>
  </si>
  <si>
    <t>oujyuBil.5F 4-23-13 taisidou　setagaya</t>
    <phoneticPr fontId="1"/>
  </si>
  <si>
    <t>3795ｰ9005</t>
    <phoneticPr fontId="1"/>
  </si>
  <si>
    <t>日祝1030-1300　1630-1830　月木金土1100-1300　1700-1830</t>
  </si>
  <si>
    <t>https://sanchaiinn37959005.jimdofree.com/</t>
    <phoneticPr fontId="1"/>
  </si>
  <si>
    <t>耳鼻科眼科 英語</t>
    <rPh sb="0" eb="3">
      <t>ジビカ</t>
    </rPh>
    <rPh sb="3" eb="5">
      <t>ガンカ</t>
    </rPh>
    <rPh sb="6" eb="8">
      <t>エイゴ</t>
    </rPh>
    <phoneticPr fontId="1"/>
  </si>
  <si>
    <t>ありぺい</t>
    <phoneticPr fontId="1"/>
  </si>
  <si>
    <t>にしかわデンタルクリニック</t>
    <phoneticPr fontId="1"/>
  </si>
  <si>
    <t>Nishikawa Dental Clinic</t>
    <phoneticPr fontId="1"/>
  </si>
  <si>
    <t>154-0015</t>
    <phoneticPr fontId="1"/>
  </si>
  <si>
    <t>東京都世田谷区桜新町１－１１－５　ハナキクビル２階</t>
    <phoneticPr fontId="1"/>
  </si>
  <si>
    <t>２F 1-11-5 sakurashinmachi setagayaku TOKYO JAPAN</t>
    <phoneticPr fontId="1"/>
  </si>
  <si>
    <t>03-3429-0418</t>
    <phoneticPr fontId="1"/>
  </si>
  <si>
    <t>9:-19:30</t>
    <phoneticPr fontId="1"/>
  </si>
  <si>
    <t>https://nishikawadc.com/</t>
    <phoneticPr fontId="1"/>
  </si>
  <si>
    <t>VISA、MASTER、AMEX、Diners　Club、JCB、</t>
    <phoneticPr fontId="1"/>
  </si>
  <si>
    <t>非接触カード決済：楽天Edy、Suica, PASMO, ICOCA、Waon, nanacoなど　QRコード決済：アリペイ、WeChatPay、LINE Pay</t>
    <phoneticPr fontId="1"/>
  </si>
  <si>
    <t>随時英語</t>
    <rPh sb="0" eb="2">
      <t>ズイジ</t>
    </rPh>
    <rPh sb="2" eb="4">
      <t>エイゴ</t>
    </rPh>
    <phoneticPr fontId="1"/>
  </si>
  <si>
    <t>玄和堂歯科診療所</t>
    <rPh sb="0" eb="8">
      <t>ゲンワドウシカシンリョウジョ</t>
    </rPh>
    <phoneticPr fontId="1"/>
  </si>
  <si>
    <t>Genwado　Dental　Clinic</t>
  </si>
  <si>
    <t>東京都目黒区鷹番2-16-18鷹番Kビルディング303号室</t>
    <rPh sb="0" eb="3">
      <t>トウキョウト</t>
    </rPh>
    <rPh sb="3" eb="6">
      <t>メグロク</t>
    </rPh>
    <rPh sb="6" eb="8">
      <t>タカバン</t>
    </rPh>
    <rPh sb="15" eb="17">
      <t>タカバン</t>
    </rPh>
    <rPh sb="27" eb="29">
      <t>ゴウシツ</t>
    </rPh>
    <phoneticPr fontId="1"/>
  </si>
  <si>
    <t>Room 303, Takaban K Building, 2-16-18 Takaban, Meguro-ku, Tokyo</t>
  </si>
  <si>
    <t>03-6452-3882</t>
  </si>
  <si>
    <t>9：30～13：00/14:30～18：30</t>
  </si>
  <si>
    <t>https://genwado-dc.jp/</t>
  </si>
  <si>
    <t>一般歯科・口腔外科・小児歯科・矯正歯科</t>
    <rPh sb="0" eb="2">
      <t>イッパン</t>
    </rPh>
    <rPh sb="2" eb="4">
      <t>シカ</t>
    </rPh>
    <rPh sb="5" eb="9">
      <t>コウクウゲカ</t>
    </rPh>
    <rPh sb="10" eb="12">
      <t>ショウニ</t>
    </rPh>
    <rPh sb="12" eb="14">
      <t>シカ</t>
    </rPh>
    <rPh sb="15" eb="17">
      <t>キョウセイ</t>
    </rPh>
    <rPh sb="17" eb="19">
      <t>シカ</t>
    </rPh>
    <phoneticPr fontId="1"/>
  </si>
  <si>
    <t>JCB,VISA、master、DINERS、Discover、</t>
  </si>
  <si>
    <t>PayPay、楽天Pay、id、交通系</t>
    <rPh sb="7" eb="9">
      <t>ラクテン</t>
    </rPh>
    <rPh sb="16" eb="19">
      <t>コウツウケイ</t>
    </rPh>
    <phoneticPr fontId="1"/>
  </si>
  <si>
    <t>Only daily conversational level English can be used. Use apps or translation phone in some cases.</t>
  </si>
  <si>
    <t>二子玉川セレストクリニック</t>
    <rPh sb="0" eb="4">
      <t>フタコタマガワ</t>
    </rPh>
    <phoneticPr fontId="1"/>
  </si>
  <si>
    <t>Futakotamagawa Celeste Clinic</t>
  </si>
  <si>
    <t>158-0094</t>
  </si>
  <si>
    <t>東京都世田谷区玉川3-14-8　A＊G二子玉川　地下1階</t>
    <rPh sb="0" eb="3">
      <t>トウキョウト</t>
    </rPh>
    <rPh sb="3" eb="7">
      <t>セタガヤク</t>
    </rPh>
    <rPh sb="7" eb="9">
      <t>タマガワ</t>
    </rPh>
    <rPh sb="19" eb="21">
      <t>フタコ</t>
    </rPh>
    <rPh sb="21" eb="23">
      <t>タマガワ</t>
    </rPh>
    <rPh sb="24" eb="26">
      <t>チカ</t>
    </rPh>
    <rPh sb="27" eb="28">
      <t>カイ</t>
    </rPh>
    <phoneticPr fontId="1"/>
  </si>
  <si>
    <t>B1　A＊G　Futakotamagawa 3-14-8 Tamagawa Setagaya-Ku, Tokyo 158-0094</t>
  </si>
  <si>
    <t>03-6447-9511</t>
  </si>
  <si>
    <t>9:00-17:30</t>
  </si>
  <si>
    <t>https://celesteclinic.jp/</t>
  </si>
  <si>
    <t>内科、外科、呼吸器内科、整形外科において常時英語対応可能</t>
    <rPh sb="0" eb="2">
      <t>ナイカ</t>
    </rPh>
    <rPh sb="3" eb="5">
      <t>ゲカ</t>
    </rPh>
    <rPh sb="6" eb="11">
      <t>コキュウキナイカ</t>
    </rPh>
    <rPh sb="12" eb="16">
      <t>セイケイゲカ</t>
    </rPh>
    <rPh sb="20" eb="22">
      <t>ジョウジ</t>
    </rPh>
    <rPh sb="22" eb="24">
      <t>エイゴ</t>
    </rPh>
    <rPh sb="24" eb="26">
      <t>タイオウ</t>
    </rPh>
    <rPh sb="26" eb="28">
      <t>カノウ</t>
    </rPh>
    <phoneticPr fontId="1"/>
  </si>
  <si>
    <t>VISA、MASTER、AMEX、Diners　Club、JCB、中国銀聯 China  Union Pay</t>
  </si>
  <si>
    <t>非接触カード決済：楽天Edy、Suica, PASMO, ICOCA、Waon, nanacoなど
　　　　　　QRコード決済：楽天Pay、PayPay、アリペイ、WeChatPay、LINE Pay, au pay、d払い</t>
    <rPh sb="64" eb="66">
      <t>ラクテン</t>
    </rPh>
    <rPh sb="110" eb="111">
      <t>ハラ</t>
    </rPh>
    <phoneticPr fontId="1"/>
  </si>
  <si>
    <t>英語対応可　月、火、木、金、土；9：00-17：30</t>
    <rPh sb="0" eb="2">
      <t>エイゴ</t>
    </rPh>
    <rPh sb="2" eb="5">
      <t>タイオウカ</t>
    </rPh>
    <rPh sb="6" eb="7">
      <t>ゲツ</t>
    </rPh>
    <rPh sb="8" eb="9">
      <t>カ</t>
    </rPh>
    <rPh sb="10" eb="11">
      <t>モク</t>
    </rPh>
    <rPh sb="12" eb="13">
      <t>キン</t>
    </rPh>
    <rPh sb="14" eb="15">
      <t>ド</t>
    </rPh>
    <phoneticPr fontId="1"/>
  </si>
  <si>
    <t>ピンクリボンブレストケアクリニック表参道</t>
    <rPh sb="17" eb="20">
      <t>オモテサンドウ</t>
    </rPh>
    <phoneticPr fontId="1"/>
  </si>
  <si>
    <t>pinkribbon breastcare clinic omotesando</t>
  </si>
  <si>
    <t>東京都渋谷区神宮前4-3-13-2F</t>
    <rPh sb="0" eb="3">
      <t>トウキョウト</t>
    </rPh>
    <rPh sb="3" eb="6">
      <t>シブヤク</t>
    </rPh>
    <rPh sb="6" eb="9">
      <t>ジングウマエ</t>
    </rPh>
    <phoneticPr fontId="1"/>
  </si>
  <si>
    <t>4-3-13-2F Jingumae Shibuya-ku Tokyo-to Japan</t>
  </si>
  <si>
    <t>050-3171-3258</t>
  </si>
  <si>
    <t>月金:9:30~19:00火水:9:30~20:00木土:9:00~17:30</t>
    <rPh sb="0" eb="1">
      <t>ゲツ</t>
    </rPh>
    <rPh sb="1" eb="2">
      <t>キン</t>
    </rPh>
    <rPh sb="13" eb="14">
      <t>カ</t>
    </rPh>
    <rPh sb="14" eb="15">
      <t>スイ</t>
    </rPh>
    <rPh sb="26" eb="27">
      <t>モク</t>
    </rPh>
    <rPh sb="27" eb="28">
      <t>ド</t>
    </rPh>
    <phoneticPr fontId="1"/>
  </si>
  <si>
    <t>https://www.pinkribbon-breastcare.com/（日本語）
https://www.pinkribbon-breastcare.com/english(英語）</t>
    <rPh sb="39" eb="42">
      <t>ニホンゴ</t>
    </rPh>
    <rPh sb="90" eb="92">
      <t>エイゴ</t>
    </rPh>
    <phoneticPr fontId="1"/>
  </si>
  <si>
    <t>乳腺科/婦人科:英語　中国語　韓国語　ベトナム語　ロシア語　スペイン語　ポルトガル語　タイ語　フランス語　ヒンディー語　タガログ語　モンゴル語　インドネシア語　ペルシャ語　ダリ―御　ネパール語　ミャンマー語　アラビア語　ベンガル語　ドイツ語　イタリア語　クメール語　ラーオ語　マレー語　パシュート語　シンハラ語　タミル語　トルコ語　ウクライナ語　ウルドゥー語</t>
    <rPh sb="0" eb="3">
      <t>ニュウセンカ</t>
    </rPh>
    <rPh sb="4" eb="7">
      <t>フジンカ</t>
    </rPh>
    <rPh sb="8" eb="10">
      <t>エイゴ</t>
    </rPh>
    <rPh sb="11" eb="14">
      <t>チュウゴクゴ</t>
    </rPh>
    <rPh sb="15" eb="18">
      <t>カンコクゴ</t>
    </rPh>
    <rPh sb="23" eb="24">
      <t>ゴ</t>
    </rPh>
    <rPh sb="28" eb="29">
      <t>ゴ</t>
    </rPh>
    <rPh sb="34" eb="35">
      <t>ゴ</t>
    </rPh>
    <rPh sb="41" eb="42">
      <t>ゴ</t>
    </rPh>
    <rPh sb="45" eb="46">
      <t>ゴ</t>
    </rPh>
    <rPh sb="51" eb="52">
      <t>ゴ</t>
    </rPh>
    <rPh sb="58" eb="59">
      <t>ゴ</t>
    </rPh>
    <rPh sb="64" eb="65">
      <t>ゴ</t>
    </rPh>
    <rPh sb="70" eb="71">
      <t>ゴ</t>
    </rPh>
    <rPh sb="78" eb="79">
      <t>ゴ</t>
    </rPh>
    <rPh sb="84" eb="85">
      <t>ゴ</t>
    </rPh>
    <rPh sb="89" eb="90">
      <t>ゴ</t>
    </rPh>
    <rPh sb="95" eb="96">
      <t>ゴ</t>
    </rPh>
    <rPh sb="102" eb="103">
      <t>ゴ</t>
    </rPh>
    <rPh sb="108" eb="109">
      <t>ゴ</t>
    </rPh>
    <rPh sb="114" eb="115">
      <t>ゴ</t>
    </rPh>
    <rPh sb="119" eb="120">
      <t>ゴ</t>
    </rPh>
    <rPh sb="125" eb="126">
      <t>ゴ</t>
    </rPh>
    <rPh sb="131" eb="132">
      <t>ゴ</t>
    </rPh>
    <rPh sb="136" eb="137">
      <t>ゴ</t>
    </rPh>
    <rPh sb="141" eb="142">
      <t>ゴ</t>
    </rPh>
    <rPh sb="148" eb="149">
      <t>ゴ</t>
    </rPh>
    <rPh sb="154" eb="155">
      <t>ゴ</t>
    </rPh>
    <rPh sb="159" eb="160">
      <t>ゴ</t>
    </rPh>
    <rPh sb="164" eb="165">
      <t>ゴ</t>
    </rPh>
    <rPh sb="171" eb="172">
      <t>ゴ</t>
    </rPh>
    <rPh sb="178" eb="179">
      <t>ゴ</t>
    </rPh>
    <phoneticPr fontId="1"/>
  </si>
  <si>
    <t xml:space="preserve">非接触カード決済:各種交通系カード　　　　　QRコード決済:pay-pay 楽天pay aupay d払い </t>
    <rPh sb="0" eb="3">
      <t>ヒセッショク</t>
    </rPh>
    <rPh sb="6" eb="8">
      <t>ケッサイ</t>
    </rPh>
    <rPh sb="9" eb="11">
      <t>カクシュ</t>
    </rPh>
    <rPh sb="11" eb="14">
      <t>コウツウケイ</t>
    </rPh>
    <rPh sb="27" eb="29">
      <t>ケッサイ</t>
    </rPh>
    <rPh sb="38" eb="40">
      <t>ラクテン</t>
    </rPh>
    <rPh sb="51" eb="52">
      <t>ハラ</t>
    </rPh>
    <phoneticPr fontId="1"/>
  </si>
  <si>
    <t>英語　中国語　韓国語　ポルトガル語　スペイン語　ベトナム語　タイ語　ロシア語　タガログ語　フランス語　ヒンディー語　モンゴル語　ネパール語　インドネシア語　ペルシャ語　ミャンマー語　アラビア語　/10：00~20：00</t>
  </si>
  <si>
    <t>渡久地クリニック</t>
  </si>
  <si>
    <t>Ｔｏｋｕｃｈｉ　ｃｌｉｎｉｃ</t>
  </si>
  <si>
    <t>152-0003</t>
  </si>
  <si>
    <t>目黒区碑文谷６－8－3</t>
  </si>
  <si>
    <t>6-8-3 Himonya Meguroku Tokyo</t>
  </si>
  <si>
    <t>03-3712-0872</t>
  </si>
  <si>
    <t>9:00-12:00, 15:00-19:00</t>
  </si>
  <si>
    <t>http://www.maroon.dti.ne.jp/tokuchiclinic/</t>
  </si>
  <si>
    <t>内科、英語</t>
  </si>
  <si>
    <t>英語　9:00-12:00,15:00-19:00</t>
  </si>
  <si>
    <t>ナオデンタルオフィス</t>
  </si>
  <si>
    <t>NAO DENTAL OFFICE</t>
  </si>
  <si>
    <t>東京都世田谷区奥沢7-2-3KTビル1F</t>
  </si>
  <si>
    <t xml:space="preserve">1F KT Bild 7-2-3 okusawa, Setagaya-ku, Tokyo
</t>
  </si>
  <si>
    <t>03-3703-6480</t>
  </si>
  <si>
    <t>月/水/木/金:10：00-13:00,15:00-17:30　土日祝:10：30-13:00,14:00-17:00</t>
  </si>
  <si>
    <t>https://www.naodental.com/</t>
  </si>
  <si>
    <t>歯科:EN</t>
  </si>
  <si>
    <t>En　月/水/木/金:10：00-13:00,15:00-17:30　土日祝:10：30-13:00,14:00-17:00</t>
  </si>
  <si>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</si>
  <si>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</si>
  <si>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</si>
  <si>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</si>
  <si>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</si>
  <si>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</si>
  <si>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</si>
  <si>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</si>
  <si>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内科、整形外科、脳神経外科、形成外科、消化器内科、消化器外科、外科、麻酔科、リハビリテーション科、泌尿器科、救急科：英語、中国語・ポルトガル語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rPh sb="70" eb="71">
      <t>ゴ</t>
    </rPh>
    <phoneticPr fontId="16"/>
  </si>
  <si>
    <t>VISA
master
JCB
AMERICAN EXPRESS
DinersClub</t>
  </si>
  <si>
    <t>suica
PASMO
nanaco
iD
Edy
QUICPay
UnionPay
他</t>
    <rPh sb="43" eb="44">
      <t>ホカ</t>
    </rPh>
    <phoneticPr fontId="16"/>
  </si>
  <si>
    <t xml:space="preserve">英語・中国語/・ポルトガル語
月～土9:00-17:00 
</t>
    <rPh sb="13" eb="14">
      <t>ゴ</t>
    </rPh>
    <rPh sb="17" eb="18">
      <t>ド</t>
    </rPh>
    <phoneticPr fontId="16"/>
  </si>
  <si>
    <t xml:space="preserve">英語中国語・ポルトガル語/月～土9:00-17:00 
</t>
    <rPh sb="11" eb="12">
      <t>ゴ</t>
    </rPh>
    <rPh sb="15" eb="16">
      <t>ド</t>
    </rPh>
    <phoneticPr fontId="16"/>
  </si>
  <si>
    <t xml:space="preserve">英語・中国語・ポルトガル語/月～土9:00-17:00 
</t>
    <rPh sb="12" eb="13">
      <t>ゴ</t>
    </rPh>
    <rPh sb="16" eb="17">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</si>
  <si>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</si>
  <si>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</si>
  <si>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</si>
  <si>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</si>
  <si>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</si>
  <si>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</si>
  <si>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</si>
  <si>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</si>
  <si>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</si>
  <si>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</si>
  <si>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</si>
  <si>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</si>
  <si>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</si>
  <si>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</si>
  <si>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</si>
  <si>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</si>
  <si>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</si>
  <si>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</si>
  <si>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</si>
  <si>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</si>
  <si>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</si>
  <si>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</si>
  <si>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</si>
  <si>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</si>
  <si>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</si>
  <si>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</si>
  <si>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</si>
  <si>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</si>
  <si>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</si>
  <si>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</si>
  <si>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</si>
  <si>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</si>
  <si>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</si>
  <si>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</si>
  <si>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</si>
  <si>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</si>
  <si>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</si>
  <si>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</si>
  <si>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</si>
  <si>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</si>
  <si>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</si>
  <si>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</si>
  <si>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</si>
  <si>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</si>
  <si>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</si>
  <si>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</si>
  <si>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東京都新宿区山吹町335番地　安井ビル1F</t>
  </si>
  <si>
    <t>1F, Yasui Building, 335 Yamabukicho, Shinjuku-ku, Tokyo, 162-0801</t>
  </si>
  <si>
    <t>03-6659-5963</t>
  </si>
  <si>
    <t>月-金:9:30-13:00,14:30-18:30　土:9:00-16:00　予約制</t>
  </si>
  <si>
    <t>http://www.kameru-ha.com/ (日本語)　http://kameru-ha.com/english/ (英語)　http://kameru-ha.com/french/ (フランス語)</t>
  </si>
  <si>
    <t>歯科：EN、FR</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</si>
  <si>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</si>
  <si>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</si>
  <si>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</si>
  <si>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</si>
  <si>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</si>
  <si>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</si>
  <si>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</si>
  <si>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</si>
  <si>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</si>
  <si>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</si>
  <si>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</si>
  <si>
    <t>3-17-3 Amanuma, Suginami-ku, Tokyo, 167-8507</t>
  </si>
  <si>
    <t>03-3392-6151</t>
  </si>
  <si>
    <t>http://www.tokyoeisei.com/ (日本語)</t>
  </si>
  <si>
    <t>内科：EN　外科：EN　小児科：EN　整形外科：EN　歯科：EN</t>
  </si>
  <si>
    <t>24時間365日：英・中・韓・ポルトガル・スペイン, 365日9時～20時：ベトナム・タイ, 平日9時～18時：仏・露・タガログ・ネパール・ヒンディー・インドネシア</t>
    <rPh sb="2" eb="4">
      <t>ジカン</t>
    </rPh>
    <rPh sb="7" eb="8">
      <t>ニチ</t>
    </rPh>
    <rPh sb="9" eb="10">
      <t>エイ</t>
    </rPh>
    <rPh sb="11" eb="12">
      <t>チュウ</t>
    </rPh>
    <rPh sb="13" eb="14">
      <t>カン</t>
    </rPh>
    <rPh sb="30" eb="31">
      <t>ニチ</t>
    </rPh>
    <rPh sb="32" eb="33">
      <t>ジ</t>
    </rPh>
    <rPh sb="36" eb="37">
      <t>ジ</t>
    </rPh>
    <rPh sb="47" eb="49">
      <t>ヘイジツ</t>
    </rPh>
    <rPh sb="50" eb="51">
      <t>ジ</t>
    </rPh>
    <rPh sb="54" eb="55">
      <t>ジ</t>
    </rPh>
    <rPh sb="56" eb="57">
      <t>ホトケ</t>
    </rPh>
    <rPh sb="58" eb="59">
      <t>ツユ</t>
    </rPh>
    <phoneticPr fontId="0"/>
  </si>
  <si>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</si>
  <si>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</si>
  <si>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</si>
  <si>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</si>
  <si>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</si>
  <si>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</si>
  <si>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</si>
  <si>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</si>
  <si>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</si>
  <si>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</si>
  <si>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</si>
  <si>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</si>
  <si>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</si>
  <si>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</si>
  <si>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</si>
  <si>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</si>
  <si>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</si>
  <si>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</si>
  <si>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</si>
  <si>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</si>
  <si>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</si>
  <si>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</si>
  <si>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</si>
  <si>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</si>
  <si>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</si>
  <si>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</si>
  <si>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</si>
  <si>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</si>
  <si>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</si>
  <si>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</si>
  <si>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</si>
  <si>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</si>
  <si>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</si>
  <si>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</si>
  <si>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</si>
  <si>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</si>
  <si>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</si>
  <si>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</si>
  <si>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</si>
  <si>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</si>
  <si>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</si>
  <si>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</si>
  <si>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</si>
  <si>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</si>
  <si>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</si>
  <si>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</si>
  <si>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</si>
  <si>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</si>
  <si>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</si>
  <si>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</si>
  <si>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</si>
  <si>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</si>
  <si>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</si>
  <si>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</si>
  <si>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</si>
  <si>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</si>
  <si>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</si>
  <si>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</si>
  <si>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</si>
  <si>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</si>
  <si>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</si>
  <si>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</si>
  <si>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</si>
  <si>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</si>
  <si>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</si>
  <si>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</si>
  <si>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</si>
  <si>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</si>
  <si>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</si>
  <si>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</si>
  <si>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</si>
  <si>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</si>
  <si>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</si>
  <si>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</si>
  <si>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</si>
  <si>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</si>
  <si>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</si>
  <si>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</si>
  <si>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</si>
  <si>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</si>
  <si>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</si>
  <si>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</si>
  <si>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</si>
  <si>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</si>
  <si>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</si>
  <si>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</si>
  <si>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</si>
  <si>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</si>
  <si>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</si>
  <si>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</si>
  <si>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</si>
  <si>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</si>
  <si>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</si>
  <si>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</si>
  <si>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</si>
  <si>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</si>
  <si>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</si>
  <si>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</si>
  <si>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</si>
  <si>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</si>
  <si>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</si>
  <si>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</si>
  <si>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</si>
  <si>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</si>
  <si>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国立健康危機管理研究機構国立国際医療センター</t>
    <rPh sb="0" eb="2">
      <t>コクリツ</t>
    </rPh>
    <rPh sb="2" eb="4">
      <t>ケンコウ</t>
    </rPh>
    <rPh sb="4" eb="8">
      <t>キキカンリ</t>
    </rPh>
    <rPh sb="8" eb="10">
      <t>ケンキュウ</t>
    </rPh>
    <rPh sb="10" eb="12">
      <t>キコウ</t>
    </rPh>
    <rPh sb="12" eb="14">
      <t>コクリツ</t>
    </rPh>
    <rPh sb="14" eb="16">
      <t>コクサイ</t>
    </rPh>
    <rPh sb="16" eb="18">
      <t>イリョウ</t>
    </rPh>
    <phoneticPr fontId="13"/>
  </si>
  <si>
    <t>National Center for Global Health and Medicine</t>
  </si>
  <si>
    <t>162-8655</t>
  </si>
  <si>
    <t>東京都新宿区戸山1-21-1</t>
    <phoneticPr fontId="13"/>
  </si>
  <si>
    <t>1-21-1 Toyama Shinjuku-ku, Tokyo</t>
  </si>
  <si>
    <t>03-6228-0749</t>
  </si>
  <si>
    <t>月-金:8:30～17:00</t>
    <rPh sb="0" eb="1">
      <t>ツキ</t>
    </rPh>
    <rPh sb="2" eb="3">
      <t>キン</t>
    </rPh>
    <phoneticPr fontId="13"/>
  </si>
  <si>
    <t>国際診療部ホームページ
（日）https://www.hosp.jihs.go.jp/icc/index.html
（英）https://www.hosp.jihs.go.jp/en/icc/index.html
（中）https://www.hosp.jihs.go.jp/cn/icc/index.html
センターホームページ
（日）https://www.hosp.jihs.go.jp/index.html
（英）https://www.hosp.jihs.go.jp/en/index.html
（中）https://www.hosp.jihs.go.jp/cn/index.html</t>
    <rPh sb="13" eb="14">
      <t>ニチ</t>
    </rPh>
    <rPh sb="59" eb="60">
      <t>エイ</t>
    </rPh>
    <rPh sb="108" eb="109">
      <t>チュウ</t>
    </rPh>
    <rPh sb="168" eb="169">
      <t>ニチ</t>
    </rPh>
    <rPh sb="255" eb="256">
      <t>チュウ</t>
    </rPh>
    <phoneticPr fontId="1"/>
  </si>
  <si>
    <t>全診療科が下記言語に対応
EN、ZH、KO、VI、NE、ミャンマー語、TH、TL、ID、RU、ES、PT、FR、FA、モンゴル語、HI、広東語、UK、ダリ語、PS、DE、IT、BN、AR、UR、ラオス語、台湾語、KM、SI、TA、TR、MS</t>
    <phoneticPr fontId="1"/>
  </si>
  <si>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</si>
  <si>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</si>
  <si>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</si>
  <si>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</si>
  <si>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</si>
  <si>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</si>
  <si>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</si>
  <si>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</si>
  <si>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</si>
  <si>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</si>
  <si>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</si>
  <si>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</si>
  <si>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</si>
  <si>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</si>
  <si>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</si>
  <si>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</si>
  <si>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</si>
  <si>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</si>
  <si>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</si>
  <si>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</si>
  <si>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</si>
  <si>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</si>
  <si>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</si>
  <si>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</si>
  <si>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</si>
  <si>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</si>
  <si>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</si>
  <si>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</si>
  <si>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</si>
  <si>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</si>
  <si>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</si>
  <si>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</si>
  <si>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</si>
  <si>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</si>
  <si>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</si>
  <si>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</si>
  <si>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</si>
  <si>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</si>
  <si>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</si>
  <si>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</si>
  <si>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</si>
  <si>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</si>
  <si>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</si>
  <si>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</si>
  <si>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</si>
  <si>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</si>
  <si>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</si>
  <si>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</si>
  <si>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</si>
  <si>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</si>
  <si>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</si>
  <si>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</si>
  <si>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</si>
  <si>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</si>
  <si>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</si>
  <si>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</si>
  <si>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</si>
  <si>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</si>
  <si>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</si>
  <si>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</si>
  <si>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</si>
  <si>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</si>
  <si>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</si>
  <si>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</si>
  <si>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</si>
  <si>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</si>
  <si>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</si>
  <si>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</si>
  <si>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</si>
  <si>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</si>
  <si>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</si>
  <si>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</si>
  <si>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</si>
  <si>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</si>
  <si>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</si>
  <si>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</si>
  <si>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</si>
  <si>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</si>
  <si>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</si>
  <si>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</si>
  <si>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</si>
  <si>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</si>
  <si>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</si>
  <si>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</si>
  <si>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</si>
  <si>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</si>
  <si>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VISA、MASTER、JCB、AMEX、DinersClub</t>
  </si>
  <si>
    <t>QRコード決済、アリペイ、PayPay</t>
  </si>
  <si>
    <t>英語・中国語・日本語月水金曜日　11:00-13:30、15:00-19:00　第一・第三火曜日 11:00-18:00　土曜日 10:00-13:00</t>
  </si>
  <si>
    <t>英語・中国語・台湾語
月水金曜日　11:00-13:30、15:00-18:00　
第一火曜日 11:00-18:00(昼休み無)第三火曜日 10:00-18:30(昼休み無)
土曜日 10:00-14:00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</si>
  <si>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</si>
  <si>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</si>
  <si>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</si>
  <si>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</si>
  <si>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</si>
  <si>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</si>
  <si>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</si>
  <si>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</si>
  <si>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</si>
  <si>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</si>
  <si>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</si>
  <si>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</si>
  <si>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</si>
  <si>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</si>
  <si>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</si>
  <si>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</si>
  <si>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</si>
  <si>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</si>
  <si>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</si>
  <si>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</si>
  <si>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</si>
  <si>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</si>
  <si>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</si>
  <si>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</si>
  <si>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</si>
  <si>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</si>
  <si>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</si>
  <si>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</si>
  <si>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</si>
  <si>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</si>
  <si>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</si>
  <si>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</si>
  <si>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</si>
  <si>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</si>
  <si>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</si>
  <si>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</si>
  <si>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</si>
  <si>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</si>
  <si>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</si>
  <si>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</si>
  <si>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</si>
  <si>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</si>
  <si>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</si>
  <si>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</si>
  <si>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</si>
  <si>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</si>
  <si>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</si>
  <si>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</si>
  <si>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</si>
  <si>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</si>
  <si>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</si>
  <si>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</si>
  <si>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</si>
  <si>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</si>
  <si>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</si>
  <si>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</si>
  <si>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</si>
  <si>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</si>
  <si>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</si>
  <si>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</si>
  <si>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</si>
  <si>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</si>
  <si>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</si>
  <si>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</si>
  <si>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</si>
  <si>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</si>
  <si>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</si>
  <si>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</si>
  <si>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</si>
  <si>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</si>
  <si>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</si>
  <si>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</si>
  <si>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</si>
  <si>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</si>
  <si>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</si>
  <si>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</si>
  <si>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月/木:10:00-19:00　火/水:10:00-17:00　土:10:00-18:00</t>
    <rPh sb="16" eb="17">
      <t>カ</t>
    </rPh>
    <rPh sb="18" eb="19">
      <t>ミズ</t>
    </rPh>
    <phoneticPr fontId="13"/>
  </si>
  <si>
    <t>http://yotsuya-yui.jp (日本語・英語・スペイン語・ポルトガル語・韓国語)</t>
    <rPh sb="27" eb="29">
      <t>エイゴ</t>
    </rPh>
    <rPh sb="34" eb="35">
      <t>ゴ</t>
    </rPh>
    <rPh sb="41" eb="42">
      <t>ゴ</t>
    </rPh>
    <rPh sb="43" eb="46">
      <t>カンコクゴ</t>
    </rPh>
    <phoneticPr fontId="1"/>
  </si>
  <si>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</si>
  <si>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</si>
  <si>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</si>
  <si>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</si>
  <si>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</si>
  <si>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</si>
  <si>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</si>
  <si>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</si>
  <si>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ツキ</t>
    </rPh>
    <rPh sb="2" eb="3">
      <t>キン</t>
    </rPh>
    <rPh sb="15" eb="16">
      <t>ド</t>
    </rPh>
    <rPh sb="29" eb="33">
      <t>ゴゴシンリョウ</t>
    </rPh>
    <rPh sb="34" eb="37">
      <t>ショウニカ</t>
    </rPh>
    <rPh sb="49" eb="50">
      <t>ガツ</t>
    </rPh>
    <rPh sb="51" eb="52">
      <t>キン</t>
    </rPh>
    <rPh sb="54" eb="58">
      <t>ケイセイゲカ</t>
    </rPh>
    <rPh sb="70" eb="71">
      <t>ゲツ</t>
    </rPh>
    <rPh sb="72" eb="73">
      <t>カ</t>
    </rPh>
    <rPh sb="74" eb="75">
      <t>モク</t>
    </rPh>
    <rPh sb="75" eb="77">
      <t>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</si>
  <si>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</si>
  <si>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</si>
  <si>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</si>
  <si>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</si>
  <si>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</si>
  <si>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　月～金：09：00～17：00　土：09：00～13：00</t>
  </si>
  <si>
    <t>英語対 休日を除く 月～金：  9：00～17：00  土：9:00～13:00</t>
    <phoneticPr fontId="1"/>
  </si>
  <si>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・ウクライナ語・アラビア語・ウルドゥー語・ラオス語・ベンガル語・シンハラ語・クメール語・ドイツ語・イタリア語・トルコ語・ダリー語・パシュート語・台湾語</t>
    </r>
    <rPh sb="127" eb="128">
      <t>ゴ</t>
    </rPh>
    <rPh sb="133" eb="134">
      <t>ゴ</t>
    </rPh>
    <rPh sb="140" eb="141">
      <t>ゴ</t>
    </rPh>
    <rPh sb="145" eb="146">
      <t>ゴ</t>
    </rPh>
    <rPh sb="151" eb="152">
      <t>ゴ</t>
    </rPh>
    <rPh sb="157" eb="158">
      <t>ゴ</t>
    </rPh>
    <rPh sb="163" eb="164">
      <t>ゴ</t>
    </rPh>
    <rPh sb="168" eb="169">
      <t>ゴ</t>
    </rPh>
    <rPh sb="174" eb="175">
      <t>ゴ</t>
    </rPh>
    <rPh sb="179" eb="180">
      <t>ゴ</t>
    </rPh>
    <rPh sb="184" eb="185">
      <t>ゴ</t>
    </rPh>
    <rPh sb="191" eb="192">
      <t>ゴ</t>
    </rPh>
    <rPh sb="193" eb="196">
      <t>タイワンゴ</t>
    </rPh>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</si>
  <si>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</si>
  <si>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</si>
  <si>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</si>
  <si>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</si>
  <si>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</si>
  <si>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</si>
  <si>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</si>
  <si>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</si>
  <si>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</si>
  <si>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</si>
  <si>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</si>
  <si>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</si>
  <si>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</si>
  <si>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</si>
  <si>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</si>
  <si>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</si>
  <si>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</si>
  <si>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</si>
  <si>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</si>
  <si>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</si>
  <si>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</si>
  <si>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</si>
  <si>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</si>
  <si>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</si>
  <si>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</si>
  <si>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</si>
  <si>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</si>
  <si>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</si>
  <si>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</si>
  <si>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</si>
  <si>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</si>
  <si>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</si>
  <si>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</si>
  <si>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</si>
  <si>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</si>
  <si>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</si>
  <si>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</si>
  <si>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</si>
  <si>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</si>
  <si>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</si>
  <si>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</si>
  <si>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</si>
  <si>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</si>
  <si>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</si>
  <si>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</si>
  <si>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</si>
  <si>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</si>
  <si>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</si>
  <si>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</si>
  <si>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</si>
  <si>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</si>
  <si>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</si>
  <si>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</si>
  <si>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</si>
  <si>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</si>
  <si>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</si>
  <si>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</si>
  <si>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</si>
  <si>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</si>
  <si>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</si>
  <si>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</si>
  <si>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</si>
  <si>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</si>
  <si>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</si>
  <si>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</si>
  <si>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</si>
  <si>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</si>
  <si>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</si>
  <si>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</si>
  <si>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</si>
  <si>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</si>
  <si>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</si>
  <si>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</si>
  <si>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</si>
  <si>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</si>
  <si>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</si>
  <si>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</si>
  <si>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</si>
  <si>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</si>
  <si>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</si>
  <si>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</si>
  <si>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</si>
  <si>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</si>
  <si>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</si>
  <si>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</si>
  <si>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</si>
  <si>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</si>
  <si>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</si>
  <si>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</si>
  <si>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</si>
  <si>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</si>
  <si>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</si>
  <si>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</si>
  <si>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</si>
  <si>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</si>
  <si>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</si>
  <si>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</si>
  <si>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</si>
  <si>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</si>
  <si>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</si>
  <si>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</si>
  <si>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</si>
  <si>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</si>
  <si>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</si>
  <si>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</si>
  <si>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</si>
  <si>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</si>
  <si>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</si>
  <si>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</si>
  <si>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</si>
  <si>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</si>
  <si>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</si>
  <si>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</si>
  <si>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</si>
  <si>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</si>
  <si>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</si>
  <si>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</si>
  <si>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</si>
  <si>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</si>
  <si>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</si>
  <si>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</si>
  <si>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</si>
  <si>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</si>
  <si>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</si>
  <si>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</si>
  <si>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</si>
  <si>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</si>
  <si>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</si>
  <si>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</si>
  <si>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</si>
  <si>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</si>
  <si>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</si>
  <si>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</si>
  <si>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</si>
  <si>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</si>
  <si>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</si>
  <si>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</si>
  <si>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</si>
  <si>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</si>
  <si>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</si>
  <si>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</si>
  <si>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</si>
  <si>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</si>
  <si>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</si>
  <si>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</si>
  <si>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月火水-金9:00-17:00 木金12:00-20:00土-日 10:00-16:00</t>
    <rPh sb="0" eb="1">
      <t>ゲツ</t>
    </rPh>
    <rPh sb="1" eb="2">
      <t>カ</t>
    </rPh>
    <rPh sb="2" eb="3">
      <t>スイ</t>
    </rPh>
    <rPh sb="4" eb="5">
      <t>キン</t>
    </rPh>
    <rPh sb="16" eb="17">
      <t>モク</t>
    </rPh>
    <rPh sb="17" eb="18">
      <t>キン</t>
    </rPh>
    <rPh sb="29" eb="30">
      <t>ド</t>
    </rPh>
    <rPh sb="31" eb="32">
      <t>ニチ</t>
    </rPh>
    <phoneticPr fontId="13"/>
  </si>
  <si>
    <t>https://ehealthclinic.jp/</t>
    <phoneticPr fontId="13"/>
  </si>
  <si>
    <t>内科、腎臓内科、泌尿器科：英語、中国語</t>
    <rPh sb="0" eb="2">
      <t>ナイカ</t>
    </rPh>
    <rPh sb="3" eb="7">
      <t>ジンゾウナイカ</t>
    </rPh>
    <rPh sb="8" eb="12">
      <t>ヒニョウキカ</t>
    </rPh>
    <rPh sb="13" eb="15">
      <t>エイゴ</t>
    </rPh>
    <rPh sb="16" eb="19">
      <t>チュウゴクゴ</t>
    </rPh>
    <phoneticPr fontId="13"/>
  </si>
  <si>
    <t>非接触カード決済：iD、楽天Edy、Waon、nanaco、Pitapa、QUICPay、交通系：Suica, PASMO, ICOCA、QRコード決済：auPAY、Rpay、d払い、mPay、BankPay、WeChatPay、AlipayPARTNER、UnionPay</t>
    <rPh sb="0" eb="1">
      <t>ヒ</t>
    </rPh>
    <rPh sb="1" eb="3">
      <t>セッショク</t>
    </rPh>
    <rPh sb="6" eb="8">
      <t>ケッサイ</t>
    </rPh>
    <rPh sb="12" eb="14">
      <t>ラクテン</t>
    </rPh>
    <rPh sb="45" eb="47">
      <t>コウツウ</t>
    </rPh>
    <rPh sb="47" eb="48">
      <t>ケイ</t>
    </rPh>
    <rPh sb="74" eb="76">
      <t>ケッサイ</t>
    </rPh>
    <rPh sb="89" eb="90">
      <t>バラ</t>
    </rPh>
    <phoneticPr fontId="16"/>
  </si>
  <si>
    <t>英語、中国語　月(午後)火木金土（第一、第三、第五）日</t>
    <rPh sb="0" eb="2">
      <t>エイゴ</t>
    </rPh>
    <rPh sb="3" eb="6">
      <t>チュウゴクゴ</t>
    </rPh>
    <rPh sb="7" eb="8">
      <t>ゲツ</t>
    </rPh>
    <rPh sb="9" eb="11">
      <t>ゴゴ</t>
    </rPh>
    <rPh sb="12" eb="13">
      <t>カ</t>
    </rPh>
    <rPh sb="13" eb="14">
      <t>モク</t>
    </rPh>
    <rPh sb="14" eb="15">
      <t>キン</t>
    </rPh>
    <rPh sb="15" eb="16">
      <t>ド</t>
    </rPh>
    <rPh sb="17" eb="19">
      <t>ダイイチ</t>
    </rPh>
    <rPh sb="20" eb="22">
      <t>ダイサン</t>
    </rPh>
    <rPh sb="23" eb="24">
      <t>ダイ</t>
    </rPh>
    <rPh sb="24" eb="25">
      <t>ゴ</t>
    </rPh>
    <rPh sb="26" eb="27">
      <t>ニチ</t>
    </rPh>
    <phoneticPr fontId="1"/>
  </si>
  <si>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</si>
  <si>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</si>
  <si>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</si>
  <si>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</si>
  <si>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</si>
  <si>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</si>
  <si>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</si>
  <si>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</si>
  <si>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</si>
  <si>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</si>
  <si>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</si>
  <si>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</si>
  <si>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Island Medical Clinic</t>
  </si>
  <si>
    <t>163-1301</t>
  </si>
  <si>
    <t>東京都新宿区西新宿6-5-1　アイランドタワー東館1階</t>
  </si>
  <si>
    <t>6-5-1 Nishi-Shinjuku Island Tower East 1F, Shinjuku-ku, Tokyo, 163-1301, JAPAN</t>
  </si>
  <si>
    <t>03-5323-0252</t>
  </si>
  <si>
    <t>10：00～18：30</t>
  </si>
  <si>
    <t>https://www.aisyukai.com//english/</t>
  </si>
  <si>
    <t>内科・呼吸器内科・アレルギー科・糖尿病内科：英語</t>
    <rPh sb="14" eb="15">
      <t>カ</t>
    </rPh>
    <rPh sb="16" eb="19">
      <t>トウニョウビョウ</t>
    </rPh>
    <rPh sb="19" eb="21">
      <t>ナイカ</t>
    </rPh>
    <rPh sb="22" eb="24">
      <t>エイゴ</t>
    </rPh>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</si>
  <si>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</si>
  <si>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</si>
  <si>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</si>
  <si>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</si>
  <si>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</si>
  <si>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</si>
  <si>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</si>
  <si>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</si>
  <si>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</si>
  <si>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</si>
  <si>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</si>
  <si>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</si>
  <si>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</si>
  <si>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</si>
  <si>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</si>
  <si>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</si>
  <si>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</si>
  <si>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</si>
  <si>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</si>
  <si>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</si>
  <si>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</si>
  <si>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</si>
  <si>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</si>
  <si>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</si>
  <si>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</si>
  <si>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</si>
  <si>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</si>
  <si>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</si>
  <si>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</si>
  <si>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</si>
  <si>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</si>
  <si>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</si>
  <si>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</si>
  <si>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</si>
  <si>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アポロデンタルクリニック中野</t>
    <phoneticPr fontId="1"/>
  </si>
  <si>
    <t>Apollo Dental Clinic Nakano</t>
    <phoneticPr fontId="1"/>
  </si>
  <si>
    <t>164-0001</t>
    <phoneticPr fontId="1"/>
  </si>
  <si>
    <t>東京都中野区中野3-36-15
ニュークリアビル6階</t>
    <phoneticPr fontId="1"/>
  </si>
  <si>
    <t>New Clear Bldg. 6th floor, 
3-36-15 Nakano, Nakano-ku,
Tokyo 164-0001</t>
  </si>
  <si>
    <t>03-3385-0814</t>
    <phoneticPr fontId="1"/>
  </si>
  <si>
    <t xml:space="preserve">月・火・水・金
10:00～14:00
15:00～19:00
土
9:30-14:00
15:00～18:30
</t>
  </si>
  <si>
    <t>【英語】https://www.apollo-dental-clinic.com/nakano/en
【日本語】
https://www.apollo-dental-clinic.com/nakano/</t>
  </si>
  <si>
    <t>歯科・小児歯科・口腔外科・歯科矯正
英語、日本語。他言語は翻訳アプリで対応可能。</t>
  </si>
  <si>
    <t>VISA、MASTER、中国銀聯　クレジットカードのお支払い回数は一括のみになります</t>
    <phoneticPr fontId="1"/>
  </si>
  <si>
    <t>交通系IC、iD 、楽天Edy 、WAON、nanaco</t>
  </si>
  <si>
    <t xml:space="preserve">タブレットにインストールされた多言語翻訳アプリで対応可能
</t>
    <phoneticPr fontId="1"/>
  </si>
  <si>
    <t>高田馬場歯科・矯正歯科</t>
    <rPh sb="0" eb="6">
      <t>タカダババシカ</t>
    </rPh>
    <rPh sb="7" eb="11">
      <t>キョウセイシカ</t>
    </rPh>
    <phoneticPr fontId="1"/>
  </si>
  <si>
    <t>Dental Clinic Takadanobaba ・orthodontics</t>
  </si>
  <si>
    <t>東京都新宿区高田馬場2-17-4
ベッセルイン高田馬場駅前　地下1階</t>
  </si>
  <si>
    <t>Vessel Inn Takadanobaba ekimae B1F,2-17-4,Takadanobaba,Shinjuku-ku,Tokyo</t>
  </si>
  <si>
    <t>03-6233-7288：英語
03-6233-7288：中国語（北京語）</t>
  </si>
  <si>
    <t>月-金:10:00-14:00/15:00-19:00（急患随時対応)、土日：10:00-14:00/15:00-18:00</t>
    <rPh sb="28" eb="30">
      <t>キュウカン</t>
    </rPh>
    <rPh sb="30" eb="32">
      <t>ズイジ</t>
    </rPh>
    <phoneticPr fontId="1"/>
  </si>
  <si>
    <t>https://takadanobaba-dental.com/</t>
  </si>
  <si>
    <t>歯科、矯正歯科、小児歯科、口腔外科
歯科：英語・中国語（北京語）</t>
    <rPh sb="28" eb="31">
      <t>ペキンゴ</t>
    </rPh>
    <phoneticPr fontId="1"/>
  </si>
  <si>
    <t>歯科ハミール高田８８</t>
    <rPh sb="0" eb="2">
      <t>シカ</t>
    </rPh>
    <rPh sb="6" eb="8">
      <t>タカダ</t>
    </rPh>
    <phoneticPr fontId="1"/>
  </si>
  <si>
    <t>Dental Clinic Hamille Takadanobaba</t>
  </si>
  <si>
    <t>東京都新宿区高田馬場１－２７－６　K・Iビル４階</t>
  </si>
  <si>
    <t>K・I Bldg. 4F,1-27-6,Takadanobaba,Shinjuku-ku,Tokyo</t>
  </si>
  <si>
    <t>03-6709-6866：英語
03-6709-6866：中国語（広東語・北京語・台湾語）</t>
  </si>
  <si>
    <t xml:space="preserve">https://hamille-takada88.com/（日本語）
https://hamille-takada88.com/chinese/（中国語）
https://hamille-takada88.com/english/（英語）
</t>
    <rPh sb="30" eb="33">
      <t>ニホンゴ</t>
    </rPh>
    <rPh sb="73" eb="76">
      <t>チュウゴクゴ</t>
    </rPh>
    <rPh sb="116" eb="118">
      <t>エイゴ</t>
    </rPh>
    <phoneticPr fontId="1"/>
  </si>
  <si>
    <t>歯科、矯正歯科、小児歯科、口腔外科
歯科：英語・中国語（広東語・北京語・台湾語）</t>
    <rPh sb="18" eb="20">
      <t>シカ</t>
    </rPh>
    <rPh sb="21" eb="23">
      <t>エイゴ</t>
    </rPh>
    <rPh sb="24" eb="27">
      <t>チュウゴクゴ</t>
    </rPh>
    <rPh sb="28" eb="31">
      <t>カントンゴ</t>
    </rPh>
    <rPh sb="32" eb="35">
      <t>ペキンゴ</t>
    </rPh>
    <rPh sb="36" eb="39">
      <t>タイワンゴ</t>
    </rPh>
    <phoneticPr fontId="1"/>
  </si>
  <si>
    <t>中国人スタッフ在籍。中国語、診療時間内（平日10:00-19:00、土日10:00-18:00）</t>
    <rPh sb="0" eb="3">
      <t>チュウゴクジン</t>
    </rPh>
    <rPh sb="7" eb="9">
      <t>ザイセキ</t>
    </rPh>
    <rPh sb="10" eb="13">
      <t>チュウゴクゴ</t>
    </rPh>
    <rPh sb="14" eb="19">
      <t>シンリョウジカンナイ</t>
    </rPh>
    <rPh sb="20" eb="22">
      <t>ヘイジツ</t>
    </rPh>
    <rPh sb="34" eb="36">
      <t>ドニチ</t>
    </rPh>
    <phoneticPr fontId="1"/>
  </si>
  <si>
    <t>医療法人社団輝心会　新宿駅前ブラート歯科</t>
    <rPh sb="0" eb="6">
      <t>イリョウ</t>
    </rPh>
    <rPh sb="6" eb="7">
      <t>カガヤｋウ</t>
    </rPh>
    <rPh sb="7" eb="9">
      <t>ココｒオ</t>
    </rPh>
    <rPh sb="10" eb="14">
      <t>シンジュｋウ</t>
    </rPh>
    <phoneticPr fontId="1"/>
  </si>
  <si>
    <t>Shinjyuku Sta.Blart Dental Clinic</t>
  </si>
  <si>
    <t>東京都新宿区新宿4-4-1 第一スカイビル１階</t>
    <rPh sb="0" eb="3">
      <t>トウキョウ</t>
    </rPh>
    <rPh sb="3" eb="6">
      <t>シンジュｋウ</t>
    </rPh>
    <rPh sb="6" eb="8">
      <t>シンジュｋウ</t>
    </rPh>
    <rPh sb="14" eb="16">
      <t>ダイイｔイ</t>
    </rPh>
    <phoneticPr fontId="1"/>
  </si>
  <si>
    <t>101,4-4-1,Shinjuku,Shinjyuku-ku,Tokyo,Japan</t>
  </si>
  <si>
    <t>03-5990-2835</t>
  </si>
  <si>
    <t>月,火,木,金:10:00-13:30,15：00-19：30　土日祝日:10:00-13:30,15:00-18:00　</t>
    <rPh sb="2" eb="3">
      <t xml:space="preserve">カ </t>
    </rPh>
    <rPh sb="4" eb="5">
      <t>モｋウ</t>
    </rPh>
    <phoneticPr fontId="1"/>
  </si>
  <si>
    <t>https://www.shinjyuku-dental.com</t>
  </si>
  <si>
    <t>英語、中国語</t>
    <rPh sb="0" eb="2">
      <t>エイｇオ</t>
    </rPh>
    <rPh sb="3" eb="6">
      <t>チュウ</t>
    </rPh>
    <phoneticPr fontId="1"/>
  </si>
  <si>
    <t>三宅歯科医院</t>
    <rPh sb="0" eb="2">
      <t>ミヤケ</t>
    </rPh>
    <rPh sb="2" eb="6">
      <t>シカイイン</t>
    </rPh>
    <phoneticPr fontId="1"/>
  </si>
  <si>
    <t>miyakesikaiinn</t>
  </si>
  <si>
    <t>東京都杉並区阿佐ヶ谷北1-27-7</t>
    <phoneticPr fontId="1"/>
  </si>
  <si>
    <t>tokyotosuginamikuasagayakita1-27-7</t>
    <phoneticPr fontId="1"/>
  </si>
  <si>
    <t>03-3223-8215</t>
  </si>
  <si>
    <t>平日9時30分から19時
土曜日９時から16時</t>
    <phoneticPr fontId="1"/>
  </si>
  <si>
    <t>https://www.miyake-dental.
com/</t>
    <phoneticPr fontId="1"/>
  </si>
  <si>
    <t>一般歯科、矯正歯科、小児歯科、口腔外科</t>
    <phoneticPr fontId="1"/>
  </si>
  <si>
    <t>交通系ICカード QUICPay  ID</t>
    <phoneticPr fontId="1"/>
  </si>
  <si>
    <t>英語、中国語、韓国語（事前の連絡
必須）
平日９時30分
から19時
土曜日9時30分</t>
    <phoneticPr fontId="1"/>
  </si>
  <si>
    <t>平日　９時３０分から１９時
土曜日　９時から1６時
・対応言語　英語、中国語、
ネパール語
翻訳アプリでの対応となりま
す。</t>
    <phoneticPr fontId="1"/>
  </si>
  <si>
    <t>新宿ＮＳビルスカイクリニック</t>
  </si>
  <si>
    <t>Shinjuku NSBuilding Skyclinic</t>
  </si>
  <si>
    <t>東京都新宿区西新宿新宿ＮＳビル４階</t>
  </si>
  <si>
    <t>SHINJUKU NS Bldg.4F 2-4-1 Nishi-Shinjuku Sinjuku-Ku</t>
  </si>
  <si>
    <t>03-6258-5755</t>
  </si>
  <si>
    <t>月-土:10:00-13:30　15:00-18:30、日・祝日：10:00-13:30　15:00-17:00</t>
    <rPh sb="2" eb="3">
      <t>ド</t>
    </rPh>
    <phoneticPr fontId="1"/>
  </si>
  <si>
    <t>https://www.sky-medical.jp/</t>
  </si>
  <si>
    <t xml:space="preserve">内科、消化器科、外科、消化器科、婦人科、泌尿器科：英語、中国語、フランス語
</t>
    <rPh sb="0" eb="2">
      <t>ナイカ</t>
    </rPh>
    <rPh sb="3" eb="7">
      <t>ショウカキカ</t>
    </rPh>
    <rPh sb="8" eb="10">
      <t>ゲカ</t>
    </rPh>
    <rPh sb="11" eb="15">
      <t>ショウカキカ</t>
    </rPh>
    <rPh sb="16" eb="19">
      <t>フジンカ</t>
    </rPh>
    <rPh sb="20" eb="24">
      <t>ヒニョウキカ</t>
    </rPh>
    <rPh sb="36" eb="37">
      <t>ゴ</t>
    </rPh>
    <phoneticPr fontId="1"/>
  </si>
  <si>
    <t>QRコード決済： PayPay</t>
  </si>
  <si>
    <t>月-土　10:00-18:30、日・祝日　10:00-17:00：英語、中国語、フランス語（中国語、仏語はスタッフ不在日あり）</t>
    <rPh sb="33" eb="35">
      <t>エイゴ</t>
    </rPh>
    <rPh sb="36" eb="39">
      <t>チュウゴクゴ</t>
    </rPh>
    <rPh sb="44" eb="45">
      <t>ゴ</t>
    </rPh>
    <rPh sb="46" eb="49">
      <t>チュウゴクゴ</t>
    </rPh>
    <rPh sb="50" eb="52">
      <t>フツゴ</t>
    </rPh>
    <rPh sb="57" eb="58">
      <t>フ</t>
    </rPh>
    <rPh sb="58" eb="60">
      <t>ザイニチ</t>
    </rPh>
    <phoneticPr fontId="1"/>
  </si>
  <si>
    <t>月-土　10:00-18:30、日・祝日　10:00-17:00：英語、中国語、フランス語（中国語、仏語はスタッフ不在日あり）</t>
  </si>
  <si>
    <t>医療法人社団法山会山下診療所大塚</t>
    <rPh sb="14" eb="16">
      <t>オオツカ</t>
    </rPh>
    <phoneticPr fontId="13"/>
  </si>
  <si>
    <t>170-0004</t>
  </si>
  <si>
    <t>東京都豊島区北大塚2-13-1-5F</t>
    <phoneticPr fontId="13"/>
  </si>
  <si>
    <t>1-27-7</t>
  </si>
  <si>
    <t>03-3910-6711</t>
  </si>
  <si>
    <t>土曜日９時から16時</t>
  </si>
  <si>
    <t>http://www.hozankai.com (日本語, 英語)　</t>
    <phoneticPr fontId="1"/>
  </si>
  <si>
    <t>内科：EN　小児科：EN　耳鼻咽喉科：EN　歯科：EN</t>
    <phoneticPr fontId="1"/>
  </si>
  <si>
    <t>MasterCard</t>
  </si>
  <si>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</si>
  <si>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</si>
  <si>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</si>
  <si>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</si>
  <si>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</si>
  <si>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</si>
  <si>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</si>
  <si>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</si>
  <si>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</si>
  <si>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</si>
  <si>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AMERICAN</t>
  </si>
  <si>
    <t>（事前の連絡</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</si>
  <si>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</si>
  <si>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</si>
  <si>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</si>
  <si>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</si>
  <si>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</si>
  <si>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</si>
  <si>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</si>
  <si>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</si>
  <si>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EXPRESS</t>
  </si>
  <si>
    <t>必須）</t>
  </si>
  <si>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</si>
  <si>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</si>
  <si>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</si>
  <si>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</si>
  <si>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</si>
  <si>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</si>
  <si>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</si>
  <si>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</si>
  <si>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</si>
  <si>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</si>
  <si>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平日９時30分</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</si>
  <si>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</si>
  <si>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</si>
  <si>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</si>
  <si>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</si>
  <si>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</si>
  <si>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</si>
  <si>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</si>
  <si>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</si>
  <si>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</si>
  <si>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から19時</t>
  </si>
  <si>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</si>
  <si>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</si>
  <si>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</si>
  <si>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</si>
  <si>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</si>
  <si>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</si>
  <si>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</si>
  <si>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</si>
  <si>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</si>
  <si>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</si>
  <si>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土曜日9時30分</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</si>
  <si>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</si>
  <si>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</si>
  <si>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</si>
  <si>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</si>
  <si>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</si>
  <si>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</si>
  <si>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</si>
  <si>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</si>
  <si>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</si>
  <si>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</si>
  <si>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</si>
  <si>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</si>
  <si>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</si>
  <si>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</si>
  <si>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</si>
  <si>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</si>
  <si>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</si>
  <si>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</si>
  <si>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</si>
  <si>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</si>
  <si>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</si>
  <si>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</si>
  <si>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</si>
  <si>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</si>
  <si>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</si>
  <si>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</si>
  <si>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</si>
  <si>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</si>
  <si>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</si>
  <si>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</si>
  <si>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</si>
  <si>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</si>
  <si>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</si>
  <si>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</si>
  <si>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</si>
  <si>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</si>
  <si>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</si>
  <si>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</si>
  <si>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</si>
  <si>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</si>
  <si>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</si>
  <si>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</si>
  <si>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</si>
  <si>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</si>
  <si>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</si>
  <si>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</si>
  <si>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</si>
  <si>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</si>
  <si>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</si>
  <si>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</si>
  <si>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</si>
  <si>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</si>
  <si>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</si>
  <si>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</si>
  <si>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</si>
  <si>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</si>
  <si>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</si>
  <si>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</si>
  <si>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</si>
  <si>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</si>
  <si>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</si>
  <si>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</si>
  <si>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</si>
  <si>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</si>
  <si>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</si>
  <si>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</si>
  <si>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</si>
  <si>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</si>
  <si>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</si>
  <si>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</si>
  <si>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</si>
  <si>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</si>
  <si>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</si>
  <si>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</si>
  <si>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</si>
  <si>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</si>
  <si>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</si>
  <si>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</si>
  <si>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</si>
  <si>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</si>
  <si>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</si>
  <si>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</si>
  <si>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</si>
  <si>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</si>
  <si>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</si>
  <si>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</si>
  <si>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</si>
  <si>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</si>
  <si>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</si>
  <si>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</si>
  <si>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</si>
  <si>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</si>
  <si>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</si>
  <si>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</si>
  <si>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</si>
  <si>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</si>
  <si>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</si>
  <si>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</si>
  <si>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</si>
  <si>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</si>
  <si>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</si>
  <si>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</si>
  <si>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</si>
  <si>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</si>
  <si>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</si>
  <si>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</si>
  <si>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</si>
  <si>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</si>
  <si>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</si>
  <si>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</si>
  <si>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</si>
  <si>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</si>
  <si>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</si>
  <si>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</si>
  <si>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</si>
  <si>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</si>
  <si>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</si>
  <si>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</si>
  <si>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</si>
  <si>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</si>
  <si>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</si>
  <si>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</si>
  <si>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</si>
  <si>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</si>
  <si>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</si>
  <si>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</si>
  <si>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</si>
  <si>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</si>
  <si>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</si>
  <si>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</si>
  <si>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</si>
  <si>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</si>
  <si>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</si>
  <si>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</si>
  <si>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</si>
  <si>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</si>
  <si>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</si>
  <si>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</si>
  <si>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</si>
  <si>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</si>
  <si>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</si>
  <si>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</si>
  <si>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</si>
  <si>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</si>
  <si>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</si>
  <si>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</si>
  <si>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</si>
  <si>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</si>
  <si>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</si>
  <si>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</si>
  <si>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</si>
  <si>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</si>
  <si>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</si>
  <si>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</si>
  <si>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</si>
  <si>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</si>
  <si>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</si>
  <si>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</si>
  <si>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</si>
  <si>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</si>
  <si>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</si>
  <si>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</si>
  <si>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</si>
  <si>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</si>
  <si>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</si>
  <si>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</si>
  <si>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</si>
  <si>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</si>
  <si>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</si>
  <si>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</si>
  <si>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</si>
  <si>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</si>
  <si>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</si>
  <si>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</si>
  <si>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</si>
  <si>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</si>
  <si>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</si>
  <si>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</si>
  <si>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</si>
  <si>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</si>
  <si>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</si>
  <si>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</si>
  <si>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</si>
  <si>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</si>
  <si>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</si>
  <si>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</si>
  <si>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</si>
  <si>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</si>
  <si>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</si>
  <si>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</si>
  <si>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</si>
  <si>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</si>
  <si>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</si>
  <si>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</si>
  <si>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</si>
  <si>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</si>
  <si>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</si>
  <si>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</si>
  <si>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</si>
  <si>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</si>
  <si>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</si>
  <si>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</si>
  <si>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</si>
  <si>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</si>
  <si>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</si>
  <si>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</si>
  <si>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</si>
  <si>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</si>
  <si>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</si>
  <si>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</si>
  <si>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</si>
  <si>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</si>
  <si>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</si>
  <si>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</si>
  <si>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</si>
  <si>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</si>
  <si>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</si>
  <si>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</si>
  <si>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</si>
  <si>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</si>
  <si>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</si>
  <si>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</si>
  <si>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</si>
  <si>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</si>
  <si>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</si>
  <si>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</si>
  <si>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</si>
  <si>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</si>
  <si>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</si>
  <si>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</si>
  <si>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</si>
  <si>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</si>
  <si>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</si>
  <si>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</si>
  <si>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</si>
  <si>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</si>
  <si>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</si>
  <si>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</si>
  <si>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</si>
  <si>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</si>
  <si>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</si>
  <si>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</si>
  <si>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</si>
  <si>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</si>
  <si>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</si>
  <si>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</si>
  <si>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</si>
  <si>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</si>
  <si>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</si>
  <si>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</si>
  <si>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</si>
  <si>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</si>
  <si>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</si>
  <si>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</si>
  <si>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</si>
  <si>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</si>
  <si>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</si>
  <si>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</si>
  <si>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</si>
  <si>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</si>
  <si>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</si>
  <si>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</si>
  <si>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</si>
  <si>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</si>
  <si>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</si>
  <si>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</si>
  <si>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</si>
  <si>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</si>
  <si>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</si>
  <si>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</si>
  <si>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</si>
  <si>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</si>
  <si>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</si>
  <si>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050-1780-1754</t>
  </si>
  <si>
    <t>月・火・木・金・土　10:00〜18:00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</si>
  <si>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</si>
  <si>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</si>
  <si>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</si>
  <si>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</si>
  <si>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</si>
  <si>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</si>
  <si>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</si>
  <si>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</si>
  <si>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</si>
  <si>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</si>
  <si>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</si>
  <si>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</si>
  <si>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</si>
  <si>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</si>
  <si>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</si>
  <si>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</si>
  <si>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</si>
  <si>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</si>
  <si>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</si>
  <si>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</si>
  <si>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</si>
  <si>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</si>
  <si>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</si>
  <si>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</si>
  <si>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</si>
  <si>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</si>
  <si>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</si>
  <si>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</si>
  <si>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</si>
  <si>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</si>
  <si>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</si>
  <si>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</si>
  <si>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</si>
  <si>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</si>
  <si>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</si>
  <si>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</si>
  <si>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</si>
  <si>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1"/>
  </si>
  <si>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</si>
  <si>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</si>
  <si>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</si>
  <si>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</si>
  <si>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</si>
  <si>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1"/>
  </si>
  <si>
    <t>https://ikenago.net/</t>
  </si>
  <si>
    <t>内科　小児科　小児外科</t>
    <rPh sb="0" eb="2">
      <t>ナイカ</t>
    </rPh>
    <rPh sb="3" eb="6">
      <t>ショウニカ</t>
    </rPh>
    <rPh sb="7" eb="11">
      <t>ショウニゲカ</t>
    </rPh>
    <phoneticPr fontId="91"/>
  </si>
  <si>
    <t>VISA　Mastercard　JCB　Amex　Diners</t>
  </si>
  <si>
    <t>各種交通系　WAON　nanaco　iD　楽天Edy　</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</si>
  <si>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1"/>
  </si>
  <si>
    <t>翻訳機で対応できるすべての言語</t>
    <rPh sb="0" eb="3">
      <t>ホンヤクキ</t>
    </rPh>
    <rPh sb="4" eb="6">
      <t>タイオウ</t>
    </rPh>
    <rPh sb="13" eb="15">
      <t>ゲンゴ</t>
    </rPh>
    <phoneticPr fontId="91"/>
  </si>
  <si>
    <t>巣鴨なごみクリニック</t>
    <rPh sb="0" eb="2">
      <t>スガモ</t>
    </rPh>
    <phoneticPr fontId="91"/>
  </si>
  <si>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</si>
  <si>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</si>
  <si>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</si>
  <si>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</si>
  <si>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</si>
  <si>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1"/>
  </si>
  <si>
    <t>https://suganago.net/</t>
  </si>
  <si>
    <t>内科・小児科・小児外科・外科・整形外科</t>
    <rPh sb="0" eb="2">
      <t>ナイカ</t>
    </rPh>
    <rPh sb="3" eb="6">
      <t>ショウニカ</t>
    </rPh>
    <rPh sb="7" eb="11">
      <t>ショウニゲカ</t>
    </rPh>
    <rPh sb="12" eb="14">
      <t>ゲカ</t>
    </rPh>
    <rPh sb="15" eb="19">
      <t>セイケイゲカ</t>
    </rPh>
    <phoneticPr fontId="91"/>
  </si>
  <si>
    <t>各種交通系　WAON　nanaco　iD　楽天Edy　Quicpay</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</si>
  <si>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</si>
  <si>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</si>
  <si>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</si>
  <si>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</si>
  <si>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</si>
  <si>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</si>
  <si>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</si>
  <si>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</si>
  <si>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</si>
  <si>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</si>
  <si>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</si>
  <si>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</si>
  <si>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</si>
  <si>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</si>
  <si>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</si>
  <si>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</si>
  <si>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</si>
  <si>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</si>
  <si>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</si>
  <si>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</si>
  <si>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</si>
  <si>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</si>
  <si>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</si>
  <si>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</si>
  <si>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</si>
  <si>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</si>
  <si>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</si>
  <si>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</si>
  <si>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</si>
  <si>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</si>
  <si>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</si>
  <si>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</si>
  <si>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浅村こどもクリニック</t>
    <phoneticPr fontId="1"/>
  </si>
  <si>
    <t>Asamura Children’s Clinic</t>
  </si>
  <si>
    <t>東京都練馬区石神井町2-8-21
星ビル２階</t>
    <rPh sb="0" eb="3">
      <t>トウキョウト</t>
    </rPh>
    <rPh sb="3" eb="6">
      <t>ネリマク</t>
    </rPh>
    <rPh sb="6" eb="10">
      <t>シャクジイマチ</t>
    </rPh>
    <rPh sb="17" eb="18">
      <t>ホシ</t>
    </rPh>
    <rPh sb="21" eb="22">
      <t>カイ</t>
    </rPh>
    <phoneticPr fontId="1"/>
  </si>
  <si>
    <t xml:space="preserve">	2nd floor, 2-8-21 Shakujii-cho Nerima-ku, Tokyo</t>
  </si>
  <si>
    <t>+81 3 5372 6686　英語</t>
    <rPh sb="16" eb="18">
      <t>エイゴ</t>
    </rPh>
    <phoneticPr fontId="1"/>
  </si>
  <si>
    <t>月火水金
小児一般
8:45～12:00
14:50～18:00
予防接種、乳幼児健診
13:40～14:30
土
小児一般
8:45～12:00</t>
    <rPh sb="0" eb="1">
      <t>ゲツ</t>
    </rPh>
    <rPh sb="1" eb="2">
      <t>カ</t>
    </rPh>
    <rPh sb="2" eb="3">
      <t>スイ</t>
    </rPh>
    <rPh sb="3" eb="4">
      <t>キン</t>
    </rPh>
    <rPh sb="5" eb="7">
      <t>ショウニ</t>
    </rPh>
    <rPh sb="7" eb="9">
      <t>イッパン</t>
    </rPh>
    <rPh sb="57" eb="58">
      <t>ド</t>
    </rPh>
    <phoneticPr fontId="1"/>
  </si>
  <si>
    <t>日本語
https://asamura.com/
英語
https://asamura.com/en/</t>
    <rPh sb="0" eb="3">
      <t>ニホンゴ</t>
    </rPh>
    <rPh sb="26" eb="28">
      <t>エイゴ</t>
    </rPh>
    <phoneticPr fontId="1"/>
  </si>
  <si>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</si>
  <si>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</si>
  <si>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</si>
  <si>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</si>
  <si>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</si>
  <si>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</si>
  <si>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</si>
  <si>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</si>
  <si>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</si>
  <si>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</si>
  <si>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</si>
  <si>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</si>
  <si>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</si>
  <si>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</si>
  <si>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</si>
  <si>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</si>
  <si>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</si>
  <si>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</si>
  <si>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</si>
  <si>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</si>
  <si>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</si>
  <si>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</si>
  <si>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</si>
  <si>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</si>
  <si>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</si>
  <si>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</si>
  <si>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</si>
  <si>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</si>
  <si>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</si>
  <si>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</si>
  <si>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</si>
  <si>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</si>
  <si>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</si>
  <si>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</si>
  <si>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</si>
  <si>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</si>
  <si>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</si>
  <si>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</si>
  <si>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</si>
  <si>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</si>
  <si>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</si>
  <si>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</si>
  <si>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</si>
  <si>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</si>
  <si>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</si>
  <si>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</si>
  <si>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</si>
  <si>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</si>
  <si>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</si>
  <si>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</si>
  <si>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</si>
  <si>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</si>
  <si>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</si>
  <si>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</si>
  <si>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</si>
  <si>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</si>
  <si>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</si>
  <si>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</si>
  <si>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</si>
  <si>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</si>
  <si>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</si>
  <si>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</si>
  <si>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</si>
  <si>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</si>
  <si>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</si>
  <si>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</si>
  <si>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</si>
  <si>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</si>
  <si>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</si>
  <si>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</si>
  <si>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</si>
  <si>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</si>
  <si>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</si>
  <si>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</si>
  <si>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</si>
  <si>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</si>
  <si>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</si>
  <si>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</si>
  <si>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</si>
  <si>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</si>
  <si>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</si>
  <si>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</si>
  <si>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</si>
  <si>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</si>
  <si>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</si>
  <si>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</si>
  <si>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</si>
  <si>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</si>
  <si>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</si>
  <si>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</si>
  <si>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</si>
  <si>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</si>
  <si>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</si>
  <si>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</si>
  <si>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</si>
  <si>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</si>
  <si>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</si>
  <si>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</si>
  <si>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</si>
  <si>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</si>
  <si>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</si>
  <si>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</si>
  <si>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</si>
  <si>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</si>
  <si>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</si>
  <si>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</si>
  <si>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</si>
  <si>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</si>
  <si>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</si>
  <si>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</si>
  <si>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</si>
  <si>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</si>
  <si>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</si>
  <si>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8"/>
  </si>
  <si>
    <t>Tokyo Metropolitan Tobu Chiiki Hospital</t>
  </si>
  <si>
    <t>125-8512</t>
  </si>
  <si>
    <t>東京都葛飾区亀有5-14-1</t>
  </si>
  <si>
    <t>5-14-1 Kameari, Katsushika-ku, Tokyo</t>
  </si>
  <si>
    <t>03-5682-5111</t>
  </si>
  <si>
    <t>平日:8:30-17:00
土曜:8:30-12:00</t>
    <rPh sb="0" eb="2">
      <t>ヘイジツ</t>
    </rPh>
    <rPh sb="14" eb="16">
      <t>ドヨウ</t>
    </rPh>
    <phoneticPr fontId="98"/>
  </si>
  <si>
    <t>https://www.tmhp.jp/tobu/index.html(日本語）
https://www.tmhp.jp/tobu/en/（英語）</t>
    <rPh sb="36" eb="39">
      <t>ニホンゴ</t>
    </rPh>
    <rPh sb="70" eb="72">
      <t>エイゴ</t>
    </rPh>
    <phoneticPr fontId="98"/>
  </si>
  <si>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8"/>
  </si>
  <si>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</si>
  <si>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</si>
  <si>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8"/>
  </si>
  <si>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8"/>
  </si>
  <si>
    <t>江北ファミリークリニック</t>
    <rPh sb="0" eb="2">
      <t>コウホk</t>
    </rPh>
    <phoneticPr fontId="1"/>
  </si>
  <si>
    <t>kohoku family clinic</t>
  </si>
  <si>
    <t>123-0872</t>
  </si>
  <si>
    <t>東京都足立区江北51-1</t>
    <rPh sb="0" eb="6">
      <t>トウキョ</t>
    </rPh>
    <phoneticPr fontId="1"/>
  </si>
  <si>
    <t>5-1-1 Kohoku, Adachi-ku, Tokyo</t>
  </si>
  <si>
    <t>03-3897-3030</t>
  </si>
  <si>
    <t>月ー土
09:00-12:30
月・火・木・金
15:00-17:30</t>
    <rPh sb="0" eb="1">
      <t>ゲt</t>
    </rPh>
    <phoneticPr fontId="1"/>
  </si>
  <si>
    <t>https://www.kohoku-fc.com/</t>
  </si>
  <si>
    <t>内科、小児科、アレルギー科、呼吸器内科、皮膚科
英語</t>
    <rPh sb="0" eb="1">
      <t>ショ</t>
    </rPh>
    <phoneticPr fontId="1"/>
  </si>
  <si>
    <t>09:00-12:30
13:00-17:30
英語</t>
    <rPh sb="0" eb="2">
      <t>エイg</t>
    </rPh>
    <phoneticPr fontId="1"/>
  </si>
  <si>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</si>
  <si>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</si>
  <si>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</si>
  <si>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</si>
  <si>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</si>
  <si>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</si>
  <si>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</si>
  <si>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</si>
  <si>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</si>
  <si>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</si>
  <si>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</si>
  <si>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</si>
  <si>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</si>
  <si>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</si>
  <si>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</si>
  <si>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</si>
  <si>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月火水金10:00〜19:00 土10:00~13:00
土日9:00〜13:00</t>
    <rPh sb="1" eb="2">
      <t>カ</t>
    </rPh>
    <rPh sb="2" eb="3">
      <t>スイ</t>
    </rPh>
    <rPh sb="3" eb="4">
      <t>キン</t>
    </rPh>
    <rPh sb="16" eb="17">
      <t>ド</t>
    </rPh>
    <phoneticPr fontId="1"/>
  </si>
  <si>
    <t>https://www.kameidoeyeclinic.com
（トップページから日中言語選択）</t>
    <phoneticPr fontId="1"/>
  </si>
  <si>
    <t>眼科：英語</t>
    <rPh sb="0" eb="2">
      <t>ガンカ</t>
    </rPh>
    <rPh sb="3" eb="5">
      <t>エイゴ</t>
    </rPh>
    <phoneticPr fontId="1"/>
  </si>
  <si>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</si>
  <si>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</si>
  <si>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</si>
  <si>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</si>
  <si>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</si>
  <si>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</si>
  <si>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</si>
  <si>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</si>
  <si>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</si>
  <si>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</si>
  <si>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</si>
  <si>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</si>
  <si>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</si>
  <si>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</si>
  <si>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</si>
  <si>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</si>
  <si>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</si>
  <si>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</si>
  <si>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</si>
  <si>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</si>
  <si>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</si>
  <si>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</si>
  <si>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</si>
  <si>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</si>
  <si>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</si>
  <si>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</si>
  <si>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</si>
  <si>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内科、精神科、小児科、外科、心臓血管外科、呼吸器外科、整形外科、脳神経外科、形成外科、皮膚科、泌尿器科、眼科、産婦人科、新生児科、耳鼻咽喉科、リハビリテーション科、リウマチ膠原病科、歯科口腔外科、感染症内科、救急診療科、救命救急センター、
集中治療科、麻酔科、診療放射線科、輸血科、内視鏡科、検査科、遺伝子診療科、通院治療センター、人工関節センター）</t>
    <rPh sb="71" eb="72">
      <t>ウチ</t>
    </rPh>
    <rPh sb="172" eb="173">
      <t>ウチ</t>
    </rPh>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</si>
  <si>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</si>
  <si>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</si>
  <si>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</si>
  <si>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</si>
  <si>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</si>
  <si>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</si>
  <si>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</si>
  <si>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</si>
  <si>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</si>
  <si>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</si>
  <si>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</si>
  <si>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</si>
  <si>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</si>
  <si>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</si>
  <si>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</si>
  <si>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</si>
  <si>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</si>
  <si>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</si>
  <si>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</si>
  <si>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</si>
  <si>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</si>
  <si>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</si>
  <si>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</si>
  <si>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</si>
  <si>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</si>
  <si>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</si>
  <si>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</si>
  <si>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</si>
  <si>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</si>
  <si>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</si>
  <si>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</si>
  <si>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</si>
  <si>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</si>
  <si>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</si>
  <si>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</si>
  <si>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</si>
  <si>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</si>
  <si>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</si>
  <si>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</si>
  <si>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</si>
  <si>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</si>
  <si>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</si>
  <si>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</si>
  <si>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</si>
  <si>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</si>
  <si>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</si>
  <si>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</si>
  <si>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</si>
  <si>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</si>
  <si>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</si>
  <si>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</si>
  <si>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</si>
  <si>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</si>
  <si>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 xml:space="preserve">月-金:8:15-11:00、13:15-16:00（火　大腸・肛門外科16:30-18:00）（救急外来24時間対応)、
土:8:15-11:00（救急外来24時間対応)　日・祝日：救急外来24時間対応
</t>
  </si>
  <si>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</si>
  <si>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</si>
  <si>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</si>
  <si>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</si>
  <si>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</si>
  <si>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</si>
  <si>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</si>
  <si>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</si>
  <si>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</si>
  <si>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</si>
  <si>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</si>
  <si>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</si>
  <si>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</si>
  <si>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</si>
  <si>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</si>
  <si>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</si>
  <si>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</si>
  <si>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</si>
  <si>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</si>
  <si>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</si>
  <si>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</si>
  <si>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</si>
  <si>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</si>
  <si>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</si>
  <si>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</si>
  <si>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</si>
  <si>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Naka Building 1F, 4-5-16 Ojima, Koto-ku, Tokyo, JAPAN</t>
  </si>
  <si>
    <t>03-3684-3655</t>
  </si>
  <si>
    <t>月－水，金：9:30-19:00　土：9:30-17:00</t>
  </si>
  <si>
    <t>http://wakaba-dent.net/　（日本語）　http://wakaba-dent.net/english/　（英語）</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</si>
  <si>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</si>
  <si>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</si>
  <si>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</si>
  <si>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</si>
  <si>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</si>
  <si>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</si>
  <si>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</si>
  <si>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</si>
  <si>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</si>
  <si>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</si>
  <si>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</si>
  <si>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</si>
  <si>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</si>
  <si>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</si>
  <si>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</si>
  <si>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</si>
  <si>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</si>
  <si>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</si>
  <si>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</si>
  <si>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英語、中国語、韓国語、タイ語、スペイン語、フランス語、ベトナム語、ネパール語、タガログ語：月・火・木・金　9:00-12:00　16:00-18:00,　土　9:00-12:00</t>
  </si>
  <si>
    <t>英語、中国語、韓国語、タイ語、スペイン語、フランス語、ベトナム語、ネパール語、タガログ語、ドイツ語、ロシア語、ポルトガル語、イタリア語：月・火・木・金　9:00-12:00　16:00-18:00,　土　9:00-12:00</t>
    <rPh sb="0" eb="2">
      <t>エイゴ</t>
    </rPh>
    <rPh sb="3" eb="6">
      <t>チュウゴクゴ</t>
    </rPh>
    <rPh sb="7" eb="10">
      <t>カンコクゴ</t>
    </rPh>
    <rPh sb="13" eb="14">
      <t>ゴ</t>
    </rPh>
    <rPh sb="19" eb="20">
      <t>ゴ</t>
    </rPh>
    <rPh sb="25" eb="26">
      <t>ゴ</t>
    </rPh>
    <rPh sb="31" eb="32">
      <t>ゴ</t>
    </rPh>
    <rPh sb="37" eb="38">
      <t>ゴ</t>
    </rPh>
    <rPh sb="43" eb="44">
      <t>ゴ</t>
    </rPh>
    <rPh sb="48" eb="49">
      <t>ゴ</t>
    </rPh>
    <rPh sb="53" eb="54">
      <t>ゴ</t>
    </rPh>
    <rPh sb="60" eb="61">
      <t>ゴ</t>
    </rPh>
    <rPh sb="66" eb="67">
      <t>ゴ</t>
    </rPh>
    <rPh sb="68" eb="69">
      <t>ゲツ</t>
    </rPh>
    <rPh sb="70" eb="71">
      <t>カ</t>
    </rPh>
    <rPh sb="72" eb="73">
      <t>モク</t>
    </rPh>
    <rPh sb="74" eb="75">
      <t>キン</t>
    </rPh>
    <rPh sb="100" eb="101">
      <t>ド</t>
    </rPh>
    <phoneticPr fontId="1"/>
  </si>
  <si>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</si>
  <si>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</si>
  <si>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</si>
  <si>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</si>
  <si>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</si>
  <si>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</si>
  <si>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</si>
  <si>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</si>
  <si>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</si>
  <si>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</si>
  <si>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</si>
  <si>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</si>
  <si>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</si>
  <si>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</si>
  <si>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</si>
  <si>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</si>
  <si>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</si>
  <si>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</si>
  <si>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</si>
  <si>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月・水・木・金は9-12時と16-18時　火は9-11時　土は9-12時</t>
  </si>
  <si>
    <t>https://kobayashi-c.net/</t>
  </si>
  <si>
    <t>総合内科、呼吸器内科、アレルギー科、小児科：EN</t>
    <phoneticPr fontId="1"/>
  </si>
  <si>
    <t>英語
他は翻訳機使用</t>
  </si>
  <si>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</si>
  <si>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</si>
  <si>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</si>
  <si>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</si>
  <si>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</si>
  <si>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</si>
  <si>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8:30^14:30</t>
    <rPh sb="0" eb="1">
      <t>ゲツ</t>
    </rPh>
    <rPh sb="2" eb="3">
      <t>スイ</t>
    </rPh>
    <rPh sb="4" eb="5">
      <t>キン</t>
    </rPh>
    <rPh sb="16" eb="17">
      <t>ド</t>
    </rPh>
    <phoneticPr fontId="13"/>
  </si>
  <si>
    <t>https://heiwa-med.com</t>
    <phoneticPr fontId="1"/>
  </si>
  <si>
    <t>内科:英語、中国語 小児診察可
皮膚科:英語、中国語
漢方外来:英語、中国語</t>
    <rPh sb="0" eb="2">
      <t>ナイカ</t>
    </rPh>
    <rPh sb="10" eb="12">
      <t>ショウニ</t>
    </rPh>
    <rPh sb="12" eb="14">
      <t>シンサツ</t>
    </rPh>
    <rPh sb="14" eb="15">
      <t>カ</t>
    </rPh>
    <rPh sb="16" eb="19">
      <t>ヒフカ</t>
    </rPh>
    <rPh sb="27" eb="29">
      <t>カンポウ</t>
    </rPh>
    <rPh sb="29" eb="31">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</si>
  <si>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</si>
  <si>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8:30^14:30</t>
    <rPh sb="0" eb="2">
      <t>エイゴ</t>
    </rPh>
    <rPh sb="3" eb="6">
      <t>チュウゴクゴ</t>
    </rPh>
    <rPh sb="7" eb="8">
      <t>ゲツ</t>
    </rPh>
    <rPh sb="9" eb="10">
      <t>スイ</t>
    </rPh>
    <rPh sb="11" eb="12">
      <t>キン</t>
    </rPh>
    <rPh sb="23" eb="24">
      <t>ド</t>
    </rPh>
    <phoneticPr fontId="16"/>
  </si>
  <si>
    <t>英語・中国語・その他　月～水・金9:00~18:00
土
8:30^14:30</t>
    <rPh sb="0" eb="2">
      <t>エイゴ</t>
    </rPh>
    <rPh sb="3" eb="6">
      <t>チュウゴクゴ</t>
    </rPh>
    <rPh sb="9" eb="10">
      <t>タ</t>
    </rPh>
    <rPh sb="11" eb="12">
      <t>ゲツ</t>
    </rPh>
    <rPh sb="13" eb="14">
      <t>スイ</t>
    </rPh>
    <rPh sb="15" eb="16">
      <t>キン</t>
    </rPh>
    <rPh sb="27" eb="28">
      <t>ド</t>
    </rPh>
    <phoneticPr fontId="16"/>
  </si>
  <si>
    <t>医療法人社団モルゲンロート　豊洲みんなクリニック豊洲院</t>
    <rPh sb="14" eb="16">
      <t>トヨス</t>
    </rPh>
    <phoneticPr fontId="1"/>
  </si>
  <si>
    <t>Toyosu　Minna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</si>
  <si>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</si>
  <si>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</si>
  <si>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</si>
  <si>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</si>
  <si>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</si>
  <si>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</si>
  <si>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</si>
  <si>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</si>
  <si>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ALIPAY、WeChatPay,交通IC、楽天Pay、nanaco,waon,au pay,d払い、Jcoin,メルPay,PayPay,QUIC Pay</t>
    <rPh sb="17" eb="19">
      <t>コウツウ</t>
    </rPh>
    <rPh sb="22" eb="24">
      <t>ラクテン</t>
    </rPh>
    <rPh sb="48" eb="49">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</si>
  <si>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</si>
  <si>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</si>
  <si>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</si>
  <si>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</si>
  <si>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</si>
  <si>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</si>
  <si>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</si>
  <si>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</si>
  <si>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</si>
  <si>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</si>
  <si>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</si>
  <si>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</si>
  <si>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</si>
  <si>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</si>
  <si>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</si>
  <si>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</si>
  <si>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</si>
  <si>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</si>
  <si>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</si>
  <si>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</si>
  <si>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</si>
  <si>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</si>
  <si>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</si>
  <si>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</si>
  <si>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</si>
  <si>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</si>
  <si>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</si>
  <si>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</si>
  <si>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</si>
  <si>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医療法人社団天寿会　亀戸中央通りクリニック</t>
    <phoneticPr fontId="1"/>
  </si>
  <si>
    <t>KAMEIDO CENTRAL CLINIC</t>
    <phoneticPr fontId="1"/>
  </si>
  <si>
    <t>136-0071</t>
    <phoneticPr fontId="1"/>
  </si>
  <si>
    <t>東京都江東区亀戸5-20-23ホープハセガワ101号室</t>
    <phoneticPr fontId="1"/>
  </si>
  <si>
    <t>HOPE HASEGAWA #101 5-20-23 KAMEIDO,KOTO-KU,TOKYO</t>
    <phoneticPr fontId="1"/>
  </si>
  <si>
    <t>03-5628-6531</t>
    <phoneticPr fontId="1"/>
  </si>
  <si>
    <t>月-金9:00〜18:00
土日9:00〜13:00</t>
    <phoneticPr fontId="1"/>
  </si>
  <si>
    <t>https://kameidochuodoriclinic.localinfo.jp/
（トップページから日中言語選択）</t>
    <phoneticPr fontId="1"/>
  </si>
  <si>
    <t>内科・胃腸科・皮膚科・整形外科・心療内科</t>
    <phoneticPr fontId="1"/>
  </si>
  <si>
    <t>不可（現金のみ）</t>
    <phoneticPr fontId="1"/>
  </si>
  <si>
    <t>無し</t>
    <phoneticPr fontId="1"/>
  </si>
  <si>
    <t>診療所</t>
    <rPh sb="0" eb="3">
      <t>シンリョウショ</t>
    </rPh>
    <phoneticPr fontId="1"/>
  </si>
  <si>
    <t>中国語・英語
月-金9:00〜18:00
土日9:00〜13:00</t>
    <rPh sb="0" eb="3">
      <t xml:space="preserve">チュウゴクゴ </t>
    </rPh>
    <rPh sb="4" eb="7">
      <t xml:space="preserve">シャンハイゴ </t>
    </rPh>
    <rPh sb="8" eb="11">
      <t xml:space="preserve">カントンゴ </t>
    </rPh>
    <rPh sb="12" eb="14">
      <t xml:space="preserve">エイゴ </t>
    </rPh>
    <rPh sb="15" eb="20">
      <t xml:space="preserve">シンリョウジカンナイ </t>
    </rPh>
    <phoneticPr fontId="1"/>
  </si>
  <si>
    <t>しののめメディカルクリニック</t>
  </si>
  <si>
    <t>Shinonome medical clinic</t>
  </si>
  <si>
    <t>東京都江東区東雲1-5-19 AIP25豊洲ビル４階</t>
    <rPh sb="0" eb="3">
      <t>トウキョウト</t>
    </rPh>
    <rPh sb="3" eb="6">
      <t>コウトウク</t>
    </rPh>
    <rPh sb="6" eb="8">
      <t>シノノメ</t>
    </rPh>
    <rPh sb="20" eb="22">
      <t>トヨス</t>
    </rPh>
    <rPh sb="25" eb="26">
      <t>カイ</t>
    </rPh>
    <phoneticPr fontId="1"/>
  </si>
  <si>
    <t xml:space="preserve">4th floor, AIP25 Toyosu building, 1-5-19, Shinonome,Koto-ku,Tokyo </t>
  </si>
  <si>
    <t>03-6910-1623</t>
  </si>
  <si>
    <t>9：00-12:00　15：30-18：00</t>
  </si>
  <si>
    <t>https://shinonome-mc.com/</t>
  </si>
  <si>
    <t>internal medicine, gastroenterology, anal surgery</t>
  </si>
  <si>
    <t>Suica, PASMO</t>
  </si>
  <si>
    <t>医療法人社団愛優会
西葛西ライフスタイルクリニック</t>
    <rPh sb="0" eb="4">
      <t>イリョウホウジン</t>
    </rPh>
    <rPh sb="4" eb="6">
      <t>シャダン</t>
    </rPh>
    <rPh sb="6" eb="9">
      <t>アイユウカイ</t>
    </rPh>
    <rPh sb="10" eb="13">
      <t>ニシカサイ</t>
    </rPh>
    <phoneticPr fontId="1"/>
  </si>
  <si>
    <t>NISHIKASAI LIFESTYLE CLINIC</t>
  </si>
  <si>
    <t>江戸川区西葛西５－９－１１
山崎ビル１０２</t>
    <rPh sb="0" eb="4">
      <t>エドガワク</t>
    </rPh>
    <rPh sb="4" eb="7">
      <t>ニシカサイ</t>
    </rPh>
    <rPh sb="14" eb="16">
      <t>ヤマザキ</t>
    </rPh>
    <phoneticPr fontId="1"/>
  </si>
  <si>
    <t>Yamazaki Building 102, 5-9-11 Nishikasai, Edogawa-ku</t>
  </si>
  <si>
    <t>03-3869-1465(日本語）
080-3640-9636(英語、中国語、Hindo語他）</t>
    <rPh sb="13" eb="16">
      <t>ニホンゴ</t>
    </rPh>
    <rPh sb="32" eb="34">
      <t>エイゴ</t>
    </rPh>
    <rPh sb="35" eb="38">
      <t>チュウゴクゴ</t>
    </rPh>
    <rPh sb="44" eb="45">
      <t>ゴ</t>
    </rPh>
    <rPh sb="45" eb="46">
      <t>ホカ</t>
    </rPh>
    <phoneticPr fontId="1"/>
  </si>
  <si>
    <t>9時～12時
13時～18時</t>
    <rPh sb="1" eb="2">
      <t>ジ</t>
    </rPh>
    <rPh sb="5" eb="6">
      <t>ジ</t>
    </rPh>
    <rPh sb="9" eb="10">
      <t>ジ</t>
    </rPh>
    <rPh sb="13" eb="14">
      <t>ジ</t>
    </rPh>
    <phoneticPr fontId="1"/>
  </si>
  <si>
    <t>https://aiyukai-nishikasai.com/
(日本語・英語）</t>
    <rPh sb="33" eb="36">
      <t>ニホンゴ</t>
    </rPh>
    <rPh sb="37" eb="39">
      <t>エイゴ</t>
    </rPh>
    <phoneticPr fontId="1"/>
  </si>
  <si>
    <t>内科、ペインクリニック内科
日本語、英語、中国語、Hindo語他</t>
    <rPh sb="0" eb="2">
      <t>ナイカ</t>
    </rPh>
    <rPh sb="11" eb="13">
      <t>ナイカ</t>
    </rPh>
    <rPh sb="14" eb="17">
      <t>ニホンゴ</t>
    </rPh>
    <rPh sb="18" eb="20">
      <t>エイゴ</t>
    </rPh>
    <rPh sb="21" eb="24">
      <t>チュウゴクゴ</t>
    </rPh>
    <rPh sb="30" eb="31">
      <t>ゴ</t>
    </rPh>
    <rPh sb="31" eb="32">
      <t>ホカ</t>
    </rPh>
    <phoneticPr fontId="1"/>
  </si>
  <si>
    <t>Suica, PASMO, ICOCA、Waon, nanaco,
ID,Quickpay</t>
  </si>
  <si>
    <t>翻訳機にて対応可能な言語
英語、中国語、ヒンドゥ語、韓国語他
9時～12時、13時～18時</t>
    <rPh sb="0" eb="3">
      <t>ホンヤクキ</t>
    </rPh>
    <rPh sb="5" eb="7">
      <t>タイオウ</t>
    </rPh>
    <rPh sb="7" eb="9">
      <t>カノウ</t>
    </rPh>
    <rPh sb="10" eb="12">
      <t>ゲンゴ</t>
    </rPh>
    <rPh sb="13" eb="15">
      <t>エイゴ</t>
    </rPh>
    <rPh sb="16" eb="19">
      <t>チュウゴクゴ</t>
    </rPh>
    <rPh sb="24" eb="25">
      <t>ゴ</t>
    </rPh>
    <rPh sb="26" eb="29">
      <t>カンコクゴ</t>
    </rPh>
    <rPh sb="29" eb="30">
      <t>ホカ</t>
    </rPh>
    <rPh sb="32" eb="33">
      <t>ジ</t>
    </rPh>
    <rPh sb="36" eb="37">
      <t>ジ</t>
    </rPh>
    <rPh sb="40" eb="41">
      <t>ジ</t>
    </rPh>
    <rPh sb="44" eb="45">
      <t>ジ</t>
    </rPh>
    <phoneticPr fontId="1"/>
  </si>
  <si>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</si>
  <si>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</si>
  <si>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</si>
  <si>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</si>
  <si>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</si>
  <si>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</si>
  <si>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</si>
  <si>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</si>
  <si>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</si>
  <si>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</si>
  <si>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</si>
  <si>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</si>
  <si>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</si>
  <si>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</si>
  <si>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</si>
  <si>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</si>
  <si>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</si>
  <si>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</si>
  <si>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</si>
  <si>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</si>
  <si>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</si>
  <si>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</si>
  <si>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</si>
  <si>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</si>
  <si>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</si>
  <si>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</si>
  <si>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</si>
  <si>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</si>
  <si>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</si>
  <si>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</si>
  <si>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</si>
  <si>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</si>
  <si>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</si>
  <si>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</si>
  <si>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</si>
  <si>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</si>
  <si>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</si>
  <si>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</si>
  <si>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</si>
  <si>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</si>
  <si>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</si>
  <si>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</si>
  <si>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</si>
  <si>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</si>
  <si>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</si>
  <si>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</si>
  <si>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</si>
  <si>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</si>
  <si>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</si>
  <si>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</si>
  <si>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</si>
  <si>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</si>
  <si>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</si>
  <si>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</si>
  <si>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</si>
  <si>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</si>
  <si>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</si>
  <si>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</si>
  <si>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</si>
  <si>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</si>
  <si>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</si>
  <si>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</si>
  <si>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</si>
  <si>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</si>
  <si>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</si>
  <si>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</si>
  <si>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</si>
  <si>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</si>
  <si>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</si>
  <si>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</si>
  <si>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</si>
  <si>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</si>
  <si>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</si>
  <si>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</si>
  <si>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</si>
  <si>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</si>
  <si>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</si>
  <si>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</si>
  <si>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</si>
  <si>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</si>
  <si>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</si>
  <si>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</si>
  <si>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</si>
  <si>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</si>
  <si>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</si>
  <si>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</si>
  <si>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</si>
  <si>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</si>
  <si>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</si>
  <si>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</si>
  <si>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</si>
  <si>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</si>
  <si>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</si>
  <si>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</si>
  <si>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</si>
  <si>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</si>
  <si>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</si>
  <si>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</si>
  <si>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</si>
  <si>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</si>
  <si>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</si>
  <si>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</si>
  <si>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</si>
  <si>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</si>
  <si>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</si>
  <si>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</si>
  <si>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</si>
  <si>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</si>
  <si>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</si>
  <si>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</si>
  <si>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</si>
  <si>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</si>
  <si>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</si>
  <si>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</si>
  <si>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</si>
  <si>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</si>
  <si>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</si>
  <si>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</si>
  <si>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</si>
  <si>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</si>
  <si>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</si>
  <si>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</si>
  <si>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</si>
  <si>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</si>
  <si>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</si>
  <si>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</si>
  <si>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</si>
  <si>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</si>
  <si>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</si>
  <si>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</si>
  <si>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</si>
  <si>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</si>
  <si>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</si>
  <si>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</si>
  <si>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</si>
  <si>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</si>
  <si>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</si>
  <si>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</si>
  <si>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</si>
  <si>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</si>
  <si>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0"/>
  </si>
  <si>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</si>
  <si>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</si>
  <si>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</si>
  <si>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0"/>
  </si>
  <si>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0"/>
  </si>
  <si>
    <t>VISA、MASTER、AMEX、Diners、Club、JCB</t>
  </si>
  <si>
    <t>楽天Edy、Suica、PASMO、ICOCA、NANACO、Waon、アリペイ</t>
    <rPh sb="0" eb="2">
      <t>ラクテン</t>
    </rPh>
    <phoneticPr fontId="100"/>
  </si>
  <si>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0"/>
  </si>
  <si>
    <t>英語、日本語、韓国語、中国語、スペイン語、ドイツ語、フランス語、イタリア語、ポルトガル語、ロシア語：24時間</t>
    <rPh sb="52" eb="54">
      <t>ジカン</t>
    </rPh>
    <phoneticPr fontId="100"/>
  </si>
  <si>
    <t>泰生医院</t>
    <rPh sb="0" eb="2">
      <t>タイセイ</t>
    </rPh>
    <rPh sb="2" eb="4">
      <t>イイン</t>
    </rPh>
    <phoneticPr fontId="1"/>
  </si>
  <si>
    <t>Taisei Clinic</t>
  </si>
  <si>
    <t>194-01212</t>
  </si>
  <si>
    <t>東京都町田市小山町2470-5</t>
    <rPh sb="0" eb="9">
      <t>トウキョウトマチダシオヤママチ</t>
    </rPh>
    <phoneticPr fontId="1"/>
  </si>
  <si>
    <t>Tokyo Met,Machida City,Oyama Town,2470-5</t>
  </si>
  <si>
    <t>042-797-7423</t>
  </si>
  <si>
    <t>月曜日～金曜日 9:00～12:00</t>
    <rPh sb="0" eb="2">
      <t>ゲツヨウ</t>
    </rPh>
    <rPh sb="2" eb="3">
      <t>ヒ</t>
    </rPh>
    <rPh sb="4" eb="7">
      <t>キンヨウビ</t>
    </rPh>
    <phoneticPr fontId="1"/>
  </si>
  <si>
    <t>http://www.taisei-iin.net/</t>
  </si>
  <si>
    <t>内科、英語</t>
    <rPh sb="0" eb="2">
      <t>ナイカ</t>
    </rPh>
    <rPh sb="3" eb="5">
      <t>エイゴ</t>
    </rPh>
    <phoneticPr fontId="1"/>
  </si>
  <si>
    <t>不可</t>
    <rPh sb="0" eb="2">
      <t>フカ</t>
    </rPh>
    <phoneticPr fontId="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</si>
  <si>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</si>
  <si>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</si>
  <si>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</si>
  <si>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</si>
  <si>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</si>
  <si>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</si>
  <si>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</si>
  <si>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</si>
  <si>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</si>
  <si>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</si>
  <si>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</si>
  <si>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</si>
  <si>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</si>
  <si>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</si>
  <si>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</si>
  <si>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</si>
  <si>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</si>
  <si>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</si>
  <si>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</si>
  <si>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</si>
  <si>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</si>
  <si>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</si>
  <si>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</si>
  <si>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</si>
  <si>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</si>
  <si>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</si>
  <si>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</si>
  <si>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</si>
  <si>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</si>
  <si>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</si>
  <si>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</si>
  <si>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</si>
  <si>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</si>
  <si>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</si>
  <si>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</si>
  <si>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</si>
  <si>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</si>
  <si>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</si>
  <si>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</si>
  <si>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</si>
  <si>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</si>
  <si>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</si>
  <si>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</si>
  <si>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</si>
  <si>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</si>
  <si>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</si>
  <si>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</si>
  <si>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</si>
  <si>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</si>
  <si>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</si>
  <si>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</si>
  <si>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</si>
  <si>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</si>
  <si>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</si>
  <si>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</si>
  <si>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</si>
  <si>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</si>
  <si>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</si>
  <si>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</si>
  <si>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</si>
  <si>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</si>
  <si>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</si>
  <si>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</si>
  <si>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</si>
  <si>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</si>
  <si>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</si>
  <si>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</si>
  <si>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</si>
  <si>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</si>
  <si>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</si>
  <si>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</si>
  <si>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</si>
  <si>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</si>
  <si>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</si>
  <si>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</si>
  <si>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</si>
  <si>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</si>
  <si>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</si>
  <si>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</si>
  <si>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</si>
  <si>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</si>
  <si>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</si>
  <si>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</si>
  <si>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</si>
  <si>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</si>
  <si>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</si>
  <si>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</si>
  <si>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</si>
  <si>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</si>
  <si>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</si>
  <si>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</si>
  <si>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</si>
  <si>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</si>
  <si>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</si>
  <si>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</si>
  <si>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</si>
  <si>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</si>
  <si>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</si>
  <si>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</si>
  <si>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</si>
  <si>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</si>
  <si>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</si>
  <si>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</si>
  <si>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</si>
  <si>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</si>
  <si>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</si>
  <si>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</si>
  <si>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</si>
  <si>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</si>
  <si>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</si>
  <si>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</si>
  <si>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</si>
  <si>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</si>
  <si>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</si>
  <si>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</si>
  <si>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</si>
  <si>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スマートコード、メルペイ、Lineペイ、ANAペイ、AUペイ、銀行ペイ、KPLUS、EPOSペイ、ATONE、PRING、paypay、ｄ払い、ＡＬＩＰＡＹ、ＷｅＣｈａｔＰａｙ、ゆうちょペイ、ｋｔ、atone、Famipay</t>
    <rPh sb="117" eb="118">
      <t>バラ</t>
    </rPh>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</si>
  <si>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</si>
  <si>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</si>
  <si>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</si>
  <si>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</si>
  <si>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</si>
  <si>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</si>
  <si>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</si>
  <si>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</si>
  <si>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</si>
  <si>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</si>
  <si>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</si>
  <si>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</si>
  <si>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</si>
  <si>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</si>
  <si>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</si>
  <si>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</si>
  <si>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</si>
  <si>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</si>
  <si>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</si>
  <si>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</si>
  <si>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</si>
  <si>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</si>
  <si>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</si>
  <si>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</si>
  <si>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</si>
  <si>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</si>
  <si>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</si>
  <si>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</si>
  <si>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</si>
  <si>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</si>
  <si>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</si>
  <si>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</si>
  <si>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</si>
  <si>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</si>
  <si>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</si>
  <si>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</si>
  <si>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</si>
  <si>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</si>
  <si>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</si>
  <si>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</si>
  <si>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</si>
  <si>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</si>
  <si>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</si>
  <si>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</si>
  <si>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</si>
  <si>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</si>
  <si>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</si>
  <si>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</si>
  <si>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</si>
  <si>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</si>
  <si>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</si>
  <si>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</si>
  <si>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</si>
  <si>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</si>
  <si>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</si>
  <si>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</si>
  <si>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</si>
  <si>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</si>
  <si>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</si>
  <si>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</si>
  <si>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</si>
  <si>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</si>
  <si>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</si>
  <si>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</si>
  <si>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</si>
  <si>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</si>
  <si>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</si>
  <si>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</si>
  <si>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</si>
  <si>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</si>
  <si>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</si>
  <si>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8:00-11：30、13：30-18:30（月・火・水・金）8:00-11：30、13：30-16:30(土)</t>
    <rPh sb="23" eb="24">
      <t>ゲツ</t>
    </rPh>
    <rPh sb="25" eb="26">
      <t>カ</t>
    </rPh>
    <rPh sb="27" eb="28">
      <t>スイ</t>
    </rPh>
    <rPh sb="29" eb="30">
      <t>キン</t>
    </rPh>
    <phoneticPr fontId="16"/>
  </si>
  <si>
    <t>https://www.takayamaiin.com/</t>
  </si>
  <si>
    <t>内科、外科、泌尿器科、皮膚科、肛門外科　/ ベトナム語、台湾語、中国語、英語</t>
    <rPh sb="26" eb="27">
      <t>ゴ</t>
    </rPh>
    <rPh sb="32" eb="35">
      <t>チュウゴクゴ</t>
    </rPh>
    <rPh sb="36" eb="38">
      <t>エイゴ</t>
    </rPh>
    <phoneticPr fontId="16"/>
  </si>
  <si>
    <t>VISA、MASTER、JACCS　
JCB、AMEX、Diners　club、MUFG</t>
  </si>
  <si>
    <t>交通系ＩＣ, Quick Pay,
nanaco,
WAON,Edy,</t>
    <phoneticPr fontId="1"/>
  </si>
  <si>
    <t>ベトナム語、台湾語、中国語、英語/8:30-18：30</t>
    <rPh sb="4" eb="5">
      <t>ゴ</t>
    </rPh>
    <rPh sb="10" eb="13">
      <t>チュウゴクゴ</t>
    </rPh>
    <rPh sb="14" eb="16">
      <t>エイゴ</t>
    </rPh>
    <phoneticPr fontId="16"/>
  </si>
  <si>
    <t>ベトナム語、台湾語、中国語、英語/8:30-18：30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</si>
  <si>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</si>
  <si>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</si>
  <si>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</si>
  <si>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</si>
  <si>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</si>
  <si>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</si>
  <si>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</si>
  <si>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</si>
  <si>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</si>
  <si>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現金とカード（VISA, MASTER, JCB, AMEX)</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</si>
  <si>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</si>
  <si>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</si>
  <si>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</si>
  <si>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</si>
  <si>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</si>
  <si>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</si>
  <si>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</si>
  <si>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</si>
  <si>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</si>
  <si>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</si>
  <si>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</si>
  <si>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</si>
  <si>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吉祥寺総合歯科クリニック</t>
    <rPh sb="0" eb="3">
      <t>キチジョウジ</t>
    </rPh>
    <rPh sb="3" eb="5">
      <t>ソウゴウ</t>
    </rPh>
    <rPh sb="5" eb="7">
      <t>シカ</t>
    </rPh>
    <phoneticPr fontId="1"/>
  </si>
  <si>
    <t>Kichijoji General Dental Clinic</t>
  </si>
  <si>
    <t>180ｰ0003</t>
  </si>
  <si>
    <t>東京都武蔵野市吉祥寺南町1丁目7-1　吉祥寺マルイ2F</t>
    <rPh sb="0" eb="3">
      <t>トウキョウト</t>
    </rPh>
    <rPh sb="3" eb="7">
      <t>ムサシノシ</t>
    </rPh>
    <rPh sb="7" eb="10">
      <t>キチジョウジ</t>
    </rPh>
    <rPh sb="10" eb="12">
      <t>ミナミマチ</t>
    </rPh>
    <rPh sb="13" eb="15">
      <t>チョウメ</t>
    </rPh>
    <rPh sb="19" eb="22">
      <t>キチジョウジ</t>
    </rPh>
    <phoneticPr fontId="1"/>
  </si>
  <si>
    <t>Kichijojimarui　2F
1-7-1 Kichijoji Minamimachi,
Musashino-shi, Tokyo-to</t>
  </si>
  <si>
    <t>0422-26-2900</t>
  </si>
  <si>
    <t>月～日
10:30ｰ20:00</t>
    <rPh sb="0" eb="1">
      <t>ゲツ</t>
    </rPh>
    <rPh sb="2" eb="3">
      <t>ニチ</t>
    </rPh>
    <phoneticPr fontId="1"/>
  </si>
  <si>
    <t>https://www.kichijoji-dc.com/（日本語）</t>
    <rPh sb="30" eb="33">
      <t>ニホンゴ</t>
    </rPh>
    <phoneticPr fontId="1"/>
  </si>
  <si>
    <t>歯科　英語</t>
    <rPh sb="0" eb="2">
      <t>シカ</t>
    </rPh>
    <rPh sb="3" eb="5">
      <t>エイゴ</t>
    </rPh>
    <phoneticPr fontId="1"/>
  </si>
  <si>
    <t>月・水・木
10:30ｰ13:30／15:00ｰ20:00：英語</t>
    <rPh sb="0" eb="1">
      <t>ゲツ</t>
    </rPh>
    <rPh sb="2" eb="3">
      <t>スイ</t>
    </rPh>
    <rPh sb="4" eb="5">
      <t>モク</t>
    </rPh>
    <phoneticPr fontId="1"/>
  </si>
  <si>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</si>
  <si>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</si>
  <si>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</si>
  <si>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</si>
  <si>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</si>
  <si>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</si>
  <si>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</si>
  <si>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</si>
  <si>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</si>
  <si>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</si>
  <si>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</si>
  <si>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</si>
  <si>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</si>
  <si>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</si>
  <si>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</si>
  <si>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</si>
  <si>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</si>
  <si>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</si>
  <si>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</si>
  <si>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</si>
  <si>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</si>
  <si>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</si>
  <si>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</si>
  <si>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</si>
  <si>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</si>
  <si>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</si>
  <si>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</si>
  <si>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</si>
  <si>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</si>
  <si>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</si>
  <si>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</si>
  <si>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</si>
  <si>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</si>
  <si>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</si>
  <si>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</si>
  <si>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</si>
  <si>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</si>
  <si>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</si>
  <si>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</si>
  <si>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</si>
  <si>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</si>
  <si>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</si>
  <si>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</si>
  <si>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</si>
  <si>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</si>
  <si>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</si>
  <si>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</si>
  <si>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</si>
  <si>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</si>
  <si>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</si>
  <si>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</si>
  <si>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</si>
  <si>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8"/>
  </si>
  <si>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</si>
  <si>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</si>
  <si>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8"/>
  </si>
  <si>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</si>
  <si>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</si>
  <si>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</si>
  <si>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</si>
  <si>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3">
      <t>ガンカ</t>
    </rPh>
    <rPh sb="84" eb="89">
      <t>ジビインコウカ</t>
    </rPh>
    <rPh sb="90" eb="94">
      <t>ヒニョウキカ</t>
    </rPh>
    <rPh sb="95" eb="101">
      <t>シカコウクウゲカ</t>
    </rPh>
    <rPh sb="102" eb="105">
      <t>フジンカ</t>
    </rPh>
    <rPh sb="106" eb="110">
      <t>ホウシャセンカ</t>
    </rPh>
    <rPh sb="120" eb="121">
      <t>カ</t>
    </rPh>
    <rPh sb="122" eb="124">
      <t>エイゴ</t>
    </rPh>
    <rPh sb="125" eb="128">
      <t>カントンゴ</t>
    </rPh>
    <rPh sb="129" eb="132">
      <t>ペキンゴ</t>
    </rPh>
    <rPh sb="140" eb="141">
      <t>ゴ</t>
    </rPh>
    <rPh sb="146" eb="147">
      <t>ゴ</t>
    </rPh>
    <rPh sb="153" eb="154">
      <t>ゴ</t>
    </rPh>
    <rPh sb="159" eb="160">
      <t>ゴ</t>
    </rPh>
    <rPh sb="165" eb="166">
      <t>ゴ</t>
    </rPh>
    <rPh sb="171" eb="172">
      <t>ゴ</t>
    </rPh>
    <rPh sb="178" eb="179">
      <t>ゴ</t>
    </rPh>
    <rPh sb="183" eb="184">
      <t>ゴ</t>
    </rPh>
    <rPh sb="188" eb="189">
      <t>ゴ</t>
    </rPh>
    <rPh sb="194" eb="195">
      <t>ゴ</t>
    </rPh>
    <rPh sb="200" eb="201">
      <t>ゴ</t>
    </rPh>
    <phoneticPr fontId="98"/>
  </si>
  <si>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</si>
  <si>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8"/>
  </si>
  <si>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8"/>
  </si>
  <si>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8"/>
  </si>
  <si>
    <t>医療法人社団吹明会　あおぞら田無クリニック</t>
    <rPh sb="14" eb="16">
      <t>タナシ</t>
    </rPh>
    <phoneticPr fontId="100"/>
  </si>
  <si>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</si>
  <si>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0"/>
  </si>
  <si>
    <t>nishitokyocitytanashitown2-9-13,Tokyo maruyoshibill3F</t>
  </si>
  <si>
    <t>042-452-3700</t>
  </si>
  <si>
    <t>月・火・木・金9:00～13：00・14：30～18：00　土9：00～12：00</t>
    <rPh sb="0" eb="1">
      <t>ゲツ</t>
    </rPh>
    <rPh sb="2" eb="3">
      <t>カ</t>
    </rPh>
    <rPh sb="4" eb="5">
      <t>モク</t>
    </rPh>
    <rPh sb="6" eb="7">
      <t>キン</t>
    </rPh>
    <rPh sb="30" eb="31">
      <t>ド</t>
    </rPh>
    <phoneticPr fontId="100"/>
  </si>
  <si>
    <t>https://www.aozora-tanashi-clinic.com/</t>
    <phoneticPr fontId="1"/>
  </si>
  <si>
    <t>皮膚科・アレルギー科　　　英語・ドイツ語　　</t>
    <rPh sb="0" eb="3">
      <t>ヒフカ</t>
    </rPh>
    <rPh sb="9" eb="10">
      <t>カ</t>
    </rPh>
    <rPh sb="13" eb="15">
      <t>エイゴ</t>
    </rPh>
    <rPh sb="19" eb="20">
      <t>ゴ</t>
    </rPh>
    <phoneticPr fontId="100"/>
  </si>
  <si>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</si>
  <si>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</si>
  <si>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</si>
  <si>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</si>
  <si>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</si>
  <si>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</si>
  <si>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</si>
  <si>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</si>
  <si>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</si>
  <si>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</si>
  <si>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</si>
  <si>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</si>
  <si>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</si>
  <si>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</si>
  <si>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</si>
  <si>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</si>
  <si>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</si>
  <si>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</si>
  <si>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</si>
  <si>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</si>
  <si>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</si>
  <si>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</si>
  <si>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</si>
  <si>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</si>
  <si>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</si>
  <si>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</si>
  <si>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</si>
  <si>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</si>
  <si>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</si>
  <si>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</si>
  <si>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</si>
  <si>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</si>
  <si>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</si>
  <si>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</si>
  <si>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</si>
  <si>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</si>
  <si>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</si>
  <si>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</si>
  <si>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</si>
  <si>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</si>
  <si>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</si>
  <si>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</si>
  <si>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</si>
  <si>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</si>
  <si>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</si>
  <si>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</si>
  <si>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</si>
  <si>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</si>
  <si>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</si>
  <si>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</si>
  <si>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</si>
  <si>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</si>
  <si>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</si>
  <si>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</si>
  <si>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</si>
  <si>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</si>
  <si>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</si>
  <si>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</si>
  <si>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</si>
  <si>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</si>
  <si>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</si>
  <si>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</si>
  <si>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</si>
  <si>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</si>
  <si>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</si>
  <si>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</si>
  <si>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</si>
  <si>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</si>
  <si>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</si>
  <si>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</si>
  <si>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</si>
  <si>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</si>
  <si>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</si>
  <si>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</si>
  <si>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</si>
  <si>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</si>
  <si>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</si>
  <si>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</si>
  <si>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</si>
  <si>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</si>
  <si>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</si>
  <si>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</si>
  <si>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</si>
  <si>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</si>
  <si>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</si>
  <si>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</si>
  <si>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</si>
  <si>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</si>
  <si>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</si>
  <si>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</si>
  <si>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</si>
  <si>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</si>
  <si>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</si>
  <si>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</si>
  <si>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</si>
  <si>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</si>
  <si>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</si>
  <si>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</si>
  <si>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</si>
  <si>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</si>
  <si>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</si>
  <si>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</si>
  <si>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</si>
  <si>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</si>
  <si>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</si>
  <si>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</si>
  <si>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</si>
  <si>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</si>
  <si>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</si>
  <si>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</si>
  <si>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</si>
  <si>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</si>
  <si>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</si>
  <si>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</si>
  <si>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</si>
  <si>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</si>
  <si>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</si>
  <si>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</si>
  <si>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</si>
  <si>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</si>
  <si>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</si>
  <si>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</si>
  <si>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</si>
  <si>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</si>
  <si>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</si>
  <si>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</si>
  <si>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</si>
  <si>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</si>
  <si>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</si>
  <si>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</si>
  <si>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</si>
  <si>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</si>
  <si>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</si>
  <si>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</si>
  <si>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</si>
  <si>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</si>
  <si>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</si>
  <si>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</si>
  <si>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</si>
  <si>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</si>
  <si>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</si>
  <si>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</si>
  <si>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</si>
  <si>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</si>
  <si>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</si>
  <si>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</si>
  <si>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</si>
  <si>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</si>
  <si>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</si>
  <si>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</si>
  <si>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</si>
  <si>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</si>
  <si>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</si>
  <si>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</si>
  <si>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</si>
  <si>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</si>
  <si>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</si>
  <si>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</si>
  <si>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</si>
  <si>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</si>
  <si>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</si>
  <si>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</si>
  <si>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</si>
  <si>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</si>
  <si>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</si>
  <si>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</si>
  <si>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</si>
  <si>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</si>
  <si>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</si>
  <si>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</si>
  <si>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</si>
  <si>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https://iseishinaicl.ec-net.jp/</t>
    <phoneticPr fontId="1"/>
  </si>
  <si>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</si>
  <si>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</si>
  <si>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</si>
  <si>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</si>
  <si>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</si>
  <si>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</si>
  <si>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</si>
  <si>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</si>
  <si>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</si>
  <si>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</si>
  <si>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</si>
  <si>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</si>
  <si>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</si>
  <si>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</si>
  <si>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</si>
  <si>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</si>
  <si>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</si>
  <si>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</si>
  <si>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</si>
  <si>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</si>
  <si>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</si>
  <si>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</si>
  <si>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</si>
  <si>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</si>
  <si>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</si>
  <si>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</si>
  <si>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</si>
  <si>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</si>
  <si>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</si>
  <si>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</si>
  <si>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</si>
  <si>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</si>
  <si>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</si>
  <si>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</si>
  <si>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</si>
  <si>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</si>
  <si>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</si>
  <si>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</si>
  <si>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</si>
  <si>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</si>
  <si>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</si>
  <si>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</si>
  <si>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</si>
  <si>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</si>
  <si>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</si>
  <si>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</si>
  <si>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</si>
  <si>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</si>
  <si>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</si>
  <si>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</si>
  <si>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</si>
  <si>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</si>
  <si>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</si>
  <si>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</si>
  <si>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</si>
  <si>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（月-金）8:30-11：00（土）8:30-11:00（救急外来24時間対応）（第3土・祝日）救急外来24時間対応</t>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</si>
  <si>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</si>
  <si>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</si>
  <si>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</si>
  <si>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</si>
  <si>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</si>
  <si>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</si>
  <si>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</si>
  <si>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</si>
  <si>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</si>
  <si>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</si>
  <si>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</si>
  <si>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</si>
  <si>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</si>
  <si>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</si>
  <si>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</si>
  <si>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</si>
  <si>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</si>
  <si>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</si>
  <si>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</si>
  <si>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</si>
  <si>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</si>
  <si>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</si>
  <si>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</si>
  <si>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</si>
  <si>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</si>
  <si>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</si>
  <si>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</si>
  <si>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</si>
  <si>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</si>
  <si>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</si>
  <si>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</si>
  <si>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</si>
  <si>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</si>
  <si>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</si>
  <si>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</si>
  <si>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</si>
  <si>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</si>
  <si>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</si>
  <si>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</si>
  <si>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</si>
  <si>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</si>
  <si>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</si>
  <si>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</si>
  <si>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</si>
  <si>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</si>
  <si>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</si>
  <si>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</si>
  <si>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</si>
  <si>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</si>
  <si>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</si>
  <si>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</si>
  <si>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</si>
  <si>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</si>
  <si>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</si>
  <si>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</si>
  <si>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</si>
  <si>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</si>
  <si>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</si>
  <si>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</si>
  <si>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</si>
  <si>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</si>
  <si>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</si>
  <si>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</si>
  <si>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</si>
  <si>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</si>
  <si>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</si>
  <si>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</si>
  <si>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</si>
  <si>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</si>
  <si>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</si>
  <si>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</si>
  <si>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</si>
  <si>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</si>
  <si>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</si>
  <si>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</si>
  <si>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</si>
  <si>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</si>
  <si>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</si>
  <si>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</si>
  <si>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</si>
  <si>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</si>
  <si>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</si>
  <si>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</si>
  <si>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</si>
  <si>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</si>
  <si>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</si>
  <si>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</si>
  <si>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</si>
  <si>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</si>
  <si>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</si>
  <si>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</si>
  <si>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</si>
  <si>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</si>
  <si>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</si>
  <si>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</si>
  <si>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</si>
  <si>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</si>
  <si>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</si>
  <si>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</si>
  <si>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</si>
  <si>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</si>
  <si>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</si>
  <si>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</si>
  <si>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</si>
  <si>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</si>
  <si>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</si>
  <si>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</si>
  <si>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</si>
  <si>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</si>
  <si>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</si>
  <si>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</si>
  <si>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</si>
  <si>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</si>
  <si>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</si>
  <si>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</si>
  <si>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</si>
  <si>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</si>
  <si>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</si>
  <si>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</si>
  <si>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</si>
  <si>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</si>
  <si>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</si>
  <si>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</si>
  <si>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（月・水）:14:00-17:30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</si>
  <si>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</si>
  <si>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</si>
  <si>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</si>
  <si>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</si>
  <si>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</si>
  <si>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</si>
  <si>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</si>
  <si>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</si>
  <si>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</si>
  <si>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</si>
  <si>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</si>
  <si>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</si>
  <si>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</si>
  <si>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</si>
  <si>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</si>
  <si>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</si>
  <si>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</si>
  <si>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</si>
  <si>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</si>
  <si>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</si>
  <si>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</si>
  <si>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</si>
  <si>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</si>
  <si>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</si>
  <si>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</si>
  <si>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</si>
  <si>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</si>
  <si>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</si>
  <si>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</si>
  <si>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</si>
  <si>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</si>
  <si>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</si>
  <si>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</si>
  <si>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</si>
  <si>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</si>
  <si>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</si>
  <si>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</si>
  <si>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</si>
  <si>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</si>
  <si>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</si>
  <si>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</si>
  <si>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</si>
  <si>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</si>
  <si>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</si>
  <si>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</si>
  <si>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</si>
  <si>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</si>
  <si>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</si>
  <si>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</si>
  <si>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</si>
  <si>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</si>
  <si>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</si>
  <si>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</si>
  <si>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</si>
  <si>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</si>
  <si>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</si>
  <si>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</si>
  <si>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</si>
  <si>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</si>
  <si>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</si>
  <si>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</si>
  <si>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</si>
  <si>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</si>
  <si>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</si>
  <si>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</si>
  <si>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</si>
  <si>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</si>
  <si>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</si>
  <si>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</si>
  <si>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</si>
  <si>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</si>
  <si>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</si>
  <si>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</si>
  <si>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</si>
  <si>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</si>
  <si>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</si>
  <si>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</si>
  <si>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</si>
  <si>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</si>
  <si>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</si>
  <si>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</si>
  <si>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</si>
  <si>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</si>
  <si>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</si>
  <si>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</si>
  <si>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</si>
  <si>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</si>
  <si>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</si>
  <si>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</si>
  <si>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</si>
  <si>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</si>
  <si>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</si>
  <si>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</si>
  <si>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</si>
  <si>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</si>
  <si>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</si>
  <si>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</si>
  <si>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</si>
  <si>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</si>
  <si>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</si>
  <si>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</si>
  <si>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　医療通訳サービス　ビデオ通訳・電話通訳・機械翻訳≫
【対応言語】
EN/ZH/VI/PT/TH/RU/ES/KO/TL/NE/FR/HI/MN/ID/FA/MY/YUE
/AR/UR/LO/BN/IT/KM/MS/PRS/DE/PS/SI/TR/TA/UK/台湾語
【対応時間】
24時間365日</t>
    <rPh sb="283" eb="285">
      <t>ツウヤク</t>
    </rPh>
    <rPh sb="286" eb="288">
      <t>デンワ</t>
    </rPh>
    <rPh sb="288" eb="290">
      <t>ツウヤク</t>
    </rPh>
    <rPh sb="291" eb="293">
      <t>キカイ</t>
    </rPh>
    <rPh sb="293" eb="295">
      <t>ホンヤク</t>
    </rPh>
    <rPh sb="400" eb="403">
      <t>タイワンゴ</t>
    </rPh>
    <rPh sb="405" eb="407">
      <t>タイオウ</t>
    </rPh>
    <rPh sb="407" eb="409">
      <t>ジカン</t>
    </rPh>
    <rPh sb="413" eb="415">
      <t>ジカン</t>
    </rPh>
    <rPh sb="418" eb="419">
      <t>ニチ</t>
    </rPh>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</si>
  <si>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</si>
  <si>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</si>
  <si>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</si>
  <si>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</si>
  <si>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≪メディフォン　医療通訳サービス　ビデオ通訳・電話通訳≫
【対応言語】
EN/ZH/VI/PT/TH/RU/ES/KO/TL/NE/FR/HI/MN/ID/FA/MY/YUE/AR/UR/LO/BN/IT/KM/MS/PRS/DE/PS/SI/TR/TA/UK/台湾語
【対応時間】
24時間365日</t>
    <rPh sb="20" eb="22">
      <t>ツウヤク</t>
    </rPh>
    <rPh sb="25" eb="27">
      <t>ツウヤク</t>
    </rPh>
    <phoneticPr fontId="1"/>
  </si>
  <si>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0" eb="31">
      <t>オヨ</t>
    </rPh>
    <rPh sb="37" eb="39">
      <t>タンマツ</t>
    </rPh>
    <rPh sb="42" eb="44">
      <t>キカイ</t>
    </rPh>
    <rPh sb="44" eb="46">
      <t>ホンヤク</t>
    </rPh>
    <rPh sb="47" eb="49">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</si>
  <si>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</si>
  <si>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</si>
  <si>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</si>
  <si>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</si>
  <si>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</si>
  <si>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</si>
  <si>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</si>
  <si>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</si>
  <si>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</si>
  <si>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</si>
  <si>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</si>
  <si>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</si>
  <si>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</si>
  <si>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</si>
  <si>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</si>
  <si>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</si>
  <si>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</si>
  <si>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</si>
  <si>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</si>
  <si>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</si>
  <si>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</si>
  <si>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</si>
  <si>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</si>
  <si>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</si>
  <si>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</si>
  <si>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</si>
  <si>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</si>
  <si>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</si>
  <si>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</si>
  <si>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</si>
  <si>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</si>
  <si>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</si>
  <si>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</si>
  <si>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</si>
  <si>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</si>
  <si>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</si>
  <si>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</si>
  <si>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</si>
  <si>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</si>
  <si>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</si>
  <si>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</si>
  <si>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</si>
  <si>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</si>
  <si>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</si>
  <si>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</si>
  <si>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</si>
  <si>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</si>
  <si>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</si>
  <si>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</si>
  <si>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</si>
  <si>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</si>
  <si>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</si>
  <si>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</si>
  <si>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</si>
  <si>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</si>
  <si>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</si>
  <si>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</si>
  <si>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</si>
  <si>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</si>
  <si>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</si>
  <si>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</si>
  <si>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</si>
  <si>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</si>
  <si>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</si>
  <si>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</si>
  <si>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</si>
  <si>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</si>
  <si>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</si>
  <si>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</si>
  <si>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</si>
  <si>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</si>
  <si>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</si>
  <si>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</si>
  <si>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</si>
  <si>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</si>
  <si>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</si>
  <si>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</si>
  <si>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</si>
  <si>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</si>
  <si>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</si>
  <si>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</si>
  <si>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</si>
  <si>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</si>
  <si>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</si>
  <si>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</si>
  <si>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</si>
  <si>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</si>
  <si>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</si>
  <si>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</si>
  <si>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</si>
  <si>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</si>
  <si>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</si>
  <si>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</si>
  <si>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</si>
  <si>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</si>
  <si>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</si>
  <si>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</si>
  <si>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</si>
  <si>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</si>
  <si>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</si>
  <si>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</si>
  <si>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</si>
  <si>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</si>
  <si>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</si>
  <si>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</si>
  <si>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</si>
  <si>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</si>
  <si>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</si>
  <si>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</si>
  <si>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</si>
  <si>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</si>
  <si>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</si>
  <si>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</si>
  <si>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</si>
  <si>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</si>
  <si>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</si>
  <si>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</si>
  <si>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</si>
  <si>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</si>
  <si>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</si>
  <si>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</si>
  <si>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</si>
  <si>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</si>
  <si>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</si>
  <si>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</si>
  <si>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</si>
  <si>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</si>
  <si>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</si>
  <si>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</si>
  <si>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</si>
  <si>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</si>
  <si>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</si>
  <si>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</si>
  <si>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</si>
  <si>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</si>
  <si>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</si>
  <si>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</si>
  <si>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</si>
  <si>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</si>
  <si>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</si>
  <si>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</si>
  <si>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</si>
  <si>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</si>
  <si>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</si>
  <si>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</si>
  <si>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</si>
  <si>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</si>
  <si>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</si>
  <si>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</si>
  <si>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</si>
  <si>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</si>
  <si>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</si>
  <si>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</si>
  <si>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</si>
  <si>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</si>
  <si>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</si>
  <si>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</si>
  <si>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</si>
  <si>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</si>
  <si>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</si>
  <si>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</si>
  <si>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</si>
  <si>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</si>
  <si>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</si>
  <si>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</si>
  <si>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</si>
  <si>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</si>
  <si>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</si>
  <si>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</si>
  <si>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</si>
  <si>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</si>
  <si>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</si>
  <si>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</si>
  <si>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</si>
  <si>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</si>
  <si>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</si>
  <si>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</si>
  <si>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</si>
  <si>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</si>
  <si>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</si>
  <si>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</si>
  <si>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（月曜－土曜）9:00-11:00
　　救急外来24時間対応
（日曜、祝日、年末年始休暇）
　　救急外来24時間対応</t>
    <rPh sb="1" eb="3">
      <t>ゲツヨウ</t>
    </rPh>
    <rPh sb="32" eb="34">
      <t>ニチヨウ</t>
    </rPh>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</si>
  <si>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</si>
  <si>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</si>
  <si>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</si>
  <si>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</si>
  <si>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</si>
  <si>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</si>
  <si>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</si>
  <si>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</si>
  <si>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</si>
  <si>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</si>
  <si>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</si>
  <si>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https://www.hospital-ida.city.kawasaki.jp/index.html#gsc.tab=0(日本語)
</t>
    <rPh sb="64" eb="67">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</si>
  <si>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</si>
  <si>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</si>
  <si>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</si>
  <si>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</si>
  <si>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</si>
  <si>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</si>
  <si>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</si>
  <si>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</si>
  <si>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</si>
  <si>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</si>
  <si>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</si>
  <si>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</si>
  <si>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</si>
  <si>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</si>
  <si>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</si>
  <si>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</si>
  <si>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</si>
  <si>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</si>
  <si>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</si>
  <si>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</si>
  <si>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</si>
  <si>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</si>
  <si>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</si>
  <si>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</si>
  <si>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</si>
  <si>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</si>
  <si>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</si>
  <si>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</si>
  <si>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</si>
  <si>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</si>
  <si>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</si>
  <si>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</si>
  <si>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</si>
  <si>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</si>
  <si>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</si>
  <si>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</si>
  <si>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</si>
  <si>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</si>
  <si>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</si>
  <si>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</si>
  <si>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</si>
  <si>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</si>
  <si>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</si>
  <si>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</si>
  <si>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</si>
  <si>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</si>
  <si>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</si>
  <si>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</si>
  <si>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</si>
  <si>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</si>
  <si>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</si>
  <si>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</si>
  <si>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</si>
  <si>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</si>
  <si>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</si>
  <si>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</si>
  <si>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</si>
  <si>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</si>
  <si>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</si>
  <si>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</si>
  <si>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</si>
  <si>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</si>
  <si>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</si>
  <si>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</si>
  <si>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</si>
  <si>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</si>
  <si>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</si>
  <si>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</si>
  <si>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</si>
  <si>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</si>
  <si>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</si>
  <si>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</si>
  <si>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</si>
  <si>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</si>
  <si>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</si>
  <si>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</si>
  <si>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</si>
  <si>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</si>
  <si>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</si>
  <si>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</si>
  <si>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</si>
  <si>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</si>
  <si>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</si>
  <si>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</si>
  <si>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</si>
  <si>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</si>
  <si>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</si>
  <si>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</si>
  <si>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</si>
  <si>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</si>
  <si>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</si>
  <si>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</si>
  <si>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</si>
  <si>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</si>
  <si>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</si>
  <si>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</si>
  <si>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</si>
  <si>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</si>
  <si>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</si>
  <si>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</si>
  <si>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</si>
  <si>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</si>
  <si>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</si>
  <si>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</si>
  <si>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</si>
  <si>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</si>
  <si>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</si>
  <si>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</si>
  <si>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</si>
  <si>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</si>
  <si>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</si>
  <si>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</si>
  <si>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</si>
  <si>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</si>
  <si>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</si>
  <si>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</si>
  <si>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</si>
  <si>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</si>
  <si>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</si>
  <si>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</si>
  <si>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</si>
  <si>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</si>
  <si>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</si>
  <si>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</si>
  <si>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</si>
  <si>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</si>
  <si>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</si>
  <si>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</si>
  <si>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</si>
  <si>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</si>
  <si>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</si>
  <si>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</si>
  <si>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</si>
  <si>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</si>
  <si>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</si>
  <si>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</si>
  <si>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</si>
  <si>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</si>
  <si>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</si>
  <si>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</si>
  <si>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</si>
  <si>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</si>
  <si>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</si>
  <si>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</si>
  <si>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</si>
  <si>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</si>
  <si>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</si>
  <si>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</si>
  <si>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</si>
  <si>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</si>
  <si>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</si>
  <si>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</si>
  <si>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</si>
  <si>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</si>
  <si>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</si>
  <si>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</si>
  <si>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</si>
  <si>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</si>
  <si>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</si>
  <si>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</si>
  <si>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</si>
  <si>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</si>
  <si>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</si>
  <si>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</si>
  <si>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</si>
  <si>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</si>
  <si>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</si>
  <si>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</si>
  <si>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</si>
  <si>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</si>
  <si>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</si>
  <si>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</si>
  <si>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</si>
  <si>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</si>
  <si>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</si>
  <si>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</si>
  <si>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</si>
  <si>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</si>
  <si>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</si>
  <si>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</si>
  <si>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</si>
  <si>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</si>
  <si>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</si>
  <si>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</si>
  <si>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</si>
  <si>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</si>
  <si>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</si>
  <si>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</si>
  <si>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</si>
  <si>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</si>
  <si>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</si>
  <si>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</si>
  <si>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</si>
  <si>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</si>
  <si>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</si>
  <si>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</si>
  <si>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</si>
  <si>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</si>
  <si>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</si>
  <si>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</si>
  <si>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</si>
  <si>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</si>
  <si>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</si>
  <si>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</si>
  <si>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</si>
  <si>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</si>
  <si>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</si>
  <si>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</si>
  <si>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</si>
  <si>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</si>
  <si>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</si>
  <si>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</si>
  <si>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</si>
  <si>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</si>
  <si>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</si>
  <si>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</si>
  <si>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</si>
  <si>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</si>
  <si>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</si>
  <si>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</si>
  <si>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</si>
  <si>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</si>
  <si>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</si>
  <si>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</si>
  <si>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</si>
  <si>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</si>
  <si>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</si>
  <si>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</si>
  <si>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</si>
  <si>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</si>
  <si>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</si>
  <si>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</si>
  <si>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</si>
  <si>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</si>
  <si>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</si>
  <si>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</si>
  <si>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</si>
  <si>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</si>
  <si>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</si>
  <si>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</si>
  <si>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</si>
  <si>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</si>
  <si>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</si>
  <si>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</si>
  <si>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</si>
  <si>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</si>
  <si>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</si>
  <si>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</si>
  <si>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</si>
  <si>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</si>
  <si>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</si>
  <si>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</si>
  <si>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</si>
  <si>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</si>
  <si>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</si>
  <si>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</si>
  <si>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</si>
  <si>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</si>
  <si>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</si>
  <si>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</si>
  <si>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</si>
  <si>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</si>
  <si>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</si>
  <si>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</si>
  <si>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</si>
  <si>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</si>
  <si>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</si>
  <si>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</si>
  <si>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</si>
  <si>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</si>
  <si>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</si>
  <si>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</si>
  <si>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</si>
  <si>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</si>
  <si>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</si>
  <si>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</si>
  <si>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</si>
  <si>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</si>
  <si>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</si>
  <si>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</si>
  <si>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</si>
  <si>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</si>
  <si>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</si>
  <si>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</si>
  <si>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</si>
  <si>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</si>
  <si>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6"/>
  </si>
  <si>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</si>
  <si>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</si>
  <si>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</si>
  <si>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</si>
  <si>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</si>
  <si>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</si>
  <si>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</si>
  <si>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</si>
  <si>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</si>
  <si>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</si>
  <si>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</si>
  <si>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6"/>
  </si>
  <si>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</si>
  <si>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</si>
  <si>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</si>
  <si>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</si>
  <si>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</si>
  <si>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14神奈川県</t>
  </si>
  <si>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</si>
  <si>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</si>
  <si>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</si>
  <si>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</si>
  <si>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</si>
  <si>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</si>
  <si>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
14:30～18:30 
(土) 9:30～13:00
14:30～17:00</t>
    <rPh sb="1" eb="2">
      <t>ゲツ</t>
    </rPh>
    <rPh sb="3" eb="4">
      <t>キン</t>
    </rPh>
    <rPh sb="30" eb="31">
      <t>ド</t>
    </rPh>
    <phoneticPr fontId="1"/>
  </si>
  <si>
    <t>https://www.kimura-dent.jp/ (日本語）　https://www.kimura-dent.jp/english/ (英語)</t>
    <rPh sb="29" eb="32">
      <t>ニホンゴ</t>
    </rPh>
    <rPh sb="71" eb="73">
      <t>エイゴ</t>
    </rPh>
    <phoneticPr fontId="1"/>
  </si>
  <si>
    <t>【対応診療科】歯科
【対応言語】EN</t>
    <rPh sb="1" eb="3">
      <t>タイオウ</t>
    </rPh>
    <rPh sb="3" eb="6">
      <t>シンリョウカ</t>
    </rPh>
    <rPh sb="7" eb="9">
      <t>シカ</t>
    </rPh>
    <rPh sb="13" eb="15">
      <t>タイオウ</t>
    </rPh>
    <rPh sb="15" eb="17">
      <t>ゲンゴ</t>
    </rPh>
    <phoneticPr fontId="1"/>
  </si>
  <si>
    <t>VISA MASTER JCB AMEX ダイナーズ</t>
  </si>
  <si>
    <t>【対応言語】EN
【対応時間】
(月-金）9:30~13:00
14:30~18:30 
(土) 9:30~13:00
14:30~17:00</t>
    <phoneticPr fontId="1"/>
  </si>
  <si>
    <t>医療法人綾和会　間中病院</t>
    <phoneticPr fontId="1"/>
  </si>
  <si>
    <t>Manaka Hospital</t>
  </si>
  <si>
    <t>250-0012</t>
  </si>
  <si>
    <t>神奈川県小田原市本町4-1-26</t>
    <rPh sb="0" eb="4">
      <t>カナガワケン</t>
    </rPh>
    <rPh sb="4" eb="8">
      <t>オダワラシ</t>
    </rPh>
    <rPh sb="8" eb="10">
      <t>ホンマチ</t>
    </rPh>
    <phoneticPr fontId="1"/>
  </si>
  <si>
    <t>4-1-26, Honcho, Odawara city, Kanagawa prefecture</t>
  </si>
  <si>
    <t>0465-23-3111（代表）
070-8805-7151（訪日外国人専用回線）</t>
    <rPh sb="13" eb="15">
      <t>ダイヒョウ</t>
    </rPh>
    <rPh sb="31" eb="33">
      <t>ホウニチ</t>
    </rPh>
    <rPh sb="33" eb="36">
      <t>ガイコクジン</t>
    </rPh>
    <rPh sb="36" eb="40">
      <t>センヨウカイセン</t>
    </rPh>
    <phoneticPr fontId="1"/>
  </si>
  <si>
    <t>（月-金）9:00～12:00
救急外来24時間対応
（土日・祝）
救急外来24時間対応</t>
    <rPh sb="1" eb="2">
      <t>ゲツ</t>
    </rPh>
    <rPh sb="3" eb="4">
      <t>キン</t>
    </rPh>
    <rPh sb="16" eb="20">
      <t>キュウキュウガイライ</t>
    </rPh>
    <rPh sb="22" eb="24">
      <t>ジカン</t>
    </rPh>
    <rPh sb="24" eb="26">
      <t>タイオウ</t>
    </rPh>
    <rPh sb="28" eb="30">
      <t>ドニチ</t>
    </rPh>
    <rPh sb="31" eb="32">
      <t>シュク</t>
    </rPh>
    <rPh sb="34" eb="36">
      <t>キュウキュウ</t>
    </rPh>
    <rPh sb="36" eb="38">
      <t>ガイライ</t>
    </rPh>
    <rPh sb="40" eb="42">
      <t>ジカン</t>
    </rPh>
    <rPh sb="42" eb="44">
      <t>タイオウ</t>
    </rPh>
    <phoneticPr fontId="1"/>
  </si>
  <si>
    <t xml:space="preserve">【日本語】
https://www.manaka-hp.jp/
【英語】
https://www.manaka-hp.jp/outpatient-services/
</t>
    <rPh sb="1" eb="4">
      <t>ニホンゴ</t>
    </rPh>
    <rPh sb="34" eb="36">
      <t>エイゴ</t>
    </rPh>
    <phoneticPr fontId="1"/>
  </si>
  <si>
    <t>【対応診療科】
脳神経外科、循環器内科、内科、総合診療科、整形外科、皮膚科、頭痛外来、下肢静脈瘤・むくみ外来、救急外来
【対応言語】
EN</t>
    <rPh sb="1" eb="3">
      <t>タイオウ</t>
    </rPh>
    <rPh sb="3" eb="6">
      <t>シンリョウカ</t>
    </rPh>
    <rPh sb="8" eb="13">
      <t>ノウシンケイゲカ</t>
    </rPh>
    <rPh sb="14" eb="19">
      <t>ジュンカンキナイカ</t>
    </rPh>
    <rPh sb="20" eb="22">
      <t>ナイカ</t>
    </rPh>
    <rPh sb="23" eb="28">
      <t>ソウゴウシンリョウカ</t>
    </rPh>
    <rPh sb="29" eb="33">
      <t>セイケイゲカ</t>
    </rPh>
    <rPh sb="34" eb="37">
      <t>ヒフカ</t>
    </rPh>
    <rPh sb="38" eb="40">
      <t>ズツウ</t>
    </rPh>
    <rPh sb="40" eb="42">
      <t>ガイライ</t>
    </rPh>
    <rPh sb="43" eb="48">
      <t>カシジョウミャクリュウ</t>
    </rPh>
    <rPh sb="52" eb="54">
      <t>ガイライ</t>
    </rPh>
    <rPh sb="55" eb="59">
      <t>キュウキュウガイライ</t>
    </rPh>
    <rPh sb="62" eb="64">
      <t>タイオウ</t>
    </rPh>
    <rPh sb="64" eb="66">
      <t>ゲンゴ</t>
    </rPh>
    <phoneticPr fontId="1"/>
  </si>
  <si>
    <t>VISA, MASTER, AMEX, JCB, Diners Club, DISCOVER</t>
  </si>
  <si>
    <t>リンク決済
※オンライン診療のみ</t>
    <rPh sb="3" eb="5">
      <t>ケッサイ</t>
    </rPh>
    <phoneticPr fontId="1"/>
  </si>
  <si>
    <t>【対応言語】
EN
【対応時間】
月-金　9:00-17:00</t>
    <rPh sb="1" eb="3">
      <t>タイオウ</t>
    </rPh>
    <rPh sb="3" eb="5">
      <t>ゲンゴ</t>
    </rPh>
    <rPh sb="11" eb="13">
      <t>タイオウ</t>
    </rPh>
    <rPh sb="13" eb="15">
      <t>ジカン</t>
    </rPh>
    <rPh sb="17" eb="18">
      <t>ゲツ</t>
    </rPh>
    <rPh sb="19" eb="20">
      <t>キン</t>
    </rPh>
    <phoneticPr fontId="1"/>
  </si>
  <si>
    <t>【対応言語】
EN
【対応時間】
月-金　9:00-17:00</t>
  </si>
  <si>
    <t>【対応言語】
ES, ZH, PT, KO
【対応時間】
月-金　9:00-17:00</t>
    <rPh sb="1" eb="3">
      <t>タイオウ</t>
    </rPh>
    <rPh sb="3" eb="5">
      <t>ゲンゴ</t>
    </rPh>
    <rPh sb="23" eb="25">
      <t>タイオウ</t>
    </rPh>
    <rPh sb="25" eb="27">
      <t>ジカン</t>
    </rPh>
    <phoneticPr fontId="1"/>
  </si>
  <si>
    <t>【対応言語】
AF, SQ, AM, AR, HY, AZ, EU, BE, BN, BS, BG, MY, CA, ZH-HANS, ZH-HANT, CO, HR, CS, DA, NL, EN, EO, ET, TL, FI, FR, FR-CA, FY, GL, KA, DE, EL, GU, HT, HA, HAW, HE, HI, HMN, HU, IS, IG, ID, GA, IT, JA, JW, KN, KK, KM, KO, KU, KY, LO, LA, LV, LT, LB, MK, MG, MS, ML, MT, MI, MR, MN, NE, NO, PS, FA, PL, PT-BR, PT-PT, PA, RO, RU, SR, ST, SN, SD, SI, SK, SL, SO, ES, SU, SW, SV, TG, TA, TE, TH, TR, UK, UR, UZ, VI, CY, XH, YI, YO, ZU
【対応時間】
24時間365日対応</t>
    <rPh sb="1" eb="3">
      <t>タイオウ</t>
    </rPh>
    <rPh sb="3" eb="5">
      <t>ゲンゴ</t>
    </rPh>
    <rPh sb="436" eb="438">
      <t>タイオウ</t>
    </rPh>
    <rPh sb="438" eb="440">
      <t>ジカン</t>
    </rPh>
    <rPh sb="444" eb="446">
      <t>ジカン</t>
    </rPh>
    <rPh sb="449" eb="450">
      <t>ニチ</t>
    </rPh>
    <rPh sb="450" eb="452">
      <t>タイオウ</t>
    </rPh>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</si>
  <si>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</si>
  <si>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</si>
  <si>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</si>
  <si>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</si>
  <si>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</si>
  <si>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</si>
  <si>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</si>
  <si>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</si>
  <si>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</si>
  <si>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</si>
  <si>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PayPay, Alipay</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</si>
  <si>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</si>
  <si>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</si>
  <si>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</si>
  <si>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</si>
  <si>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</si>
  <si>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</si>
  <si>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</si>
  <si>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</si>
  <si>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</si>
  <si>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</si>
  <si>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</si>
  <si>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</si>
  <si>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</si>
  <si>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</si>
  <si>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</si>
  <si>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</si>
  <si>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</si>
  <si>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</si>
  <si>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</si>
  <si>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救急科・腫瘍内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</si>
  <si>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</si>
  <si>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</si>
  <si>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</si>
  <si>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</si>
  <si>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</si>
  <si>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</si>
  <si>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</si>
  <si>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</si>
  <si>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</si>
  <si>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</si>
  <si>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</si>
  <si>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</si>
  <si>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</si>
  <si>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</si>
  <si>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</si>
  <si>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</si>
  <si>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</si>
  <si>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</si>
  <si>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</si>
  <si>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</si>
  <si>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</si>
  <si>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</si>
  <si>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</si>
  <si>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</si>
  <si>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</si>
  <si>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</si>
  <si>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</si>
  <si>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</si>
  <si>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</si>
  <si>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</si>
  <si>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</si>
  <si>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</si>
  <si>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</si>
  <si>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</si>
  <si>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</si>
  <si>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</si>
  <si>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</si>
  <si>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</si>
  <si>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</si>
  <si>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</si>
  <si>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</si>
  <si>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</si>
  <si>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</si>
  <si>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</si>
  <si>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</si>
  <si>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</si>
  <si>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</si>
  <si>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</si>
  <si>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</si>
  <si>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</si>
  <si>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</si>
  <si>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</si>
  <si>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</si>
  <si>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</si>
  <si>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</si>
  <si>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</si>
  <si>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</si>
  <si>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</si>
  <si>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</si>
  <si>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</si>
  <si>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</si>
  <si>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</si>
  <si>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</si>
  <si>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</si>
  <si>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</si>
  <si>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</si>
  <si>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</si>
  <si>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</si>
  <si>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</si>
  <si>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</si>
  <si>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</si>
  <si>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</si>
  <si>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</si>
  <si>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</si>
  <si>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</si>
  <si>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</si>
  <si>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</si>
  <si>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</si>
  <si>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</si>
  <si>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</si>
  <si>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</si>
  <si>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</si>
  <si>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</si>
  <si>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</si>
  <si>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</si>
  <si>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</si>
  <si>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</si>
  <si>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</si>
  <si>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</si>
  <si>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</si>
  <si>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</si>
  <si>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</si>
  <si>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</si>
  <si>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</si>
  <si>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</si>
  <si>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</si>
  <si>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</si>
  <si>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</si>
  <si>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</si>
  <si>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</si>
  <si>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</si>
  <si>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</si>
  <si>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</si>
  <si>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</si>
  <si>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15新潟県</t>
    <rPh sb="2" eb="5">
      <t>ニイガタケン</t>
    </rPh>
    <phoneticPr fontId="14"/>
  </si>
  <si>
    <t>まつみだい歯科診療所アネックス古町</t>
    <rPh sb="5" eb="10">
      <t>シカシンリョウジョ</t>
    </rPh>
    <rPh sb="15" eb="17">
      <t>フルマチ</t>
    </rPh>
    <phoneticPr fontId="5"/>
  </si>
  <si>
    <t>Matsumidai Dental Clinic Annex Furumachi</t>
  </si>
  <si>
    <t>951-8061</t>
  </si>
  <si>
    <t>新潟市中央区西堀通六番町866番地ネクスト21 1階</t>
  </si>
  <si>
    <t>6-866 NEXT21 Bldg.1F,Nishiboridori,Chuo-ku,Niigata-shi,Niigata,951-8061</t>
  </si>
  <si>
    <t>025-226-2525</t>
  </si>
  <si>
    <t>月火木金土9:00-17:00</t>
    <rPh sb="2" eb="3">
      <t>モク</t>
    </rPh>
    <rPh sb="4" eb="5">
      <t>ド</t>
    </rPh>
    <phoneticPr fontId="5"/>
  </si>
  <si>
    <t>https://matsumidai-dc.com/furumachi/</t>
  </si>
  <si>
    <t>歯科：EN</t>
    <rPh sb="0" eb="2">
      <t>シカ</t>
    </rPh>
    <phoneticPr fontId="5"/>
  </si>
  <si>
    <t>VISA、MASTER、JCB、AMERICANEXPRESS、DINERS</t>
  </si>
  <si>
    <t>英語（医師及び翻訳機器による対応）</t>
  </si>
  <si>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</si>
  <si>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</si>
  <si>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</si>
  <si>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</si>
  <si>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</si>
  <si>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</si>
  <si>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</si>
  <si>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</si>
  <si>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</si>
  <si>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</si>
  <si>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</si>
  <si>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</si>
  <si>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</si>
  <si>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</si>
  <si>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</si>
  <si>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</si>
  <si>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</si>
  <si>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</si>
  <si>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</si>
  <si>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</si>
  <si>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</si>
  <si>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</si>
  <si>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</si>
  <si>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</si>
  <si>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</si>
  <si>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</si>
  <si>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</si>
  <si>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</si>
  <si>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</si>
  <si>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</si>
  <si>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</si>
  <si>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</si>
  <si>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</si>
  <si>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</si>
  <si>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</si>
  <si>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</si>
  <si>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</si>
  <si>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</si>
  <si>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</si>
  <si>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</si>
  <si>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</si>
  <si>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</si>
  <si>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</si>
  <si>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</si>
  <si>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</si>
  <si>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</si>
  <si>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</si>
  <si>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</si>
  <si>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</si>
  <si>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月13:00-15:00（救急外来24時間対応)
土日・祝日：救急外来24時間対応</t>
    <rPh sb="15" eb="16">
      <t>ゲツ</t>
    </rPh>
    <rPh sb="28" eb="30">
      <t>キュウキュウ</t>
    </rPh>
    <rPh sb="30" eb="32">
      <t>ガイライ</t>
    </rPh>
    <rPh sb="34" eb="36">
      <t>ジカン</t>
    </rPh>
    <rPh sb="36" eb="38">
      <t>タイオウ</t>
    </rPh>
    <rPh sb="40" eb="42">
      <t>ドニチ</t>
    </rPh>
    <rPh sb="43" eb="45">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</si>
  <si>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</si>
  <si>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</si>
  <si>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</si>
  <si>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</si>
  <si>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</si>
  <si>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</si>
  <si>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</si>
  <si>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</si>
  <si>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</si>
  <si>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</si>
  <si>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</si>
  <si>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</si>
  <si>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</si>
  <si>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</si>
  <si>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</si>
  <si>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</si>
  <si>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</si>
  <si>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</si>
  <si>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</si>
  <si>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</si>
  <si>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</si>
  <si>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</si>
  <si>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</si>
  <si>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</si>
  <si>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</si>
  <si>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</si>
  <si>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</si>
  <si>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</si>
  <si>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</si>
  <si>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</si>
  <si>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</si>
  <si>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</si>
  <si>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</si>
  <si>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</si>
  <si>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</si>
  <si>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</si>
  <si>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</si>
  <si>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</si>
  <si>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</si>
  <si>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</si>
  <si>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</si>
  <si>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</si>
  <si>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</si>
  <si>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</si>
  <si>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</si>
  <si>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</si>
  <si>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</si>
  <si>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</si>
  <si>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</si>
  <si>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</si>
  <si>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</si>
  <si>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</si>
  <si>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</si>
  <si>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</si>
  <si>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</si>
  <si>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</si>
  <si>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</si>
  <si>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</si>
  <si>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</si>
  <si>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</si>
  <si>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</si>
  <si>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</si>
  <si>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</si>
  <si>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</si>
  <si>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</si>
  <si>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</si>
  <si>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</si>
  <si>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</si>
  <si>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</si>
  <si>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</si>
  <si>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</si>
  <si>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</si>
  <si>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</si>
  <si>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</si>
  <si>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</si>
  <si>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</si>
  <si>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</si>
  <si>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</si>
  <si>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</si>
  <si>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</si>
  <si>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</si>
  <si>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</si>
  <si>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</si>
  <si>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</si>
  <si>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</si>
  <si>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</si>
  <si>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</si>
  <si>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</si>
  <si>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</si>
  <si>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</si>
  <si>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</si>
  <si>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</si>
  <si>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</si>
  <si>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</si>
  <si>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</si>
  <si>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</si>
  <si>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</si>
  <si>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</si>
  <si>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</si>
  <si>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</si>
  <si>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</si>
  <si>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</si>
  <si>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</si>
  <si>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</si>
  <si>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</si>
  <si>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</si>
  <si>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</si>
  <si>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</si>
  <si>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</si>
  <si>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</si>
  <si>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</si>
  <si>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</si>
  <si>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</si>
  <si>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</si>
  <si>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</si>
  <si>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</si>
  <si>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</si>
  <si>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</si>
  <si>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</si>
  <si>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</si>
  <si>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</si>
  <si>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</si>
  <si>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</si>
  <si>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</si>
  <si>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</si>
  <si>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</si>
  <si>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</si>
  <si>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</si>
  <si>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</si>
  <si>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</si>
  <si>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</si>
  <si>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</si>
  <si>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</si>
  <si>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</si>
  <si>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</si>
  <si>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</si>
  <si>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</si>
  <si>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</si>
  <si>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</si>
  <si>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</si>
  <si>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</si>
  <si>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</si>
  <si>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</si>
  <si>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</si>
  <si>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</si>
  <si>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</si>
  <si>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</si>
  <si>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</si>
  <si>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</si>
  <si>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</si>
  <si>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</si>
  <si>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</si>
  <si>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</si>
  <si>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</si>
  <si>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</si>
  <si>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</si>
  <si>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</si>
  <si>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</si>
  <si>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</si>
  <si>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</si>
  <si>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</si>
  <si>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</si>
  <si>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</si>
  <si>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</si>
  <si>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</si>
  <si>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</si>
  <si>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</si>
  <si>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</si>
  <si>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</si>
  <si>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</si>
  <si>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</si>
  <si>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</si>
  <si>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</si>
  <si>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</si>
  <si>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</si>
  <si>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</si>
  <si>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</si>
  <si>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</si>
  <si>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</si>
  <si>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</si>
  <si>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</si>
  <si>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</si>
  <si>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</si>
  <si>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</si>
  <si>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</si>
  <si>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</si>
  <si>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</si>
  <si>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</si>
  <si>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</si>
  <si>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</si>
  <si>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</si>
  <si>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</si>
  <si>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</si>
  <si>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</si>
  <si>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</si>
  <si>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</si>
  <si>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</si>
  <si>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</si>
  <si>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</si>
  <si>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</si>
  <si>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</si>
  <si>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</si>
  <si>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</si>
  <si>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</si>
  <si>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</si>
  <si>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</si>
  <si>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</si>
  <si>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</si>
  <si>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</si>
  <si>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</si>
  <si>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</si>
  <si>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</si>
  <si>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</si>
  <si>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</si>
  <si>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</si>
  <si>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</si>
  <si>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</si>
  <si>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</si>
  <si>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</si>
  <si>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</si>
  <si>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</si>
  <si>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</si>
  <si>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</si>
  <si>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</si>
  <si>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</si>
  <si>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</si>
  <si>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</si>
  <si>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</si>
  <si>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</si>
  <si>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</si>
  <si>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</si>
  <si>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</si>
  <si>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</si>
  <si>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</si>
  <si>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</si>
  <si>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</si>
  <si>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</si>
  <si>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</si>
  <si>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</si>
  <si>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</si>
  <si>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</si>
  <si>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</si>
  <si>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</si>
  <si>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</si>
  <si>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</si>
  <si>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</si>
  <si>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</si>
  <si>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</si>
  <si>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</si>
  <si>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</si>
  <si>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</si>
  <si>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</si>
  <si>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</si>
  <si>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</si>
  <si>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</si>
  <si>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</si>
  <si>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</si>
  <si>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</si>
  <si>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</si>
  <si>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</si>
  <si>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</si>
  <si>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</si>
  <si>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</si>
  <si>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</si>
  <si>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</si>
  <si>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</si>
  <si>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</si>
  <si>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</si>
  <si>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</si>
  <si>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</si>
  <si>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</si>
  <si>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</si>
  <si>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</si>
  <si>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</si>
  <si>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</si>
  <si>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</si>
  <si>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</si>
  <si>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</si>
  <si>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</si>
  <si>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</si>
  <si>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</si>
  <si>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</si>
  <si>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</si>
  <si>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</si>
  <si>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</si>
  <si>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</si>
  <si>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</si>
  <si>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</si>
  <si>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</si>
  <si>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</si>
  <si>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</si>
  <si>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</si>
  <si>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</si>
  <si>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</si>
  <si>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</si>
  <si>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</si>
  <si>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</si>
  <si>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</si>
  <si>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</si>
  <si>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</si>
  <si>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</si>
  <si>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</si>
  <si>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</si>
  <si>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</si>
  <si>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</si>
  <si>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</si>
  <si>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</si>
  <si>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</si>
  <si>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</si>
  <si>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</si>
  <si>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</si>
  <si>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</si>
  <si>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</si>
  <si>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</si>
  <si>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</si>
  <si>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</si>
  <si>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</si>
  <si>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</si>
  <si>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</si>
  <si>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</si>
  <si>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</si>
  <si>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</si>
  <si>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</si>
  <si>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</si>
  <si>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</si>
  <si>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</si>
  <si>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</si>
  <si>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</si>
  <si>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</si>
  <si>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</si>
  <si>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</si>
  <si>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</si>
  <si>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</si>
  <si>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</si>
  <si>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</si>
  <si>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</si>
  <si>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</si>
  <si>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</si>
  <si>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</si>
  <si>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</si>
  <si>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</si>
  <si>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</si>
  <si>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</si>
  <si>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</si>
  <si>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</si>
  <si>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</si>
  <si>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</si>
  <si>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</si>
  <si>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</si>
  <si>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</si>
  <si>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</si>
  <si>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</si>
  <si>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</si>
  <si>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</si>
  <si>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</si>
  <si>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</si>
  <si>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</si>
  <si>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</si>
  <si>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</si>
  <si>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</si>
  <si>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</si>
  <si>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</si>
  <si>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</si>
  <si>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</si>
  <si>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</si>
  <si>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</si>
  <si>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</si>
  <si>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</si>
  <si>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</si>
  <si>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</si>
  <si>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</si>
  <si>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</si>
  <si>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</si>
  <si>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</si>
  <si>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</si>
  <si>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</si>
  <si>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</si>
  <si>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</si>
  <si>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</si>
  <si>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</si>
  <si>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</si>
  <si>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</si>
  <si>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</si>
  <si>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</si>
  <si>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</si>
  <si>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</si>
  <si>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</si>
  <si>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</si>
  <si>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</si>
  <si>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</si>
  <si>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</si>
  <si>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</si>
  <si>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</si>
  <si>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</si>
  <si>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</si>
  <si>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</si>
  <si>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</si>
  <si>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</si>
  <si>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</si>
  <si>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</si>
  <si>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</si>
  <si>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</si>
  <si>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</si>
  <si>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</si>
  <si>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</si>
  <si>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</si>
  <si>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</si>
  <si>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</si>
  <si>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</si>
  <si>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</si>
  <si>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</si>
  <si>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</si>
  <si>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</si>
  <si>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</si>
  <si>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</si>
  <si>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</si>
  <si>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</si>
  <si>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</si>
  <si>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</si>
  <si>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</si>
  <si>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</si>
  <si>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</si>
  <si>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</si>
  <si>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</si>
  <si>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</si>
  <si>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</si>
  <si>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</si>
  <si>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</si>
  <si>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</si>
  <si>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</si>
  <si>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</si>
  <si>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</si>
  <si>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</si>
  <si>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</si>
  <si>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</si>
  <si>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</si>
  <si>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</si>
  <si>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</si>
  <si>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</si>
  <si>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</si>
  <si>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</si>
  <si>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</si>
  <si>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</si>
  <si>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</si>
  <si>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</si>
  <si>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</si>
  <si>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</si>
  <si>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</si>
  <si>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</si>
  <si>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</si>
  <si>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</si>
  <si>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</si>
  <si>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</si>
  <si>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</si>
  <si>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</si>
  <si>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</si>
  <si>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</si>
  <si>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</si>
  <si>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</si>
  <si>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</si>
  <si>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</si>
  <si>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</si>
  <si>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</si>
  <si>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</si>
  <si>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</si>
  <si>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</si>
  <si>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</si>
  <si>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</si>
  <si>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</si>
  <si>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</si>
  <si>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</si>
  <si>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</si>
  <si>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</si>
  <si>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</si>
  <si>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</si>
  <si>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</si>
  <si>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</si>
  <si>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</si>
  <si>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</si>
  <si>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</si>
  <si>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</si>
  <si>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</si>
  <si>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</si>
  <si>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</si>
  <si>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</si>
  <si>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</si>
  <si>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</si>
  <si>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</si>
  <si>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</si>
  <si>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</si>
  <si>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</si>
  <si>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</si>
  <si>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</si>
  <si>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</si>
  <si>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</si>
  <si>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</si>
  <si>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</si>
  <si>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</si>
  <si>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</si>
  <si>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</si>
  <si>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</si>
  <si>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</si>
  <si>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</si>
  <si>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</si>
  <si>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</si>
  <si>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</si>
  <si>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</si>
  <si>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</si>
  <si>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</si>
  <si>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</si>
  <si>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</si>
  <si>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</si>
  <si>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</si>
  <si>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</si>
  <si>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</si>
  <si>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</si>
  <si>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</si>
  <si>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</si>
  <si>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</si>
  <si>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</si>
  <si>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</si>
  <si>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</si>
  <si>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</si>
  <si>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</si>
  <si>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</si>
  <si>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</si>
  <si>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</si>
  <si>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</si>
  <si>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</si>
  <si>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</si>
  <si>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</si>
  <si>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</si>
  <si>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</si>
  <si>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</si>
  <si>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</si>
  <si>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</si>
  <si>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</si>
  <si>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</si>
  <si>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</si>
  <si>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</si>
  <si>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月・火・木・土9:00-12:00  14:00～17：00　水・土　9：00～12：00
午後の診療は、地域への往診、学校医活動、警察医活動、厚生労働関連活動、医師会活動のため、診療予約による確認が必要です</t>
    <rPh sb="2" eb="3">
      <t>カ</t>
    </rPh>
    <rPh sb="4" eb="5">
      <t>モク</t>
    </rPh>
    <rPh sb="6" eb="7">
      <t>ド</t>
    </rPh>
    <rPh sb="31" eb="32">
      <t>スイ</t>
    </rPh>
    <rPh sb="33" eb="34">
      <t>ド</t>
    </rPh>
    <rPh sb="46" eb="48">
      <t>ゴゴ</t>
    </rPh>
    <rPh sb="49" eb="51">
      <t>シンリョウ</t>
    </rPh>
    <rPh sb="53" eb="55">
      <t>チイキ</t>
    </rPh>
    <rPh sb="57" eb="59">
      <t>オウシン</t>
    </rPh>
    <rPh sb="60" eb="63">
      <t>ガッコウイ</t>
    </rPh>
    <rPh sb="63" eb="65">
      <t>カツドウ</t>
    </rPh>
    <rPh sb="66" eb="69">
      <t>ケイサツイ</t>
    </rPh>
    <rPh sb="69" eb="71">
      <t>カツドウ</t>
    </rPh>
    <rPh sb="72" eb="74">
      <t>コウセイ</t>
    </rPh>
    <rPh sb="74" eb="76">
      <t>ロウドウ</t>
    </rPh>
    <rPh sb="76" eb="78">
      <t>カンレン</t>
    </rPh>
    <rPh sb="78" eb="80">
      <t>カツドウ</t>
    </rPh>
    <rPh sb="81" eb="84">
      <t>イシカイ</t>
    </rPh>
    <rPh sb="84" eb="86">
      <t>カツドウ</t>
    </rPh>
    <rPh sb="90" eb="92">
      <t>シンリョウ</t>
    </rPh>
    <rPh sb="92" eb="94">
      <t>ヨヤク</t>
    </rPh>
    <rPh sb="97" eb="99">
      <t>カクニン</t>
    </rPh>
    <rPh sb="100" eb="102">
      <t>ヒツヨウ</t>
    </rPh>
    <phoneticPr fontId="16"/>
  </si>
  <si>
    <t>https://ishino-hp.jp/（日本語）</t>
    <rPh sb="22" eb="25">
      <t>ニホンゴ</t>
    </rPh>
    <phoneticPr fontId="1"/>
  </si>
  <si>
    <t xml:space="preserve">
内科:EN、ZH、KO、DE、FR
整形外科:EN、ZH、KO、DE、FR</t>
    <phoneticPr fontId="1"/>
  </si>
  <si>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</si>
  <si>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</si>
  <si>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</si>
  <si>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</si>
  <si>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</si>
  <si>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</si>
  <si>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</si>
  <si>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</si>
  <si>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</si>
  <si>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</si>
  <si>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</si>
  <si>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</si>
  <si>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</si>
  <si>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</si>
  <si>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</si>
  <si>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</si>
  <si>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</si>
  <si>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</si>
  <si>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</si>
  <si>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</si>
  <si>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</si>
  <si>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</si>
  <si>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</si>
  <si>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</si>
  <si>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</si>
  <si>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</si>
  <si>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</si>
  <si>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</si>
  <si>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</si>
  <si>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</si>
  <si>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</si>
  <si>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</si>
  <si>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</si>
  <si>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</si>
  <si>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</si>
  <si>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</si>
  <si>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</si>
  <si>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</si>
  <si>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</si>
  <si>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</si>
  <si>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</si>
  <si>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</si>
  <si>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</si>
  <si>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</si>
  <si>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</si>
  <si>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＜ビデオ通訳＞24時間/EN、ZH、KO、ES、PT</t>
    <rPh sb="4" eb="6">
      <t>ツウヤク</t>
    </rPh>
    <rPh sb="9" eb="11">
      <t>ジカン</t>
    </rPh>
    <phoneticPr fontId="13"/>
  </si>
  <si>
    <t>＜電話医療通訳＞24時間/RU、ID、MS、MN、FR、DE、TA、TL、NE、VI、TH、HI、IT、kM、AR、UK、bN、ビルマ語</t>
    <rPh sb="1" eb="7">
      <t>デンワイリョウツウヤク</t>
    </rPh>
    <rPh sb="10" eb="12">
      <t>ジカン</t>
    </rPh>
    <rPh sb="67" eb="68">
      <t>ゴ</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</si>
  <si>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</si>
  <si>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</si>
  <si>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</si>
  <si>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</si>
  <si>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</si>
  <si>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</si>
  <si>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</si>
  <si>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</si>
  <si>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</si>
  <si>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</si>
  <si>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</si>
  <si>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</si>
  <si>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</si>
  <si>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</si>
  <si>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</si>
  <si>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</si>
  <si>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</si>
  <si>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</si>
  <si>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</si>
  <si>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</si>
  <si>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</si>
  <si>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</si>
  <si>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</si>
  <si>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</si>
  <si>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</si>
  <si>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</si>
  <si>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</si>
  <si>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</si>
  <si>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</si>
  <si>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</si>
  <si>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</si>
  <si>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</si>
  <si>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</si>
  <si>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</si>
  <si>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</si>
  <si>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</si>
  <si>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</si>
  <si>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</si>
  <si>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</si>
  <si>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</si>
  <si>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</si>
  <si>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</si>
  <si>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</si>
  <si>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</si>
  <si>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</si>
  <si>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</si>
  <si>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</si>
  <si>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</si>
  <si>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</si>
  <si>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</si>
  <si>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</si>
  <si>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</si>
  <si>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</si>
  <si>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</si>
  <si>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</si>
  <si>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</si>
  <si>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</si>
  <si>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</si>
  <si>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</si>
  <si>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</si>
  <si>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</si>
  <si>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</si>
  <si>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月-金:9:00-12:00（救急外来24時間対応)次の診療科は午後も受付可・小児科月-木13：00-16：０0・小児外科金13:00～15:00・皮膚科：月/水13：00-15：30
土日・祝日・年末年始：救急外来24時間対応</t>
    <rPh sb="26" eb="27">
      <t>ツギ</t>
    </rPh>
    <rPh sb="28" eb="31">
      <t>シンリョウカ</t>
    </rPh>
    <rPh sb="32" eb="34">
      <t>ゴゴ</t>
    </rPh>
    <rPh sb="35" eb="37">
      <t>ウケツケ</t>
    </rPh>
    <rPh sb="37" eb="38">
      <t>カ</t>
    </rPh>
    <rPh sb="39" eb="41">
      <t>ショウニ</t>
    </rPh>
    <rPh sb="41" eb="42">
      <t>カ</t>
    </rPh>
    <rPh sb="44" eb="45">
      <t>モク</t>
    </rPh>
    <rPh sb="61" eb="62">
      <t>キン</t>
    </rPh>
    <rPh sb="74" eb="77">
      <t>ヒフカ</t>
    </rPh>
    <rPh sb="80" eb="81">
      <t>スイ</t>
    </rPh>
    <rPh sb="99" eb="101">
      <t>ネンマツ</t>
    </rPh>
    <rPh sb="101" eb="103">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</si>
  <si>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</si>
  <si>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</si>
  <si>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</si>
  <si>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</si>
  <si>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</si>
  <si>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</si>
  <si>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</si>
  <si>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</si>
  <si>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</si>
  <si>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</si>
  <si>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</si>
  <si>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</si>
  <si>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</si>
  <si>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</si>
  <si>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</si>
  <si>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</si>
  <si>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</si>
  <si>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</si>
  <si>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</si>
  <si>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</si>
  <si>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</si>
  <si>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</si>
  <si>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</si>
  <si>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</si>
  <si>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</si>
  <si>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</si>
  <si>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</si>
  <si>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</si>
  <si>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</si>
  <si>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</si>
  <si>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</si>
  <si>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</si>
  <si>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</si>
  <si>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</si>
  <si>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</si>
  <si>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</si>
  <si>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</si>
  <si>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</si>
  <si>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</si>
  <si>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</si>
  <si>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</si>
  <si>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</si>
  <si>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</si>
  <si>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</si>
  <si>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</si>
  <si>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</si>
  <si>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</si>
  <si>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</si>
  <si>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</si>
  <si>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</si>
  <si>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</si>
  <si>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</si>
  <si>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</si>
  <si>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</si>
  <si>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</si>
  <si>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</si>
  <si>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</si>
  <si>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</si>
  <si>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</si>
  <si>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</si>
  <si>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</si>
  <si>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</si>
  <si>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</si>
  <si>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</si>
  <si>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</si>
  <si>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</si>
  <si>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</si>
  <si>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</si>
  <si>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</si>
  <si>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</si>
  <si>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</si>
  <si>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</si>
  <si>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</si>
  <si>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</si>
  <si>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</si>
  <si>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</si>
  <si>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</si>
  <si>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</si>
  <si>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</si>
  <si>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</si>
  <si>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</si>
  <si>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</si>
  <si>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</si>
  <si>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</si>
  <si>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</si>
  <si>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</si>
  <si>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</si>
  <si>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</si>
  <si>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</si>
  <si>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</si>
  <si>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</si>
  <si>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</si>
  <si>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</si>
  <si>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</si>
  <si>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</si>
  <si>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</si>
  <si>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</si>
  <si>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</si>
  <si>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</si>
  <si>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</si>
  <si>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</si>
  <si>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</si>
  <si>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</si>
  <si>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</si>
  <si>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</si>
  <si>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</si>
  <si>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</si>
  <si>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</si>
  <si>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</si>
  <si>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</si>
  <si>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</si>
  <si>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</si>
  <si>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</si>
  <si>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</si>
  <si>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</si>
  <si>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</si>
  <si>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</si>
  <si>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</si>
  <si>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</si>
  <si>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</si>
  <si>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</si>
  <si>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</si>
  <si>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</si>
  <si>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</si>
  <si>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</si>
  <si>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</si>
  <si>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</si>
  <si>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</si>
  <si>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</si>
  <si>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</si>
  <si>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</si>
  <si>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</si>
  <si>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木(第2,4木曜日を除く):8:00-11:30
土(第2,4土曜日を除く):8:00-11:30</t>
    <rPh sb="15" eb="16">
      <t>モク</t>
    </rPh>
    <rPh sb="17" eb="18">
      <t>ダイ</t>
    </rPh>
    <rPh sb="21" eb="24">
      <t>モクヨウビ</t>
    </rPh>
    <rPh sb="25" eb="26">
      <t>ノゾ</t>
    </rPh>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</si>
  <si>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</si>
  <si>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</si>
  <si>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</si>
  <si>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</si>
  <si>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</si>
  <si>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</si>
  <si>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</si>
  <si>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</si>
  <si>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</si>
  <si>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</si>
  <si>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</si>
  <si>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</si>
  <si>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</si>
  <si>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</si>
  <si>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</si>
  <si>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</si>
  <si>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</si>
  <si>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</si>
  <si>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</si>
  <si>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</si>
  <si>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</si>
  <si>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</si>
  <si>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</si>
  <si>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</si>
  <si>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</si>
  <si>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</si>
  <si>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</si>
  <si>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</si>
  <si>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</si>
  <si>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</si>
  <si>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</si>
  <si>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</si>
  <si>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</si>
  <si>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</si>
  <si>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</si>
  <si>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</si>
  <si>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</si>
  <si>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</si>
  <si>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</si>
  <si>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</si>
  <si>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</si>
  <si>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</si>
  <si>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</si>
  <si>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</si>
  <si>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</si>
  <si>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</si>
  <si>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</si>
  <si>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</si>
  <si>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1702 石川中央</t>
  </si>
  <si>
    <t>新村病院</t>
  </si>
  <si>
    <t>SHINMURA　HOSPITAL</t>
  </si>
  <si>
    <t>920-2104</t>
  </si>
  <si>
    <t>石川県白山市月橋町722番地12</t>
  </si>
  <si>
    <t>722-12,tsukihashimachi,hakusan city,ishikawa.prefcture</t>
  </si>
  <si>
    <t>076-273-0100</t>
  </si>
  <si>
    <t>外来通常診療時間のみ（初診）
月・火・水・木・金・土曜日
8：30～11：00
月・火・木・金曜日
14：30～17：00</t>
    <rPh sb="11" eb="13">
      <t>ショシン</t>
    </rPh>
    <phoneticPr fontId="1"/>
  </si>
  <si>
    <t>https://shinmurahp.com/
(日本語のみ)</t>
  </si>
  <si>
    <t>外科:EN　　</t>
  </si>
  <si>
    <t>VISA
MASTER
AMEX
Diners Club
JCB
中国銀聯</t>
  </si>
  <si>
    <t>英語/外来通常診療時間内のみ対応可能(時間外・休日は対応不可)</t>
  </si>
  <si>
    <t>公立河北中央病院</t>
    <rPh sb="0" eb="2">
      <t>コウリツ</t>
    </rPh>
    <rPh sb="2" eb="8">
      <t>カホクチュウオウビョウイン</t>
    </rPh>
    <phoneticPr fontId="16"/>
  </si>
  <si>
    <t>Kahoku Central Hospital</t>
    <phoneticPr fontId="1"/>
  </si>
  <si>
    <t>929-0323</t>
    <phoneticPr fontId="1"/>
  </si>
  <si>
    <t>石川県河北郡津幡町字津幡ロ51番地2</t>
    <rPh sb="3" eb="6">
      <t>カホクグン</t>
    </rPh>
    <rPh sb="6" eb="9">
      <t>ツバタマチ</t>
    </rPh>
    <rPh sb="9" eb="10">
      <t>アザ</t>
    </rPh>
    <rPh sb="10" eb="12">
      <t>ツバタ</t>
    </rPh>
    <rPh sb="15" eb="17">
      <t>バンチ</t>
    </rPh>
    <phoneticPr fontId="16"/>
  </si>
  <si>
    <t>Ro-51-2 ,Tsubata, Tsubata‐machi, Kahoku-gun, Ishikawa, 929-0323</t>
    <phoneticPr fontId="1"/>
  </si>
  <si>
    <t>076-289-2117</t>
    <phoneticPr fontId="1"/>
  </si>
  <si>
    <t xml:space="preserve">月-金8:30-11:30
13:30-16：30
</t>
    <phoneticPr fontId="16"/>
  </si>
  <si>
    <t>http://kahoku-hp.jp (日本語)</t>
    <phoneticPr fontId="1"/>
  </si>
  <si>
    <t>内科：EN</t>
    <rPh sb="0" eb="2">
      <t>ナイカ</t>
    </rPh>
    <phoneticPr fontId="16"/>
  </si>
  <si>
    <t>VISA,MASTER,AMEX,JCB,DINERSCLUB</t>
    <phoneticPr fontId="1"/>
  </si>
  <si>
    <t>第二次救急医療機関</t>
    <rPh sb="0" eb="1">
      <t>ダイ</t>
    </rPh>
    <rPh sb="1" eb="9">
      <t>ニジキュウキュウイリョウキカン</t>
    </rPh>
    <phoneticPr fontId="1"/>
  </si>
  <si>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</si>
  <si>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</si>
  <si>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</si>
  <si>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</si>
  <si>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</si>
  <si>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</si>
  <si>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</si>
  <si>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</si>
  <si>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</si>
  <si>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</si>
  <si>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</si>
  <si>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</si>
  <si>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</si>
  <si>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</si>
  <si>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</si>
  <si>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</si>
  <si>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</si>
  <si>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</si>
  <si>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</si>
  <si>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</si>
  <si>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</si>
  <si>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</si>
  <si>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</si>
  <si>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</si>
  <si>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</si>
  <si>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</si>
  <si>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</si>
  <si>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</si>
  <si>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</si>
  <si>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</si>
  <si>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</si>
  <si>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</si>
  <si>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</si>
  <si>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</si>
  <si>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</si>
  <si>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</si>
  <si>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</si>
  <si>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</si>
  <si>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</si>
  <si>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</si>
  <si>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</si>
  <si>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</si>
  <si>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</si>
  <si>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https://www.seikeikai-iwai.com/(日本語)</t>
    <phoneticPr fontId="1"/>
  </si>
  <si>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</si>
  <si>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</si>
  <si>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</si>
  <si>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</si>
  <si>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</si>
  <si>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</si>
  <si>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</si>
  <si>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</si>
  <si>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</si>
  <si>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</si>
  <si>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</si>
  <si>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</si>
  <si>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</si>
  <si>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</si>
  <si>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</si>
  <si>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</si>
  <si>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</si>
  <si>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</si>
  <si>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</si>
  <si>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</si>
  <si>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</si>
  <si>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</si>
  <si>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</si>
  <si>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</si>
  <si>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</si>
  <si>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</si>
  <si>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</si>
  <si>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</si>
  <si>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</si>
  <si>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</si>
  <si>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</si>
  <si>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</si>
  <si>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</si>
  <si>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</si>
  <si>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</si>
  <si>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</si>
  <si>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</si>
  <si>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</si>
  <si>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</si>
  <si>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phoneticPr fontId="1"/>
  </si>
  <si>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</si>
  <si>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</si>
  <si>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</si>
  <si>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</si>
  <si>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</si>
  <si>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</si>
  <si>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</si>
  <si>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</si>
  <si>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</si>
  <si>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</si>
  <si>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</si>
  <si>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</si>
  <si>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</si>
  <si>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</si>
  <si>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</si>
  <si>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</si>
  <si>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</si>
  <si>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</si>
  <si>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</si>
  <si>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</si>
  <si>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</si>
  <si>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</si>
  <si>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</si>
  <si>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</si>
  <si>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</si>
  <si>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</si>
  <si>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</si>
  <si>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</si>
  <si>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</si>
  <si>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</si>
  <si>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</si>
  <si>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</si>
  <si>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</si>
  <si>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</si>
  <si>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</si>
  <si>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</si>
  <si>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</si>
  <si>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</si>
  <si>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</si>
  <si>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</si>
  <si>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</si>
  <si>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</si>
  <si>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</si>
  <si>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</si>
  <si>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</si>
  <si>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</si>
  <si>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</si>
  <si>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</si>
  <si>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</si>
  <si>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</si>
  <si>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</si>
  <si>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</si>
  <si>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</si>
  <si>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</si>
  <si>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</si>
  <si>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</si>
  <si>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</si>
  <si>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</si>
  <si>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</si>
  <si>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</si>
  <si>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</si>
  <si>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</si>
  <si>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phoneticPr fontId="1"/>
  </si>
  <si>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</si>
  <si>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</si>
  <si>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</si>
  <si>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</si>
  <si>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</si>
  <si>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</si>
  <si>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</si>
  <si>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</si>
  <si>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https://takahama.jcho.go.jp/(日本語)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</si>
  <si>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</si>
  <si>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</si>
  <si>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</si>
  <si>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</si>
  <si>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</si>
  <si>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</si>
  <si>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</si>
  <si>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</si>
  <si>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</si>
  <si>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</si>
  <si>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</si>
  <si>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</si>
  <si>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</si>
  <si>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</si>
  <si>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</si>
  <si>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</si>
  <si>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</si>
  <si>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</si>
  <si>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</si>
  <si>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</si>
  <si>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</si>
  <si>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</si>
  <si>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</si>
  <si>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</si>
  <si>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</si>
  <si>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phoneticPr fontId="1"/>
  </si>
  <si>
    <t>月/火/金:8:30-12:00,14:30-18:00
水:8:30-12:00,16:30-18:00
木:8:30-12:00
第1,3土曜日:8:30-12:00</t>
    <rPh sb="54" eb="55">
      <t>モク</t>
    </rPh>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</si>
  <si>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</si>
  <si>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</si>
  <si>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</si>
  <si>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</si>
  <si>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</si>
  <si>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</si>
  <si>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</si>
  <si>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</si>
  <si>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phoneticPr fontId="1"/>
  </si>
  <si>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</si>
  <si>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</si>
  <si>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</si>
  <si>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</si>
  <si>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</si>
  <si>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</si>
  <si>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</si>
  <si>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</si>
  <si>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</si>
  <si>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</si>
  <si>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</si>
  <si>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</si>
  <si>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</si>
  <si>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</si>
  <si>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</si>
  <si>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</si>
  <si>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</si>
  <si>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</si>
  <si>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</si>
  <si>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</si>
  <si>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</si>
  <si>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</si>
  <si>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</si>
  <si>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</si>
  <si>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</si>
  <si>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</si>
  <si>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</si>
  <si>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</si>
  <si>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</si>
  <si>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</si>
  <si>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</si>
  <si>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</si>
  <si>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</si>
  <si>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</si>
  <si>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月-土:9:00-13:00</t>
    <phoneticPr fontId="1"/>
  </si>
  <si>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</si>
  <si>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</si>
  <si>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</si>
  <si>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</si>
  <si>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</si>
  <si>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</si>
  <si>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</si>
  <si>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</si>
  <si>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</si>
  <si>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</si>
  <si>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</si>
  <si>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</si>
  <si>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</si>
  <si>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</si>
  <si>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</si>
  <si>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</si>
  <si>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</si>
  <si>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</si>
  <si>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</si>
  <si>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phoneticPr fontId="1"/>
  </si>
  <si>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</si>
  <si>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</si>
  <si>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</si>
  <si>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</si>
  <si>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</si>
  <si>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</si>
  <si>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</si>
  <si>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</si>
  <si>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</si>
  <si>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</si>
  <si>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</si>
  <si>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</si>
  <si>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</si>
  <si>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</si>
  <si>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</si>
  <si>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</si>
  <si>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</si>
  <si>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</si>
  <si>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</si>
  <si>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</si>
  <si>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</si>
  <si>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</si>
  <si>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</si>
  <si>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</si>
  <si>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</si>
  <si>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</si>
  <si>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</si>
  <si>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</si>
  <si>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</si>
  <si>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</si>
  <si>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</si>
  <si>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</si>
  <si>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</si>
  <si>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</si>
  <si>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</si>
  <si>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</si>
  <si>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</si>
  <si>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</si>
  <si>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</si>
  <si>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</si>
  <si>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</si>
  <si>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</si>
  <si>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</si>
  <si>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</si>
  <si>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</si>
  <si>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</si>
  <si>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</si>
  <si>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</si>
  <si>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</si>
  <si>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</si>
  <si>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</si>
  <si>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</si>
  <si>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</si>
  <si>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24時間365日</t>
    <rPh sb="0" eb="3">
      <t>ホンヤクキ</t>
    </rPh>
    <rPh sb="6" eb="8">
      <t>ジカン</t>
    </rPh>
    <rPh sb="11" eb="12">
      <t>ニチ</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</si>
  <si>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</si>
  <si>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</si>
  <si>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</si>
  <si>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</si>
  <si>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</si>
  <si>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</si>
  <si>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</si>
  <si>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https://www.fukui-chuoh-clinic.com</t>
    <phoneticPr fontId="1"/>
  </si>
  <si>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</si>
  <si>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</si>
  <si>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</si>
  <si>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</si>
  <si>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</si>
  <si>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</si>
  <si>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</si>
  <si>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</si>
  <si>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</si>
  <si>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</si>
  <si>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</si>
  <si>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</si>
  <si>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</si>
  <si>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</si>
  <si>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</si>
  <si>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</si>
  <si>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</si>
  <si>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</si>
  <si>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</si>
  <si>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</si>
  <si>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</si>
  <si>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</si>
  <si>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</si>
  <si>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</si>
  <si>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</si>
  <si>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</si>
  <si>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</si>
  <si>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</si>
  <si>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</si>
  <si>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</si>
  <si>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</si>
  <si>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外来受付時間：月～金8:00～12:00
（救急外来24時間対応)　</t>
    <rPh sb="0" eb="6">
      <t>ガイライウケツケジカン</t>
    </rPh>
    <phoneticPr fontId="46"/>
  </si>
  <si>
    <t>https://www.hayashi-hospital.or.jp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</si>
  <si>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</si>
  <si>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</si>
  <si>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</si>
  <si>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</si>
  <si>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</si>
  <si>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</si>
  <si>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</si>
  <si>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</si>
  <si>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</si>
  <si>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</si>
  <si>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</si>
  <si>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</si>
  <si>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</si>
  <si>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</si>
  <si>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</si>
  <si>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</si>
  <si>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</si>
  <si>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</si>
  <si>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</si>
  <si>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</si>
  <si>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</si>
  <si>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</si>
  <si>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</si>
  <si>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</si>
  <si>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</si>
  <si>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</si>
  <si>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</si>
  <si>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</si>
  <si>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</si>
  <si>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</si>
  <si>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</si>
  <si>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</si>
  <si>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</si>
  <si>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</si>
  <si>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</si>
  <si>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</si>
  <si>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</si>
  <si>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</si>
  <si>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</si>
  <si>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</si>
  <si>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</si>
  <si>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</si>
  <si>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</si>
  <si>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</si>
  <si>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</si>
  <si>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</si>
  <si>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</si>
  <si>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</si>
  <si>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</si>
  <si>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</si>
  <si>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</si>
  <si>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</si>
  <si>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</si>
  <si>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</si>
  <si>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</si>
  <si>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</si>
  <si>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</si>
  <si>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</si>
  <si>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</si>
  <si>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</si>
  <si>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</si>
  <si>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</si>
  <si>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</si>
  <si>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</si>
  <si>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</si>
  <si>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</si>
  <si>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</si>
  <si>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</si>
  <si>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</si>
  <si>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</si>
  <si>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</si>
  <si>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</si>
  <si>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</si>
  <si>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</si>
  <si>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</si>
  <si>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</si>
  <si>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</si>
  <si>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</si>
  <si>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</si>
  <si>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</si>
  <si>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</si>
  <si>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</si>
  <si>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</si>
  <si>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</si>
  <si>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</si>
  <si>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</si>
  <si>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</si>
  <si>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</si>
  <si>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</si>
  <si>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</si>
  <si>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</si>
  <si>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</si>
  <si>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</si>
  <si>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</si>
  <si>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</si>
  <si>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</si>
  <si>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</si>
  <si>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</si>
  <si>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</si>
  <si>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</si>
  <si>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</si>
  <si>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</si>
  <si>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</si>
  <si>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</si>
  <si>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</si>
  <si>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</si>
  <si>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</si>
  <si>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</si>
  <si>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</si>
  <si>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</si>
  <si>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</si>
  <si>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</si>
  <si>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</si>
  <si>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</si>
  <si>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</si>
  <si>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</si>
  <si>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</si>
  <si>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</si>
  <si>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</si>
  <si>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</si>
  <si>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</si>
  <si>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</si>
  <si>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</si>
  <si>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</si>
  <si>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</si>
  <si>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</si>
  <si>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</si>
  <si>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</si>
  <si>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</si>
  <si>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</si>
  <si>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</si>
  <si>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</si>
  <si>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</si>
  <si>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</si>
  <si>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</si>
  <si>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</si>
  <si>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</si>
  <si>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</si>
  <si>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</si>
  <si>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</si>
  <si>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</si>
  <si>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</si>
  <si>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</si>
  <si>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</si>
  <si>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</si>
  <si>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</si>
  <si>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</si>
  <si>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</si>
  <si>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</si>
  <si>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</si>
  <si>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</si>
  <si>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</si>
  <si>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</si>
  <si>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</si>
  <si>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</si>
  <si>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</si>
  <si>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</si>
  <si>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</si>
  <si>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</si>
  <si>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</si>
  <si>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</si>
  <si>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</si>
  <si>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</si>
  <si>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</si>
  <si>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</si>
  <si>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</si>
  <si>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</si>
  <si>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</si>
  <si>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</si>
  <si>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</si>
  <si>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</si>
  <si>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</si>
  <si>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</si>
  <si>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</si>
  <si>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</si>
  <si>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</si>
  <si>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</si>
  <si>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</si>
  <si>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</si>
  <si>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</si>
  <si>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</si>
  <si>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</si>
  <si>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</si>
  <si>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</si>
  <si>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</si>
  <si>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</si>
  <si>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</si>
  <si>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</si>
  <si>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</si>
  <si>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</si>
  <si>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</si>
  <si>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</si>
  <si>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</si>
  <si>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</si>
  <si>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</si>
  <si>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</si>
  <si>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</si>
  <si>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</si>
  <si>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</si>
  <si>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</si>
  <si>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</si>
  <si>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</si>
  <si>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</si>
  <si>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</si>
  <si>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</si>
  <si>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</si>
  <si>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</si>
  <si>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</si>
  <si>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</si>
  <si>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</si>
  <si>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</si>
  <si>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</si>
  <si>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</si>
  <si>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</si>
  <si>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</si>
  <si>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</si>
  <si>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</si>
  <si>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</si>
  <si>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</si>
  <si>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</si>
  <si>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</si>
  <si>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</si>
  <si>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</si>
  <si>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</si>
  <si>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</si>
  <si>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</si>
  <si>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</si>
  <si>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</si>
  <si>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</si>
  <si>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</si>
  <si>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</si>
  <si>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</si>
  <si>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</si>
  <si>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</si>
  <si>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</si>
  <si>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</si>
  <si>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</si>
  <si>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</si>
  <si>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</si>
  <si>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</si>
  <si>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</si>
  <si>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</si>
  <si>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</si>
  <si>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</si>
  <si>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</si>
  <si>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</si>
  <si>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</si>
  <si>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</si>
  <si>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</si>
  <si>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</si>
  <si>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</si>
  <si>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</si>
  <si>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</si>
  <si>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</si>
  <si>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</si>
  <si>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</si>
  <si>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</si>
  <si>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</si>
  <si>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</si>
  <si>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</si>
  <si>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</si>
  <si>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</si>
  <si>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</si>
  <si>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</si>
  <si>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</si>
  <si>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</si>
  <si>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</si>
  <si>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</si>
  <si>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</si>
  <si>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</si>
  <si>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</si>
  <si>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</si>
  <si>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</si>
  <si>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</si>
  <si>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</si>
  <si>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</si>
  <si>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</si>
  <si>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</si>
  <si>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</si>
  <si>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</si>
  <si>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</si>
  <si>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</si>
  <si>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</si>
  <si>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</si>
  <si>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</si>
  <si>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</si>
  <si>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</si>
  <si>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</si>
  <si>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</si>
  <si>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</si>
  <si>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</si>
  <si>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</si>
  <si>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</si>
  <si>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</si>
  <si>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</si>
  <si>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</si>
  <si>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</si>
  <si>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</si>
  <si>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</si>
  <si>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</si>
  <si>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</si>
  <si>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</si>
  <si>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</si>
  <si>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</si>
  <si>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</si>
  <si>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</si>
  <si>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</si>
  <si>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</si>
  <si>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</si>
  <si>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</si>
  <si>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</si>
  <si>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</si>
  <si>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</si>
  <si>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</si>
  <si>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</si>
  <si>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</si>
  <si>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</si>
  <si>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</si>
  <si>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</si>
  <si>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</si>
  <si>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</si>
  <si>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</si>
  <si>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</si>
  <si>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</si>
  <si>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</si>
  <si>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</si>
  <si>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</si>
  <si>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</si>
  <si>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</si>
  <si>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</si>
  <si>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</si>
  <si>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</si>
  <si>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</si>
  <si>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</si>
  <si>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</si>
  <si>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</si>
  <si>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</si>
  <si>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</si>
  <si>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</si>
  <si>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</si>
  <si>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</si>
  <si>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</si>
  <si>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</si>
  <si>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</si>
  <si>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</si>
  <si>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</si>
  <si>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</si>
  <si>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</si>
  <si>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</si>
  <si>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</si>
  <si>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</si>
  <si>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</si>
  <si>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</si>
  <si>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</si>
  <si>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</si>
  <si>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</si>
  <si>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</si>
  <si>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</si>
  <si>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</si>
  <si>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</si>
  <si>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</si>
  <si>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</si>
  <si>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</si>
  <si>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</si>
  <si>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</si>
  <si>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</si>
  <si>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</si>
  <si>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</si>
  <si>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</si>
  <si>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</si>
  <si>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</si>
  <si>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</si>
  <si>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</si>
  <si>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</si>
  <si>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</si>
  <si>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</si>
  <si>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</si>
  <si>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</si>
  <si>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</si>
  <si>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</si>
  <si>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</si>
  <si>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</si>
  <si>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</si>
  <si>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</si>
  <si>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</si>
  <si>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</si>
  <si>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</si>
  <si>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</si>
  <si>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</si>
  <si>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</si>
  <si>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</si>
  <si>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</si>
  <si>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</si>
  <si>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</si>
  <si>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</si>
  <si>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</si>
  <si>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</si>
  <si>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</si>
  <si>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</si>
  <si>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</si>
  <si>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</si>
  <si>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</si>
  <si>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</si>
  <si>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</si>
  <si>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</si>
  <si>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</si>
  <si>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</si>
  <si>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</si>
  <si>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</si>
  <si>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</si>
  <si>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</si>
  <si>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</si>
  <si>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</si>
  <si>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</si>
  <si>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</si>
  <si>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</si>
  <si>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</si>
  <si>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</si>
  <si>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</si>
  <si>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</si>
  <si>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</si>
  <si>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</si>
  <si>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</si>
  <si>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</si>
  <si>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</si>
  <si>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</si>
  <si>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</si>
  <si>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</si>
  <si>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</si>
  <si>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</si>
  <si>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</si>
  <si>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</si>
  <si>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</si>
  <si>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</si>
  <si>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</si>
  <si>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</si>
  <si>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</si>
  <si>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</si>
  <si>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</si>
  <si>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</si>
  <si>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</si>
  <si>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</si>
  <si>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</si>
  <si>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</si>
  <si>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</si>
  <si>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</si>
  <si>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</si>
  <si>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</si>
  <si>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</si>
  <si>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</si>
  <si>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</si>
  <si>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</si>
  <si>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</si>
  <si>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</si>
  <si>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</si>
  <si>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</si>
  <si>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</si>
  <si>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</si>
  <si>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</si>
  <si>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</si>
  <si>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</si>
  <si>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</si>
  <si>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</si>
  <si>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</si>
  <si>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</si>
  <si>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</si>
  <si>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</si>
  <si>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</si>
  <si>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</si>
  <si>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</si>
  <si>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</si>
  <si>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</si>
  <si>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</si>
  <si>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</si>
  <si>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</si>
  <si>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</si>
  <si>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</si>
  <si>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</si>
  <si>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</si>
  <si>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</si>
  <si>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</si>
  <si>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</si>
  <si>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</si>
  <si>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</si>
  <si>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</si>
  <si>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</si>
  <si>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</si>
  <si>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</si>
  <si>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</si>
  <si>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</si>
  <si>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</si>
  <si>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</si>
  <si>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</si>
  <si>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</si>
  <si>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</si>
  <si>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</si>
  <si>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</si>
  <si>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</si>
  <si>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</si>
  <si>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</si>
  <si>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</si>
  <si>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</si>
  <si>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</si>
  <si>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</si>
  <si>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</si>
  <si>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</si>
  <si>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</si>
  <si>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</si>
  <si>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</si>
  <si>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</si>
  <si>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</si>
  <si>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</si>
  <si>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</si>
  <si>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</si>
  <si>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</si>
  <si>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</si>
  <si>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</si>
  <si>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</si>
  <si>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</si>
  <si>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</si>
  <si>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</si>
  <si>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</si>
  <si>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</si>
  <si>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</si>
  <si>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</si>
  <si>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</si>
  <si>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</si>
  <si>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</si>
  <si>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</si>
  <si>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</si>
  <si>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</si>
  <si>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</si>
  <si>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</si>
  <si>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</si>
  <si>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</si>
  <si>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</si>
  <si>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</si>
  <si>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</si>
  <si>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</si>
  <si>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</si>
  <si>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</si>
  <si>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</si>
  <si>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</si>
  <si>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</si>
  <si>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</si>
  <si>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</si>
  <si>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</si>
  <si>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</si>
  <si>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</si>
  <si>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</si>
  <si>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</si>
  <si>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</si>
  <si>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</si>
  <si>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</si>
  <si>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</si>
  <si>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</si>
  <si>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</si>
  <si>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</si>
  <si>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</si>
  <si>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</si>
  <si>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</si>
  <si>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</si>
  <si>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</si>
  <si>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</si>
  <si>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</si>
  <si>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</si>
  <si>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t>
  </si>
  <si>
    <t>長野県立木曽病院</t>
    <rPh sb="0" eb="3">
      <t>ナガノケン</t>
    </rPh>
    <rPh sb="3" eb="4">
      <t>リツ</t>
    </rPh>
    <rPh sb="4" eb="6">
      <t>キソ</t>
    </rPh>
    <rPh sb="6" eb="8">
      <t>ビョウイン</t>
    </rPh>
    <phoneticPr fontId="9"/>
  </si>
  <si>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</si>
  <si>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</si>
  <si>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</si>
  <si>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</si>
  <si>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</si>
  <si>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</si>
  <si>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</si>
  <si>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</si>
  <si>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</si>
  <si>
    <t>PayPay
iD
QUIC Pay
nanaco
WAON
楽天Edy
交通系IC</t>
    <rPh sb="31" eb="33">
      <t>ラクテン</t>
    </rPh>
    <rPh sb="37" eb="39">
      <t>コウツウ</t>
    </rPh>
    <rPh sb="39" eb="40">
      <t>ケイ</t>
    </rPh>
    <phoneticPr fontId="1"/>
  </si>
  <si>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</si>
  <si>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</si>
  <si>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</si>
  <si>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</si>
  <si>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</si>
  <si>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</si>
  <si>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</si>
  <si>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</si>
  <si>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</si>
  <si>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</si>
  <si>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</si>
  <si>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</si>
  <si>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</si>
  <si>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</si>
  <si>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</si>
  <si>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</si>
  <si>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</si>
  <si>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</si>
  <si>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</si>
  <si>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</si>
  <si>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</si>
  <si>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</si>
  <si>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PayPay、楽天Edy、nanaco、WAON、QUICPay、交通系IC、J-Debit</t>
    <rPh sb="7" eb="9">
      <t>ラクテン</t>
    </rPh>
    <rPh sb="33" eb="35">
      <t>コウツウ</t>
    </rPh>
    <rPh sb="35" eb="36">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</si>
  <si>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</si>
  <si>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</si>
  <si>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</si>
  <si>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</si>
  <si>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</si>
  <si>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</si>
  <si>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</si>
  <si>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</si>
  <si>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</si>
  <si>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</si>
  <si>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</si>
  <si>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</si>
  <si>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</si>
  <si>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</si>
  <si>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</si>
  <si>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</si>
  <si>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</si>
  <si>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</si>
  <si>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</si>
  <si>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</si>
  <si>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</si>
  <si>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</si>
  <si>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</si>
  <si>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</si>
  <si>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</si>
  <si>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</si>
  <si>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</si>
  <si>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</si>
  <si>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</si>
  <si>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</si>
  <si>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</si>
  <si>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</si>
  <si>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</si>
  <si>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</si>
  <si>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</si>
  <si>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</si>
  <si>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</si>
  <si>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</si>
  <si>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</si>
  <si>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</si>
  <si>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t>
  </si>
  <si>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</si>
  <si>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60">
      <t>フジンカ</t>
    </rPh>
    <rPh sb="172" eb="174">
      <t>シカ</t>
    </rPh>
    <phoneticPr fontId="10"/>
  </si>
  <si>
    <t>NAGANO多言語コールセンターを利用
24時間：EN,ZH,KO,TH,ID他</t>
    <rPh sb="6" eb="9">
      <t>タゲンゴ</t>
    </rPh>
    <rPh sb="17" eb="19">
      <t>リヨウ</t>
    </rPh>
    <rPh sb="22" eb="24">
      <t>ジカン</t>
    </rPh>
    <rPh sb="39" eb="40">
      <t>ホカ</t>
    </rPh>
    <phoneticPr fontId="6"/>
  </si>
  <si>
    <t>タブレット端末を利用した機械翻訳</t>
  </si>
  <si>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</si>
  <si>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</si>
  <si>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</si>
  <si>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</si>
  <si>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</si>
  <si>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</si>
  <si>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</si>
  <si>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</si>
  <si>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</si>
  <si>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</si>
  <si>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</si>
  <si>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</si>
  <si>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</si>
  <si>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</si>
  <si>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</si>
  <si>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</si>
  <si>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</si>
  <si>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</si>
  <si>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</si>
  <si>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</si>
  <si>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</si>
  <si>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</si>
  <si>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</si>
  <si>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</si>
  <si>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</si>
  <si>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</si>
  <si>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</si>
  <si>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</si>
  <si>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</si>
  <si>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</si>
  <si>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</si>
  <si>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</si>
  <si>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</si>
  <si>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</si>
  <si>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</si>
  <si>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</si>
  <si>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</si>
  <si>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</si>
  <si>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</si>
  <si>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</si>
  <si>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</si>
  <si>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</si>
  <si>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</si>
  <si>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</si>
  <si>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</si>
  <si>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</si>
  <si>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</si>
  <si>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</si>
  <si>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</si>
  <si>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</si>
  <si>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</si>
  <si>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</si>
  <si>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</si>
  <si>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</si>
  <si>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</si>
  <si>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</si>
  <si>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</si>
  <si>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</si>
  <si>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</si>
  <si>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</si>
  <si>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</si>
  <si>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</si>
  <si>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</si>
  <si>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</si>
  <si>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</si>
  <si>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</si>
  <si>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</si>
  <si>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</si>
  <si>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</si>
  <si>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</si>
  <si>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</si>
  <si>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</si>
  <si>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</si>
  <si>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</si>
  <si>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</si>
  <si>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</si>
  <si>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</si>
  <si>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</si>
  <si>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</si>
  <si>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</si>
  <si>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</si>
  <si>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</si>
  <si>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</si>
  <si>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</si>
  <si>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</si>
  <si>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</si>
  <si>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</si>
  <si>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</si>
  <si>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</si>
  <si>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</si>
  <si>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</si>
  <si>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</si>
  <si>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</si>
  <si>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</si>
  <si>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</si>
  <si>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</si>
  <si>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</si>
  <si>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</si>
  <si>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</si>
  <si>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</si>
  <si>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</si>
  <si>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</si>
  <si>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</si>
  <si>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</si>
  <si>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</si>
  <si>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</si>
  <si>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</si>
  <si>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</si>
  <si>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</si>
  <si>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</si>
  <si>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</si>
  <si>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</si>
  <si>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</si>
  <si>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</si>
  <si>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</si>
  <si>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</si>
  <si>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</si>
  <si>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MUFG、DC、UFJ、NICOS、DinersClub、Discover、VISA、MASTER、AMEX、JCB、UnionPay、銀聯</t>
    <phoneticPr fontId="1"/>
  </si>
  <si>
    <t>第三次救急医療機関（救命救急センター）</t>
    <rPh sb="0" eb="1">
      <t>ダイ</t>
    </rPh>
    <rPh sb="1" eb="3">
      <t>サンジ</t>
    </rPh>
    <rPh sb="3" eb="5">
      <t>キュウキュウ</t>
    </rPh>
    <rPh sb="5" eb="9">
      <t>イリョウキカン</t>
    </rPh>
    <rPh sb="10" eb="12">
      <t>キュウメイ</t>
    </rPh>
    <rPh sb="12" eb="14">
      <t>キュウキュウ</t>
    </rPh>
    <phoneticPr fontId="1"/>
  </si>
  <si>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</si>
  <si>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</si>
  <si>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</si>
  <si>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</si>
  <si>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</si>
  <si>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</si>
  <si>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</si>
  <si>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</si>
  <si>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</si>
  <si>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</si>
  <si>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</si>
  <si>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</si>
  <si>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</si>
  <si>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</si>
  <si>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</si>
  <si>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</si>
  <si>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</si>
  <si>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</si>
  <si>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</si>
  <si>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</si>
  <si>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</si>
  <si>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</si>
  <si>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</si>
  <si>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</si>
  <si>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</si>
  <si>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</si>
  <si>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</si>
  <si>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</si>
  <si>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</si>
  <si>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</si>
  <si>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</si>
  <si>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</si>
  <si>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</si>
  <si>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</si>
  <si>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</si>
  <si>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</si>
  <si>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</si>
  <si>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</si>
  <si>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</si>
  <si>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</si>
  <si>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</si>
  <si>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</si>
  <si>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循環器内科：EN、心臓血管外科：EN、あしの診療・静脈センター：EN，ZH，PT，TL，VI</t>
    <phoneticPr fontId="1"/>
  </si>
  <si>
    <t>VISA、MASTER、Diners Club、JCB、AMEX</t>
  </si>
  <si>
    <t>初期救急医療機関</t>
    <rPh sb="0" eb="2">
      <t>ショキ</t>
    </rPh>
    <rPh sb="2" eb="4">
      <t>キュウキュウ</t>
    </rPh>
    <rPh sb="4" eb="8">
      <t>イリョウキカン</t>
    </rPh>
    <phoneticPr fontId="13"/>
  </si>
  <si>
    <t>MIWA内科胃腸内科・内視鏡CLINIC</t>
  </si>
  <si>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</si>
  <si>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</si>
  <si>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</si>
  <si>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</si>
  <si>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</si>
  <si>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</si>
  <si>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</si>
  <si>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</si>
  <si>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</si>
  <si>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</si>
  <si>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</si>
  <si>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</si>
  <si>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</si>
  <si>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</si>
  <si>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</si>
  <si>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</si>
  <si>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</si>
  <si>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</si>
  <si>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</si>
  <si>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</si>
  <si>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</si>
  <si>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</si>
  <si>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</si>
  <si>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</si>
  <si>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</si>
  <si>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</si>
  <si>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</si>
  <si>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</si>
  <si>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</si>
  <si>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</si>
  <si>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</si>
  <si>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</si>
  <si>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</si>
  <si>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</si>
  <si>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</si>
  <si>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</si>
  <si>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</si>
  <si>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</si>
  <si>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</si>
  <si>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</si>
  <si>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</si>
  <si>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</si>
  <si>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</si>
  <si>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</si>
  <si>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</si>
  <si>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</si>
  <si>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</si>
  <si>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</si>
  <si>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</si>
  <si>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</si>
  <si>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</si>
  <si>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</si>
  <si>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</si>
  <si>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</si>
  <si>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</si>
  <si>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</si>
  <si>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</si>
  <si>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</si>
  <si>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</si>
  <si>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</si>
  <si>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</si>
  <si>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</si>
  <si>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</si>
  <si>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</si>
  <si>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</si>
  <si>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</si>
  <si>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</si>
  <si>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</si>
  <si>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</si>
  <si>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</si>
  <si>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</si>
  <si>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</si>
  <si>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Mizuhoｰcity,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</si>
  <si>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</si>
  <si>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</si>
  <si>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</si>
  <si>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NTL</t>
    <phoneticPr fontId="1"/>
  </si>
  <si>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</si>
  <si>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</si>
  <si>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</si>
  <si>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</si>
  <si>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</si>
  <si>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</si>
  <si>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</si>
  <si>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</si>
  <si>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</si>
  <si>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</si>
  <si>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</si>
  <si>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</si>
  <si>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</si>
  <si>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</si>
  <si>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</si>
  <si>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</si>
  <si>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</si>
  <si>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</si>
  <si>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</si>
  <si>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</si>
  <si>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</si>
  <si>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</si>
  <si>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</si>
  <si>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</si>
  <si>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</si>
  <si>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</si>
  <si>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</si>
  <si>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</si>
  <si>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</si>
  <si>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</si>
  <si>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</si>
  <si>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</si>
  <si>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</si>
  <si>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</si>
  <si>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</si>
  <si>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</si>
  <si>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</si>
  <si>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</si>
  <si>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</si>
  <si>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</si>
  <si>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</si>
  <si>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</si>
  <si>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</si>
  <si>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</si>
  <si>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</si>
  <si>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</si>
  <si>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</si>
  <si>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</si>
  <si>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</si>
  <si>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</si>
  <si>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</si>
  <si>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</si>
  <si>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</si>
  <si>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</si>
  <si>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</si>
  <si>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</si>
  <si>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</si>
  <si>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</si>
  <si>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</si>
  <si>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</si>
  <si>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</si>
  <si>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</si>
  <si>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</si>
  <si>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</si>
  <si>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</si>
  <si>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</si>
  <si>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</si>
  <si>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</si>
  <si>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</si>
  <si>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</si>
  <si>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</si>
  <si>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</si>
  <si>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</si>
  <si>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</si>
  <si>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</si>
  <si>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</si>
  <si>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</si>
  <si>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</si>
  <si>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</si>
  <si>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</si>
  <si>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</si>
  <si>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</si>
  <si>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</si>
  <si>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</si>
  <si>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</si>
  <si>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</si>
  <si>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</si>
  <si>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</si>
  <si>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</si>
  <si>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</si>
  <si>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</si>
  <si>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</si>
  <si>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</si>
  <si>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</si>
  <si>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</si>
  <si>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</si>
  <si>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</si>
  <si>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</si>
  <si>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</si>
  <si>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</si>
  <si>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</si>
  <si>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</si>
  <si>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総合内科：EN/ZH/PT/ES/TL/
呼吸器内科：EN/ZH/PT/ES/TL/
循環器内科：EN/ZH/PT/ES/TL/
消化器内科：EN/ZH/PT/ES/TL/
内分泌代謝内科：EN/ZH/PT/ES/TL/
腎臓内科：EN/ZH/PT/ES/TL/
血液内科：EN/ZH/PT/ES/TL/
脳神経内科：EN/ZH/PT/ES/TL/　　　　　　　　　　　　　　　　　　　内科：EN/ZH/PT/ES/TL/
外科：EN/ZH/PT/ES/TL/
消化器外科：EN/ZH/PT/ES/TL/
乳腺外科：EN/ZH/PT/ES/TL/
心臓血管外科：EN/ZH/PT/ES/TL/　　　　　　　　　　　　小児科：EN/ZH/PT/ES/TL/
皮膚科：EN/ZH/PT/ES/TL/
脳神経外科：EN/ZH/PT/ES/TL/
泌尿器科：EN/ZH/PT/ES/TL/
整形外科：EN/ZH/PT/ES/TL/　　　　　　　　　　　　　　　　　形成外科：EN/ZH/PT/ES/TL/
眼科：EN/ZH/PT/ES/TL/
耳鼻咽喉科：EN/ZH/PT/ES/TL/
産科：EN/ZH/PT/ES/TL/
婦人科：EN/ZH/PT/ES/TL/
歯科：EN/ZH/PT/ES/TL/
その他：EN/ZH/PT/ES/TL/</t>
    <phoneticPr fontId="13"/>
  </si>
  <si>
    <t>VISA、MASTER、AMEX、JCB、DinersClub</t>
    <phoneticPr fontId="1"/>
  </si>
  <si>
    <t>8:30-17:00 EN/ZH/PT/ES/TL/(通訳不在時は対応不可）</t>
    <phoneticPr fontId="13"/>
  </si>
  <si>
    <t>24時間：EN/ZH/KO/PT/ES/TL/他 計32言語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</si>
  <si>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</si>
  <si>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</si>
  <si>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</si>
  <si>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</si>
  <si>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</si>
  <si>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</si>
  <si>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</si>
  <si>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</si>
  <si>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</si>
  <si>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</si>
  <si>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</si>
  <si>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</si>
  <si>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</si>
  <si>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</si>
  <si>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</si>
  <si>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</si>
  <si>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</si>
  <si>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</si>
  <si>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</si>
  <si>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</si>
  <si>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</si>
  <si>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</si>
  <si>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</si>
  <si>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</si>
  <si>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</si>
  <si>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</si>
  <si>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</si>
  <si>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</si>
  <si>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</si>
  <si>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</si>
  <si>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</si>
  <si>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</si>
  <si>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</si>
  <si>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</si>
  <si>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</si>
  <si>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</si>
  <si>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</si>
  <si>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</si>
  <si>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</si>
  <si>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</si>
  <si>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</si>
  <si>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</si>
  <si>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</si>
  <si>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</si>
  <si>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</si>
  <si>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</si>
  <si>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</si>
  <si>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</si>
  <si>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</si>
  <si>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</si>
  <si>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</si>
  <si>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</si>
  <si>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</si>
  <si>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</si>
  <si>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</si>
  <si>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</si>
  <si>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</si>
  <si>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月・水・金
16:00-18:30</t>
    <phoneticPr fontId="9"/>
  </si>
  <si>
    <t>https://mnnc.jp  (日本語)</t>
    <phoneticPr fontId="9"/>
  </si>
  <si>
    <t>内科：EN</t>
    <phoneticPr fontId="10"/>
  </si>
  <si>
    <t>月-土
8:00-11:30
月・水・金
16:00-18:30：EN</t>
    <rPh sb="0" eb="1">
      <t>ゲツ</t>
    </rPh>
    <rPh sb="2" eb="3">
      <t>ド</t>
    </rPh>
    <rPh sb="15" eb="16">
      <t>ゲツ</t>
    </rPh>
    <rPh sb="17" eb="18">
      <t>スイ</t>
    </rPh>
    <rPh sb="19" eb="20">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</si>
  <si>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</si>
  <si>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</si>
  <si>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</si>
  <si>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</si>
  <si>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</si>
  <si>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</si>
  <si>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</si>
  <si>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</si>
  <si>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</si>
  <si>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</si>
  <si>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</si>
  <si>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</si>
  <si>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</si>
  <si>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</si>
  <si>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</si>
  <si>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</si>
  <si>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</si>
  <si>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</si>
  <si>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</si>
  <si>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</si>
  <si>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</si>
  <si>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</si>
  <si>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</si>
  <si>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</si>
  <si>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</si>
  <si>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</si>
  <si>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</si>
  <si>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</si>
  <si>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</si>
  <si>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</si>
  <si>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</si>
  <si>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</si>
  <si>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</si>
  <si>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</si>
  <si>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</si>
  <si>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</si>
  <si>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</si>
  <si>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</si>
  <si>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</si>
  <si>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</si>
  <si>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</si>
  <si>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</si>
  <si>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</si>
  <si>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</si>
  <si>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</si>
  <si>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</si>
  <si>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</si>
  <si>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</si>
  <si>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</si>
  <si>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</si>
  <si>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</si>
  <si>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</si>
  <si>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</si>
  <si>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</si>
  <si>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</si>
  <si>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</si>
  <si>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</si>
  <si>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</si>
  <si>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</si>
  <si>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</si>
  <si>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</si>
  <si>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</si>
  <si>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</si>
  <si>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</si>
  <si>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</si>
  <si>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</si>
  <si>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</si>
  <si>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</si>
  <si>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</si>
  <si>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</si>
  <si>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</si>
  <si>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</si>
  <si>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タブレットによる翻訳
ポケトークにて対応
電話医療通訳</t>
    <rPh sb="8" eb="10">
      <t>ホンヤク</t>
    </rPh>
    <rPh sb="21" eb="27">
      <t>デンワイリョウツウヤク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</si>
  <si>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</si>
  <si>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</si>
  <si>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</si>
  <si>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</si>
  <si>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</si>
  <si>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</si>
  <si>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</si>
  <si>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</si>
  <si>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</si>
  <si>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</si>
  <si>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</si>
  <si>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</si>
  <si>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</si>
  <si>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</si>
  <si>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</si>
  <si>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</si>
  <si>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</si>
  <si>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</si>
  <si>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</si>
  <si>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</si>
  <si>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</si>
  <si>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</si>
  <si>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</si>
  <si>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</si>
  <si>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</si>
  <si>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</si>
  <si>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</si>
  <si>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</si>
  <si>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</si>
  <si>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</si>
  <si>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</si>
  <si>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</si>
  <si>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</si>
  <si>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</si>
  <si>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</si>
  <si>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</si>
  <si>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</si>
  <si>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</si>
  <si>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</si>
  <si>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</si>
  <si>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https://www.kumiai.gfkosei.or.jp/ （日本語）</t>
    <rPh sb="35" eb="38">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</si>
  <si>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</si>
  <si>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ポケトーク、タブレットのフリーアプリによる翻訳</t>
    <rPh sb="21" eb="23">
      <t>ホンヤク</t>
    </rPh>
    <phoneticPr fontId="27"/>
  </si>
  <si>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</si>
  <si>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</si>
  <si>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</si>
  <si>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</si>
  <si>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</si>
  <si>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</si>
  <si>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</si>
  <si>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</si>
  <si>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</si>
  <si>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</si>
  <si>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</si>
  <si>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</si>
  <si>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</si>
  <si>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</si>
  <si>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</si>
  <si>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</si>
  <si>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</si>
  <si>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</si>
  <si>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</si>
  <si>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歯科診療所</t>
    <rPh sb="0" eb="2">
      <t>シカ</t>
    </rPh>
    <phoneticPr fontId="9"/>
  </si>
  <si>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</si>
  <si>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</si>
  <si>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</si>
  <si>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</si>
  <si>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</si>
  <si>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</si>
  <si>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8:30-11:30、15:30-17:30　土(第4のみ)　8:30-11:30</t>
    <rPh sb="27" eb="28">
      <t>ド</t>
    </rPh>
    <rPh sb="29" eb="30">
      <t>ダイ</t>
    </rPh>
    <phoneticPr fontId="9"/>
  </si>
  <si>
    <t>https://imai-iin-nakatsugawa.com/</t>
    <phoneticPr fontId="10"/>
  </si>
  <si>
    <t>内科、小児科：ENと音声翻訳機にある言語</t>
    <rPh sb="0" eb="2">
      <t>ナイカ</t>
    </rPh>
    <rPh sb="3" eb="6">
      <t>ショウニカ</t>
    </rPh>
    <rPh sb="10" eb="15">
      <t>オンセイホンヤクキ</t>
    </rPh>
    <rPh sb="18" eb="20">
      <t>ゲンゴ</t>
    </rPh>
    <phoneticPr fontId="10"/>
  </si>
  <si>
    <t>Pay Pay</t>
    <phoneticPr fontId="13"/>
  </si>
  <si>
    <t>医師による英会話、音声翻訳機76言語</t>
    <rPh sb="0" eb="2">
      <t>イシ</t>
    </rPh>
    <rPh sb="5" eb="8">
      <t>エイカイワ</t>
    </rPh>
    <rPh sb="9" eb="14">
      <t>オンセイホンヤクキ</t>
    </rPh>
    <rPh sb="16" eb="18">
      <t>ゲンゴ</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</si>
  <si>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</si>
  <si>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</si>
  <si>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</si>
  <si>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</si>
  <si>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</si>
  <si>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</si>
  <si>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</si>
  <si>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</si>
  <si>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</si>
  <si>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</si>
  <si>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</si>
  <si>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</si>
  <si>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</si>
  <si>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</si>
  <si>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</si>
  <si>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</si>
  <si>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</si>
  <si>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</si>
  <si>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</si>
  <si>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</si>
  <si>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</si>
  <si>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</si>
  <si>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</si>
  <si>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</si>
  <si>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</si>
  <si>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</si>
  <si>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</si>
  <si>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</si>
  <si>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</si>
  <si>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</si>
  <si>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</si>
  <si>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</si>
  <si>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</si>
  <si>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</si>
  <si>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</si>
  <si>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</si>
  <si>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</si>
  <si>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</si>
  <si>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</si>
  <si>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</si>
  <si>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0"/>
  </si>
  <si>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</si>
  <si>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</si>
  <si>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</si>
  <si>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</si>
  <si>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</si>
  <si>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</si>
  <si>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</si>
  <si>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</si>
  <si>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</si>
  <si>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</si>
  <si>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</si>
  <si>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</si>
  <si>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</si>
  <si>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</si>
  <si>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</si>
  <si>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</si>
  <si>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</si>
  <si>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</si>
  <si>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</si>
  <si>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</si>
  <si>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</si>
  <si>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</si>
  <si>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</si>
  <si>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</si>
  <si>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</si>
  <si>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</si>
  <si>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</si>
  <si>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</si>
  <si>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</si>
  <si>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</si>
  <si>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</si>
  <si>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</si>
  <si>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</si>
  <si>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</si>
  <si>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</si>
  <si>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</si>
  <si>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</si>
  <si>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</si>
  <si>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</si>
  <si>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</si>
  <si>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</si>
  <si>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</si>
  <si>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</si>
  <si>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</si>
  <si>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</si>
  <si>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</si>
  <si>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</si>
  <si>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</si>
  <si>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</si>
  <si>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</si>
  <si>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</si>
  <si>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</si>
  <si>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</si>
  <si>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</si>
  <si>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</si>
  <si>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</si>
  <si>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</si>
  <si>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</si>
  <si>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</si>
  <si>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</si>
  <si>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</si>
  <si>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</si>
  <si>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</si>
  <si>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</si>
  <si>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</si>
  <si>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</si>
  <si>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</si>
  <si>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</si>
  <si>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</si>
  <si>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</si>
  <si>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</si>
  <si>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</si>
  <si>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</si>
  <si>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</si>
  <si>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</si>
  <si>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</si>
  <si>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</si>
  <si>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</si>
  <si>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</si>
  <si>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</si>
  <si>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</si>
  <si>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</si>
  <si>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</si>
  <si>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</si>
  <si>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</si>
  <si>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</si>
  <si>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</si>
  <si>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</si>
  <si>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</si>
  <si>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</si>
  <si>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</si>
  <si>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</si>
  <si>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</si>
  <si>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</si>
  <si>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</si>
  <si>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</si>
  <si>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</si>
  <si>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</si>
  <si>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</si>
  <si>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</si>
  <si>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</si>
  <si>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</si>
  <si>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</si>
  <si>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</si>
  <si>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</si>
  <si>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</si>
  <si>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</si>
  <si>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</si>
  <si>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</si>
  <si>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</si>
  <si>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</si>
  <si>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</si>
  <si>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</si>
  <si>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</si>
  <si>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</si>
  <si>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</si>
  <si>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</si>
  <si>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</si>
  <si>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</si>
  <si>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</si>
  <si>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</si>
  <si>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</si>
  <si>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</si>
  <si>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</si>
  <si>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</si>
  <si>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</si>
  <si>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</si>
  <si>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</si>
  <si>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</si>
  <si>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</si>
  <si>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</si>
  <si>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</si>
  <si>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</si>
  <si>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</si>
  <si>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</si>
  <si>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</si>
  <si>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</si>
  <si>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</si>
  <si>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</si>
  <si>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</si>
  <si>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</si>
  <si>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</si>
  <si>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</si>
  <si>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</si>
  <si>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</si>
  <si>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</si>
  <si>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</si>
  <si>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</si>
  <si>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</si>
  <si>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https://www.kanbarahp.com/ (日本語)</t>
  </si>
  <si>
    <t>内科：EN、FR、外科：EN、脳神経外科：EN</t>
  </si>
  <si>
    <t>VISA、MASTER、AMEX、Diners Club、JCB、
DISCOVER、IEON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</si>
  <si>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</si>
  <si>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</si>
  <si>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</si>
  <si>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</si>
  <si>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</si>
  <si>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</si>
  <si>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</si>
  <si>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</si>
  <si>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</si>
  <si>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</si>
  <si>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</si>
  <si>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</si>
  <si>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</si>
  <si>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</si>
  <si>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</si>
  <si>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</si>
  <si>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</si>
  <si>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</si>
  <si>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</si>
  <si>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</si>
  <si>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</si>
  <si>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</si>
  <si>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</si>
  <si>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</si>
  <si>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</si>
  <si>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</si>
  <si>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</si>
  <si>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</si>
  <si>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</si>
  <si>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</si>
  <si>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</si>
  <si>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</si>
  <si>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</si>
  <si>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</si>
  <si>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</si>
  <si>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</si>
  <si>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</si>
  <si>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</si>
  <si>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</si>
  <si>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</si>
  <si>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</si>
  <si>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</si>
  <si>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</si>
  <si>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</si>
  <si>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</si>
  <si>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</si>
  <si>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</si>
  <si>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</si>
  <si>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</si>
  <si>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</si>
  <si>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</si>
  <si>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</si>
  <si>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</si>
  <si>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</si>
  <si>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</si>
  <si>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</si>
  <si>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</si>
  <si>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</si>
  <si>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</si>
  <si>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</si>
  <si>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</si>
  <si>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</si>
  <si>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</si>
  <si>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</si>
  <si>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</si>
  <si>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</si>
  <si>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</si>
  <si>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</si>
  <si>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</si>
  <si>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</si>
  <si>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</si>
  <si>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</si>
  <si>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</si>
  <si>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</si>
  <si>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</si>
  <si>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</si>
  <si>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</si>
  <si>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</si>
  <si>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</si>
  <si>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</si>
  <si>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</si>
  <si>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</si>
  <si>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</si>
  <si>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</si>
  <si>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</si>
  <si>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</si>
  <si>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</si>
  <si>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</si>
  <si>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</si>
  <si>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</si>
  <si>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</si>
  <si>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</si>
  <si>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</si>
  <si>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</si>
  <si>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</si>
  <si>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</si>
  <si>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</si>
  <si>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EN,ZH</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</si>
  <si>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</si>
  <si>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</si>
  <si>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</si>
  <si>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</si>
  <si>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</si>
  <si>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</si>
  <si>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</si>
  <si>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</si>
  <si>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</si>
  <si>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</si>
  <si>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</si>
  <si>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</si>
  <si>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</si>
  <si>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</si>
  <si>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</si>
  <si>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</si>
  <si>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</si>
  <si>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</si>
  <si>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</si>
  <si>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</si>
  <si>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</si>
  <si>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</si>
  <si>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</si>
  <si>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</si>
  <si>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</si>
  <si>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</si>
  <si>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</si>
  <si>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</si>
  <si>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</si>
  <si>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</si>
  <si>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</si>
  <si>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</si>
  <si>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</si>
  <si>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</si>
  <si>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</si>
  <si>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</si>
  <si>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</si>
  <si>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</si>
  <si>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</si>
  <si>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</si>
  <si>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</si>
  <si>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</si>
  <si>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</si>
  <si>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</si>
  <si>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</si>
  <si>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</si>
  <si>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</si>
  <si>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</si>
  <si>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</si>
  <si>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</si>
  <si>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</si>
  <si>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</si>
  <si>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</si>
  <si>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</si>
  <si>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</si>
  <si>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</si>
  <si>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</si>
  <si>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</si>
  <si>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</si>
  <si>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</si>
  <si>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</si>
  <si>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</si>
  <si>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</si>
  <si>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</si>
  <si>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</si>
  <si>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</si>
  <si>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</si>
  <si>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</si>
  <si>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</si>
  <si>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</si>
  <si>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</si>
  <si>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</si>
  <si>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</si>
  <si>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</si>
  <si>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</si>
  <si>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</si>
  <si>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</si>
  <si>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</si>
  <si>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</si>
  <si>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</si>
  <si>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</si>
  <si>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</si>
  <si>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</si>
  <si>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</si>
  <si>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</si>
  <si>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</si>
  <si>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</si>
  <si>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</si>
  <si>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</si>
  <si>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</si>
  <si>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</si>
  <si>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</si>
  <si>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</si>
  <si>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</si>
  <si>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</si>
  <si>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</si>
  <si>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</si>
  <si>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</si>
  <si>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</si>
  <si>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</si>
  <si>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</si>
  <si>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</si>
  <si>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</si>
  <si>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</si>
  <si>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</si>
  <si>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</si>
  <si>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</si>
  <si>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</si>
  <si>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</si>
  <si>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</si>
  <si>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</si>
  <si>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</si>
  <si>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</si>
  <si>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</si>
  <si>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</si>
  <si>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</si>
  <si>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</si>
  <si>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</si>
  <si>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</si>
  <si>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</si>
  <si>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</si>
  <si>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</si>
  <si>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</si>
  <si>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</si>
  <si>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</si>
  <si>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</si>
  <si>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</si>
  <si>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</si>
  <si>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</si>
  <si>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</si>
  <si>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</si>
  <si>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</si>
  <si>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</si>
  <si>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</si>
  <si>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</si>
  <si>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</si>
  <si>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</si>
  <si>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</si>
  <si>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</si>
  <si>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</si>
  <si>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</si>
  <si>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</si>
  <si>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</si>
  <si>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</si>
  <si>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</si>
  <si>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</si>
  <si>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</si>
  <si>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</si>
  <si>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</si>
  <si>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</si>
  <si>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</si>
  <si>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</si>
  <si>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</si>
  <si>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</si>
  <si>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</si>
  <si>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</si>
  <si>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</si>
  <si>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</si>
  <si>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</si>
  <si>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</si>
  <si>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</si>
  <si>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</si>
  <si>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</si>
  <si>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</si>
  <si>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</si>
  <si>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</si>
  <si>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</si>
  <si>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</si>
  <si>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</si>
  <si>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</si>
  <si>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</si>
  <si>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</si>
  <si>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</si>
  <si>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</si>
  <si>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</si>
  <si>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</si>
  <si>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</si>
  <si>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</si>
  <si>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</si>
  <si>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</si>
  <si>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</si>
  <si>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</si>
  <si>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</si>
  <si>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</si>
  <si>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</si>
  <si>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</si>
  <si>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</si>
  <si>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</si>
  <si>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</si>
  <si>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</si>
  <si>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</si>
  <si>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</si>
  <si>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</si>
  <si>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</si>
  <si>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</si>
  <si>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</si>
  <si>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</si>
  <si>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</si>
  <si>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</si>
  <si>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</si>
  <si>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</si>
  <si>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</si>
  <si>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</si>
  <si>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</si>
  <si>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</si>
  <si>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</si>
  <si>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</si>
  <si>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</si>
  <si>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</si>
  <si>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</si>
  <si>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</si>
  <si>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</si>
  <si>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</si>
  <si>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</si>
  <si>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</si>
  <si>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</si>
  <si>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</si>
  <si>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</si>
  <si>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</si>
  <si>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</si>
  <si>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</si>
  <si>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</si>
  <si>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</si>
  <si>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</si>
  <si>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</si>
  <si>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</si>
  <si>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</si>
  <si>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</si>
  <si>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</si>
  <si>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</si>
  <si>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</si>
  <si>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</si>
  <si>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</si>
  <si>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</si>
  <si>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</si>
  <si>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</si>
  <si>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</si>
  <si>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</si>
  <si>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</si>
  <si>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</si>
  <si>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</si>
  <si>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</si>
  <si>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</si>
  <si>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</si>
  <si>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</si>
  <si>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</si>
  <si>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</si>
  <si>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</si>
  <si>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</si>
  <si>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</si>
  <si>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</si>
  <si>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</si>
  <si>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</si>
  <si>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</si>
  <si>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</si>
  <si>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</si>
  <si>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</si>
  <si>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</si>
  <si>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</si>
  <si>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</si>
  <si>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</si>
  <si>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</si>
  <si>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</si>
  <si>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</si>
  <si>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</si>
  <si>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</si>
  <si>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</si>
  <si>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</si>
  <si>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</si>
  <si>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</si>
  <si>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</si>
  <si>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</si>
  <si>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</si>
  <si>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</si>
  <si>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</si>
  <si>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</si>
  <si>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</si>
  <si>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　名古屋ヒルトンプラザB1Ｆ</t>
    <rPh sb="0" eb="4">
      <t>ナゴヤシ</t>
    </rPh>
    <rPh sb="4" eb="6">
      <t>ナカク</t>
    </rPh>
    <rPh sb="6" eb="7">
      <t>サカエ</t>
    </rPh>
    <rPh sb="13" eb="16">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</si>
  <si>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</si>
  <si>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</si>
  <si>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</si>
  <si>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</si>
  <si>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</si>
  <si>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</si>
  <si>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</si>
  <si>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</si>
  <si>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</si>
  <si>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</si>
  <si>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</si>
  <si>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</si>
  <si>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</si>
  <si>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</si>
  <si>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</si>
  <si>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</si>
  <si>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</si>
  <si>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</si>
  <si>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</si>
  <si>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</si>
  <si>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</si>
  <si>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</si>
  <si>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</si>
  <si>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</si>
  <si>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</si>
  <si>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</si>
  <si>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</si>
  <si>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</si>
  <si>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</si>
  <si>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</si>
  <si>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</si>
  <si>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</si>
  <si>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</si>
  <si>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</si>
  <si>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</si>
  <si>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</si>
  <si>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</si>
  <si>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</si>
  <si>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</si>
  <si>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</si>
  <si>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</si>
  <si>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</si>
  <si>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</si>
  <si>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</si>
  <si>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</si>
  <si>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</si>
  <si>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</si>
  <si>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</si>
  <si>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</si>
  <si>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</si>
  <si>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</si>
  <si>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</si>
  <si>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</si>
  <si>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</si>
  <si>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</si>
  <si>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</si>
  <si>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</si>
  <si>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</si>
  <si>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</si>
  <si>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</si>
  <si>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</si>
  <si>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</si>
  <si>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</si>
  <si>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</si>
  <si>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</si>
  <si>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</si>
  <si>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</si>
  <si>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</si>
  <si>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</si>
  <si>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</si>
  <si>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</si>
  <si>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</si>
  <si>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</si>
  <si>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</si>
  <si>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</si>
  <si>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</si>
  <si>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</si>
  <si>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</si>
  <si>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</si>
  <si>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</si>
  <si>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</si>
  <si>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</si>
  <si>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</si>
  <si>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</si>
  <si>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</si>
  <si>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</si>
  <si>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</si>
  <si>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</si>
  <si>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</si>
  <si>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</si>
  <si>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</si>
  <si>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</si>
  <si>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</si>
  <si>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</si>
  <si>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</si>
  <si>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</si>
  <si>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</si>
  <si>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</si>
  <si>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</si>
  <si>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</si>
  <si>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</si>
  <si>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</si>
  <si>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</si>
  <si>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</si>
  <si>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</si>
  <si>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</si>
  <si>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</si>
  <si>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</si>
  <si>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</si>
  <si>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</si>
  <si>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</si>
  <si>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</si>
  <si>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</si>
  <si>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</si>
  <si>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</si>
  <si>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</si>
  <si>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</si>
  <si>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</si>
  <si>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</si>
  <si>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</si>
  <si>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</si>
  <si>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歯科：EN</t>
    <rPh sb="0" eb="2">
      <t>シカ</t>
    </rPh>
    <phoneticPr fontId="10"/>
  </si>
  <si>
    <t>せがわ歯科室</t>
    <phoneticPr fontId="14"/>
  </si>
  <si>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</si>
  <si>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</si>
  <si>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</si>
  <si>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</si>
  <si>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</si>
  <si>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</si>
  <si>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</si>
  <si>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</si>
  <si>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</si>
  <si>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</si>
  <si>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</si>
  <si>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</si>
  <si>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</si>
  <si>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</si>
  <si>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</si>
  <si>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</si>
  <si>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</si>
  <si>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</si>
  <si>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</si>
  <si>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</si>
  <si>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</si>
  <si>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</si>
  <si>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</si>
  <si>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</si>
  <si>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</si>
  <si>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</si>
  <si>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</si>
  <si>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</si>
  <si>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</si>
  <si>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</si>
  <si>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</si>
  <si>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</si>
  <si>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</si>
  <si>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</si>
  <si>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</si>
  <si>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</si>
  <si>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</si>
  <si>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</si>
  <si>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</si>
  <si>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</si>
  <si>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</si>
  <si>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</si>
  <si>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</si>
  <si>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</si>
  <si>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</si>
  <si>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</si>
  <si>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</si>
  <si>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</si>
  <si>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</si>
  <si>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</si>
  <si>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</si>
  <si>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</si>
  <si>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</si>
  <si>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</si>
  <si>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知多半島総合医療センター</t>
    <rPh sb="0" eb="4">
      <t>チタハントウ</t>
    </rPh>
    <rPh sb="4" eb="6">
      <t>ソウゴウ</t>
    </rPh>
    <rPh sb="6" eb="8">
      <t>イリョウ</t>
    </rPh>
    <phoneticPr fontId="46"/>
  </si>
  <si>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</si>
  <si>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</si>
  <si>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46"/>
  </si>
  <si>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</si>
  <si>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</si>
  <si>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46"/>
  </si>
  <si>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</si>
  <si>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46"/>
  </si>
  <si>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</si>
  <si>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</si>
  <si>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</si>
  <si>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</si>
  <si>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</si>
  <si>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</si>
  <si>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</si>
  <si>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</si>
  <si>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</si>
  <si>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</si>
  <si>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</si>
  <si>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</si>
  <si>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</si>
  <si>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</si>
  <si>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</si>
  <si>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</si>
  <si>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</si>
  <si>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</si>
  <si>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</si>
  <si>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</si>
  <si>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</si>
  <si>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</si>
  <si>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</si>
  <si>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</si>
  <si>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</si>
  <si>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46"/>
  </si>
  <si>
    <t>nakane dental dffice</t>
    <phoneticPr fontId="1"/>
  </si>
  <si>
    <t>470-0202</t>
  </si>
  <si>
    <t>愛知県みよし市三好丘2-1-11</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</si>
  <si>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</si>
  <si>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</si>
  <si>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</si>
  <si>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</si>
  <si>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</si>
  <si>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</si>
  <si>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</si>
  <si>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</si>
  <si>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西尾市熊味町南十五夜84</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</si>
  <si>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</si>
  <si>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</si>
  <si>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</si>
  <si>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</si>
  <si>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</si>
  <si>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</si>
  <si>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</si>
  <si>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</si>
  <si>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</si>
  <si>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</si>
  <si>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</si>
  <si>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</si>
  <si>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</si>
  <si>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</si>
  <si>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</si>
  <si>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</si>
  <si>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</si>
  <si>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</si>
  <si>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</si>
  <si>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</si>
  <si>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</si>
  <si>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</si>
  <si>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</si>
  <si>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</si>
  <si>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</si>
  <si>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</si>
  <si>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</si>
  <si>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</si>
  <si>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</si>
  <si>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</si>
  <si>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</si>
  <si>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</si>
  <si>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</si>
  <si>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</si>
  <si>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</si>
  <si>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</si>
  <si>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</si>
  <si>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</si>
  <si>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</si>
  <si>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</si>
  <si>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</si>
  <si>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</si>
  <si>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</si>
  <si>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</si>
  <si>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</si>
  <si>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</si>
  <si>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</si>
  <si>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</si>
  <si>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</si>
  <si>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</si>
  <si>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</si>
  <si>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</si>
  <si>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</si>
  <si>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</si>
  <si>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</si>
  <si>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</si>
  <si>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</si>
  <si>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</si>
  <si>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</si>
  <si>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</si>
  <si>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</si>
  <si>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</si>
  <si>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</si>
  <si>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</si>
  <si>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</si>
  <si>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</si>
  <si>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</si>
  <si>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</si>
  <si>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</si>
  <si>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</si>
  <si>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</si>
  <si>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</si>
  <si>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</si>
  <si>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</si>
  <si>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</si>
  <si>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</si>
  <si>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</si>
  <si>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</si>
  <si>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</si>
  <si>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</si>
  <si>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</si>
  <si>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</si>
  <si>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</si>
  <si>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</si>
  <si>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</si>
  <si>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</si>
  <si>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</si>
  <si>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</si>
  <si>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</si>
  <si>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</si>
  <si>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</si>
  <si>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</si>
  <si>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</si>
  <si>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</si>
  <si>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</si>
  <si>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</si>
  <si>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</si>
  <si>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</si>
  <si>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</si>
  <si>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</si>
  <si>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</si>
  <si>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</si>
  <si>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</si>
  <si>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</si>
  <si>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</si>
  <si>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</si>
  <si>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</si>
  <si>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</si>
  <si>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</si>
  <si>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</si>
  <si>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</si>
  <si>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</si>
  <si>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</si>
  <si>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</si>
  <si>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</si>
  <si>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</si>
  <si>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</si>
  <si>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</si>
  <si>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</si>
  <si>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</si>
  <si>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</si>
  <si>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</si>
  <si>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</si>
  <si>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</si>
  <si>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</si>
  <si>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</si>
  <si>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</si>
  <si>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</si>
  <si>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</si>
  <si>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</si>
  <si>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</si>
  <si>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</si>
  <si>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</si>
  <si>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</si>
  <si>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</si>
  <si>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</si>
  <si>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</si>
  <si>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</si>
  <si>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</si>
  <si>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</si>
  <si>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</si>
  <si>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</si>
  <si>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</si>
  <si>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</si>
  <si>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</si>
  <si>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</si>
  <si>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</si>
  <si>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</si>
  <si>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</si>
  <si>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</si>
  <si>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</si>
  <si>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</si>
  <si>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</si>
  <si>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</si>
  <si>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</si>
  <si>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</si>
  <si>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</si>
  <si>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</si>
  <si>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</si>
  <si>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</si>
  <si>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</si>
  <si>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</si>
  <si>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</si>
  <si>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</si>
  <si>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</si>
  <si>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</si>
  <si>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</si>
  <si>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</si>
  <si>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</si>
  <si>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</si>
  <si>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</si>
  <si>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</si>
  <si>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</si>
  <si>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</si>
  <si>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</si>
  <si>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</si>
  <si>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</si>
  <si>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</si>
  <si>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</si>
  <si>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</si>
  <si>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</si>
  <si>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</si>
  <si>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</si>
  <si>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</si>
  <si>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</si>
  <si>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</si>
  <si>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</si>
  <si>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</si>
  <si>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</si>
  <si>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</si>
  <si>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</si>
  <si>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</si>
  <si>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</si>
  <si>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</si>
  <si>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</si>
  <si>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</si>
  <si>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</si>
  <si>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</si>
  <si>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</si>
  <si>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</si>
  <si>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</si>
  <si>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</si>
  <si>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</si>
  <si>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</si>
  <si>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</si>
  <si>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</si>
  <si>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</si>
  <si>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</si>
  <si>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</si>
  <si>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</si>
  <si>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</si>
  <si>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</si>
  <si>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</si>
  <si>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</si>
  <si>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</si>
  <si>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</si>
  <si>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</si>
  <si>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</si>
  <si>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</si>
  <si>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</si>
  <si>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</si>
  <si>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</si>
  <si>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</si>
  <si>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</si>
  <si>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</si>
  <si>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</si>
  <si>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</si>
  <si>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</si>
  <si>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</si>
  <si>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</si>
  <si>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</si>
  <si>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</si>
  <si>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</si>
  <si>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</si>
  <si>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</si>
  <si>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</si>
  <si>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</si>
  <si>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</si>
  <si>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</si>
  <si>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</si>
  <si>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</si>
  <si>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</si>
  <si>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</si>
  <si>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</si>
  <si>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</si>
  <si>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</si>
  <si>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</si>
  <si>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</si>
  <si>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</si>
  <si>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</si>
  <si>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</si>
  <si>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</si>
  <si>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</si>
  <si>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</si>
  <si>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</si>
  <si>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</si>
  <si>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</si>
  <si>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</si>
  <si>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</si>
  <si>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</si>
  <si>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</si>
  <si>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</si>
  <si>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</si>
  <si>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</si>
  <si>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</si>
  <si>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</si>
  <si>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</si>
  <si>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</si>
  <si>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</si>
  <si>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</si>
  <si>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</si>
  <si>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</si>
  <si>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</si>
  <si>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</si>
  <si>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</si>
  <si>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</si>
  <si>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</si>
  <si>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</si>
  <si>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</si>
  <si>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</si>
  <si>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</si>
  <si>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</si>
  <si>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</si>
  <si>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</si>
  <si>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</si>
  <si>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</si>
  <si>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</si>
  <si>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</si>
  <si>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</si>
  <si>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</si>
  <si>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</si>
  <si>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</si>
  <si>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</si>
  <si>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</si>
  <si>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</si>
  <si>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</si>
  <si>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</si>
  <si>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</si>
  <si>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</si>
  <si>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</si>
  <si>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</si>
  <si>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</si>
  <si>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</si>
  <si>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</si>
  <si>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</si>
  <si>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</si>
  <si>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</si>
  <si>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</si>
  <si>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</si>
  <si>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</si>
  <si>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</si>
  <si>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</si>
  <si>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</si>
  <si>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</si>
  <si>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</si>
  <si>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</si>
  <si>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</si>
  <si>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</si>
  <si>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</si>
  <si>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</si>
  <si>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</si>
  <si>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</si>
  <si>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</si>
  <si>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</si>
  <si>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</si>
  <si>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</si>
  <si>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</si>
  <si>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</si>
  <si>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</si>
  <si>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</si>
  <si>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</si>
  <si>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</si>
  <si>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</si>
  <si>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</si>
  <si>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</si>
  <si>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</si>
  <si>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</si>
  <si>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</si>
  <si>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</si>
  <si>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</si>
  <si>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</si>
  <si>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</si>
  <si>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</si>
  <si>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</si>
  <si>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</si>
  <si>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</si>
  <si>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</si>
  <si>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</si>
  <si>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</si>
  <si>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</si>
  <si>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</si>
  <si>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</si>
  <si>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</si>
  <si>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</si>
  <si>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</si>
  <si>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</si>
  <si>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</si>
  <si>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</si>
  <si>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</si>
  <si>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</si>
  <si>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</si>
  <si>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</si>
  <si>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</si>
  <si>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</si>
  <si>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</si>
  <si>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</si>
  <si>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</si>
  <si>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</si>
  <si>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</si>
  <si>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</si>
  <si>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</si>
  <si>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</si>
  <si>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</si>
  <si>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</si>
  <si>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</si>
  <si>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</si>
  <si>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</si>
  <si>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</si>
  <si>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</si>
  <si>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</si>
  <si>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</si>
  <si>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</si>
  <si>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</si>
  <si>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</si>
  <si>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</si>
  <si>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</si>
  <si>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</si>
  <si>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</si>
  <si>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</si>
  <si>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</si>
  <si>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</si>
  <si>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</si>
  <si>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</si>
  <si>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</si>
  <si>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</si>
  <si>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</si>
  <si>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</si>
  <si>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</si>
  <si>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</si>
  <si>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</si>
  <si>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</si>
  <si>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</si>
  <si>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</si>
  <si>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</si>
  <si>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</si>
  <si>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</si>
  <si>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</si>
  <si>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</si>
  <si>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</si>
  <si>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</si>
  <si>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</si>
  <si>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</si>
  <si>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</si>
  <si>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</si>
  <si>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</si>
  <si>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</si>
  <si>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</si>
  <si>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</si>
  <si>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</si>
  <si>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</si>
  <si>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</si>
  <si>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</si>
  <si>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</si>
  <si>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</si>
  <si>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</si>
  <si>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</si>
  <si>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</si>
  <si>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</si>
  <si>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</si>
  <si>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</si>
  <si>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</si>
  <si>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</si>
  <si>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</si>
  <si>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</si>
  <si>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</si>
  <si>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</si>
  <si>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</si>
  <si>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</si>
  <si>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</si>
  <si>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</si>
  <si>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</si>
  <si>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</si>
  <si>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</si>
  <si>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</si>
  <si>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</si>
  <si>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</si>
  <si>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</si>
  <si>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</si>
  <si>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</si>
  <si>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</si>
  <si>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</si>
  <si>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</si>
  <si>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</si>
  <si>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</si>
  <si>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</si>
  <si>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</si>
  <si>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</si>
  <si>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</si>
  <si>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</si>
  <si>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</si>
  <si>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</si>
  <si>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</si>
  <si>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</si>
  <si>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</si>
  <si>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</si>
  <si>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</si>
  <si>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</si>
  <si>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</si>
  <si>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</si>
  <si>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</si>
  <si>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</si>
  <si>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</si>
  <si>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</si>
  <si>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</si>
  <si>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</si>
  <si>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</si>
  <si>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</si>
  <si>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</si>
  <si>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</si>
  <si>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</si>
  <si>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</si>
  <si>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</si>
  <si>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</si>
  <si>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</si>
  <si>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</si>
  <si>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</si>
  <si>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</si>
  <si>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</si>
  <si>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</si>
  <si>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</si>
  <si>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</si>
  <si>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</si>
  <si>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</si>
  <si>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</si>
  <si>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</si>
  <si>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</si>
  <si>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</si>
  <si>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</si>
  <si>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</si>
  <si>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</si>
  <si>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</si>
  <si>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</si>
  <si>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</si>
  <si>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</si>
  <si>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</si>
  <si>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</si>
  <si>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</si>
  <si>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</si>
  <si>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</si>
  <si>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</si>
  <si>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</si>
  <si>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</si>
  <si>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</si>
  <si>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</si>
  <si>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</si>
  <si>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</si>
  <si>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</si>
  <si>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</si>
  <si>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</si>
  <si>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</si>
  <si>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</si>
  <si>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</si>
  <si>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</si>
  <si>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</si>
  <si>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</si>
  <si>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</si>
  <si>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</si>
  <si>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</si>
  <si>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</si>
  <si>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</si>
  <si>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</si>
  <si>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</si>
  <si>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</si>
  <si>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</si>
  <si>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</si>
  <si>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</si>
  <si>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</si>
  <si>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</si>
  <si>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</si>
  <si>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</si>
  <si>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</si>
  <si>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</si>
  <si>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</si>
  <si>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</si>
  <si>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</si>
  <si>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</si>
  <si>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</si>
  <si>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</si>
  <si>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</si>
  <si>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</si>
  <si>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</si>
  <si>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</si>
  <si>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</si>
  <si>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</si>
  <si>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</si>
  <si>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</si>
  <si>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</si>
  <si>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</si>
  <si>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</si>
  <si>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</si>
  <si>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</si>
  <si>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</si>
  <si>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</si>
  <si>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</si>
  <si>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</si>
  <si>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</si>
  <si>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</si>
  <si>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</si>
  <si>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</si>
  <si>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</si>
  <si>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</si>
  <si>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</si>
  <si>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</si>
  <si>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</si>
  <si>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</si>
  <si>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</si>
  <si>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</si>
  <si>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</si>
  <si>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</si>
  <si>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</si>
  <si>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</si>
  <si>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</si>
  <si>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</si>
  <si>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</si>
  <si>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</si>
  <si>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</si>
  <si>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</si>
  <si>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</si>
  <si>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</si>
  <si>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</si>
  <si>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</si>
  <si>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</si>
  <si>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</si>
  <si>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</si>
  <si>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</si>
  <si>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</si>
  <si>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</si>
  <si>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</si>
  <si>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</si>
  <si>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</si>
  <si>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</si>
  <si>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</si>
  <si>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</si>
  <si>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</si>
  <si>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</si>
  <si>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</si>
  <si>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</si>
  <si>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</si>
  <si>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</si>
  <si>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</si>
  <si>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</si>
  <si>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</si>
  <si>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</si>
  <si>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</si>
  <si>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</si>
  <si>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</si>
  <si>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</si>
  <si>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</si>
  <si>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</si>
  <si>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</si>
  <si>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</si>
  <si>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</si>
  <si>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</si>
  <si>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</si>
  <si>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</si>
  <si>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</si>
  <si>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</si>
  <si>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</si>
  <si>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</si>
  <si>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</si>
  <si>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</si>
  <si>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</si>
  <si>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</si>
  <si>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</si>
  <si>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</si>
  <si>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</si>
  <si>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</si>
  <si>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</si>
  <si>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</si>
  <si>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</si>
  <si>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</si>
  <si>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</si>
  <si>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</si>
  <si>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</si>
  <si>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</si>
  <si>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</si>
  <si>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</si>
  <si>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</si>
  <si>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</si>
  <si>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</si>
  <si>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</si>
  <si>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</si>
  <si>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</si>
  <si>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</si>
  <si>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</si>
  <si>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</si>
  <si>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</si>
  <si>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</si>
  <si>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</si>
  <si>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</si>
  <si>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</si>
  <si>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</si>
  <si>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</si>
  <si>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</si>
  <si>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</si>
  <si>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</si>
  <si>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</si>
  <si>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</si>
  <si>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</si>
  <si>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</si>
  <si>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</si>
  <si>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</si>
  <si>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</si>
  <si>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</si>
  <si>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</si>
  <si>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</si>
  <si>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</si>
  <si>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</si>
  <si>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</si>
  <si>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</si>
  <si>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</si>
  <si>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</si>
  <si>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</si>
  <si>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</si>
  <si>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</si>
  <si>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</si>
  <si>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</si>
  <si>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</si>
  <si>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</si>
  <si>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</si>
  <si>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</si>
  <si>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</si>
  <si>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</si>
  <si>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</si>
  <si>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</si>
  <si>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</si>
  <si>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</si>
  <si>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</si>
  <si>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</si>
  <si>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</si>
  <si>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</si>
  <si>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</si>
  <si>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</si>
  <si>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</si>
  <si>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</si>
  <si>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</si>
  <si>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</si>
  <si>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</si>
  <si>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</si>
  <si>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</si>
  <si>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</si>
  <si>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</si>
  <si>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</si>
  <si>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</si>
  <si>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</si>
  <si>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</si>
  <si>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</si>
  <si>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</si>
  <si>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</si>
  <si>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</si>
  <si>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</si>
  <si>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</si>
  <si>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</si>
  <si>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</si>
  <si>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</si>
  <si>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</si>
  <si>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</si>
  <si>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</si>
  <si>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</si>
  <si>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</si>
  <si>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</si>
  <si>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</si>
  <si>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</si>
  <si>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</si>
  <si>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</si>
  <si>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</si>
  <si>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</si>
  <si>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</si>
  <si>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</si>
  <si>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</si>
  <si>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</si>
  <si>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</si>
  <si>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</si>
  <si>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</si>
  <si>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</si>
  <si>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</si>
  <si>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</si>
  <si>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</si>
  <si>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</si>
  <si>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</si>
  <si>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</si>
  <si>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</si>
  <si>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</si>
  <si>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</si>
  <si>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</si>
  <si>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</si>
  <si>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</si>
  <si>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</si>
  <si>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</si>
  <si>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</si>
  <si>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</si>
  <si>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</si>
  <si>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</si>
  <si>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</si>
  <si>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</si>
  <si>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</si>
  <si>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</si>
  <si>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</si>
  <si>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</si>
  <si>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</si>
  <si>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</si>
  <si>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</si>
  <si>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</si>
  <si>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</si>
  <si>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</si>
  <si>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</si>
  <si>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</si>
  <si>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</si>
  <si>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</si>
  <si>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</si>
  <si>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</si>
  <si>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</si>
  <si>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</si>
  <si>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</si>
  <si>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</si>
  <si>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</si>
  <si>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</si>
  <si>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</si>
  <si>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</si>
  <si>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</si>
  <si>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</si>
  <si>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</si>
  <si>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</si>
  <si>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</si>
  <si>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</si>
  <si>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</si>
  <si>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</si>
  <si>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</si>
  <si>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</si>
  <si>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</si>
  <si>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</si>
  <si>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</si>
  <si>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</si>
  <si>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</si>
  <si>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</si>
  <si>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</si>
  <si>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</si>
  <si>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</si>
  <si>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</si>
  <si>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</si>
  <si>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</si>
  <si>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</si>
  <si>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</si>
  <si>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</si>
  <si>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</si>
  <si>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</si>
  <si>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</si>
  <si>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</si>
  <si>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</si>
  <si>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</si>
  <si>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</si>
  <si>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</si>
  <si>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</si>
  <si>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</si>
  <si>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</si>
  <si>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</si>
  <si>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</si>
  <si>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</si>
  <si>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</si>
  <si>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</si>
  <si>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</si>
  <si>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</si>
  <si>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</si>
  <si>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</si>
  <si>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</si>
  <si>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</si>
  <si>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</si>
  <si>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</si>
  <si>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</si>
  <si>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</si>
  <si>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</si>
  <si>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</si>
  <si>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</si>
  <si>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</si>
  <si>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</si>
  <si>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</si>
  <si>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</si>
  <si>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</si>
  <si>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</si>
  <si>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</si>
  <si>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</si>
  <si>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</si>
  <si>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</si>
  <si>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</si>
  <si>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</si>
  <si>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</si>
  <si>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</si>
  <si>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</si>
  <si>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</si>
  <si>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</si>
  <si>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</si>
  <si>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</si>
  <si>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</si>
  <si>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</si>
  <si>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</si>
  <si>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</si>
  <si>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</si>
  <si>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</si>
  <si>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</si>
  <si>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</si>
  <si>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</si>
  <si>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</si>
  <si>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</si>
  <si>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</si>
  <si>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</si>
  <si>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</si>
  <si>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</si>
  <si>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</si>
  <si>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</si>
  <si>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</si>
  <si>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</si>
  <si>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</si>
  <si>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</si>
  <si>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</si>
  <si>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</si>
  <si>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</si>
  <si>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</si>
  <si>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</si>
  <si>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</si>
  <si>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</si>
  <si>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</si>
  <si>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</si>
  <si>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</si>
  <si>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</si>
  <si>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</si>
  <si>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</si>
  <si>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</si>
  <si>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</si>
  <si>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</si>
  <si>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</si>
  <si>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</si>
  <si>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</si>
  <si>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</si>
  <si>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</si>
  <si>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</si>
  <si>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</si>
  <si>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</si>
  <si>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</si>
  <si>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</si>
  <si>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</si>
  <si>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</si>
  <si>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</si>
  <si>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</si>
  <si>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</si>
  <si>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</si>
  <si>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</si>
  <si>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</si>
  <si>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</si>
  <si>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</si>
  <si>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</si>
  <si>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</si>
  <si>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</si>
  <si>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</si>
  <si>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</si>
  <si>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</si>
  <si>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</si>
  <si>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</si>
  <si>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</si>
  <si>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</si>
  <si>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</si>
  <si>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</si>
  <si>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</si>
  <si>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</si>
  <si>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</si>
  <si>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</si>
  <si>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</si>
  <si>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</si>
  <si>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</si>
  <si>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</si>
  <si>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</si>
  <si>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</si>
  <si>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</si>
  <si>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</si>
  <si>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</si>
  <si>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</si>
  <si>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</si>
  <si>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</si>
  <si>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</si>
  <si>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</si>
  <si>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</si>
  <si>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</si>
  <si>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</si>
  <si>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</si>
  <si>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</si>
  <si>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</si>
  <si>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</si>
  <si>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</si>
  <si>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</si>
  <si>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</si>
  <si>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</si>
  <si>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</si>
  <si>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</si>
  <si>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</si>
  <si>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</si>
  <si>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</si>
  <si>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</si>
  <si>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</si>
  <si>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</si>
  <si>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</si>
  <si>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</si>
  <si>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</si>
  <si>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</si>
  <si>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</si>
  <si>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</si>
  <si>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</si>
  <si>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</si>
  <si>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</si>
  <si>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</si>
  <si>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</si>
  <si>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</si>
  <si>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</si>
  <si>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</si>
  <si>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</si>
  <si>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</si>
  <si>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</si>
  <si>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</si>
  <si>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</si>
  <si>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</si>
  <si>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</si>
  <si>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</si>
  <si>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</si>
  <si>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</si>
  <si>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</si>
  <si>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</si>
  <si>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</si>
  <si>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</si>
  <si>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</si>
  <si>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</si>
  <si>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</si>
  <si>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</si>
  <si>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</si>
  <si>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</si>
  <si>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</si>
  <si>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</si>
  <si>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</si>
  <si>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</si>
  <si>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</si>
  <si>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</si>
  <si>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</si>
  <si>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</si>
  <si>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</si>
  <si>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</si>
  <si>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</si>
  <si>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</si>
  <si>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</si>
  <si>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</si>
  <si>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</si>
  <si>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</si>
  <si>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</si>
  <si>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</si>
  <si>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</si>
  <si>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</si>
  <si>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</si>
  <si>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</si>
  <si>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</si>
  <si>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</si>
  <si>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</si>
  <si>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</si>
  <si>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</si>
  <si>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</si>
  <si>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</si>
  <si>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</si>
  <si>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</si>
  <si>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</si>
  <si>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</si>
  <si>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</si>
  <si>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</si>
  <si>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</si>
  <si>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</si>
  <si>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</si>
  <si>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</si>
  <si>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</si>
  <si>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</si>
  <si>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</si>
  <si>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</si>
  <si>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</si>
  <si>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</si>
  <si>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</si>
  <si>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</si>
  <si>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</si>
  <si>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</si>
  <si>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</si>
  <si>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</si>
  <si>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</si>
  <si>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</si>
  <si>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</si>
  <si>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</si>
  <si>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</si>
  <si>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</si>
  <si>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</si>
  <si>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</si>
  <si>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</si>
  <si>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</si>
  <si>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</si>
  <si>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</si>
  <si>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</si>
  <si>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</si>
  <si>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</si>
  <si>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</si>
  <si>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</si>
  <si>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</si>
  <si>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</si>
  <si>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</si>
  <si>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</si>
  <si>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</si>
  <si>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</si>
  <si>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</si>
  <si>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</si>
  <si>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</si>
  <si>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</si>
  <si>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</si>
  <si>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</si>
  <si>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</si>
  <si>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</si>
  <si>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</si>
  <si>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</si>
  <si>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</si>
  <si>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</si>
  <si>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</si>
  <si>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</si>
  <si>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</si>
  <si>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</si>
  <si>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</si>
  <si>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</si>
  <si>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</si>
  <si>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</si>
  <si>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</si>
  <si>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</si>
  <si>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</si>
  <si>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</si>
  <si>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</si>
  <si>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</si>
  <si>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</si>
  <si>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</si>
  <si>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</si>
  <si>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</si>
  <si>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</si>
  <si>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</si>
  <si>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</si>
  <si>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</si>
  <si>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</si>
  <si>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</si>
  <si>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</si>
  <si>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</si>
  <si>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</si>
  <si>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</si>
  <si>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</si>
  <si>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</si>
  <si>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</si>
  <si>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</si>
  <si>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</si>
  <si>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</si>
  <si>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</si>
  <si>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</si>
  <si>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</si>
  <si>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</si>
  <si>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</si>
  <si>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</si>
  <si>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</si>
  <si>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</si>
  <si>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</si>
  <si>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</si>
  <si>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</si>
  <si>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</si>
  <si>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</si>
  <si>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</si>
  <si>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</si>
  <si>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</si>
  <si>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</si>
  <si>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</si>
  <si>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</si>
  <si>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</si>
  <si>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</si>
  <si>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</si>
  <si>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</si>
  <si>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</si>
  <si>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</si>
  <si>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</si>
  <si>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</si>
  <si>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</si>
  <si>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</si>
  <si>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</si>
  <si>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</si>
  <si>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</si>
  <si>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</si>
  <si>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</si>
  <si>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</si>
  <si>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</si>
  <si>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</si>
  <si>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</si>
  <si>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</si>
  <si>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</si>
  <si>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</si>
  <si>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</si>
  <si>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</si>
  <si>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</si>
  <si>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</si>
  <si>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</si>
  <si>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</si>
  <si>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</si>
  <si>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</si>
  <si>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
外科,
整形外科(ポケトーク対応のみ）</t>
    <rPh sb="0" eb="2">
      <t>ナイカ</t>
    </rPh>
    <rPh sb="4" eb="6">
      <t>ゲカ</t>
    </rPh>
    <rPh sb="8" eb="10">
      <t>セイケイ</t>
    </rPh>
    <rPh sb="10" eb="12">
      <t>ゲカ</t>
    </rPh>
    <rPh sb="18" eb="20">
      <t>タイオウ</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</si>
  <si>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</si>
  <si>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</si>
  <si>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</si>
  <si>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</si>
  <si>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</si>
  <si>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</si>
  <si>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</si>
  <si>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</si>
  <si>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</si>
  <si>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</si>
  <si>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</si>
  <si>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</si>
  <si>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</si>
  <si>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</si>
  <si>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</si>
  <si>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</si>
  <si>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</si>
  <si>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</si>
  <si>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</si>
  <si>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</si>
  <si>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</si>
  <si>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</si>
  <si>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</si>
  <si>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</si>
  <si>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</si>
  <si>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</si>
  <si>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</si>
  <si>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</si>
  <si>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</si>
  <si>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</si>
  <si>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</si>
  <si>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</si>
  <si>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</si>
  <si>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</si>
  <si>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</si>
  <si>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</si>
  <si>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</si>
  <si>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</si>
  <si>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</si>
  <si>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</si>
  <si>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</si>
  <si>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</si>
  <si>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</si>
  <si>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</si>
  <si>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</si>
  <si>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</si>
  <si>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</si>
  <si>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</si>
  <si>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</si>
  <si>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</si>
  <si>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</si>
  <si>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</si>
  <si>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</si>
  <si>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</si>
  <si>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</si>
  <si>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</si>
  <si>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</si>
  <si>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</si>
  <si>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</si>
  <si>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</si>
  <si>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</si>
  <si>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</si>
  <si>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</si>
  <si>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</si>
  <si>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</si>
  <si>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</si>
  <si>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</si>
  <si>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</si>
  <si>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</si>
  <si>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</si>
  <si>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</si>
  <si>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</si>
  <si>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</si>
  <si>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</si>
  <si>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</si>
  <si>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</si>
  <si>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</si>
  <si>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</si>
  <si>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</si>
  <si>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</si>
  <si>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</si>
  <si>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</si>
  <si>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</si>
  <si>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</si>
  <si>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</si>
  <si>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</si>
  <si>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</si>
  <si>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</si>
  <si>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</si>
  <si>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</si>
  <si>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</si>
  <si>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</si>
  <si>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</si>
  <si>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</si>
  <si>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</si>
  <si>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</si>
  <si>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</si>
  <si>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</si>
  <si>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</si>
  <si>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</si>
  <si>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</si>
  <si>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</si>
  <si>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</si>
  <si>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</si>
  <si>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</si>
  <si>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</si>
  <si>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</si>
  <si>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</si>
  <si>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</si>
  <si>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</si>
  <si>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</si>
  <si>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</si>
  <si>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</si>
  <si>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</si>
  <si>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</si>
  <si>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</si>
  <si>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</si>
  <si>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</si>
  <si>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</si>
  <si>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</si>
  <si>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</si>
  <si>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</si>
  <si>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</si>
  <si>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</si>
  <si>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</si>
  <si>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</si>
  <si>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</si>
  <si>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</si>
  <si>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</si>
  <si>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</si>
  <si>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</si>
  <si>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</si>
  <si>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</si>
  <si>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</si>
  <si>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</si>
  <si>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</si>
  <si>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</si>
  <si>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</si>
  <si>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</si>
  <si>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</si>
  <si>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</si>
  <si>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</si>
  <si>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</si>
  <si>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</si>
  <si>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</si>
  <si>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</si>
  <si>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</si>
  <si>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</si>
  <si>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</si>
  <si>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</si>
  <si>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</si>
  <si>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</si>
  <si>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</si>
  <si>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</si>
  <si>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</si>
  <si>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</si>
  <si>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</si>
  <si>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</si>
  <si>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</si>
  <si>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</si>
  <si>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</si>
  <si>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</si>
  <si>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</si>
  <si>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</si>
  <si>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</si>
  <si>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</si>
  <si>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</si>
  <si>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</si>
  <si>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</si>
  <si>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</si>
  <si>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</si>
  <si>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</si>
  <si>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</si>
  <si>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</si>
  <si>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</si>
  <si>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</si>
  <si>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</si>
  <si>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</si>
  <si>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</si>
  <si>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</si>
  <si>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</si>
  <si>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</si>
  <si>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</si>
  <si>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</si>
  <si>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</si>
  <si>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</si>
  <si>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</si>
  <si>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</si>
  <si>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</si>
  <si>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</si>
  <si>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</si>
  <si>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</si>
  <si>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</si>
  <si>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</si>
  <si>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</si>
  <si>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</si>
  <si>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</si>
  <si>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</si>
  <si>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</si>
  <si>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</si>
  <si>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</si>
  <si>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</si>
  <si>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</si>
  <si>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</si>
  <si>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</si>
  <si>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</si>
  <si>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</si>
  <si>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</si>
  <si>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</si>
  <si>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</si>
  <si>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</si>
  <si>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</si>
  <si>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</si>
  <si>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</si>
  <si>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</si>
  <si>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</si>
  <si>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</si>
  <si>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</si>
  <si>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</si>
  <si>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</si>
  <si>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</si>
  <si>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</si>
  <si>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</si>
  <si>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</si>
  <si>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</si>
  <si>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</si>
  <si>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</si>
  <si>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</si>
  <si>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</si>
  <si>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</si>
  <si>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</si>
  <si>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</si>
  <si>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</si>
  <si>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</si>
  <si>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</si>
  <si>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</si>
  <si>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</si>
  <si>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</si>
  <si>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</si>
  <si>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</si>
  <si>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</si>
  <si>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</si>
  <si>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</si>
  <si>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</si>
  <si>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</si>
  <si>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</si>
  <si>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</si>
  <si>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</si>
  <si>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</si>
  <si>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</si>
  <si>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</si>
  <si>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</si>
  <si>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</si>
  <si>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</si>
  <si>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</si>
  <si>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</si>
  <si>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</si>
  <si>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</si>
  <si>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</si>
  <si>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</si>
  <si>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</si>
  <si>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</si>
  <si>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</si>
  <si>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</si>
  <si>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</si>
  <si>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</si>
  <si>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</si>
  <si>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</si>
  <si>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</si>
  <si>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</si>
  <si>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</si>
  <si>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</si>
  <si>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</si>
  <si>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</si>
  <si>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</si>
  <si>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</si>
  <si>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</si>
  <si>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</si>
  <si>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</si>
  <si>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</si>
  <si>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</si>
  <si>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</si>
  <si>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</si>
  <si>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</si>
  <si>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</si>
  <si>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</si>
  <si>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</si>
  <si>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</si>
  <si>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</si>
  <si>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</si>
  <si>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</si>
  <si>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</si>
  <si>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</si>
  <si>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</si>
  <si>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</si>
  <si>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</si>
  <si>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</si>
  <si>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</si>
  <si>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</si>
  <si>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</si>
  <si>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</si>
  <si>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</si>
  <si>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</si>
  <si>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</si>
  <si>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</si>
  <si>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</si>
  <si>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</si>
  <si>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</si>
  <si>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</si>
  <si>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</si>
  <si>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</si>
  <si>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</si>
  <si>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</si>
  <si>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</si>
  <si>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</si>
  <si>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</si>
  <si>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</si>
  <si>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</si>
  <si>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</si>
  <si>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</si>
  <si>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</si>
  <si>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</si>
  <si>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</si>
  <si>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</si>
  <si>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</si>
  <si>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</si>
  <si>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</si>
  <si>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</si>
  <si>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</si>
  <si>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</si>
  <si>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</si>
  <si>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</si>
  <si>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</si>
  <si>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</si>
  <si>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</si>
  <si>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</si>
  <si>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</si>
  <si>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</si>
  <si>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</si>
  <si>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</si>
  <si>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</si>
  <si>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</si>
  <si>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</si>
  <si>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</si>
  <si>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</si>
  <si>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</si>
  <si>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</si>
  <si>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</si>
  <si>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</si>
  <si>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</si>
  <si>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</si>
  <si>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</si>
  <si>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</si>
  <si>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</si>
  <si>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</si>
  <si>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</si>
  <si>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</si>
  <si>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</si>
  <si>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</si>
  <si>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</si>
  <si>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</si>
  <si>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</si>
  <si>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</si>
  <si>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</si>
  <si>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</si>
  <si>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</si>
  <si>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</si>
  <si>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</si>
  <si>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</si>
  <si>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</si>
  <si>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</si>
  <si>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</si>
  <si>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</si>
  <si>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</si>
  <si>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</si>
  <si>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</si>
  <si>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</si>
  <si>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</si>
  <si>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</si>
  <si>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</si>
  <si>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</si>
  <si>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</si>
  <si>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</si>
  <si>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</si>
  <si>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</si>
  <si>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</si>
  <si>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</si>
  <si>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</si>
  <si>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</si>
  <si>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</si>
  <si>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</si>
  <si>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</si>
  <si>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</si>
  <si>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</si>
  <si>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</si>
  <si>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</si>
  <si>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</si>
  <si>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</si>
  <si>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</si>
  <si>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</si>
  <si>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</si>
  <si>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</si>
  <si>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</si>
  <si>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</si>
  <si>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</si>
  <si>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</si>
  <si>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</si>
  <si>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</si>
  <si>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</si>
  <si>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</si>
  <si>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</si>
  <si>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</si>
  <si>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</si>
  <si>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</si>
  <si>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</si>
  <si>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</si>
  <si>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</si>
  <si>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</si>
  <si>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</si>
  <si>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</si>
  <si>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</si>
  <si>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</si>
  <si>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</si>
  <si>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</si>
  <si>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</si>
  <si>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</si>
  <si>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</si>
  <si>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</si>
  <si>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</si>
  <si>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</si>
  <si>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</si>
  <si>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</si>
  <si>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</si>
  <si>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</si>
  <si>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</si>
  <si>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</si>
  <si>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</si>
  <si>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</si>
  <si>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</si>
  <si>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</si>
  <si>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</si>
  <si>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</si>
  <si>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</si>
  <si>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</si>
  <si>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</si>
  <si>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</si>
  <si>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</si>
  <si>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</si>
  <si>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</si>
  <si>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</si>
  <si>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</si>
  <si>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</si>
  <si>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国立大学法人　京都大学　京都大学医学部附属病院</t>
    <rPh sb="0" eb="6">
      <t>コクリツダイガクホウジン</t>
    </rPh>
    <rPh sb="7" eb="11">
      <t>キョウトダイガク</t>
    </rPh>
    <rPh sb="12" eb="16">
      <t>キョウトダイガク</t>
    </rPh>
    <rPh sb="16" eb="19">
      <t>イガクブ</t>
    </rPh>
    <rPh sb="19" eb="23">
      <t>フゾクビョウイン</t>
    </rPh>
    <phoneticPr fontId="1"/>
  </si>
  <si>
    <t>Kyoto University Hospital</t>
    <phoneticPr fontId="1"/>
  </si>
  <si>
    <t>606-8507</t>
  </si>
  <si>
    <t>京都市左京区聖護院川原町54</t>
  </si>
  <si>
    <t>54 Shogoin-kawahara-cho, Sakyo-ku, Kyoto 606-8507, Japan</t>
  </si>
  <si>
    <t>0570-030-311</t>
  </si>
  <si>
    <t>月-金:8:15-11:00（救急外来24時間対応)
土日・祝日：救急外来24時間対応</t>
  </si>
  <si>
    <t>https://www.kuhp.kyoto-u.ac.jp/</t>
  </si>
  <si>
    <t xml:space="preserve">
内科、外科、眼科、産科、婦人科、小児科、皮膚科、泌尿器科、耳鼻咽喉科、整形外科、精神科、歯科口腔外科、矯正歯科、放射線科、麻酔科、脳神経外科、形成外科、心臓血管外科、呼吸器外科、リハビリテーション科、病理診断科、循環器内科、救急科、脳神経内科
※平日時間内は英語、中国語対応可、時間外は医療通訳ツール、ポケトークの対応言語にて対応可</t>
    <rPh sb="124" eb="126">
      <t>ヘイジツ</t>
    </rPh>
    <rPh sb="126" eb="128">
      <t>ジカン</t>
    </rPh>
    <rPh sb="128" eb="129">
      <t>ナイ</t>
    </rPh>
    <rPh sb="130" eb="132">
      <t>エイゴ</t>
    </rPh>
    <rPh sb="133" eb="136">
      <t>チュウゴクゴ</t>
    </rPh>
    <rPh sb="136" eb="138">
      <t>タイオウ</t>
    </rPh>
    <rPh sb="138" eb="139">
      <t>カ</t>
    </rPh>
    <rPh sb="140" eb="142">
      <t>ジカン</t>
    </rPh>
    <rPh sb="142" eb="143">
      <t>ガイ</t>
    </rPh>
    <rPh sb="144" eb="146">
      <t>イリョウ</t>
    </rPh>
    <rPh sb="146" eb="148">
      <t>ツウヤク</t>
    </rPh>
    <rPh sb="158" eb="160">
      <t>タイオウ</t>
    </rPh>
    <rPh sb="160" eb="162">
      <t>ゲンゴ</t>
    </rPh>
    <rPh sb="164" eb="166">
      <t>タイオウ</t>
    </rPh>
    <rPh sb="166" eb="167">
      <t>カ</t>
    </rPh>
    <phoneticPr fontId="1"/>
  </si>
  <si>
    <t>・VISA カード
・マスターカード
・JCB カード
・アメリカンエキスプレスカード
・ダイナースクラブカード
・銀聯カード</t>
    <rPh sb="58" eb="60">
      <t>ギンレン</t>
    </rPh>
    <phoneticPr fontId="1"/>
  </si>
  <si>
    <t xml:space="preserve">英語、中国語
月〜金曜 8:30-17:15 </t>
  </si>
  <si>
    <t>英語、中国語、スペイン語、フランス語、ヒンディー語、インドネシア語、ポルトガル語、ベンガル語、ロシア語、ドイツ語、韓国語、ベトナム語、イタリア語、ネパール語、モンゴル語、タガログ語　等</t>
  </si>
  <si>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</si>
  <si>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</si>
  <si>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</si>
  <si>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</si>
  <si>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</si>
  <si>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</si>
  <si>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</si>
  <si>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</si>
  <si>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</si>
  <si>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</si>
  <si>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</si>
  <si>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</si>
  <si>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</si>
  <si>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</si>
  <si>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</si>
  <si>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</si>
  <si>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</si>
  <si>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</si>
  <si>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</si>
  <si>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</si>
  <si>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</si>
  <si>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</si>
  <si>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</si>
  <si>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</si>
  <si>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</si>
  <si>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</si>
  <si>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</si>
  <si>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</si>
  <si>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</si>
  <si>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</si>
  <si>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</si>
  <si>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</si>
  <si>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</si>
  <si>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</si>
  <si>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</si>
  <si>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</si>
  <si>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</si>
  <si>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</si>
  <si>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</si>
  <si>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</si>
  <si>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</si>
  <si>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</si>
  <si>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</si>
  <si>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</si>
  <si>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</si>
  <si>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</si>
  <si>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</si>
  <si>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</si>
  <si>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</si>
  <si>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</si>
  <si>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</si>
  <si>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</si>
  <si>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</si>
  <si>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</si>
  <si>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</si>
  <si>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</si>
  <si>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</si>
  <si>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</si>
  <si>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</si>
  <si>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</si>
  <si>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</si>
  <si>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</si>
  <si>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</si>
  <si>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</si>
  <si>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</si>
  <si>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</si>
  <si>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</si>
  <si>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</si>
  <si>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</si>
  <si>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</si>
  <si>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</si>
  <si>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</si>
  <si>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</si>
  <si>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</si>
  <si>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</si>
  <si>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</si>
  <si>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</si>
  <si>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</si>
  <si>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</si>
  <si>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</si>
  <si>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</si>
  <si>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</si>
  <si>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</si>
  <si>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</si>
  <si>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</si>
  <si>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</si>
  <si>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</si>
  <si>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</si>
  <si>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</si>
  <si>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</si>
  <si>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</si>
  <si>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</si>
  <si>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</si>
  <si>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</si>
  <si>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</si>
  <si>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</si>
  <si>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</si>
  <si>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</si>
  <si>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</si>
  <si>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</si>
  <si>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</si>
  <si>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</si>
  <si>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</si>
  <si>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</si>
  <si>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</si>
  <si>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</si>
  <si>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</si>
  <si>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</si>
  <si>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</si>
  <si>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</si>
  <si>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</si>
  <si>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</si>
  <si>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</si>
  <si>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</si>
  <si>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</si>
  <si>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</si>
  <si>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</si>
  <si>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</si>
  <si>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</si>
  <si>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</si>
  <si>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</si>
  <si>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</si>
  <si>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</si>
  <si>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</si>
  <si>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</si>
  <si>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</si>
  <si>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</si>
  <si>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</si>
  <si>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</si>
  <si>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</si>
  <si>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</si>
  <si>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</si>
  <si>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</si>
  <si>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</si>
  <si>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</si>
  <si>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</si>
  <si>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</si>
  <si>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</si>
  <si>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</si>
  <si>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</si>
  <si>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</si>
  <si>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</si>
  <si>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</si>
  <si>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</si>
  <si>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</si>
  <si>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</si>
  <si>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</si>
  <si>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</si>
  <si>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</si>
  <si>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</si>
  <si>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</si>
  <si>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</si>
  <si>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</si>
  <si>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</si>
  <si>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</si>
  <si>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</si>
  <si>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</si>
  <si>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</si>
  <si>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</si>
  <si>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</si>
  <si>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</si>
  <si>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</si>
  <si>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</si>
  <si>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</si>
  <si>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</si>
  <si>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</si>
  <si>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</si>
  <si>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</si>
  <si>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</si>
  <si>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</si>
  <si>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</si>
  <si>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</si>
  <si>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</si>
  <si>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</si>
  <si>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</si>
  <si>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</si>
  <si>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</si>
  <si>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</si>
  <si>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</si>
  <si>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</si>
  <si>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</si>
  <si>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</si>
  <si>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</si>
  <si>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</si>
  <si>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</si>
  <si>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</si>
  <si>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</si>
  <si>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</si>
  <si>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</si>
  <si>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</si>
  <si>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</si>
  <si>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</si>
  <si>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</si>
  <si>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</si>
  <si>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</si>
  <si>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</si>
  <si>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</si>
  <si>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</si>
  <si>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</si>
  <si>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</si>
  <si>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</si>
  <si>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</si>
  <si>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</si>
  <si>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</si>
  <si>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</si>
  <si>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</si>
  <si>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</si>
  <si>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</si>
  <si>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</si>
  <si>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</si>
  <si>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</si>
  <si>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</si>
  <si>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</si>
  <si>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</si>
  <si>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</si>
  <si>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</si>
  <si>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</si>
  <si>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</si>
  <si>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</si>
  <si>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</si>
  <si>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</si>
  <si>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</si>
  <si>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</si>
  <si>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</si>
  <si>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</si>
  <si>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</si>
  <si>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</si>
  <si>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</si>
  <si>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</si>
  <si>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</si>
  <si>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</si>
  <si>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</si>
  <si>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</si>
  <si>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</si>
  <si>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</si>
  <si>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</si>
  <si>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</si>
  <si>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</si>
  <si>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</si>
  <si>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</si>
  <si>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</si>
  <si>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</si>
  <si>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</si>
  <si>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</si>
  <si>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</si>
  <si>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</si>
  <si>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</si>
  <si>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</si>
  <si>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</si>
  <si>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</si>
  <si>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</si>
  <si>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</si>
  <si>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</si>
  <si>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</si>
  <si>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</si>
  <si>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</si>
  <si>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</si>
  <si>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</si>
  <si>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</si>
  <si>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</si>
  <si>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</si>
  <si>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</si>
  <si>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</si>
  <si>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</si>
  <si>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</si>
  <si>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</si>
  <si>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</si>
  <si>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</si>
  <si>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</si>
  <si>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</si>
  <si>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</si>
  <si>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</si>
  <si>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</si>
  <si>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</si>
  <si>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</si>
  <si>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</si>
  <si>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</si>
  <si>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</si>
  <si>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</si>
  <si>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</si>
  <si>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</si>
  <si>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</si>
  <si>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</si>
  <si>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</si>
  <si>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</si>
  <si>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</si>
  <si>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</si>
  <si>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</si>
  <si>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</si>
  <si>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</si>
  <si>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</si>
  <si>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</si>
  <si>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</si>
  <si>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</si>
  <si>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</si>
  <si>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</si>
  <si>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</si>
  <si>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</si>
  <si>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</si>
  <si>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</si>
  <si>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</si>
  <si>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</si>
  <si>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</si>
  <si>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</si>
  <si>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</si>
  <si>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</si>
  <si>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</si>
  <si>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</si>
  <si>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</si>
  <si>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</si>
  <si>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</si>
  <si>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</si>
  <si>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</si>
  <si>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</si>
  <si>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</si>
  <si>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</si>
  <si>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</si>
  <si>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</si>
  <si>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</si>
  <si>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</si>
  <si>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</si>
  <si>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</si>
  <si>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</si>
  <si>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</si>
  <si>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</si>
  <si>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</si>
  <si>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</si>
  <si>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</si>
  <si>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</si>
  <si>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</si>
  <si>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</si>
  <si>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</si>
  <si>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</si>
  <si>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</si>
  <si>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</si>
  <si>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</si>
  <si>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</si>
  <si>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</si>
  <si>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</si>
  <si>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</si>
  <si>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</si>
  <si>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</si>
  <si>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</si>
  <si>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</si>
  <si>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</si>
  <si>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</si>
  <si>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</si>
  <si>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</si>
  <si>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</si>
  <si>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</si>
  <si>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</si>
  <si>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</si>
  <si>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</si>
  <si>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</si>
  <si>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</si>
  <si>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</si>
  <si>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</si>
  <si>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</si>
  <si>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</si>
  <si>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</si>
  <si>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</si>
  <si>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</si>
  <si>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</si>
  <si>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</si>
  <si>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</si>
  <si>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</si>
  <si>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</si>
  <si>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</si>
  <si>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</si>
  <si>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</si>
  <si>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</si>
  <si>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</si>
  <si>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</si>
  <si>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</si>
  <si>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</si>
  <si>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</si>
  <si>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</si>
  <si>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</si>
  <si>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</si>
  <si>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</si>
  <si>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</si>
  <si>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</si>
  <si>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</si>
  <si>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</si>
  <si>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</si>
  <si>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</si>
  <si>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</si>
  <si>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</si>
  <si>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</si>
  <si>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</si>
  <si>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</si>
  <si>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</si>
  <si>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</si>
  <si>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</si>
  <si>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</si>
  <si>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</si>
  <si>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</si>
  <si>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</si>
  <si>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</si>
  <si>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</si>
  <si>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</si>
  <si>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</si>
  <si>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</si>
  <si>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</si>
  <si>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</si>
  <si>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</si>
  <si>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</si>
  <si>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</si>
  <si>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</si>
  <si>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</si>
  <si>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</si>
  <si>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</si>
  <si>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</si>
  <si>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</si>
  <si>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</si>
  <si>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</si>
  <si>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</si>
  <si>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</si>
  <si>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</si>
  <si>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</si>
  <si>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</si>
  <si>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</si>
  <si>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</si>
  <si>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</si>
  <si>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</si>
  <si>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</si>
  <si>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</si>
  <si>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</si>
  <si>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</si>
  <si>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</si>
  <si>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</si>
  <si>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</si>
  <si>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</si>
  <si>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</si>
  <si>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</si>
  <si>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</si>
  <si>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</si>
  <si>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</si>
  <si>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</si>
  <si>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</si>
  <si>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</si>
  <si>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</si>
  <si>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</si>
  <si>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</si>
  <si>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</si>
  <si>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</si>
  <si>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</si>
  <si>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</si>
  <si>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</si>
  <si>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</si>
  <si>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</si>
  <si>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</si>
  <si>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</si>
  <si>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</si>
  <si>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</si>
  <si>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</si>
  <si>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</si>
  <si>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</si>
  <si>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</si>
  <si>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</si>
  <si>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</si>
  <si>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</si>
  <si>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</si>
  <si>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</si>
  <si>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</si>
  <si>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</si>
  <si>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</si>
  <si>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</si>
  <si>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</si>
  <si>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</si>
  <si>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</si>
  <si>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</si>
  <si>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</si>
  <si>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</si>
  <si>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</si>
  <si>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</si>
  <si>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</si>
  <si>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</si>
  <si>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</si>
  <si>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</si>
  <si>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</si>
  <si>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</si>
  <si>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</si>
  <si>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</si>
  <si>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</si>
  <si>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</si>
  <si>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</si>
  <si>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</si>
  <si>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</si>
  <si>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</si>
  <si>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</si>
  <si>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</si>
  <si>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</si>
  <si>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</si>
  <si>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</si>
  <si>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</si>
  <si>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</si>
  <si>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</si>
  <si>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</si>
  <si>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</si>
  <si>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</si>
  <si>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</si>
  <si>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</si>
  <si>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</si>
  <si>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</si>
  <si>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</si>
  <si>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</si>
  <si>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</si>
  <si>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</si>
  <si>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</si>
  <si>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</si>
  <si>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</si>
  <si>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</si>
  <si>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</si>
  <si>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</si>
  <si>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</si>
  <si>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</si>
  <si>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</si>
  <si>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</si>
  <si>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</si>
  <si>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</si>
  <si>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</si>
  <si>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</si>
  <si>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</si>
  <si>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</si>
  <si>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</si>
  <si>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</si>
  <si>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</si>
  <si>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</si>
  <si>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</si>
  <si>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</si>
  <si>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</si>
  <si>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</si>
  <si>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</si>
  <si>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</si>
  <si>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</si>
  <si>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</si>
  <si>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</si>
  <si>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</si>
  <si>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</si>
  <si>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</si>
  <si>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</si>
  <si>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</si>
  <si>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</si>
  <si>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</si>
  <si>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</si>
  <si>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</si>
  <si>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</si>
  <si>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</si>
  <si>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</si>
  <si>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</si>
  <si>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</si>
  <si>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</si>
  <si>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</si>
  <si>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</si>
  <si>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</si>
  <si>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</si>
  <si>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</si>
  <si>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</si>
  <si>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</si>
  <si>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</si>
  <si>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</si>
  <si>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</si>
  <si>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</si>
  <si>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</si>
  <si>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</si>
  <si>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</si>
  <si>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</si>
  <si>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</si>
  <si>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</si>
  <si>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</si>
  <si>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</si>
  <si>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</si>
  <si>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</si>
  <si>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</si>
  <si>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</si>
  <si>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</si>
  <si>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</si>
  <si>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</si>
  <si>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</si>
  <si>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</si>
  <si>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</si>
  <si>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</si>
  <si>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</si>
  <si>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</si>
  <si>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</si>
  <si>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</si>
  <si>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</si>
  <si>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</si>
  <si>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</si>
  <si>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</si>
  <si>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</si>
  <si>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</si>
  <si>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</si>
  <si>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</si>
  <si>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</si>
  <si>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</si>
  <si>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</si>
  <si>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</si>
  <si>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</si>
  <si>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</si>
  <si>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</si>
  <si>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</si>
  <si>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</si>
  <si>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</si>
  <si>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</si>
  <si>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</si>
  <si>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</si>
  <si>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</si>
  <si>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</si>
  <si>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</si>
  <si>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</si>
  <si>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</si>
  <si>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</si>
  <si>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</si>
  <si>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</si>
  <si>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</si>
  <si>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</si>
  <si>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</si>
  <si>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</si>
  <si>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</si>
  <si>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</si>
  <si>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</si>
  <si>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</si>
  <si>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</si>
  <si>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</si>
  <si>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</si>
  <si>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</si>
  <si>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</si>
  <si>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</si>
  <si>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</si>
  <si>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</si>
  <si>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</si>
  <si>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</si>
  <si>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</si>
  <si>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</si>
  <si>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</si>
  <si>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</si>
  <si>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</si>
  <si>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</si>
  <si>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</si>
  <si>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</si>
  <si>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</si>
  <si>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</si>
  <si>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</si>
  <si>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</si>
  <si>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</si>
  <si>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</si>
  <si>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</si>
  <si>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</si>
  <si>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</si>
  <si>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</si>
  <si>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</si>
  <si>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</si>
  <si>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</si>
  <si>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</si>
  <si>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</si>
  <si>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</si>
  <si>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</si>
  <si>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</si>
  <si>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</si>
  <si>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</si>
  <si>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</si>
  <si>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</si>
  <si>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</si>
  <si>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</si>
  <si>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</si>
  <si>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</si>
  <si>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</si>
  <si>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</si>
  <si>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</si>
  <si>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</si>
  <si>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</si>
  <si>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</si>
  <si>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</si>
  <si>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</si>
  <si>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</si>
  <si>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</si>
  <si>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</si>
  <si>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</si>
  <si>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</si>
  <si>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</si>
  <si>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Osaka　Lees'Clinic</t>
    <phoneticPr fontId="1"/>
  </si>
  <si>
    <t>531-0073</t>
  </si>
  <si>
    <t>大阪市北区本庄西１丁目13-15</t>
    <phoneticPr fontId="1"/>
  </si>
  <si>
    <t>1-chome13-15, Honjo-nishi, kita-ku, Osaka-city, Japan 531-0073</t>
    <phoneticPr fontId="1"/>
  </si>
  <si>
    <t>06-6292-0155</t>
  </si>
  <si>
    <t>月-土：9:00-12:00／月-水・金：15:30-18:30</t>
    <rPh sb="0" eb="1">
      <t>ゲツ</t>
    </rPh>
    <rPh sb="2" eb="3">
      <t>ド</t>
    </rPh>
    <rPh sb="15" eb="16">
      <t>ゲツ</t>
    </rPh>
    <rPh sb="17" eb="18">
      <t>スイ</t>
    </rPh>
    <rPh sb="19" eb="20">
      <t>キン</t>
    </rPh>
    <phoneticPr fontId="7"/>
  </si>
  <si>
    <t>https://goleeclinic.com
日本語・英語・中国語・韓国語</t>
    <rPh sb="24" eb="27">
      <t>ニホンゴ</t>
    </rPh>
    <rPh sb="28" eb="30">
      <t>エイゴ</t>
    </rPh>
    <rPh sb="31" eb="34">
      <t>チュウゴクゴ</t>
    </rPh>
    <rPh sb="35" eb="38">
      <t>カンコクゴ</t>
    </rPh>
    <phoneticPr fontId="1"/>
  </si>
  <si>
    <t>内科、呼吸器内科：EN,ZH,KO</t>
    <rPh sb="3" eb="6">
      <t>コキュウキ</t>
    </rPh>
    <rPh sb="6" eb="8">
      <t>ナイカ</t>
    </rPh>
    <phoneticPr fontId="1"/>
  </si>
  <si>
    <t>VISA、MASTER、AMWX、JCB、Diners</t>
    <phoneticPr fontId="1"/>
  </si>
  <si>
    <t>ID.Redy.waon.nanaco.QUICpay</t>
    <phoneticPr fontId="1"/>
  </si>
  <si>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</si>
  <si>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</si>
  <si>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</si>
  <si>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</si>
  <si>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</si>
  <si>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</si>
  <si>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</si>
  <si>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</si>
  <si>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</si>
  <si>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</si>
  <si>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</si>
  <si>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</si>
  <si>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</si>
  <si>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</si>
  <si>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</si>
  <si>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</si>
  <si>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</si>
  <si>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</si>
  <si>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</si>
  <si>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</si>
  <si>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</si>
  <si>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</si>
  <si>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</si>
  <si>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</si>
  <si>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</si>
  <si>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</si>
  <si>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</si>
  <si>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</si>
  <si>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</si>
  <si>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</si>
  <si>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</si>
  <si>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</si>
  <si>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</si>
  <si>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</si>
  <si>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</si>
  <si>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</si>
  <si>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</si>
  <si>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</si>
  <si>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</si>
  <si>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</si>
  <si>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</si>
  <si>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</si>
  <si>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</si>
  <si>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</si>
  <si>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</si>
  <si>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</si>
  <si>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</si>
  <si>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</si>
  <si>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</si>
  <si>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</si>
  <si>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</si>
  <si>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</si>
  <si>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</si>
  <si>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</si>
  <si>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</si>
  <si>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</si>
  <si>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</si>
  <si>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</si>
  <si>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</si>
  <si>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</si>
  <si>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</si>
  <si>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</si>
  <si>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</si>
  <si>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</si>
  <si>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</si>
  <si>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</si>
  <si>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</si>
  <si>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</si>
  <si>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</si>
  <si>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</si>
  <si>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</si>
  <si>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</si>
  <si>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</si>
  <si>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</si>
  <si>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</si>
  <si>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</si>
  <si>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</si>
  <si>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</si>
  <si>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</si>
  <si>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</si>
  <si>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</si>
  <si>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</si>
  <si>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</si>
  <si>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</si>
  <si>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</si>
  <si>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</si>
  <si>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</si>
  <si>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</si>
  <si>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</si>
  <si>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</si>
  <si>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</si>
  <si>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</si>
  <si>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</si>
  <si>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</si>
  <si>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</si>
  <si>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</si>
  <si>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</si>
  <si>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</si>
  <si>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</si>
  <si>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</si>
  <si>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</si>
  <si>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</si>
  <si>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</si>
  <si>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</si>
  <si>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</si>
  <si>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</si>
  <si>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</si>
  <si>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</si>
  <si>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</si>
  <si>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</si>
  <si>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</si>
  <si>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</si>
  <si>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</si>
  <si>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</si>
  <si>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</si>
  <si>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</si>
  <si>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</si>
  <si>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</si>
  <si>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</si>
  <si>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</si>
  <si>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</si>
  <si>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</si>
  <si>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</si>
  <si>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</si>
  <si>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</si>
  <si>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</si>
  <si>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</si>
  <si>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</si>
  <si>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</si>
  <si>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</si>
  <si>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</si>
  <si>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</si>
  <si>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</si>
  <si>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</si>
  <si>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</si>
  <si>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</si>
  <si>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</si>
  <si>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</si>
  <si>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</si>
  <si>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</si>
  <si>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</si>
  <si>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</si>
  <si>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</si>
  <si>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</si>
  <si>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</si>
  <si>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</si>
  <si>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</si>
  <si>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</si>
  <si>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</si>
  <si>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</si>
  <si>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</si>
  <si>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</si>
  <si>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</si>
  <si>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</si>
  <si>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</si>
  <si>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</si>
  <si>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</si>
  <si>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</si>
  <si>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</si>
  <si>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</si>
  <si>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</si>
  <si>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</si>
  <si>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</si>
  <si>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</si>
  <si>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</si>
  <si>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</si>
  <si>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</si>
  <si>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</si>
  <si>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</si>
  <si>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</si>
  <si>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</si>
  <si>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</si>
  <si>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</si>
  <si>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</si>
  <si>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</si>
  <si>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</si>
  <si>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</si>
  <si>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</si>
  <si>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</si>
  <si>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</si>
  <si>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</si>
  <si>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</si>
  <si>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</si>
  <si>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</si>
  <si>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</si>
  <si>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</si>
  <si>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</si>
  <si>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</si>
  <si>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</si>
  <si>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</si>
  <si>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</si>
  <si>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</si>
  <si>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</si>
  <si>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</si>
  <si>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</si>
  <si>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</si>
  <si>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</si>
  <si>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</si>
  <si>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</si>
  <si>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</si>
  <si>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</si>
  <si>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</si>
  <si>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</si>
  <si>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</si>
  <si>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</si>
  <si>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</si>
  <si>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</si>
  <si>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</si>
  <si>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</si>
  <si>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</si>
  <si>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</si>
  <si>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</si>
  <si>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</si>
  <si>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</si>
  <si>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</si>
  <si>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</si>
  <si>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</si>
  <si>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</si>
  <si>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</si>
  <si>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</si>
  <si>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</si>
  <si>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</si>
  <si>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</si>
  <si>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</si>
  <si>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</si>
  <si>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櫻井歯科医院</t>
  </si>
  <si>
    <t>SAKURAI DENTAL CLINIC</t>
  </si>
  <si>
    <t>553-0002</t>
    <phoneticPr fontId="1"/>
  </si>
  <si>
    <t>大阪市福島区鷺洲2-10-23</t>
    <phoneticPr fontId="1"/>
  </si>
  <si>
    <t>2-10-23 Sagisu Fukushima-ku, Osaka, Osaka</t>
    <phoneticPr fontId="1"/>
  </si>
  <si>
    <t>06-6453-3711</t>
    <phoneticPr fontId="1"/>
  </si>
  <si>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</si>
  <si>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</si>
  <si>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</si>
  <si>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</si>
  <si>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</si>
  <si>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</si>
  <si>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</si>
  <si>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</si>
  <si>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</si>
  <si>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</si>
  <si>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</si>
  <si>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</si>
  <si>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</si>
  <si>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</si>
  <si>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</si>
  <si>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</si>
  <si>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</si>
  <si>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</si>
  <si>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</si>
  <si>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</si>
  <si>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</si>
  <si>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</si>
  <si>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</si>
  <si>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</si>
  <si>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</si>
  <si>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</si>
  <si>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</si>
  <si>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</si>
  <si>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</si>
  <si>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</si>
  <si>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</si>
  <si>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</si>
  <si>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</si>
  <si>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</si>
  <si>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</si>
  <si>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</si>
  <si>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</si>
  <si>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</si>
  <si>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</si>
  <si>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</si>
  <si>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</si>
  <si>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</si>
  <si>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</si>
  <si>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</si>
  <si>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</si>
  <si>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</si>
  <si>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</si>
  <si>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</si>
  <si>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</si>
  <si>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</si>
  <si>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</si>
  <si>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</si>
  <si>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</si>
  <si>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</si>
  <si>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</si>
  <si>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</si>
  <si>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</si>
  <si>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</si>
  <si>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</si>
  <si>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</si>
  <si>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</si>
  <si>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</si>
  <si>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</si>
  <si>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</si>
  <si>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</si>
  <si>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</si>
  <si>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</si>
  <si>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</si>
  <si>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</si>
  <si>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</si>
  <si>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</si>
  <si>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</si>
  <si>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</si>
  <si>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</si>
  <si>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</si>
  <si>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</si>
  <si>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</si>
  <si>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</si>
  <si>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</si>
  <si>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</si>
  <si>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</si>
  <si>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</si>
  <si>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</si>
  <si>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</si>
  <si>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</si>
  <si>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</si>
  <si>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</si>
  <si>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</si>
  <si>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</si>
  <si>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</si>
  <si>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</si>
  <si>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</si>
  <si>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</si>
  <si>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</si>
  <si>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</si>
  <si>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</si>
  <si>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</si>
  <si>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</si>
  <si>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</si>
  <si>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</si>
  <si>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</si>
  <si>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</si>
  <si>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</si>
  <si>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</si>
  <si>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</si>
  <si>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</si>
  <si>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</si>
  <si>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</si>
  <si>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</si>
  <si>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</si>
  <si>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</si>
  <si>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</si>
  <si>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</si>
  <si>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</si>
  <si>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</si>
  <si>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</si>
  <si>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</si>
  <si>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</si>
  <si>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</si>
  <si>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</si>
  <si>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</si>
  <si>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</si>
  <si>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</si>
  <si>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</si>
  <si>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</si>
  <si>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</si>
  <si>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</si>
  <si>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</si>
  <si>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</si>
  <si>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</si>
  <si>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</si>
  <si>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</si>
  <si>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</si>
  <si>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</si>
  <si>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</si>
  <si>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</si>
  <si>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</si>
  <si>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</si>
  <si>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</si>
  <si>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</si>
  <si>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</si>
  <si>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</si>
  <si>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</si>
  <si>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</si>
  <si>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</si>
  <si>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</si>
  <si>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</si>
  <si>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</si>
  <si>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</si>
  <si>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</si>
  <si>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</si>
  <si>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</si>
  <si>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</si>
  <si>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</si>
  <si>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</si>
  <si>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</si>
  <si>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</si>
  <si>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</si>
  <si>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</si>
  <si>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</si>
  <si>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</si>
  <si>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</si>
  <si>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</si>
  <si>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</si>
  <si>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</si>
  <si>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</si>
  <si>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</si>
  <si>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</si>
  <si>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</si>
  <si>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</si>
  <si>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</si>
  <si>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</si>
  <si>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</si>
  <si>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</si>
  <si>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</si>
  <si>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</si>
  <si>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</si>
  <si>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</si>
  <si>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</si>
  <si>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</si>
  <si>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</si>
  <si>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</si>
  <si>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</si>
  <si>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</si>
  <si>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</si>
  <si>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</si>
  <si>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</si>
  <si>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</si>
  <si>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</si>
  <si>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</si>
  <si>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</si>
  <si>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</si>
  <si>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</si>
  <si>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</si>
  <si>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</si>
  <si>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</si>
  <si>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</si>
  <si>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</si>
  <si>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</si>
  <si>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</si>
  <si>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</si>
  <si>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</si>
  <si>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</si>
  <si>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</si>
  <si>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</si>
  <si>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</si>
  <si>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</si>
  <si>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</si>
  <si>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</si>
  <si>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</si>
  <si>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</si>
  <si>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</si>
  <si>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</si>
  <si>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</si>
  <si>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</si>
  <si>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</si>
  <si>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</si>
  <si>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</si>
  <si>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</si>
  <si>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</si>
  <si>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</si>
  <si>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</si>
  <si>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</si>
  <si>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</si>
  <si>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</si>
  <si>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</si>
  <si>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</si>
  <si>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</si>
  <si>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</si>
  <si>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</si>
  <si>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</si>
  <si>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</si>
  <si>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</si>
  <si>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</si>
  <si>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</si>
  <si>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</si>
  <si>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</si>
  <si>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</si>
  <si>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</si>
  <si>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</si>
  <si>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</si>
  <si>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</si>
  <si>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</si>
  <si>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</si>
  <si>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</si>
  <si>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</si>
  <si>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</si>
  <si>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</si>
  <si>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</si>
  <si>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</si>
  <si>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</si>
  <si>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</si>
  <si>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</si>
  <si>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</si>
  <si>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</si>
  <si>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</si>
  <si>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</si>
  <si>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</si>
  <si>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</si>
  <si>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</si>
  <si>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</si>
  <si>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</si>
  <si>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</si>
  <si>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</si>
  <si>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</si>
  <si>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</si>
  <si>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</si>
  <si>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</si>
  <si>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</si>
  <si>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</si>
  <si>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</si>
  <si>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</si>
  <si>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</si>
  <si>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</si>
  <si>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</si>
  <si>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</si>
  <si>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</si>
  <si>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</si>
  <si>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</si>
  <si>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</si>
  <si>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</si>
  <si>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</si>
  <si>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</si>
  <si>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</si>
  <si>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</si>
  <si>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</si>
  <si>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</si>
  <si>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</si>
  <si>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</si>
  <si>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</si>
  <si>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</si>
  <si>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</si>
  <si>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</si>
  <si>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</si>
  <si>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</si>
  <si>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</si>
  <si>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</si>
  <si>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</si>
  <si>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</si>
  <si>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</si>
  <si>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</si>
  <si>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</si>
  <si>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</si>
  <si>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</si>
  <si>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</si>
  <si>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</si>
  <si>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</si>
  <si>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</si>
  <si>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</si>
  <si>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</si>
  <si>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</si>
  <si>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</si>
  <si>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</si>
  <si>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553-0003</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</si>
  <si>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</si>
  <si>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</si>
  <si>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</si>
  <si>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</si>
  <si>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</si>
  <si>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</si>
  <si>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</si>
  <si>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</si>
  <si>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</si>
  <si>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</si>
  <si>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</si>
  <si>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</si>
  <si>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</si>
  <si>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</si>
  <si>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</si>
  <si>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</si>
  <si>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</si>
  <si>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</si>
  <si>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</si>
  <si>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</si>
  <si>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</si>
  <si>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</si>
  <si>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</si>
  <si>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</si>
  <si>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</si>
  <si>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</si>
  <si>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</si>
  <si>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</si>
  <si>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</si>
  <si>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</si>
  <si>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</si>
  <si>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</si>
  <si>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</si>
  <si>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</si>
  <si>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</si>
  <si>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</si>
  <si>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</si>
  <si>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</si>
  <si>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</si>
  <si>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</si>
  <si>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</si>
  <si>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</si>
  <si>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</si>
  <si>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</si>
  <si>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</si>
  <si>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</si>
  <si>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</si>
  <si>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LIBERALARTS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</si>
  <si>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</si>
  <si>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</si>
  <si>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</si>
  <si>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</si>
  <si>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</si>
  <si>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</si>
  <si>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 ZH KO RU ID ES PT FR DE VI PO HI IT AR</t>
    <rPh sb="0" eb="2">
      <t>ナイカ</t>
    </rPh>
    <rPh sb="3" eb="6">
      <t>ナイシキョウ</t>
    </rPh>
    <rPh sb="6" eb="8">
      <t>ナイカ</t>
    </rPh>
    <rPh sb="9" eb="11">
      <t>ゲカ</t>
    </rPh>
    <phoneticPr fontId="10"/>
  </si>
  <si>
    <t>VISA、MASTER、AMEX、JCB、中国銀聯</t>
    <phoneticPr fontId="10"/>
  </si>
  <si>
    <t>非接触カード決済：交通系IC、Quickpay
QRコード決済：アリペイ、WeChatPay、PayPay、d払い、楽天Pay、auPAY</t>
    <phoneticPr fontId="1"/>
  </si>
  <si>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</si>
  <si>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</si>
  <si>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</si>
  <si>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</si>
  <si>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</si>
  <si>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</si>
  <si>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</si>
  <si>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</si>
  <si>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</si>
  <si>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</si>
  <si>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</si>
  <si>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</si>
  <si>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</si>
  <si>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</si>
  <si>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</si>
  <si>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</si>
  <si>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</si>
  <si>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</si>
  <si>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</si>
  <si>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</si>
  <si>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</si>
  <si>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</si>
  <si>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</si>
  <si>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</si>
  <si>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</si>
  <si>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</si>
  <si>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</si>
  <si>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</si>
  <si>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</si>
  <si>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</si>
  <si>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</si>
  <si>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
（英語、韓国語、日本語切替えボタンあり）</t>
    <rPh sb="35" eb="37">
      <t>エイゴ</t>
    </rPh>
    <rPh sb="38" eb="41">
      <t>カンコクゴ</t>
    </rPh>
    <rPh sb="42" eb="45">
      <t>ニホンゴ</t>
    </rPh>
    <rPh sb="45" eb="47">
      <t>キリカエ</t>
    </rPh>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</si>
  <si>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</si>
  <si>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</si>
  <si>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</si>
  <si>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</si>
  <si>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</si>
  <si>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</si>
  <si>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</si>
  <si>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</si>
  <si>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</si>
  <si>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</si>
  <si>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</si>
  <si>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</si>
  <si>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</si>
  <si>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</si>
  <si>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
救急外来：24時間対応</t>
    <rPh sb="47" eb="49">
      <t>キュウキュウ</t>
    </rPh>
    <rPh sb="49" eb="51">
      <t>ガイライ</t>
    </rPh>
    <rPh sb="54" eb="56">
      <t>ジカン</t>
    </rPh>
    <rPh sb="56" eb="58">
      <t>タイオウ</t>
    </rPh>
    <phoneticPr fontId="1"/>
  </si>
  <si>
    <t>https://www.gyoumeikan.or.jp/</t>
  </si>
  <si>
    <t>全てEN対応可
内科、外科、産婦人科、呼吸器内科、循環器内科、消化器内科、リハビリテーション科、放射線科、神経内科、麻酔科、泌尿器科、血液内科、皮膚科、脳神経外科、救急科、整形外科、形成外科、小児科、眼科、耳鼻咽喉科</t>
    <phoneticPr fontId="30"/>
  </si>
  <si>
    <t>Visa, Mastercard, American Express, JCB, Diners, UFJ Card, MUFG CARD, Discover Card</t>
    <phoneticPr fontId="1"/>
  </si>
  <si>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</si>
  <si>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</si>
  <si>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</si>
  <si>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</si>
  <si>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</si>
  <si>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</si>
  <si>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</si>
  <si>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</si>
  <si>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</si>
  <si>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</si>
  <si>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</si>
  <si>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</si>
  <si>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</si>
  <si>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</si>
  <si>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</si>
  <si>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</si>
  <si>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</si>
  <si>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</si>
  <si>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</si>
  <si>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</si>
  <si>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</si>
  <si>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</si>
  <si>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</si>
  <si>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</si>
  <si>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</si>
  <si>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</si>
  <si>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</si>
  <si>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</si>
  <si>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</si>
  <si>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</si>
  <si>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</si>
  <si>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</si>
  <si>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</si>
  <si>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</si>
  <si>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</si>
  <si>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</si>
  <si>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</si>
  <si>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</si>
  <si>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</si>
  <si>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EN:英語、ZH:中国語、KO:韓国語、RU:ロシア語、ID:インドネシア語、ES:スペイン語、PT:ポルトガル語、VI:ベトナム語、TL:タガログ語
（備考）
翻訳ソフトを用いて対応</t>
  </si>
  <si>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</si>
  <si>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</si>
  <si>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</si>
  <si>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</si>
  <si>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</si>
  <si>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</si>
  <si>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</si>
  <si>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</si>
  <si>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</si>
  <si>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</si>
  <si>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</si>
  <si>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</si>
  <si>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</si>
  <si>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</si>
  <si>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</si>
  <si>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</si>
  <si>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</si>
  <si>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</si>
  <si>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</si>
  <si>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</si>
  <si>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</si>
  <si>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</si>
  <si>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VISA、MASTER、AMEX、Diners、JCB</t>
    <phoneticPr fontId="10"/>
  </si>
  <si>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</si>
  <si>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</si>
  <si>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</si>
  <si>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</si>
  <si>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</si>
  <si>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</si>
  <si>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</si>
  <si>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</si>
  <si>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</si>
  <si>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</si>
  <si>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</si>
  <si>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</si>
  <si>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</si>
  <si>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</si>
  <si>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</si>
  <si>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</si>
  <si>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</si>
  <si>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</si>
  <si>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</si>
  <si>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</si>
  <si>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</si>
  <si>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</si>
  <si>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</si>
  <si>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</si>
  <si>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</si>
  <si>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</si>
  <si>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</si>
  <si>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</si>
  <si>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</si>
  <si>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</si>
  <si>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</si>
  <si>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</si>
  <si>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</si>
  <si>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</si>
  <si>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</si>
  <si>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</si>
  <si>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</si>
  <si>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</si>
  <si>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</si>
  <si>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</si>
  <si>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</si>
  <si>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</si>
  <si>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</si>
  <si>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</si>
  <si>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</si>
  <si>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</si>
  <si>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</si>
  <si>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</si>
  <si>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</si>
  <si>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</si>
  <si>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</si>
  <si>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</si>
  <si>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</si>
  <si>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</si>
  <si>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</si>
  <si>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</si>
  <si>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</si>
  <si>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</si>
  <si>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</si>
  <si>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</si>
  <si>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</si>
  <si>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（翻訳機械(ポケトーク）を使っての対応、日本語対応可能な通訳者等の同席が望ましい）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40" eb="41">
      <t>ツカ</t>
    </rPh>
    <rPh sb="44" eb="46">
      <t>タイオウ</t>
    </rPh>
    <rPh sb="47" eb="50">
      <t>ニホンゴ</t>
    </rPh>
    <rPh sb="50" eb="52">
      <t>タイオウ</t>
    </rPh>
    <rPh sb="52" eb="54">
      <t>カノウ</t>
    </rPh>
    <rPh sb="55" eb="57">
      <t>ツウヤク</t>
    </rPh>
    <rPh sb="57" eb="58">
      <t>シャ</t>
    </rPh>
    <rPh sb="58" eb="59">
      <t>ナド</t>
    </rPh>
    <rPh sb="60" eb="62">
      <t>ドウセキ</t>
    </rPh>
    <rPh sb="63" eb="64">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</si>
  <si>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</si>
  <si>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</si>
  <si>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</si>
  <si>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</si>
  <si>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</si>
  <si>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</si>
  <si>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</si>
  <si>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</si>
  <si>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</si>
  <si>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</si>
  <si>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</si>
  <si>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</si>
  <si>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</si>
  <si>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</si>
  <si>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</si>
  <si>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</si>
  <si>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</si>
  <si>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</si>
  <si>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</si>
  <si>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</si>
  <si>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</si>
  <si>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</si>
  <si>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</si>
  <si>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</si>
  <si>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</si>
  <si>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</si>
  <si>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</si>
  <si>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</si>
  <si>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</si>
  <si>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</si>
  <si>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</si>
  <si>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</si>
  <si>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</si>
  <si>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</si>
  <si>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</si>
  <si>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</si>
  <si>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</si>
  <si>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</si>
  <si>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</si>
  <si>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</si>
  <si>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</si>
  <si>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</si>
  <si>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</si>
  <si>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</si>
  <si>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</si>
  <si>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</si>
  <si>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</si>
  <si>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</si>
  <si>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</si>
  <si>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</si>
  <si>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</si>
  <si>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</si>
  <si>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</si>
  <si>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</si>
  <si>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</si>
  <si>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</si>
  <si>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</si>
  <si>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</si>
  <si>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</si>
  <si>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</si>
  <si>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</si>
  <si>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</si>
  <si>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</si>
  <si>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</si>
  <si>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</si>
  <si>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</si>
  <si>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</si>
  <si>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</si>
  <si>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</si>
  <si>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</si>
  <si>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</si>
  <si>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EN,ZH,KO,PT,ES,VI,TH,FR,RU,ID【内科、外科、呼吸器科、脳神経外科、形成外科、糖尿病科、リハビリテーション科、救急部、循環器科、脳神経内科、消化器科、整形外科、皮膚科、麻酔科、放射線科】</t>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</si>
  <si>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</si>
  <si>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</si>
  <si>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</si>
  <si>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</si>
  <si>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</si>
  <si>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</si>
  <si>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</si>
  <si>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</si>
  <si>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</si>
  <si>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</si>
  <si>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</si>
  <si>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</si>
  <si>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</si>
  <si>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</si>
  <si>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</si>
  <si>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</si>
  <si>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</si>
  <si>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</si>
  <si>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</si>
  <si>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</si>
  <si>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</si>
  <si>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</si>
  <si>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</si>
  <si>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</si>
  <si>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</si>
  <si>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</si>
  <si>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</si>
  <si>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</si>
  <si>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</si>
  <si>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</si>
  <si>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</si>
  <si>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</si>
  <si>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</si>
  <si>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</si>
  <si>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</si>
  <si>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</si>
  <si>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</si>
  <si>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</si>
  <si>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</si>
  <si>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</si>
  <si>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</si>
  <si>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</si>
  <si>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</si>
  <si>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</si>
  <si>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</si>
  <si>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</si>
  <si>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</si>
  <si>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</si>
  <si>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</si>
  <si>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</si>
  <si>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</si>
  <si>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</si>
  <si>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</si>
  <si>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</si>
  <si>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</si>
  <si>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</si>
  <si>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</si>
  <si>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</si>
  <si>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</si>
  <si>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</si>
  <si>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</si>
  <si>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</si>
  <si>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</si>
  <si>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</si>
  <si>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</si>
  <si>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</si>
  <si>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</si>
  <si>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</si>
  <si>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</si>
  <si>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</si>
  <si>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</si>
  <si>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</si>
  <si>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</si>
  <si>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</si>
  <si>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</si>
  <si>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</si>
  <si>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</si>
  <si>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</si>
  <si>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</si>
  <si>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</si>
  <si>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</si>
  <si>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</si>
  <si>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</si>
  <si>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</si>
  <si>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</si>
  <si>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</si>
  <si>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</si>
  <si>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</si>
  <si>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</si>
  <si>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</si>
  <si>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</si>
  <si>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</si>
  <si>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</si>
  <si>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</si>
  <si>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</si>
  <si>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</si>
  <si>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</si>
  <si>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</si>
  <si>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</si>
  <si>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</si>
  <si>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</si>
  <si>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</si>
  <si>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対応診療科】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
【対応外国語】日本語・英語・中国語・韓国語・タイ語・フランス語・インドネシア語・ベトナム語・スペイン語・ミャンマー語・フィリピン語・ブラジルポルトガル語・クメール語・ネパール語・モンゴル語・ウクライナ語</t>
    <rPh sb="1" eb="6">
      <t>タイオウシンリョウカ</t>
    </rPh>
    <rPh sb="204" eb="206">
      <t>タイオウ</t>
    </rPh>
    <rPh sb="206" eb="209">
      <t>ガイコクゴ</t>
    </rPh>
    <rPh sb="210" eb="213">
      <t>ニホンゴ</t>
    </rPh>
    <rPh sb="214" eb="216">
      <t>エイゴ</t>
    </rPh>
    <rPh sb="217" eb="220">
      <t>チュウゴクゴ</t>
    </rPh>
    <rPh sb="221" eb="224">
      <t>カンコクゴ</t>
    </rPh>
    <rPh sb="227" eb="228">
      <t>ゴ</t>
    </rPh>
    <rPh sb="233" eb="234">
      <t>ゴ</t>
    </rPh>
    <rPh sb="241" eb="242">
      <t>ゴ</t>
    </rPh>
    <rPh sb="247" eb="248">
      <t>ゴ</t>
    </rPh>
    <rPh sb="253" eb="254">
      <t>ゴ</t>
    </rPh>
    <rPh sb="260" eb="261">
      <t>ゴ</t>
    </rPh>
    <rPh sb="267" eb="268">
      <t>ゴ</t>
    </rPh>
    <rPh sb="278" eb="279">
      <t>ゴ</t>
    </rPh>
    <rPh sb="284" eb="285">
      <t>ゴ</t>
    </rPh>
    <rPh sb="290" eb="291">
      <t>ゴ</t>
    </rPh>
    <rPh sb="296" eb="297">
      <t>ゴ</t>
    </rPh>
    <rPh sb="303" eb="304">
      <t>ゴ</t>
    </rPh>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</si>
  <si>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</si>
  <si>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</si>
  <si>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</si>
  <si>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</si>
  <si>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</si>
  <si>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</si>
  <si>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</si>
  <si>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</si>
  <si>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</si>
  <si>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</si>
  <si>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</si>
  <si>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</si>
  <si>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</si>
  <si>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</si>
  <si>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</si>
  <si>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</si>
  <si>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</si>
  <si>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</si>
  <si>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</si>
  <si>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</si>
  <si>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</si>
  <si>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</si>
  <si>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</si>
  <si>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</si>
  <si>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</si>
  <si>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</si>
  <si>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</si>
  <si>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</si>
  <si>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</si>
  <si>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</si>
  <si>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</si>
  <si>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</si>
  <si>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</si>
  <si>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</si>
  <si>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</si>
  <si>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</si>
  <si>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</si>
  <si>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</si>
  <si>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</si>
  <si>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</si>
  <si>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</si>
  <si>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</si>
  <si>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</si>
  <si>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</si>
  <si>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</si>
  <si>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</si>
  <si>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</si>
  <si>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</si>
  <si>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</si>
  <si>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</si>
  <si>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</si>
  <si>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</si>
  <si>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</si>
  <si>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</si>
  <si>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</si>
  <si>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</si>
  <si>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</si>
  <si>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</si>
  <si>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</si>
  <si>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</si>
  <si>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</si>
  <si>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</si>
  <si>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</si>
  <si>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</si>
  <si>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</si>
  <si>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</si>
  <si>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</si>
  <si>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</si>
  <si>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</si>
  <si>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</si>
  <si>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</si>
  <si>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</si>
  <si>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</si>
  <si>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</si>
  <si>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</si>
  <si>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</si>
  <si>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ポケトークでの対応</t>
    <rPh sb="0" eb="2">
      <t>ナイカ</t>
    </rPh>
    <rPh sb="3" eb="5">
      <t>ゲカ</t>
    </rPh>
    <rPh sb="6" eb="10">
      <t>セイケイゲカ</t>
    </rPh>
    <rPh sb="11" eb="14">
      <t>ヒフカ</t>
    </rPh>
    <rPh sb="517" eb="519">
      <t>タイオウ</t>
    </rPh>
    <phoneticPr fontId="1"/>
  </si>
  <si>
    <t>PayPay,Alipay,Union pay</t>
    <phoneticPr fontId="10"/>
  </si>
  <si>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</si>
  <si>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</si>
  <si>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</si>
  <si>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</si>
  <si>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</si>
  <si>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</si>
  <si>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</si>
  <si>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</si>
  <si>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</si>
  <si>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</si>
  <si>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</si>
  <si>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</si>
  <si>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</si>
  <si>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</si>
  <si>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</si>
  <si>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</si>
  <si>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</si>
  <si>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</si>
  <si>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</si>
  <si>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</si>
  <si>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</si>
  <si>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</si>
  <si>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</si>
  <si>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</si>
  <si>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</si>
  <si>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</si>
  <si>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</si>
  <si>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</si>
  <si>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</si>
  <si>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t>
    <phoneticPr fontId="1"/>
  </si>
  <si>
    <t>UnionPay</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</si>
  <si>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</si>
  <si>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</si>
  <si>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</si>
  <si>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</si>
  <si>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</si>
  <si>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</si>
  <si>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</si>
  <si>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</si>
  <si>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</si>
  <si>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</si>
  <si>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</si>
  <si>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</si>
  <si>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</si>
  <si>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</si>
  <si>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</si>
  <si>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</si>
  <si>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</si>
  <si>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</si>
  <si>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</si>
  <si>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</si>
  <si>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</si>
  <si>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</si>
  <si>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</si>
  <si>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</si>
  <si>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</si>
  <si>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</si>
  <si>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</si>
  <si>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</si>
  <si>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</si>
  <si>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</si>
  <si>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</si>
  <si>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</si>
  <si>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</si>
  <si>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27大阪府</t>
    <rPh sb="2" eb="5">
      <t>オオサカフ</t>
    </rPh>
    <phoneticPr fontId="1"/>
  </si>
  <si>
    <t>医療法人健禮会　松山歯科</t>
    <rPh sb="0" eb="7">
      <t>イリョウホウジンケンレイカイ</t>
    </rPh>
    <rPh sb="8" eb="12">
      <t>マツヤマシカ</t>
    </rPh>
    <phoneticPr fontId="1"/>
  </si>
  <si>
    <t>MATSUYAMA DENTAL CLINIC</t>
    <phoneticPr fontId="1"/>
  </si>
  <si>
    <t>537-0014</t>
    <phoneticPr fontId="1"/>
  </si>
  <si>
    <t>大阪市東成区大今里西３－６－３</t>
    <rPh sb="0" eb="10">
      <t>オオサカシヒガシナリクオオイマザトニシ</t>
    </rPh>
    <phoneticPr fontId="1"/>
  </si>
  <si>
    <t>3-6-3 Oimazatonishi, Higashinari-ku, Osaka, Osaka</t>
    <phoneticPr fontId="1"/>
  </si>
  <si>
    <t>06-6224-7468</t>
    <phoneticPr fontId="1"/>
  </si>
  <si>
    <t>月・火・木・金・土・日・祝：9:00-12:00／15:00-19:00</t>
    <phoneticPr fontId="1"/>
  </si>
  <si>
    <t>https://www.matsuyamashika.info/</t>
    <phoneticPr fontId="1"/>
  </si>
  <si>
    <t>機械翻訳(翻訳アプリ)：月、火、木、金、土、日/9:00-12:00/15:00-19:00/EN・ZH・KO・PT・ES・RU・VI・TL・ID</t>
    <rPh sb="12" eb="13">
      <t>ツキ</t>
    </rPh>
    <rPh sb="14" eb="15">
      <t>ヒ</t>
    </rPh>
    <rPh sb="16" eb="17">
      <t>モク</t>
    </rPh>
    <rPh sb="18" eb="19">
      <t>キン</t>
    </rPh>
    <rPh sb="20" eb="21">
      <t>ツチ</t>
    </rPh>
    <rPh sb="22" eb="23">
      <t>ニチ</t>
    </rPh>
    <phoneticPr fontId="1"/>
  </si>
  <si>
    <t>医療法人　谷口医院</t>
    <rPh sb="0" eb="4">
      <t>イリョウホウジン</t>
    </rPh>
    <rPh sb="5" eb="7">
      <t>タニグチ</t>
    </rPh>
    <rPh sb="7" eb="9">
      <t>イイン</t>
    </rPh>
    <phoneticPr fontId="1"/>
  </si>
  <si>
    <t>Taniguchi International Clinic</t>
    <phoneticPr fontId="1"/>
  </si>
  <si>
    <t>530-0055</t>
    <phoneticPr fontId="1"/>
  </si>
  <si>
    <t>大阪市北区野崎町1-3　共栄ビル2階</t>
    <rPh sb="0" eb="3">
      <t>オオサカシ</t>
    </rPh>
    <rPh sb="3" eb="5">
      <t>キタク</t>
    </rPh>
    <rPh sb="5" eb="8">
      <t>ノザキチョウ</t>
    </rPh>
    <rPh sb="12" eb="14">
      <t>キョウエイ</t>
    </rPh>
    <rPh sb="17" eb="18">
      <t>カイ</t>
    </rPh>
    <phoneticPr fontId="1"/>
  </si>
  <si>
    <t>2F, 1-3., Nozaki-cho, Kita-ku, Osaka City, OsakaJAPAN</t>
    <phoneticPr fontId="1"/>
  </si>
  <si>
    <t>月-水・金：11:00-14:00、16:30-20:00／土：10:00-14:00、16:30-18:00（11:00（10:00）-14:00は完全予約制）</t>
    <rPh sb="0" eb="1">
      <t>ゲツ</t>
    </rPh>
    <rPh sb="2" eb="3">
      <t>ミズ</t>
    </rPh>
    <rPh sb="4" eb="5">
      <t>キン</t>
    </rPh>
    <phoneticPr fontId="7"/>
  </si>
  <si>
    <t>大阪整形外科病院</t>
    <rPh sb="0" eb="8">
      <t>オオサカセイケイゲカビョウイン</t>
    </rPh>
    <phoneticPr fontId="1"/>
  </si>
  <si>
    <t>Osaka Orthopedic Hospital</t>
    <phoneticPr fontId="1"/>
  </si>
  <si>
    <t>553-0007</t>
    <phoneticPr fontId="1"/>
  </si>
  <si>
    <t>大阪市福島区大開4-3-61</t>
    <rPh sb="0" eb="3">
      <t>オオサカシ</t>
    </rPh>
    <rPh sb="3" eb="5">
      <t>フクシマ</t>
    </rPh>
    <rPh sb="5" eb="6">
      <t>ク</t>
    </rPh>
    <rPh sb="6" eb="8">
      <t>オオヒラキ</t>
    </rPh>
    <phoneticPr fontId="1"/>
  </si>
  <si>
    <t>4-3-61 Ohiraki Fukushima-ku,
Osaka City</t>
    <phoneticPr fontId="1"/>
  </si>
  <si>
    <t>06-6463-1111</t>
    <phoneticPr fontId="1"/>
  </si>
  <si>
    <t>月・火・水・木・金・土：9:00-12:03／月・火・水・木・金：13:30-17:00</t>
    <phoneticPr fontId="10"/>
  </si>
  <si>
    <t>https://nih.or.jp</t>
    <phoneticPr fontId="1"/>
  </si>
  <si>
    <t>整形外科
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rPh sb="0" eb="4">
      <t>セイケイゲカ</t>
    </rPh>
    <phoneticPr fontId="1"/>
  </si>
  <si>
    <t>第二次救急告示医療機関</t>
    <rPh sb="0" eb="1">
      <t>ダイ</t>
    </rPh>
    <rPh sb="1" eb="2">
      <t>2</t>
    </rPh>
    <rPh sb="2" eb="5">
      <t>ジキュウキュウ</t>
    </rPh>
    <rPh sb="5" eb="11">
      <t>コクジイリョウキカン</t>
    </rPh>
    <phoneticPr fontId="1"/>
  </si>
  <si>
    <t>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phoneticPr fontId="1"/>
  </si>
  <si>
    <t>社会医療法人杏樹会杏林記念病院</t>
    <rPh sb="0" eb="9">
      <t>シャカイイリョウホウジンアンズジュカイ</t>
    </rPh>
    <rPh sb="9" eb="11">
      <t>キョウリン</t>
    </rPh>
    <rPh sb="11" eb="15">
      <t>キネンビョウイン</t>
    </rPh>
    <phoneticPr fontId="1"/>
  </si>
  <si>
    <t>Kyorin Memorial Hospital</t>
    <phoneticPr fontId="1"/>
  </si>
  <si>
    <t>557-0014</t>
    <phoneticPr fontId="1"/>
  </si>
  <si>
    <t>大阪市西成区天下茶屋一丁目１８番２４号</t>
    <phoneticPr fontId="1"/>
  </si>
  <si>
    <t>1-18-24, Tengachaya,Nishinari Ku, Osaka City, Osaka,</t>
    <phoneticPr fontId="1"/>
  </si>
  <si>
    <t>06-6652-5111</t>
    <phoneticPr fontId="1"/>
  </si>
  <si>
    <t>月-金（平日）9：00-12:00</t>
    <rPh sb="4" eb="6">
      <t>ヘイジツ</t>
    </rPh>
    <phoneticPr fontId="1"/>
  </si>
  <si>
    <t>http://www.ange-kai.com</t>
    <phoneticPr fontId="1"/>
  </si>
  <si>
    <t>二次救急医療機関</t>
    <phoneticPr fontId="1"/>
  </si>
  <si>
    <t>月-金：9:00-12:00：EN,</t>
    <rPh sb="2" eb="3">
      <t>キン</t>
    </rPh>
    <phoneticPr fontId="1"/>
  </si>
  <si>
    <t>茜道頓堀クリニック</t>
    <rPh sb="0" eb="1">
      <t>アカネ</t>
    </rPh>
    <phoneticPr fontId="1"/>
  </si>
  <si>
    <t>Akane Dotonbori Clinic</t>
    <phoneticPr fontId="1"/>
  </si>
  <si>
    <t>大阪府大阪市中央区島之内２−２−２</t>
    <rPh sb="0" eb="3">
      <t>５４２−００８２</t>
    </rPh>
    <phoneticPr fontId="1"/>
  </si>
  <si>
    <t>2-2-2, Shimanouchi, Chuou-ku, Osaka, Osaka</t>
    <phoneticPr fontId="1"/>
  </si>
  <si>
    <t>06-6213-3311</t>
    <phoneticPr fontId="1"/>
  </si>
  <si>
    <t>月・火・木・金・土・日・祝：9:00-19:00（水曜休診）</t>
    <phoneticPr fontId="1"/>
  </si>
  <si>
    <t>https://akane-dtb.jp</t>
    <phoneticPr fontId="1"/>
  </si>
  <si>
    <t>内科：EN,CH、循環器科：EN,CH、外科：EN,CH、美容皮膚科：EN,CH（その他の言語も翻訳機で対応可能）</t>
    <rPh sb="9" eb="13">
      <t>ジュンカn</t>
    </rPh>
    <rPh sb="20" eb="22">
      <t>ゲカ</t>
    </rPh>
    <rPh sb="29" eb="31">
      <t>ビヨウ</t>
    </rPh>
    <rPh sb="31" eb="33">
      <t>ヒヘゥ</t>
    </rPh>
    <rPh sb="48" eb="51">
      <t>ホンヤク</t>
    </rPh>
    <rPh sb="52" eb="56">
      <t>タイオウ</t>
    </rPh>
    <phoneticPr fontId="1"/>
  </si>
  <si>
    <t>Alipay、WeChatPay、ICOCA、Suica、楽天Edy、nanaco、WAON、PayPay、Alipay、WeChatPay、楽天ペイ</t>
    <phoneticPr fontId="1"/>
  </si>
  <si>
    <t>英語・中国語
9:00〜19:00（水曜以外）</t>
    <rPh sb="0" eb="2">
      <t>エイゴ</t>
    </rPh>
    <phoneticPr fontId="1"/>
  </si>
  <si>
    <t>中国語
9:00〜19:00（水曜以外）</t>
    <phoneticPr fontId="1"/>
  </si>
  <si>
    <t>【大阪府多言語遠隔医療通訳サービス】英語、中国語、韓国語、スペイン語、ポルトガル語、ベトナム語、タイ語
9:00〜19:00（水曜以外）</t>
    <phoneticPr fontId="1"/>
  </si>
  <si>
    <t>翻訳機能付タブレット端末
9:00〜19:00（水曜以外）</t>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</si>
  <si>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</si>
  <si>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</si>
  <si>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</si>
  <si>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</si>
  <si>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</si>
  <si>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</si>
  <si>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</si>
  <si>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</si>
  <si>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</si>
  <si>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</si>
  <si>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</si>
  <si>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</si>
  <si>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</si>
  <si>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</si>
  <si>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</si>
  <si>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</si>
  <si>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</si>
  <si>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</si>
  <si>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</si>
  <si>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</si>
  <si>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</si>
  <si>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</si>
  <si>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</si>
  <si>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</si>
  <si>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</si>
  <si>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</si>
  <si>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</si>
  <si>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</si>
  <si>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</si>
  <si>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</si>
  <si>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</si>
  <si>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</si>
  <si>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</si>
  <si>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</si>
  <si>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</si>
  <si>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</si>
  <si>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</si>
  <si>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</si>
  <si>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</si>
  <si>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</si>
  <si>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</si>
  <si>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</si>
  <si>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</si>
  <si>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</si>
  <si>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</si>
  <si>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</si>
  <si>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</si>
  <si>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</si>
  <si>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</si>
  <si>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</si>
  <si>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</si>
  <si>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</si>
  <si>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</si>
  <si>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</si>
  <si>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</si>
  <si>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</si>
  <si>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</si>
  <si>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</si>
  <si>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</si>
  <si>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</si>
  <si>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</si>
  <si>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</si>
  <si>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</si>
  <si>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</si>
  <si>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</si>
  <si>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</si>
  <si>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</si>
  <si>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</si>
  <si>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</si>
  <si>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</si>
  <si>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</si>
  <si>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</si>
  <si>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</si>
  <si>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</si>
  <si>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</si>
  <si>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</si>
  <si>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</si>
  <si>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</si>
  <si>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</si>
  <si>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</si>
  <si>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</si>
  <si>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</si>
  <si>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</si>
  <si>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</si>
  <si>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</si>
  <si>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</si>
  <si>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</si>
  <si>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</si>
  <si>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</si>
  <si>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</si>
  <si>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</si>
  <si>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</si>
  <si>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</si>
  <si>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</si>
  <si>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</si>
  <si>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</si>
  <si>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</si>
  <si>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</si>
  <si>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</si>
  <si>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</si>
  <si>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</si>
  <si>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</si>
  <si>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</si>
  <si>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</si>
  <si>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</si>
  <si>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</si>
  <si>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</si>
  <si>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</si>
  <si>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</si>
  <si>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</si>
  <si>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兵庫県西宮市室川町4-20-201</t>
    <rPh sb="0" eb="3">
      <t>ヒョウゴケン</t>
    </rPh>
    <rPh sb="3" eb="6">
      <t>ニシノミヤシ</t>
    </rPh>
    <rPh sb="6" eb="9">
      <t>ムロカワチョウ</t>
    </rPh>
    <phoneticPr fontId="9"/>
  </si>
  <si>
    <t>4-20-201.Murokawa,Nishinomiya,JAPAN</t>
  </si>
  <si>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</si>
  <si>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</si>
  <si>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</si>
  <si>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</si>
  <si>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</si>
  <si>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</si>
  <si>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</si>
  <si>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</si>
  <si>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</si>
  <si>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</si>
  <si>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</si>
  <si>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</si>
  <si>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</si>
  <si>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</si>
  <si>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</si>
  <si>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</si>
  <si>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</si>
  <si>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</si>
  <si>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</si>
  <si>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</si>
  <si>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</si>
  <si>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</si>
  <si>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</si>
  <si>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</si>
  <si>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</si>
  <si>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</si>
  <si>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</si>
  <si>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</si>
  <si>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</si>
  <si>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</si>
  <si>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</si>
  <si>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</si>
  <si>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</si>
  <si>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</si>
  <si>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</si>
  <si>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</si>
  <si>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</si>
  <si>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</si>
  <si>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</si>
  <si>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</si>
  <si>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</si>
  <si>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</si>
  <si>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</si>
  <si>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</si>
  <si>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</si>
  <si>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</si>
  <si>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</si>
  <si>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</si>
  <si>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</si>
  <si>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</si>
  <si>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</si>
  <si>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</si>
  <si>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</si>
  <si>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</si>
  <si>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</si>
  <si>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</si>
  <si>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</si>
  <si>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</si>
  <si>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</si>
  <si>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</si>
  <si>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</si>
  <si>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</si>
  <si>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</si>
  <si>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</si>
  <si>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</si>
  <si>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</si>
  <si>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</si>
  <si>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</si>
  <si>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</si>
  <si>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</si>
  <si>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</si>
  <si>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</si>
  <si>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</si>
  <si>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</si>
  <si>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</si>
  <si>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</si>
  <si>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</si>
  <si>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</si>
  <si>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</si>
  <si>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</si>
  <si>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</si>
  <si>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</si>
  <si>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</si>
  <si>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</si>
  <si>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</si>
  <si>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</si>
  <si>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</si>
  <si>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</si>
  <si>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</si>
  <si>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</si>
  <si>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</si>
  <si>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</si>
  <si>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,UR
ビデオ電話通訳
24h365日
EN,ZH,KO,ES,PT
ビデオ電話通訳
平日9時～17時半
NE,VT</t>
    <rPh sb="0" eb="2">
      <t>デンワ</t>
    </rPh>
    <rPh sb="2" eb="4">
      <t>ツウヤク</t>
    </rPh>
    <rPh sb="11" eb="12">
      <t>ニチ</t>
    </rPh>
    <rPh sb="84" eb="86">
      <t>デンワ</t>
    </rPh>
    <rPh sb="86" eb="88">
      <t>ツウヤク</t>
    </rPh>
    <rPh sb="95" eb="96">
      <t>ニチ</t>
    </rPh>
    <rPh sb="120" eb="122">
      <t>ヘイジツ</t>
    </rPh>
    <rPh sb="123" eb="124">
      <t>ジ</t>
    </rPh>
    <rPh sb="127" eb="128">
      <t>ジ</t>
    </rPh>
    <rPh sb="128" eb="129">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</si>
  <si>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</si>
  <si>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</si>
  <si>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</si>
  <si>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</si>
  <si>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</si>
  <si>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</si>
  <si>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</si>
  <si>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</si>
  <si>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</si>
  <si>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</si>
  <si>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</si>
  <si>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</si>
  <si>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</si>
  <si>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</si>
  <si>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</si>
  <si>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</si>
  <si>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</si>
  <si>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</si>
  <si>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</si>
  <si>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</si>
  <si>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</si>
  <si>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</si>
  <si>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</si>
  <si>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</si>
  <si>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</si>
  <si>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</si>
  <si>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</si>
  <si>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</si>
  <si>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</si>
  <si>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</si>
  <si>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</si>
  <si>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</si>
  <si>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</si>
  <si>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</si>
  <si>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</si>
  <si>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</si>
  <si>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</si>
  <si>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</si>
  <si>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</si>
  <si>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</si>
  <si>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</si>
  <si>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</si>
  <si>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</si>
  <si>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</si>
  <si>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</si>
  <si>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</si>
  <si>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</si>
  <si>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</si>
  <si>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</si>
  <si>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</si>
  <si>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</si>
  <si>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</si>
  <si>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</si>
  <si>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</si>
  <si>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</si>
  <si>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</si>
  <si>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</si>
  <si>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</si>
  <si>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</si>
  <si>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</si>
  <si>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</si>
  <si>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</si>
  <si>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</si>
  <si>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</si>
  <si>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</si>
  <si>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</si>
  <si>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</si>
  <si>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</si>
  <si>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</si>
  <si>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</si>
  <si>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</si>
  <si>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</si>
  <si>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</si>
  <si>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</si>
  <si>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</si>
  <si>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</si>
  <si>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</si>
  <si>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</si>
  <si>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</si>
  <si>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</si>
  <si>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</si>
  <si>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</si>
  <si>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</si>
  <si>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</si>
  <si>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</si>
  <si>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</si>
  <si>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</si>
  <si>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</si>
  <si>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</si>
  <si>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</si>
  <si>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</si>
  <si>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</si>
  <si>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</si>
  <si>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</si>
  <si>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</si>
  <si>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</si>
  <si>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</si>
  <si>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</si>
  <si>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</si>
  <si>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</si>
  <si>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</si>
  <si>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</si>
  <si>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</si>
  <si>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</si>
  <si>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</si>
  <si>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</si>
  <si>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</si>
  <si>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</si>
  <si>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</si>
  <si>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</si>
  <si>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
土日・祝日：救急外来24時間対応</t>
    <rPh sb="28" eb="29">
      <t>ド</t>
    </rPh>
    <rPh sb="29" eb="30">
      <t>ニチ</t>
    </rPh>
    <rPh sb="31" eb="32">
      <t>シュク</t>
    </rPh>
    <rPh sb="32" eb="33">
      <t>ヒ</t>
    </rPh>
    <rPh sb="34" eb="36">
      <t>キュウキュウ</t>
    </rPh>
    <rPh sb="36" eb="38">
      <t>ガイライ</t>
    </rPh>
    <rPh sb="40" eb="42">
      <t>ジカン</t>
    </rPh>
    <rPh sb="42" eb="44">
      <t>タイオウ</t>
    </rPh>
    <phoneticPr fontId="1"/>
  </si>
  <si>
    <t xml:space="preserve">http://www.nara-hp.jp </t>
    <phoneticPr fontId="9"/>
  </si>
  <si>
    <t>救急科：EN、内科：EN、外科：EN、小児科：EN、精神科：EN、皮膚科：EN、脳神経外科：EN、泌尿器科：EN、整形外科：EN、眼科：EN、耳鼻咽喉科：EN、産科：EN、婦人科：EN、口腔外科：EN、その他：EN</t>
    <phoneticPr fontId="1"/>
  </si>
  <si>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</si>
  <si>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</si>
  <si>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</si>
  <si>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</si>
  <si>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</si>
  <si>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</si>
  <si>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</si>
  <si>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</si>
  <si>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</si>
  <si>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</si>
  <si>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</si>
  <si>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</si>
  <si>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</si>
  <si>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</si>
  <si>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</si>
  <si>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</si>
  <si>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</si>
  <si>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</si>
  <si>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</si>
  <si>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</si>
  <si>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</si>
  <si>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</si>
  <si>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</si>
  <si>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</si>
  <si>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</si>
  <si>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</si>
  <si>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</si>
  <si>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</si>
  <si>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</si>
  <si>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</si>
  <si>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</si>
  <si>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</si>
  <si>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</si>
  <si>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</si>
  <si>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</si>
  <si>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</si>
  <si>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</si>
  <si>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</si>
  <si>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</si>
  <si>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</si>
  <si>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</si>
  <si>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</si>
  <si>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</si>
  <si>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</si>
  <si>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</si>
  <si>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</si>
  <si>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</si>
  <si>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</si>
  <si>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</si>
  <si>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</si>
  <si>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</si>
  <si>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</si>
  <si>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</si>
  <si>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</si>
  <si>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</si>
  <si>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</si>
  <si>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</si>
  <si>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</si>
  <si>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</si>
  <si>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</si>
  <si>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</si>
  <si>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</si>
  <si>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</si>
  <si>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</si>
  <si>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</si>
  <si>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</si>
  <si>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</si>
  <si>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</si>
  <si>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</si>
  <si>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</si>
  <si>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</si>
  <si>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</si>
  <si>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</si>
  <si>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</si>
  <si>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</si>
  <si>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</si>
  <si>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</si>
  <si>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</si>
  <si>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</si>
  <si>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</si>
  <si>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</si>
  <si>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</si>
  <si>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</si>
  <si>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</si>
  <si>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</si>
  <si>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</si>
  <si>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</si>
  <si>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</si>
  <si>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</si>
  <si>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</si>
  <si>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</si>
  <si>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</si>
  <si>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</si>
  <si>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</si>
  <si>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</si>
  <si>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</si>
  <si>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</si>
  <si>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</si>
  <si>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</si>
  <si>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</si>
  <si>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</si>
  <si>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</si>
  <si>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</si>
  <si>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</si>
  <si>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4-241-1,omiyachou,narashi,naraprefecture,</t>
    <phoneticPr fontId="1"/>
  </si>
  <si>
    <t>0742-32-3720</t>
    <phoneticPr fontId="9"/>
  </si>
  <si>
    <t>月・火・木・金・土　9：00－12：30　　火・木　17：00－19：00</t>
  </si>
  <si>
    <t>http://www,street@yo-clinic.squares.net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</si>
  <si>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</si>
  <si>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</si>
  <si>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</si>
  <si>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</si>
  <si>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</si>
  <si>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</si>
  <si>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</si>
  <si>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</si>
  <si>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</si>
  <si>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</si>
  <si>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</si>
  <si>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</si>
  <si>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</si>
  <si>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</si>
  <si>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</si>
  <si>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</si>
  <si>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</si>
  <si>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</si>
  <si>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</si>
  <si>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</si>
  <si>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</si>
  <si>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</si>
  <si>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</si>
  <si>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</si>
  <si>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</si>
  <si>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</si>
  <si>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</si>
  <si>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</si>
  <si>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</si>
  <si>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</si>
  <si>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</si>
  <si>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</si>
  <si>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</si>
  <si>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</si>
  <si>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</si>
  <si>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</si>
  <si>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</si>
  <si>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</si>
  <si>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</si>
  <si>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</si>
  <si>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</si>
  <si>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</si>
  <si>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</si>
  <si>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</si>
  <si>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</si>
  <si>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</si>
  <si>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</si>
  <si>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</si>
  <si>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</si>
  <si>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</si>
  <si>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</si>
  <si>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</si>
  <si>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</si>
  <si>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</si>
  <si>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</si>
  <si>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</si>
  <si>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</si>
  <si>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</si>
  <si>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</si>
  <si>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</si>
  <si>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</si>
  <si>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</si>
  <si>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</si>
  <si>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</si>
  <si>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</si>
  <si>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</si>
  <si>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</si>
  <si>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</si>
  <si>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</si>
  <si>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</si>
  <si>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</si>
  <si>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</si>
  <si>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</si>
  <si>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</si>
  <si>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</si>
  <si>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</si>
  <si>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</si>
  <si>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</si>
  <si>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</si>
  <si>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</si>
  <si>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</si>
  <si>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</si>
  <si>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</si>
  <si>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</si>
  <si>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</si>
  <si>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</si>
  <si>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</si>
  <si>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</si>
  <si>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</si>
  <si>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</si>
  <si>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</si>
  <si>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</si>
  <si>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</si>
  <si>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</si>
  <si>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</si>
  <si>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</si>
  <si>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</si>
  <si>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</si>
  <si>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</si>
  <si>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</si>
  <si>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</si>
  <si>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</si>
  <si>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</si>
  <si>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</si>
  <si>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</si>
  <si>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</si>
  <si>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</si>
  <si>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</si>
  <si>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</si>
  <si>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</si>
  <si>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</si>
  <si>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</si>
  <si>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</si>
  <si>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</si>
  <si>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</si>
  <si>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</si>
  <si>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</si>
  <si>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</si>
  <si>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</si>
  <si>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</si>
  <si>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</si>
  <si>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</si>
  <si>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Nara-Ken Nara-Shi ShijöÖuji 1-chöme9-4</t>
    <phoneticPr fontId="1"/>
  </si>
  <si>
    <t>0742-34-6300</t>
    <phoneticPr fontId="1"/>
  </si>
  <si>
    <t>月～土 9:00～12:00  13:00～19:30　日・祝 救急外来24時間対応</t>
    <phoneticPr fontId="1"/>
  </si>
  <si>
    <t>http://sekisyukai.com</t>
    <phoneticPr fontId="9"/>
  </si>
  <si>
    <t>内科、外科、脳神経外科、整形外科　（EN）</t>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</si>
  <si>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</si>
  <si>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</si>
  <si>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</si>
  <si>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</si>
  <si>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</si>
  <si>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</si>
  <si>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</si>
  <si>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</si>
  <si>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</si>
  <si>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</si>
  <si>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</si>
  <si>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</si>
  <si>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</si>
  <si>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</si>
  <si>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</si>
  <si>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</si>
  <si>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</si>
  <si>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</si>
  <si>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</si>
  <si>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</si>
  <si>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</si>
  <si>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</si>
  <si>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</si>
  <si>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</si>
  <si>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</si>
  <si>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</si>
  <si>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</si>
  <si>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</si>
  <si>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</si>
  <si>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</si>
  <si>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</si>
  <si>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</si>
  <si>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</si>
  <si>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</si>
  <si>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</si>
  <si>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</si>
  <si>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</si>
  <si>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</si>
  <si>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</si>
  <si>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</si>
  <si>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</si>
  <si>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</si>
  <si>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</si>
  <si>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</si>
  <si>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</si>
  <si>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</si>
  <si>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</si>
  <si>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</si>
  <si>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</si>
  <si>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</si>
  <si>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</si>
  <si>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</si>
  <si>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</si>
  <si>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</si>
  <si>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</si>
  <si>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</si>
  <si>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</si>
  <si>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</si>
  <si>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</si>
  <si>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</si>
  <si>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</si>
  <si>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</si>
  <si>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</si>
  <si>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</si>
  <si>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</si>
  <si>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</si>
  <si>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</si>
  <si>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</si>
  <si>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</si>
  <si>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</si>
  <si>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</si>
  <si>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</si>
  <si>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</si>
  <si>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</si>
  <si>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</si>
  <si>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</si>
  <si>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</si>
  <si>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</si>
  <si>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</si>
  <si>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</si>
  <si>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phoneticPr fontId="1"/>
  </si>
  <si>
    <t>634-0813</t>
  </si>
  <si>
    <t>奈良県橿原市四条町827</t>
    <phoneticPr fontId="1"/>
  </si>
  <si>
    <t>827,Shijo-cho,Kashihara-shi,Nara,634-0813,Japan</t>
    <phoneticPr fontId="1"/>
  </si>
  <si>
    <t>0744-29-3300</t>
    <phoneticPr fontId="1"/>
  </si>
  <si>
    <t>月-土：8:30～11:00   　日・祝日・年末年始は休診　救急は24時間受付</t>
    <phoneticPr fontId="1"/>
  </si>
  <si>
    <t>https://www.heisei-h.or.jp/</t>
    <phoneticPr fontId="1"/>
  </si>
  <si>
    <t>内科、外科、脳神経外科、脳神経内科、整形外科、皮膚科、歯科口腔外科（ポケトークでの対応）</t>
    <rPh sb="7" eb="9">
      <t>シンケイ</t>
    </rPh>
    <phoneticPr fontId="1"/>
  </si>
  <si>
    <t>VISA、MASTER、JCB、AMEX、Diners Club</t>
    <phoneticPr fontId="1"/>
  </si>
  <si>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</si>
  <si>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</si>
  <si>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</si>
  <si>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</si>
  <si>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</si>
  <si>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</si>
  <si>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</si>
  <si>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</si>
  <si>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</si>
  <si>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</si>
  <si>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</si>
  <si>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EN,ZH,KO,ES,PT,VI,RU,TH,TL,NE,ID,HI,FR,DE,IT,MS,KM,MN,ミャンマー語
/①文字通訳　
全日24時間
②音声のみ通訳　
全日24時間（一部言語は平日9:00ｰ18:00）
③映像付き通訳　
一部言語のみ対応
全日24時間又は平日9:00-18:00</t>
    <phoneticPr fontId="1"/>
  </si>
  <si>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</si>
  <si>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</si>
  <si>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</si>
  <si>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</si>
  <si>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</si>
  <si>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</si>
  <si>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</si>
  <si>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</si>
  <si>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</si>
  <si>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</si>
  <si>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</si>
  <si>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</si>
  <si>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</si>
  <si>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</si>
  <si>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</si>
  <si>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</si>
  <si>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</si>
  <si>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</si>
  <si>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</si>
  <si>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</si>
  <si>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</si>
  <si>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</si>
  <si>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</si>
  <si>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</si>
  <si>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</si>
  <si>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</si>
  <si>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</si>
  <si>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</si>
  <si>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</si>
  <si>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</si>
  <si>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</si>
  <si>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</si>
  <si>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</si>
  <si>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</si>
  <si>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</si>
  <si>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</si>
  <si>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</si>
  <si>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</si>
  <si>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</si>
  <si>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</si>
  <si>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</si>
  <si>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</si>
  <si>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</si>
  <si>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</si>
  <si>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</si>
  <si>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</si>
  <si>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</si>
  <si>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</si>
  <si>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</si>
  <si>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</si>
  <si>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</si>
  <si>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</si>
  <si>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</si>
  <si>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</si>
  <si>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</si>
  <si>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</si>
  <si>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</si>
  <si>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</si>
  <si>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</si>
  <si>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</si>
  <si>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</si>
  <si>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</si>
  <si>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</si>
  <si>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</si>
  <si>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</si>
  <si>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</si>
  <si>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</si>
  <si>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</si>
  <si>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</si>
  <si>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</si>
  <si>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</si>
  <si>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</si>
  <si>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</si>
  <si>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</si>
  <si>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</si>
  <si>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</si>
  <si>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</si>
  <si>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</si>
  <si>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</si>
  <si>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</si>
  <si>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</si>
  <si>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</si>
  <si>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</si>
  <si>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</si>
  <si>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</si>
  <si>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</si>
  <si>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</si>
  <si>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</si>
  <si>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</si>
  <si>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</si>
  <si>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</si>
  <si>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</si>
  <si>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</si>
  <si>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</si>
  <si>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</si>
  <si>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</si>
  <si>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</si>
  <si>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</si>
  <si>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</si>
  <si>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</si>
  <si>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</si>
  <si>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</si>
  <si>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</si>
  <si>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</si>
  <si>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</si>
  <si>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</si>
  <si>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</si>
  <si>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3-7-29 jingu, Nara city, Nara prefecture, 631-0804</t>
    <phoneticPr fontId="1"/>
  </si>
  <si>
    <t>0742-71-3336</t>
    <phoneticPr fontId="1"/>
  </si>
  <si>
    <t>月・水・金:9:00-12:00, 16:30-19:00
火:16:30-19:00
木・土:9:00-12:00</t>
    <phoneticPr fontId="1"/>
  </si>
  <si>
    <t>https://www.nishiwakinaikaiin.com/</t>
    <phoneticPr fontId="1"/>
  </si>
  <si>
    <t>内科：EN
google翻訳アプリでどの言語も対応可</t>
    <rPh sb="0" eb="2">
      <t>ナイカ</t>
    </rPh>
    <rPh sb="12" eb="14">
      <t>ホンヤク</t>
    </rPh>
    <rPh sb="20" eb="22">
      <t>ゲンゴ</t>
    </rPh>
    <rPh sb="23" eb="25">
      <t>タイオウ</t>
    </rPh>
    <rPh sb="25" eb="26">
      <t>カ</t>
    </rPh>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</si>
  <si>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</si>
  <si>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</si>
  <si>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</si>
  <si>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</si>
  <si>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</si>
  <si>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</si>
  <si>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</si>
  <si>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</si>
  <si>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</si>
  <si>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</si>
  <si>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</si>
  <si>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</si>
  <si>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</si>
  <si>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</si>
  <si>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</si>
  <si>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</si>
  <si>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</si>
  <si>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</si>
  <si>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</si>
  <si>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</si>
  <si>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</si>
  <si>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</si>
  <si>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</si>
  <si>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</si>
  <si>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</si>
  <si>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</si>
  <si>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</si>
  <si>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</si>
  <si>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</si>
  <si>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</si>
  <si>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</si>
  <si>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</si>
  <si>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</si>
  <si>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</si>
  <si>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</si>
  <si>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</si>
  <si>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</si>
  <si>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</si>
  <si>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</si>
  <si>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</si>
  <si>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</si>
  <si>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</si>
  <si>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</si>
  <si>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</si>
  <si>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</si>
  <si>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</si>
  <si>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</si>
  <si>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</si>
  <si>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ならまちリハビリテーション病院</t>
    <rPh sb="13" eb="15">
      <t>ビョウイン</t>
    </rPh>
    <phoneticPr fontId="1"/>
  </si>
  <si>
    <t>Naramachi　Rehabilitation　Hospital</t>
    <phoneticPr fontId="1"/>
  </si>
  <si>
    <t>奈良県奈良市杉ケ町５７番１</t>
    <rPh sb="0" eb="9">
      <t>630-8357</t>
    </rPh>
    <rPh sb="11" eb="12">
      <t>バン</t>
    </rPh>
    <phoneticPr fontId="1"/>
  </si>
  <si>
    <t>57-1　Surugamachi,Nara-shi,Nara-ken　630-8357</t>
    <phoneticPr fontId="1"/>
  </si>
  <si>
    <t>0742-20-3700</t>
    <phoneticPr fontId="1"/>
  </si>
  <si>
    <t>月-金:9:00-17:00</t>
    <phoneticPr fontId="1"/>
  </si>
  <si>
    <t>https://www.naramachi-rh.jp/</t>
    <phoneticPr fontId="1"/>
  </si>
  <si>
    <t>Internal Medicine：EN
Others：EN</t>
    <phoneticPr fontId="1"/>
  </si>
  <si>
    <t>UC、MASTER、VISA、JCB、
AMEX、DN</t>
    <phoneticPr fontId="1"/>
  </si>
  <si>
    <t>月－金 9:00-17:00</t>
    <rPh sb="0" eb="1">
      <t>ゲツ</t>
    </rPh>
    <rPh sb="2" eb="3">
      <t>キン</t>
    </rPh>
    <phoneticPr fontId="1"/>
  </si>
  <si>
    <t>五條市立大塔診療所</t>
    <phoneticPr fontId="1"/>
  </si>
  <si>
    <t>gojoshirituootoushinryosho</t>
    <phoneticPr fontId="1"/>
  </si>
  <si>
    <t>637-0408</t>
    <phoneticPr fontId="1"/>
  </si>
  <si>
    <t>奈良県五條市大塔町辻堂４１</t>
    <phoneticPr fontId="1"/>
  </si>
  <si>
    <t>narakengojosiootoutyoutuzidou41</t>
    <phoneticPr fontId="1"/>
  </si>
  <si>
    <t>0747-36-0244</t>
    <phoneticPr fontId="1"/>
  </si>
  <si>
    <t>月・火・金
8：30～11：00
13：００～16：00</t>
    <phoneticPr fontId="1"/>
  </si>
  <si>
    <t>2904 中和</t>
    <rPh sb="5" eb="7">
      <t>チュウワ</t>
    </rPh>
    <phoneticPr fontId="1"/>
  </si>
  <si>
    <t>宇陀市立病院</t>
    <rPh sb="0" eb="2">
      <t>ウダ</t>
    </rPh>
    <rPh sb="2" eb="4">
      <t>シリツ</t>
    </rPh>
    <rPh sb="4" eb="6">
      <t>ビョウイン</t>
    </rPh>
    <phoneticPr fontId="1"/>
  </si>
  <si>
    <t>UDA CITY HOSPITAL</t>
    <phoneticPr fontId="1"/>
  </si>
  <si>
    <t>633-0298</t>
    <phoneticPr fontId="1"/>
  </si>
  <si>
    <t>奈良県宇陀市榛原萩原815</t>
    <rPh sb="0" eb="3">
      <t>ナラケン</t>
    </rPh>
    <rPh sb="3" eb="6">
      <t>ウダシ</t>
    </rPh>
    <rPh sb="6" eb="8">
      <t>ハイバラ</t>
    </rPh>
    <rPh sb="8" eb="10">
      <t>ハギハラ</t>
    </rPh>
    <phoneticPr fontId="1"/>
  </si>
  <si>
    <t>815 Haibara Hagihara,
Uda-shi, Nara-ken 633-0253</t>
    <phoneticPr fontId="1"/>
  </si>
  <si>
    <t>0745-82-0381</t>
    <phoneticPr fontId="1"/>
  </si>
  <si>
    <t>月-金：8:00-11:00(救急外来24時間対応）
土日・祝日：救急外来24時間対応</t>
    <phoneticPr fontId="1"/>
  </si>
  <si>
    <t>https://udacity-hospital.jp/</t>
    <phoneticPr fontId="1"/>
  </si>
  <si>
    <t>内科：EN,循環器内科：EN,消化器内科：EN,腎臓内科：EN, 呼吸器内科：EN, 感染症内科：EN, 外科：EN,整形外科：EN,婦人科：EN, 眼科：EN, 耳鼻咽喉科：EN, 脳神経内科：EN, 泌尿器科：EN, 皮膚科：EN, 小児科：EN,リハビリテーション科：EN, 放射線科：EN,麻酔科：EN, 精神科：EN</t>
    <phoneticPr fontId="1"/>
  </si>
  <si>
    <t>DC,VISA,MASTER</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</si>
  <si>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</si>
  <si>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</si>
  <si>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</si>
  <si>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</si>
  <si>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</si>
  <si>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</si>
  <si>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</si>
  <si>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</si>
  <si>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</si>
  <si>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</si>
  <si>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</si>
  <si>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</si>
  <si>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</si>
  <si>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</si>
  <si>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</si>
  <si>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</si>
  <si>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</si>
  <si>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</si>
  <si>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</si>
  <si>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
午後(月火水金)17：00-20：00(木)16：00-20：00（土）14:30-17:30</t>
    <rPh sb="27" eb="28">
      <t>ヒ</t>
    </rPh>
    <rPh sb="57" eb="58">
      <t>ツチ</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</si>
  <si>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</si>
  <si>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</si>
  <si>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</si>
  <si>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</si>
  <si>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午後(月火水金)17：00～20：00(木)16：00～20：00/EN・ZH（土）14：30～17：30</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rPh sb="69" eb="70">
      <t>ツチ</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</si>
  <si>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</si>
  <si>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</si>
  <si>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</si>
  <si>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</si>
  <si>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</si>
  <si>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</si>
  <si>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</si>
  <si>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 xml:space="preserve">月-土：9:00-12:00
月火水金：14:30-18:30
</t>
    <rPh sb="0" eb="1">
      <t>ゲツ</t>
    </rPh>
    <rPh sb="2" eb="3">
      <t>ド</t>
    </rPh>
    <rPh sb="15" eb="16">
      <t>ゲツ</t>
    </rPh>
    <rPh sb="16" eb="17">
      <t>カ</t>
    </rPh>
    <rPh sb="17" eb="18">
      <t>スイ</t>
    </rPh>
    <rPh sb="18" eb="19">
      <t>キン</t>
    </rPh>
    <phoneticPr fontId="46"/>
  </si>
  <si>
    <t>https://kojima-dent.jp/</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</si>
  <si>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</si>
  <si>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</si>
  <si>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</si>
  <si>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</si>
  <si>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</si>
  <si>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3001 和歌山</t>
  </si>
  <si>
    <t>医療法人明星会　星野クリニック</t>
    <rPh sb="0" eb="2">
      <t>イリョウ</t>
    </rPh>
    <rPh sb="2" eb="4">
      <t>ホウジン</t>
    </rPh>
    <rPh sb="4" eb="5">
      <t>アカ</t>
    </rPh>
    <rPh sb="5" eb="6">
      <t>ホシ</t>
    </rPh>
    <rPh sb="6" eb="7">
      <t>カイ</t>
    </rPh>
    <rPh sb="8" eb="10">
      <t>ホシノ</t>
    </rPh>
    <phoneticPr fontId="1"/>
  </si>
  <si>
    <t>Hoshino
Clinic</t>
  </si>
  <si>
    <t>640-8342</t>
  </si>
  <si>
    <t>和歌山県
和歌山市
友田町5-32</t>
    <rPh sb="0" eb="3">
      <t>ワカヤマ</t>
    </rPh>
    <rPh sb="3" eb="4">
      <t>ケン</t>
    </rPh>
    <rPh sb="5" eb="9">
      <t>ワカヤマシ</t>
    </rPh>
    <rPh sb="10" eb="13">
      <t>トモダチョウ</t>
    </rPh>
    <phoneticPr fontId="46"/>
  </si>
  <si>
    <t>5-32,
Tomodacho, 
Wakayama, Wakayama Prefecture 640-8342</t>
  </si>
  <si>
    <t>073-422-0007</t>
  </si>
  <si>
    <t>月/火/水/金 9:00-19:00
木　9：00-13：00　土　9：00-16：00</t>
    <rPh sb="2" eb="3">
      <t>カ</t>
    </rPh>
    <rPh sb="4" eb="5">
      <t>スイ</t>
    </rPh>
    <rPh sb="6" eb="7">
      <t>キン</t>
    </rPh>
    <rPh sb="19" eb="20">
      <t>モク</t>
    </rPh>
    <rPh sb="32" eb="33">
      <t>ド</t>
    </rPh>
    <phoneticPr fontId="46"/>
  </si>
  <si>
    <t>https://www.hoshino-cl.com/</t>
  </si>
  <si>
    <t>内科：EN
外科：EN
精神科：EN
脳神経外科：EN
整形外科：EN
その他：EN</t>
    <rPh sb="12" eb="15">
      <t>セイシンカ</t>
    </rPh>
    <phoneticPr fontId="13"/>
  </si>
  <si>
    <t>QRコード、電子マネー、交通系・流通系電子マネー,UnionPay</t>
    <rPh sb="6" eb="8">
      <t>デンシ</t>
    </rPh>
    <rPh sb="12" eb="15">
      <t>コウツウケイ</t>
    </rPh>
    <rPh sb="16" eb="19">
      <t>リュウツウケイ</t>
    </rPh>
    <rPh sb="19" eb="21">
      <t>デンシ</t>
    </rPh>
    <phoneticPr fontId="1"/>
  </si>
  <si>
    <t>日本医師会医療通訳サービスによる翻訳/Ipadなどの医療翻訳ツールの使用</t>
    <rPh sb="16" eb="18">
      <t>ホンヤク</t>
    </rPh>
    <rPh sb="26" eb="28">
      <t>イリョウ</t>
    </rPh>
    <rPh sb="28" eb="30">
      <t>ホンヤク</t>
    </rPh>
    <rPh sb="34" eb="36">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</si>
  <si>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</si>
  <si>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</si>
  <si>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</si>
  <si>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</si>
  <si>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</si>
  <si>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</si>
  <si>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</si>
  <si>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</si>
  <si>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</si>
  <si>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</si>
  <si>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</si>
  <si>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</si>
  <si>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</si>
  <si>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</si>
  <si>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</si>
  <si>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</si>
  <si>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</si>
  <si>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</si>
  <si>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</si>
  <si>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</si>
  <si>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</si>
  <si>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</si>
  <si>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</si>
  <si>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</si>
  <si>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</si>
  <si>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</si>
  <si>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</si>
  <si>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</si>
  <si>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</si>
  <si>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</si>
  <si>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</si>
  <si>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</si>
  <si>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</si>
  <si>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</si>
  <si>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</si>
  <si>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</si>
  <si>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</si>
  <si>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</si>
  <si>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</si>
  <si>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</si>
  <si>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</si>
  <si>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</si>
  <si>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</si>
  <si>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</si>
  <si>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</si>
  <si>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</si>
  <si>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</si>
  <si>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</si>
  <si>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</si>
  <si>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</si>
  <si>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</si>
  <si>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</si>
  <si>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</si>
  <si>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</si>
  <si>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</si>
  <si>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</si>
  <si>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</si>
  <si>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</si>
  <si>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</si>
  <si>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</si>
  <si>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</si>
  <si>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</si>
  <si>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</si>
  <si>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</si>
  <si>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</si>
  <si>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</si>
  <si>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</si>
  <si>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</si>
  <si>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</si>
  <si>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</si>
  <si>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</si>
  <si>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</si>
  <si>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</si>
  <si>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</si>
  <si>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</si>
  <si>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</si>
  <si>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</si>
  <si>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</si>
  <si>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</si>
  <si>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</si>
  <si>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</si>
  <si>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</si>
  <si>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</si>
  <si>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</si>
  <si>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</si>
  <si>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</si>
  <si>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</si>
  <si>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</si>
  <si>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</si>
  <si>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</si>
  <si>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</si>
  <si>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</si>
  <si>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</si>
  <si>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</si>
  <si>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</si>
  <si>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</si>
  <si>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</si>
  <si>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</si>
  <si>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</si>
  <si>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</si>
  <si>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</si>
  <si>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</si>
  <si>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</si>
  <si>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</si>
  <si>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</si>
  <si>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</si>
  <si>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</si>
  <si>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</si>
  <si>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</si>
  <si>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</si>
  <si>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</si>
  <si>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</si>
  <si>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</si>
  <si>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</si>
  <si>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</si>
  <si>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</si>
  <si>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</si>
  <si>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</si>
  <si>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</si>
  <si>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</si>
  <si>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</si>
  <si>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</si>
  <si>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</si>
  <si>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</si>
  <si>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</si>
  <si>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</si>
  <si>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</si>
  <si>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</si>
  <si>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</si>
  <si>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</si>
  <si>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</si>
  <si>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</si>
  <si>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</si>
  <si>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</si>
  <si>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</si>
  <si>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</si>
  <si>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</si>
  <si>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</si>
  <si>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</si>
  <si>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</si>
  <si>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</si>
  <si>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</si>
  <si>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</si>
  <si>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</si>
  <si>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</si>
  <si>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</si>
  <si>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</si>
  <si>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</si>
  <si>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</si>
  <si>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</si>
  <si>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</si>
  <si>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</si>
  <si>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</si>
  <si>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</si>
  <si>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</si>
  <si>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</si>
  <si>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</si>
  <si>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</si>
  <si>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</si>
  <si>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</si>
  <si>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</si>
  <si>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</si>
  <si>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</si>
  <si>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</si>
  <si>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</si>
  <si>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</si>
  <si>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</si>
  <si>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</si>
  <si>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</si>
  <si>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</si>
  <si>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</si>
  <si>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</si>
  <si>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</si>
  <si>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</si>
  <si>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</si>
  <si>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</si>
  <si>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</si>
  <si>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</si>
  <si>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</si>
  <si>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</si>
  <si>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</si>
  <si>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</si>
  <si>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</si>
  <si>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</si>
  <si>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</si>
  <si>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</si>
  <si>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</si>
  <si>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</si>
  <si>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胸部外科、心臓血管外科、消化器外科、整形外科、脳神経外科、皮膚科、泌尿器科、産婦人科、眼科、耳鼻いんこう科、リハビリテーション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2">
      <t>キョウブゲカ</t>
    </rPh>
    <rPh sb="43" eb="45">
      <t>シンゾウ</t>
    </rPh>
    <rPh sb="45" eb="47">
      <t>ケッカン</t>
    </rPh>
    <rPh sb="47" eb="49">
      <t>ゲカ</t>
    </rPh>
    <rPh sb="50" eb="53">
      <t>ショウカキ</t>
    </rPh>
    <rPh sb="53" eb="55">
      <t>ゲカ</t>
    </rPh>
    <rPh sb="56" eb="58">
      <t>セイケイ</t>
    </rPh>
    <rPh sb="58" eb="60">
      <t>ゲカ</t>
    </rPh>
    <rPh sb="61" eb="64">
      <t>ノウシンケイ</t>
    </rPh>
    <rPh sb="64" eb="66">
      <t>ゲカ</t>
    </rPh>
    <rPh sb="67" eb="70">
      <t>ヒフカ</t>
    </rPh>
    <rPh sb="71" eb="75">
      <t>ヒニョウキカ</t>
    </rPh>
    <rPh sb="76" eb="80">
      <t>サンフジンカ</t>
    </rPh>
    <rPh sb="81" eb="83">
      <t>ガンカ</t>
    </rPh>
    <rPh sb="84" eb="86">
      <t>ジビ</t>
    </rPh>
    <rPh sb="90" eb="91">
      <t>カ</t>
    </rPh>
    <rPh sb="101" eb="102">
      <t>カ</t>
    </rPh>
    <rPh sb="103" eb="106">
      <t>ホウシャセン</t>
    </rPh>
    <rPh sb="106" eb="107">
      <t>カ</t>
    </rPh>
    <rPh sb="108" eb="111">
      <t>マスイカ</t>
    </rPh>
    <rPh sb="112" eb="114">
      <t>ビョウリ</t>
    </rPh>
    <rPh sb="114" eb="116">
      <t>シンダン</t>
    </rPh>
    <rPh sb="116" eb="117">
      <t>カ</t>
    </rPh>
    <rPh sb="118" eb="120">
      <t>キュウキュウ</t>
    </rPh>
    <rPh sb="121" eb="123">
      <t>シュウチュウ</t>
    </rPh>
    <rPh sb="123" eb="126">
      <t>チリョウシツ</t>
    </rPh>
    <phoneticPr fontId="13"/>
  </si>
  <si>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</si>
  <si>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</si>
  <si>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</si>
  <si>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</si>
  <si>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</si>
  <si>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</si>
  <si>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</si>
  <si>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</si>
  <si>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</si>
  <si>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</si>
  <si>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</si>
  <si>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</si>
  <si>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</si>
  <si>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</si>
  <si>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</si>
  <si>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</si>
  <si>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</si>
  <si>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</si>
  <si>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</si>
  <si>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</si>
  <si>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</si>
  <si>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</si>
  <si>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</si>
  <si>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</si>
  <si>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</si>
  <si>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</si>
  <si>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</si>
  <si>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</si>
  <si>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</si>
  <si>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</si>
  <si>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</si>
  <si>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</si>
  <si>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</si>
  <si>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</si>
  <si>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</si>
  <si>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</si>
  <si>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</si>
  <si>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</si>
  <si>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</si>
  <si>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</si>
  <si>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</si>
  <si>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</si>
  <si>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</si>
  <si>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</si>
  <si>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</si>
  <si>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</si>
  <si>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</si>
  <si>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</si>
  <si>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</si>
  <si>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</si>
  <si>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</si>
  <si>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</si>
  <si>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</si>
  <si>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</si>
  <si>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</si>
  <si>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</si>
  <si>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</si>
  <si>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</si>
  <si>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</si>
  <si>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</si>
  <si>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</si>
  <si>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</si>
  <si>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</si>
  <si>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</si>
  <si>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</si>
  <si>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</si>
  <si>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</si>
  <si>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</si>
  <si>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</si>
  <si>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</si>
  <si>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</si>
  <si>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</si>
  <si>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</si>
  <si>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</si>
  <si>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</si>
  <si>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</si>
  <si>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</si>
  <si>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</si>
  <si>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</si>
  <si>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</si>
  <si>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</si>
  <si>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</si>
  <si>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</si>
  <si>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</si>
  <si>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</si>
  <si>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</si>
  <si>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</si>
  <si>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</si>
  <si>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</si>
  <si>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</si>
  <si>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</si>
  <si>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アレルギー疾患内科、外科、消化器外科、肛門外科、乳腺外科、整形外科、リハビリテーション科、産婦人科、麻酔科、放射線科、眼科、皮膚科、泌尿器科、臨床検査科、血液内科、脳神経内科、腎臓外科（臓器移植）
※対応可能言語６１か国</t>
    <rPh sb="50" eb="54">
      <t>シッカンナイカ</t>
    </rPh>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</si>
  <si>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</si>
  <si>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</si>
  <si>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</si>
  <si>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</si>
  <si>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</si>
  <si>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</si>
  <si>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</si>
  <si>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https://www.hinohp.com/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</si>
  <si>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</si>
  <si>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VISA、JCB、MASTER、AMEX、DINERS、DISCOVER、ユニオンペイ</t>
    <phoneticPr fontId="1"/>
  </si>
  <si>
    <t>Edy 、iD、nanaco、waon、QuIcPay、交通系電子マネー</t>
    <rPh sb="28" eb="30">
      <t>コウツウ</t>
    </rPh>
    <rPh sb="30" eb="31">
      <t>ケイ</t>
    </rPh>
    <rPh sb="31" eb="33">
      <t>デンシ</t>
    </rPh>
    <phoneticPr fontId="1"/>
  </si>
  <si>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</si>
  <si>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</si>
  <si>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</si>
  <si>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</si>
  <si>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</si>
  <si>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</si>
  <si>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</si>
  <si>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</si>
  <si>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</si>
  <si>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</si>
  <si>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</si>
  <si>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</si>
  <si>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</si>
  <si>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</si>
  <si>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</si>
  <si>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</si>
  <si>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</si>
  <si>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PayPay ,楽天Edy、メルpay、ApplePay、QUICPay、ID、WAON、楽天pay、ｄ払い、後払いPaidy</t>
    <rPh sb="8" eb="10">
      <t>ラクテン</t>
    </rPh>
    <rPh sb="45" eb="47">
      <t>ラクテン</t>
    </rPh>
    <rPh sb="52" eb="53">
      <t>バラ</t>
    </rPh>
    <rPh sb="55" eb="57">
      <t>アトバラ</t>
    </rPh>
    <phoneticPr fontId="1"/>
  </si>
  <si>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</si>
  <si>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</si>
  <si>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</si>
  <si>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</si>
  <si>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</si>
  <si>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</si>
  <si>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</si>
  <si>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</si>
  <si>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</si>
  <si>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</si>
  <si>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</si>
  <si>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</si>
  <si>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</si>
  <si>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</si>
  <si>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</si>
  <si>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</si>
  <si>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</si>
  <si>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</si>
  <si>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</si>
  <si>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</si>
  <si>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</si>
  <si>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</si>
  <si>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</si>
  <si>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</si>
  <si>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</si>
  <si>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</si>
  <si>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</si>
  <si>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</si>
  <si>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</si>
  <si>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</si>
  <si>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</si>
  <si>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</si>
  <si>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</si>
  <si>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</si>
  <si>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</si>
  <si>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</si>
  <si>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</si>
  <si>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</si>
  <si>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</si>
  <si>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</si>
  <si>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</si>
  <si>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</si>
  <si>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</si>
  <si>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</si>
  <si>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</si>
  <si>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</si>
  <si>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</si>
  <si>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</si>
  <si>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</si>
  <si>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</si>
  <si>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</si>
  <si>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</si>
  <si>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</si>
  <si>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</si>
  <si>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32鳥取県</t>
  </si>
  <si>
    <t>3102 東部</t>
  </si>
  <si>
    <t>尾﨑病院</t>
    <rPh sb="0" eb="4">
      <t>オザキビョウイン</t>
    </rPh>
    <phoneticPr fontId="8"/>
  </si>
  <si>
    <t>Ozaki Hospital</t>
    <phoneticPr fontId="1"/>
  </si>
  <si>
    <t>680-0941</t>
    <phoneticPr fontId="1"/>
  </si>
  <si>
    <t>鳥取県鳥取市湖山町北２丁目５５５</t>
    <rPh sb="0" eb="2">
      <t>トットリ</t>
    </rPh>
    <rPh sb="2" eb="3">
      <t>ケン</t>
    </rPh>
    <rPh sb="3" eb="6">
      <t>トットリシ</t>
    </rPh>
    <rPh sb="6" eb="9">
      <t>コヤマチョウ</t>
    </rPh>
    <rPh sb="9" eb="10">
      <t>キタ</t>
    </rPh>
    <rPh sb="11" eb="13">
      <t>チョウメ</t>
    </rPh>
    <phoneticPr fontId="9"/>
  </si>
  <si>
    <t>2-555 Koyamachokita,Tottori-shi, Tottori Prefecture, 680-0941</t>
    <phoneticPr fontId="1"/>
  </si>
  <si>
    <t>0857-28-6616</t>
    <phoneticPr fontId="1"/>
  </si>
  <si>
    <t>月/火/水/木/金/　8:15～11：30
（皮膚科：月、火、水）（脳神経内科：木）（循環器内科：金）</t>
    <rPh sb="6" eb="7">
      <t>モク</t>
    </rPh>
    <rPh sb="23" eb="26">
      <t>ヒフカ</t>
    </rPh>
    <rPh sb="27" eb="28">
      <t>ゲツ</t>
    </rPh>
    <rPh sb="29" eb="30">
      <t>カ</t>
    </rPh>
    <rPh sb="31" eb="32">
      <t>スイ</t>
    </rPh>
    <rPh sb="34" eb="39">
      <t>ノウシンケイナイカ</t>
    </rPh>
    <rPh sb="40" eb="41">
      <t>モク</t>
    </rPh>
    <rPh sb="43" eb="48">
      <t>ジュンカンキナイカ</t>
    </rPh>
    <rPh sb="49" eb="50">
      <t>キン</t>
    </rPh>
    <phoneticPr fontId="9"/>
  </si>
  <si>
    <t>https://www.ozakihp.or.jp/</t>
  </si>
  <si>
    <t>内科、循環器内科、脳神経内科、外科、整形外科、皮膚科：EN</t>
    <rPh sb="0" eb="2">
      <t>ナイカ</t>
    </rPh>
    <rPh sb="3" eb="8">
      <t>ジュンカンキナイカ</t>
    </rPh>
    <rPh sb="9" eb="14">
      <t>ノウシンケイナイカ</t>
    </rPh>
    <rPh sb="15" eb="17">
      <t>ゲカ</t>
    </rPh>
    <rPh sb="18" eb="22">
      <t>セイケイゲカ</t>
    </rPh>
    <rPh sb="23" eb="26">
      <t>ヒフカ</t>
    </rPh>
    <phoneticPr fontId="13"/>
  </si>
  <si>
    <t>JCB, VISA,MASTER,AMEX</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</si>
  <si>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</si>
  <si>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</si>
  <si>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</si>
  <si>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</si>
  <si>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</si>
  <si>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</si>
  <si>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</si>
  <si>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月-金:8:00-11:00（救急外来24時間対応)土日・祝日：救急外来24時間対応</t>
    <phoneticPr fontId="1"/>
  </si>
  <si>
    <t>https://www.matsue.jrc.or.jp/(日本語)</t>
  </si>
  <si>
    <t>消化器内科：EN、腎臓内科：EN、精神科：EN、循環器内科：EN、小児科：EN、心臓血管外科：EN、乳腺外科：EN、泌尿器科：EN、産婦人科：EN、眼科：EN歯科口腔外科：EN救命救急科：EN（8：20-16：50）</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</si>
  <si>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</si>
  <si>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</si>
  <si>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</si>
  <si>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</si>
  <si>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</si>
  <si>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</si>
  <si>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</si>
  <si>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</si>
  <si>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</si>
  <si>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</si>
  <si>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</si>
  <si>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</si>
  <si>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</si>
  <si>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</si>
  <si>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</si>
  <si>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</si>
  <si>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</si>
  <si>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</si>
  <si>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</si>
  <si>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</si>
  <si>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月-金：8:30-17:00（救急外来24時間対応）土：8:30-12:00（救急外来24時間対応）日・祝日：救急外来24時間対応
</t>
    <rPh sb="50" eb="51">
      <t>ニチ</t>
    </rPh>
    <rPh sb="52" eb="54">
      <t>シュクジツ</t>
    </rPh>
    <rPh sb="55" eb="57">
      <t>キュウキュウ</t>
    </rPh>
    <rPh sb="57" eb="59">
      <t>ガイライ</t>
    </rPh>
    <rPh sb="61" eb="63">
      <t>ジカン</t>
    </rPh>
    <rPh sb="63" eb="65">
      <t>タイオウ</t>
    </rPh>
    <phoneticPr fontId="9"/>
  </si>
  <si>
    <t>https://www.syourinkai.or.jp/hospital（日本語）</t>
    <phoneticPr fontId="9"/>
  </si>
  <si>
    <t>内科：EN小児科：EN精神科：EN神経内科：EN心療内科：EN循環器内科：EN消化器内科：EN呼吸器内科：EN乳腺外科：EN緩和ケア内科：EN外科：EN整形外科：ENリハビリテーション科：EN泌尿器科：EN皮膚科：ENリウマ科 EN科科EN腎臓内科：EN</t>
    <rPh sb="17" eb="19">
      <t>シンケイ</t>
    </rPh>
    <rPh sb="19" eb="21">
      <t>ナイカ</t>
    </rPh>
    <rPh sb="24" eb="28">
      <t>シンリョウナイカ</t>
    </rPh>
    <rPh sb="31" eb="34">
      <t>ジュンカンキ</t>
    </rPh>
    <rPh sb="34" eb="36">
      <t>ナイカ</t>
    </rPh>
    <rPh sb="39" eb="42">
      <t>ショウカキ</t>
    </rPh>
    <rPh sb="42" eb="44">
      <t>ナイカ</t>
    </rPh>
    <rPh sb="47" eb="50">
      <t>コキュウキ</t>
    </rPh>
    <rPh sb="50" eb="52">
      <t>ナイカ</t>
    </rPh>
    <rPh sb="55" eb="59">
      <t>ニュウセンゲカ</t>
    </rPh>
    <rPh sb="62" eb="64">
      <t>カンワ</t>
    </rPh>
    <rPh sb="66" eb="68">
      <t>ナイカ</t>
    </rPh>
    <rPh sb="71" eb="73">
      <t>ゲカ</t>
    </rPh>
    <rPh sb="76" eb="78">
      <t>セイケイ</t>
    </rPh>
    <rPh sb="78" eb="80">
      <t>ゲカ</t>
    </rPh>
    <rPh sb="92" eb="93">
      <t>カ</t>
    </rPh>
    <rPh sb="96" eb="100">
      <t>ヒニョウキカ</t>
    </rPh>
    <rPh sb="103" eb="106">
      <t>ヒフカ</t>
    </rPh>
    <rPh sb="112" eb="113">
      <t>カ</t>
    </rPh>
    <rPh sb="120" eb="122">
      <t>ジンゾウ</t>
    </rPh>
    <rPh sb="122" eb="124">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</si>
  <si>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</si>
  <si>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</si>
  <si>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</si>
  <si>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</si>
  <si>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</si>
  <si>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</si>
  <si>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</si>
  <si>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</si>
  <si>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</si>
  <si>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</si>
  <si>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</si>
  <si>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</si>
  <si>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</si>
  <si>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</si>
  <si>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</si>
  <si>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</si>
  <si>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</si>
  <si>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</si>
  <si>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</si>
  <si>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</si>
  <si>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</si>
  <si>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</si>
  <si>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</si>
  <si>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</si>
  <si>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</si>
  <si>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</si>
  <si>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</si>
  <si>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</si>
  <si>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</si>
  <si>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内科：EN、小児科：EN、皮膚科：EN、泌尿器科：EN、整形外科：EN、眼科：EN、耳鼻咽喉科：EN、婦人科：EN、形成外科: EN</t>
    <rPh sb="58" eb="62">
      <t>ケイセイゲカ</t>
    </rPh>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</si>
  <si>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</si>
  <si>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</si>
  <si>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</si>
  <si>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</si>
  <si>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</si>
  <si>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</si>
  <si>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</si>
  <si>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</si>
  <si>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</si>
  <si>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</si>
  <si>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（新患）月-金：8:30-11:00、13:30-16:00（午後の診察がある科のみ）（再来）月-金：7:15-11:00、13:00-16:00（午後の診察がある科のみ）</t>
    <phoneticPr fontId="9"/>
  </si>
  <si>
    <t>https://unnan-hp.jp/（日本語）</t>
    <phoneticPr fontId="9"/>
  </si>
  <si>
    <t>VISA、MASTER、AMEX、Diners Club、JCB、その他</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</si>
  <si>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</si>
  <si>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</si>
  <si>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</si>
  <si>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</si>
  <si>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</si>
  <si>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</si>
  <si>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</si>
  <si>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</si>
  <si>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12:00-15:00（救急外来24時間対応)土日・祝日：救急外来24時間対応</t>
    <phoneticPr fontId="1"/>
  </si>
  <si>
    <t>https://www.izumocity-hp.jp/（日本語）</t>
    <phoneticPr fontId="1"/>
  </si>
  <si>
    <t>内科：EN、KO、ZH、TH、VI、ID、MS、TL、NE、PT、ES、DE、FR、IT、RU 外科：EN、KO、ZH、TH、VI、ID、MS、TL、NE、PT、ES、DE、FR、IT、RU 小児科：EN、KO、ZH、TH、VI、ID、MS、TL、NE、PT、ES、DE、FR、ITRU泌尿器科：EN、KO、ZH、TH、VI、ID、MS、TL、NE、PT、ES、DE、FR、IT、RU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</si>
  <si>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</si>
  <si>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</si>
  <si>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</si>
  <si>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</si>
  <si>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</si>
  <si>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</si>
  <si>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</si>
  <si>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</si>
  <si>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月-金:8:30-11:00（救急外来24時間対応)土日・祝日：救急外来24時間対応</t>
    <phoneticPr fontId="9"/>
  </si>
  <si>
    <t>https://www.med.shimane-u.ac.jp/hospital/(日本語)
https://www.med.shimane-u.ac.jp/hospital/English/（英語）
https://www.med.shimane-u.ac.jp/hospital/Portuguese/（ポルトガル語）</t>
    <phoneticPr fontId="1"/>
  </si>
  <si>
    <t>救急科：EN、ZH、KO、PT、ES、VI、TH、FIL、RU、TL、NE、ID、HI、FR、DE、IT、MS、MY、KM、MN内科：EN、ZH、KO、PT、ES、VI、TH、FIL、RU、TL、NE、ID、HI、FR、DE、IT、MS、MY、KM、MN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</si>
  <si>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</si>
  <si>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</si>
  <si>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</si>
  <si>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</si>
  <si>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</si>
  <si>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</si>
  <si>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</si>
  <si>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</si>
  <si>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</si>
  <si>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</si>
  <si>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</si>
  <si>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</si>
  <si>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</si>
  <si>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</si>
  <si>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</si>
  <si>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</si>
  <si>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</si>
  <si>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</si>
  <si>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</si>
  <si>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</si>
  <si>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</si>
  <si>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16:30-18:30土：8:30-11:30上記以外は時間外対応</t>
    <rPh sb="0" eb="1">
      <t>ゲツ</t>
    </rPh>
    <rPh sb="2" eb="3">
      <t>キン</t>
    </rPh>
    <rPh sb="26" eb="27">
      <t>ド</t>
    </rPh>
    <rPh sb="38" eb="40">
      <t>ジョウキ</t>
    </rPh>
    <rPh sb="40" eb="42">
      <t>イガイ</t>
    </rPh>
    <rPh sb="43" eb="46">
      <t>ジカンガイ</t>
    </rPh>
    <rPh sb="46" eb="48">
      <t>タイオウ</t>
    </rPh>
    <phoneticPr fontId="13"/>
  </si>
  <si>
    <t>https://www.izumo-tokushukai.jp/（日本語）</t>
    <rPh sb="33" eb="36">
      <t>ニホンゴ</t>
    </rPh>
    <phoneticPr fontId="13"/>
  </si>
  <si>
    <t>内科：EN、ZH、KO、PT、TL、VI外科：EN、ZH、KO、PT、TL、VI皮膚科：EN、ZH、KO、PT、TL、VI脳神経外科：EN、ZH、KO、PT、TL、VI泌尿器科：EN、ZH、KO、PT、TL、VI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</si>
  <si>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</si>
  <si>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</si>
  <si>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</si>
  <si>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</si>
  <si>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</si>
  <si>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</si>
  <si>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</si>
  <si>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</si>
  <si>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</si>
  <si>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</si>
  <si>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</si>
  <si>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</si>
  <si>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</si>
  <si>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</si>
  <si>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</si>
  <si>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</si>
  <si>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</si>
  <si>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</si>
  <si>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</si>
  <si>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</si>
  <si>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15：00～18：00（土）9：00～12：00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</si>
  <si>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</si>
  <si>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</si>
  <si>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</si>
  <si>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</si>
  <si>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</si>
  <si>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</si>
  <si>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</si>
  <si>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</si>
  <si>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</si>
  <si>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</si>
  <si>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</si>
  <si>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</si>
  <si>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</si>
  <si>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</si>
  <si>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15：30～17：30（土）9：30～11：00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</si>
  <si>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</si>
  <si>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</si>
  <si>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</si>
  <si>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</si>
  <si>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</si>
  <si>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</si>
  <si>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</si>
  <si>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</si>
  <si>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</si>
  <si>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</si>
  <si>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</si>
  <si>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</si>
  <si>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</si>
  <si>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</si>
  <si>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</si>
  <si>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（月、火、水、金）8:30-12:00、16:00-18:00（木、土）8:30-12:00（日）休診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</si>
  <si>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</si>
  <si>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</si>
  <si>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</si>
  <si>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</si>
  <si>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</si>
  <si>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</si>
  <si>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</si>
  <si>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</si>
  <si>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</si>
  <si>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</si>
  <si>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</si>
  <si>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</si>
  <si>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</si>
  <si>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</si>
  <si>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</si>
  <si>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</si>
  <si>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</si>
  <si>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</si>
  <si>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</si>
  <si>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</si>
  <si>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</si>
  <si>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</si>
  <si>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</si>
  <si>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</si>
  <si>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</si>
  <si>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</si>
  <si>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</si>
  <si>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</si>
  <si>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</si>
  <si>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予防接種、検診）木：8:30-12:00（14:00-16:00 予防接種、検診）土：8:30-13:00（14:00-16:00 予防接種、検診）</t>
    <rPh sb="0" eb="1">
      <t>ゲツ</t>
    </rPh>
    <rPh sb="2" eb="3">
      <t>カ</t>
    </rPh>
    <rPh sb="4" eb="5">
      <t>キン</t>
    </rPh>
    <rPh sb="41" eb="43">
      <t>ヨボウ</t>
    </rPh>
    <rPh sb="43" eb="45">
      <t>セッシュ</t>
    </rPh>
    <rPh sb="46" eb="48">
      <t>ケンシン</t>
    </rPh>
    <rPh sb="49" eb="50">
      <t>モク</t>
    </rPh>
    <rPh sb="82" eb="83">
      <t>ド</t>
    </rPh>
    <phoneticPr fontId="13"/>
  </si>
  <si>
    <t>https://www.mimori-kids.jp（日本語）</t>
    <phoneticPr fontId="9"/>
  </si>
  <si>
    <t>小児科：EN</t>
    <phoneticPr fontId="9"/>
  </si>
  <si>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</si>
  <si>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</si>
  <si>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</si>
  <si>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</si>
  <si>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</si>
  <si>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</si>
  <si>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</si>
  <si>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</si>
  <si>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</si>
  <si>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</si>
  <si>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</si>
  <si>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</si>
  <si>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</si>
  <si>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</si>
  <si>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</si>
  <si>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</si>
  <si>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</si>
  <si>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</si>
  <si>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</si>
  <si>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</si>
  <si>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</si>
  <si>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</si>
  <si>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</si>
  <si>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</si>
  <si>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</si>
  <si>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</si>
  <si>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</si>
  <si>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</si>
  <si>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</si>
  <si>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</si>
  <si>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</si>
  <si>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</si>
  <si>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</si>
  <si>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</si>
  <si>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</si>
  <si>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</si>
  <si>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</si>
  <si>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</si>
  <si>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</si>
  <si>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</si>
  <si>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</si>
  <si>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</si>
  <si>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</si>
  <si>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</si>
  <si>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</si>
  <si>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</si>
  <si>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</si>
  <si>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</si>
  <si>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</si>
  <si>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</si>
  <si>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</si>
  <si>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</si>
  <si>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</si>
  <si>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</si>
  <si>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</si>
  <si>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</si>
  <si>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</si>
  <si>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</si>
  <si>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</si>
  <si>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</si>
  <si>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</si>
  <si>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</si>
  <si>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</si>
  <si>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</si>
  <si>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</si>
  <si>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</si>
  <si>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</si>
  <si>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</si>
  <si>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</si>
  <si>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</si>
  <si>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</si>
  <si>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</si>
  <si>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</si>
  <si>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</si>
  <si>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</si>
  <si>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月-金:8:30-11:00（救急外来24時間対応) 土日・祝日：救急外来24時間対応</t>
    <phoneticPr fontId="9"/>
  </si>
  <si>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</si>
  <si>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</si>
  <si>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</si>
  <si>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</si>
  <si>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邑智郡公立病院組合　公立邑智病院</t>
    <phoneticPr fontId="1"/>
  </si>
  <si>
    <t>Ohchi Municipal Hospital</t>
    <phoneticPr fontId="1"/>
  </si>
  <si>
    <t>島根県邑智郡邑南町中野3848-2</t>
    <phoneticPr fontId="1"/>
  </si>
  <si>
    <t>Shimane Ohchigun Ohnancho Nakano 3848-2</t>
    <phoneticPr fontId="1"/>
  </si>
  <si>
    <t>0855-95-2111</t>
    <phoneticPr fontId="1"/>
  </si>
  <si>
    <t>月-金:8:30-11:30（救急外来24時間対応)、土日・祝日：救急外来24時間対応</t>
    <phoneticPr fontId="1"/>
  </si>
  <si>
    <t>https://www.ohchihospital.jp/（日本語）</t>
    <phoneticPr fontId="1"/>
  </si>
  <si>
    <t>内科（総合診療科）：EN、外科：EN、整形外科：EN、小児科：EN、産婦人科：EN、泌尿器科：EN、麻酔科：EN、歯科：EN</t>
    <phoneticPr fontId="1"/>
  </si>
  <si>
    <t>ポケトークにより対応</t>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</si>
  <si>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</si>
  <si>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</si>
  <si>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</si>
  <si>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</si>
  <si>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</si>
  <si>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</si>
  <si>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</si>
  <si>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</si>
  <si>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</si>
  <si>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</si>
  <si>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</si>
  <si>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</si>
  <si>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</si>
  <si>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</si>
  <si>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</si>
  <si>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</si>
  <si>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</si>
  <si>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</si>
  <si>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</si>
  <si>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</si>
  <si>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</si>
  <si>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</si>
  <si>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14:00-18:00火、金:9:00-12:00 16:30-18:00（14:00-16:00回診、往診）木、土:9:00-12:00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</si>
  <si>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</si>
  <si>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</si>
  <si>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</si>
  <si>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</si>
  <si>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</si>
  <si>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</si>
  <si>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</si>
  <si>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</si>
  <si>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</si>
  <si>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木9：00-11：30  土9：00-16：00</t>
    <phoneticPr fontId="13"/>
  </si>
  <si>
    <t>歯科：EN、ZH、KO、PT、ES、Other　タブレットで対応するので、基本的にタブレット対応言語全て</t>
    <phoneticPr fontId="1"/>
  </si>
  <si>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</si>
  <si>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</si>
  <si>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</si>
  <si>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</si>
  <si>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</si>
  <si>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</si>
  <si>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</si>
  <si>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</si>
  <si>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</si>
  <si>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</si>
  <si>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</si>
  <si>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</si>
  <si>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</si>
  <si>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</si>
  <si>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</si>
  <si>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</si>
  <si>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</si>
  <si>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</si>
  <si>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</si>
  <si>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</si>
  <si>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</si>
  <si>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 Asai-cho, Hamada-shi, Shimane</t>
    <phoneticPr fontId="1"/>
  </si>
  <si>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</si>
  <si>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</si>
  <si>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</si>
  <si>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</si>
  <si>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ポケトークまたはタブレット端末の翻訳アプリにて対応</t>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</si>
  <si>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</si>
  <si>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</si>
  <si>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</si>
  <si>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</si>
  <si>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</si>
  <si>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</si>
  <si>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</si>
  <si>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</si>
  <si>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</si>
  <si>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</si>
  <si>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</si>
  <si>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</si>
  <si>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</si>
  <si>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</si>
  <si>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</si>
  <si>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</si>
  <si>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</si>
  <si>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山根歯科医院</t>
    <rPh sb="0" eb="6">
      <t>ヤマネシカイイン</t>
    </rPh>
    <phoneticPr fontId="13"/>
  </si>
  <si>
    <t>Yamane Dental Clinic</t>
    <phoneticPr fontId="1"/>
  </si>
  <si>
    <t>699-3211</t>
    <phoneticPr fontId="1"/>
  </si>
  <si>
    <t>島根県浜田市三隅町三隅1325-1</t>
    <rPh sb="0" eb="3">
      <t>シマネケン</t>
    </rPh>
    <rPh sb="3" eb="6">
      <t>ハマダシ</t>
    </rPh>
    <rPh sb="6" eb="8">
      <t>ミスミ</t>
    </rPh>
    <rPh sb="8" eb="9">
      <t>チョウ</t>
    </rPh>
    <rPh sb="9" eb="11">
      <t>ミスミ</t>
    </rPh>
    <phoneticPr fontId="13"/>
  </si>
  <si>
    <t>1325-1, Misumi, Misumi Town, Hamada City, Shimane-ken</t>
    <phoneticPr fontId="1"/>
  </si>
  <si>
    <t>0855-32-0145</t>
    <phoneticPr fontId="1"/>
  </si>
  <si>
    <t>月～金　8:30～12:00、14:00～18:00　 土　8:30～12:00</t>
    <phoneticPr fontId="13"/>
  </si>
  <si>
    <t>歯科：EN スマホ翻訳アプリ</t>
    <rPh sb="9" eb="11">
      <t>ホンヤク</t>
    </rPh>
    <phoneticPr fontId="9"/>
  </si>
  <si>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</si>
  <si>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</si>
  <si>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</si>
  <si>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</si>
  <si>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</si>
  <si>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</si>
  <si>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</si>
  <si>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</si>
  <si>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</si>
  <si>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</si>
  <si>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</si>
  <si>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</si>
  <si>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</si>
  <si>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</si>
  <si>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</si>
  <si>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</si>
  <si>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（月・火・金）9：00-13：00.14：30-19：00（水）9：00-13：00.15：00-19：00（木）9：00-13：00（土）9：00-13：00.14：00-17：00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</si>
  <si>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</si>
  <si>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</si>
  <si>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</si>
  <si>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</si>
  <si>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</si>
  <si>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</si>
  <si>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</si>
  <si>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</si>
  <si>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</si>
  <si>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月、火、金：9:00-12:30 14:30-19:00 水：9:00-12:30 14:30-18:00 土:9:00-12:30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</si>
  <si>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</si>
  <si>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</si>
  <si>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</si>
  <si>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</si>
  <si>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</si>
  <si>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</si>
  <si>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</si>
  <si>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</si>
  <si>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</si>
  <si>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</si>
  <si>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9:00-12:00（月Mon、火Tue、水Wed、金Fri）15:00-17:00（月Mon、火Tue、水Wed、金Fri）9:00-12:00（土Sat）木Thu、日Sun、祝日休み</t>
    <rPh sb="89" eb="91">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</si>
  <si>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</si>
  <si>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</si>
  <si>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</si>
  <si>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</si>
  <si>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phoneticPr fontId="1"/>
  </si>
  <si>
    <t>島根県隠岐郡西ノ島町大字美田2071番地1</t>
    <phoneticPr fontId="1"/>
  </si>
  <si>
    <t>2071-1Mita,Nishinoshimacho,Oki-gun,Shimane,684-0303</t>
    <phoneticPr fontId="1"/>
  </si>
  <si>
    <t>08514-7-8211</t>
    <phoneticPr fontId="1"/>
  </si>
  <si>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</si>
  <si>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</si>
  <si>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</si>
  <si>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</si>
  <si>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</si>
  <si>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</si>
  <si>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</si>
  <si>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</si>
  <si>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</si>
  <si>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</si>
  <si>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</si>
  <si>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救急科：EN、ZH、KO、PT、ES内科：EN、ZH、KO、PT、ES外科：EN、ZH、KO、PT、ES小児科：EN、ZH、KO、PT、ES精神科：EEN、ZH、KO、PT、ES皮膚科：EN、ZH、KO、PT、ES泌尿器科：EN、ZH、KO、PT、ES整形外科：EN、ZH、KO、PT、ES
眼科：EN、ZH、KO、PT、ES
耳鼻咽喉科：EN、ZH、KO、PT、ES
産科：EN、ZH、KO、PT、ES
婦人科：EN、ZH、KO、PT、ES
歯科：EN、ZH、KO、PT、ES</t>
    <phoneticPr fontId="13"/>
  </si>
  <si>
    <t>VISA、MASTER、AMEX、Diners Club、JCB、その他</t>
  </si>
  <si>
    <t>EN、ZH、KO、PT、ES</t>
  </si>
  <si>
    <t>日本医療通訳サービス（救急外来にてタブレット対応）</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</si>
  <si>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</si>
  <si>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</si>
  <si>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</si>
  <si>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</si>
  <si>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</si>
  <si>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</si>
  <si>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</si>
  <si>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</si>
  <si>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</si>
  <si>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</si>
  <si>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</si>
  <si>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</si>
  <si>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</si>
  <si>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</si>
  <si>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</si>
  <si>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</si>
  <si>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</si>
  <si>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</si>
  <si>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</si>
  <si>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</si>
  <si>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</si>
  <si>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</si>
  <si>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</si>
  <si>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</si>
  <si>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</si>
  <si>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</si>
  <si>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※英語を話せる医師及びスタッフによる外来</t>
    <rPh sb="3" eb="4">
      <t>ゲツ</t>
    </rPh>
    <rPh sb="5" eb="6">
      <t>キン</t>
    </rPh>
    <rPh sb="9" eb="11">
      <t>エイゴ</t>
    </rPh>
    <rPh sb="12" eb="13">
      <t>ハナ</t>
    </rPh>
    <rPh sb="15" eb="17">
      <t>イシ</t>
    </rPh>
    <rPh sb="17" eb="18">
      <t>オヨ</t>
    </rPh>
    <rPh sb="26" eb="28">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</si>
  <si>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</si>
  <si>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</si>
  <si>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</si>
  <si>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</si>
  <si>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</si>
  <si>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</si>
  <si>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</si>
  <si>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</si>
  <si>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</si>
  <si>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</si>
  <si>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</si>
  <si>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</si>
  <si>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</si>
  <si>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</si>
  <si>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</si>
  <si>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</si>
  <si>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</si>
  <si>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</si>
  <si>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</si>
  <si>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</si>
  <si>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</si>
  <si>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</si>
  <si>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</si>
  <si>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</si>
  <si>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</si>
  <si>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t>
    <rPh sb="25" eb="28">
      <t>ニホンゴ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</si>
  <si>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</si>
  <si>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</si>
  <si>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</si>
  <si>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※SIも対応可能時間（月－金8:00～17:00）あり。</t>
    <rPh sb="0" eb="1">
      <t>ジン</t>
    </rPh>
    <rPh sb="28" eb="29">
      <t>ガツ</t>
    </rPh>
    <rPh sb="30" eb="31">
      <t>キン</t>
    </rPh>
    <phoneticPr fontId="1"/>
  </si>
  <si>
    <t>岡山旭東病院</t>
  </si>
  <si>
    <t>Okayama Kyokuto Hospital</t>
  </si>
  <si>
    <t>703-8265</t>
  </si>
  <si>
    <t>岡山県岡山市中区倉田567-1</t>
    <phoneticPr fontId="1"/>
  </si>
  <si>
    <t>567-1 Kurata, Naka Ward, Okayama City, Okayama, 703-8265</t>
    <phoneticPr fontId="1"/>
  </si>
  <si>
    <t>086-276-3231</t>
  </si>
  <si>
    <t>月-水/金：8:30-16:00　木/土8:30-12:00　日・祝休み
（海外在住で、日本の公的保険をお持ちでない方は、事前に電話連絡が必要）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デンワ</t>
    </rPh>
    <rPh sb="66" eb="68">
      <t>レンラク</t>
    </rPh>
    <rPh sb="69" eb="71">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</si>
  <si>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</si>
  <si>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</si>
  <si>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</si>
  <si>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</si>
  <si>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機械翻訳機（ポケトーク）、電話三者通訳
19か国語（EN,ZH,KO,PT,ES,VI,TH,RU,TL,FR,HI,MN,NE,ID,FA,MY,YUE,AR,UK）
／8:30～24:00 事前確認要（時間制限あり）</t>
    <rPh sb="0" eb="4">
      <t>キカイホンヤク</t>
    </rPh>
    <rPh sb="4" eb="5">
      <t>キ</t>
    </rPh>
    <rPh sb="13" eb="15">
      <t>デンワ</t>
    </rPh>
    <rPh sb="15" eb="17">
      <t>サンシャ</t>
    </rPh>
    <rPh sb="17" eb="19">
      <t>ツウヤク</t>
    </rPh>
    <rPh sb="23" eb="24">
      <t>コク</t>
    </rPh>
    <rPh sb="24" eb="25">
      <t>ゴ</t>
    </rPh>
    <rPh sb="97" eb="99">
      <t>ジゼン</t>
    </rPh>
    <rPh sb="99" eb="101">
      <t>カクニン</t>
    </rPh>
    <rPh sb="101" eb="102">
      <t>ヨウ</t>
    </rPh>
    <rPh sb="103" eb="105">
      <t>ジカン</t>
    </rPh>
    <rPh sb="105" eb="107">
      <t>セイゲン</t>
    </rPh>
    <phoneticPr fontId="13"/>
  </si>
  <si>
    <t>翻訳機／8:30～16:00</t>
    <rPh sb="0" eb="3">
      <t>ホンヤクキ</t>
    </rPh>
    <phoneticPr fontId="1"/>
  </si>
  <si>
    <t>岡山市立市民病院</t>
    <phoneticPr fontId="1"/>
  </si>
  <si>
    <t>Okayama City Hospital</t>
  </si>
  <si>
    <t>700-8557</t>
  </si>
  <si>
    <t>岡山県岡山市北区北長瀬表町三丁目20番1号</t>
    <phoneticPr fontId="1"/>
  </si>
  <si>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</si>
  <si>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</si>
  <si>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</si>
  <si>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</si>
  <si>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</si>
  <si>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</si>
  <si>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第３次救急医療木kｑｈ</t>
    <rPh sb="0" eb="1">
      <t>ダイ</t>
    </rPh>
    <rPh sb="2" eb="3">
      <t>ジ</t>
    </rPh>
    <rPh sb="3" eb="8">
      <t>キュウキュウイリョウキ</t>
    </rPh>
    <phoneticPr fontId="1"/>
  </si>
  <si>
    <t>EN／8:30-11:00</t>
    <phoneticPr fontId="13"/>
  </si>
  <si>
    <t>【事前予約不要】EN.ZH,KO,PO,ES,TH,VI,RU,MY,FR,NE,HI,MN,TL,ID,FA
【事前要予約】AR,UR,LO,BN,台湾語,IT,KM,PRS,DE,PS,SI,TR,TA,UK</t>
    <rPh sb="1" eb="7">
      <t>ジゼンヨヤクフヨウ</t>
    </rPh>
    <rPh sb="57" eb="62">
      <t>ジゼンヨウヨヤク</t>
    </rPh>
    <rPh sb="75" eb="78">
      <t>タイワンゴ</t>
    </rPh>
    <phoneticPr fontId="13"/>
  </si>
  <si>
    <t>岡山済生会外来センター病院</t>
    <phoneticPr fontId="1"/>
  </si>
  <si>
    <t>Okayama Saiseikai Outpatient Center Hospital</t>
  </si>
  <si>
    <t>700-0013</t>
  </si>
  <si>
    <t>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</si>
  <si>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</si>
  <si>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</si>
  <si>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</si>
  <si>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</si>
  <si>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</si>
  <si>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</si>
  <si>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</si>
  <si>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</si>
  <si>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8:30～11:30
/EN,ZH,KO,RU,ID,ES,PT,MN,FR,FA,TL,NE,VI,TH,HI</t>
  </si>
  <si>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</si>
  <si>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</si>
  <si>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</si>
  <si>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</si>
  <si>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</si>
  <si>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</si>
  <si>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t>
    <rPh sb="36" eb="39">
      <t>ニホンゴ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</si>
  <si>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</si>
  <si>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phoneticPr fontId="1"/>
  </si>
  <si>
    <t>ZH／月-金8:30-17:15</t>
    <rPh sb="3" eb="4">
      <t>ゲツ</t>
    </rPh>
    <rPh sb="5" eb="6">
      <t>キン</t>
    </rPh>
    <phoneticPr fontId="1"/>
  </si>
  <si>
    <t>24時間:EN,ZH,KO,RU,ID,ES,PT,MN,FR,FA,TL,NE,VI,TH,HI</t>
  </si>
  <si>
    <t>翻訳機/8:30～17:15（月～金）</t>
    <rPh sb="0" eb="3">
      <t>ホンヤクキ</t>
    </rPh>
    <rPh sb="15" eb="16">
      <t>ゲツ</t>
    </rPh>
    <rPh sb="17" eb="18">
      <t>キン</t>
    </rPh>
    <phoneticPr fontId="1"/>
  </si>
  <si>
    <t>33岡山県</t>
    <phoneticPr fontId="3"/>
  </si>
  <si>
    <t>岡山赤十字病院</t>
  </si>
  <si>
    <t>Japanese Red Cross Okayama Hospital</t>
  </si>
  <si>
    <t>700-8607</t>
  </si>
  <si>
    <t>岡山県岡山市北区青江二丁目1番1号</t>
    <phoneticPr fontId="1"/>
  </si>
  <si>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</si>
  <si>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</si>
  <si>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</si>
  <si>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</si>
  <si>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</si>
  <si>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</si>
  <si>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</si>
  <si>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</si>
  <si>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</si>
  <si>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</si>
  <si>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</si>
  <si>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t>
    <phoneticPr fontId="1"/>
  </si>
  <si>
    <t>https://www.okayama-u.ac.jp/user/hospital/ (日本語)
https://www.okayama-u.ac.jp/user/hospital/en/index.html (英語)</t>
    <phoneticPr fontId="1"/>
  </si>
  <si>
    <t>遠隔通訳対応可：総合内科・総合診療科/消化器内科/血液・腫瘍内科/呼吸器・アレルギー内科/腎臓・糖尿病・内分泌内科/リウマチ・膠原病内科/循環器内科/脳神経内科/感染症内科/消化管外科/肝・胆・膵外科/呼吸器外科/乳腺・内分泌外科/腎泌尿器科/心臓血管外科/小児外科/小児心臓血管外科/整形外科/形成外科/皮膚科/眼科/耳鼻咽喉・頭頸部外科/精神科神経科/脳神経外科/麻酔科蘇生科/小児科/小児循環器科/小児神経科/小児血液・腫瘍科/小児麻酔科/小児心身医療科/産科婦人科/放射線科/救命救急科/病理診断科/緩和支持医療科/臨床遺伝子診療科/歯科/口腔外科/矯正歯科/小児歯科</t>
    <rPh sb="0" eb="2">
      <t>エンカク</t>
    </rPh>
    <rPh sb="2" eb="4">
      <t>ツウヤク</t>
    </rPh>
    <rPh sb="4" eb="6">
      <t>タイオウ</t>
    </rPh>
    <rPh sb="6" eb="7">
      <t>カ</t>
    </rPh>
    <rPh sb="8" eb="12">
      <t>ソウゴウナイカ</t>
    </rPh>
    <rPh sb="13" eb="15">
      <t>ソウゴウ</t>
    </rPh>
    <rPh sb="15" eb="18">
      <t>シンリョウカ</t>
    </rPh>
    <rPh sb="19" eb="24">
      <t>ショウカキナイカ</t>
    </rPh>
    <rPh sb="25" eb="27">
      <t>ケツエキ</t>
    </rPh>
    <rPh sb="28" eb="30">
      <t>シュヨウ</t>
    </rPh>
    <rPh sb="30" eb="32">
      <t>ナイカ</t>
    </rPh>
    <rPh sb="33" eb="36">
      <t>コキュウキ</t>
    </rPh>
    <rPh sb="42" eb="44">
      <t>ナイカ</t>
    </rPh>
    <rPh sb="45" eb="47">
      <t>ジンゾウ</t>
    </rPh>
    <rPh sb="48" eb="51">
      <t>トウニョウビョウ</t>
    </rPh>
    <rPh sb="52" eb="57">
      <t>ナイブンピツナイカ</t>
    </rPh>
    <rPh sb="63" eb="66">
      <t>コウゲンビョウ</t>
    </rPh>
    <rPh sb="66" eb="68">
      <t>ナイカ</t>
    </rPh>
    <rPh sb="69" eb="74">
      <t>ジュンカンキナイカ</t>
    </rPh>
    <rPh sb="75" eb="78">
      <t>ノウシンケイ</t>
    </rPh>
    <rPh sb="78" eb="80">
      <t>ナイカ</t>
    </rPh>
    <rPh sb="90" eb="92">
      <t>ゲカ</t>
    </rPh>
    <rPh sb="93" eb="94">
      <t>キモ</t>
    </rPh>
    <rPh sb="95" eb="96">
      <t>タン</t>
    </rPh>
    <rPh sb="116" eb="117">
      <t>ジン</t>
    </rPh>
    <rPh sb="184" eb="187">
      <t>マスイカ</t>
    </rPh>
    <rPh sb="187" eb="190">
      <t>ソセイカ</t>
    </rPh>
    <rPh sb="208" eb="210">
      <t>ショウニ</t>
    </rPh>
    <rPh sb="210" eb="212">
      <t>ケツエキ</t>
    </rPh>
    <rPh sb="213" eb="215">
      <t>シュヨウ</t>
    </rPh>
    <rPh sb="215" eb="216">
      <t>カ</t>
    </rPh>
    <rPh sb="217" eb="219">
      <t>ショウニ</t>
    </rPh>
    <rPh sb="219" eb="222">
      <t>マスイカ</t>
    </rPh>
    <rPh sb="229" eb="230">
      <t>カ</t>
    </rPh>
    <rPh sb="237" eb="241">
      <t>ホウシャセンカ</t>
    </rPh>
    <rPh sb="248" eb="253">
      <t>ビョウリシンダンカ</t>
    </rPh>
    <rPh sb="254" eb="258">
      <t>カンワシジ</t>
    </rPh>
    <rPh sb="258" eb="260">
      <t>イリョウ</t>
    </rPh>
    <rPh sb="260" eb="261">
      <t>カ</t>
    </rPh>
    <rPh sb="262" eb="264">
      <t>リンショウ</t>
    </rPh>
    <rPh sb="264" eb="267">
      <t>イデンシ</t>
    </rPh>
    <rPh sb="267" eb="270">
      <t>シンリョウカ</t>
    </rPh>
    <rPh sb="271" eb="273">
      <t>シカ</t>
    </rPh>
    <rPh sb="274" eb="276">
      <t>コウクウ</t>
    </rPh>
    <rPh sb="276" eb="278">
      <t>ゲカ</t>
    </rPh>
    <rPh sb="279" eb="283">
      <t>キョウセイシカ</t>
    </rPh>
    <rPh sb="284" eb="288">
      <t>ショウニシカ</t>
    </rPh>
    <phoneticPr fontId="16"/>
  </si>
  <si>
    <t>EN／月－金9:00-17:00</t>
    <rPh sb="3" eb="4">
      <t>ゲツ</t>
    </rPh>
    <rPh sb="5" eb="6">
      <t>キン</t>
    </rPh>
    <phoneticPr fontId="1"/>
  </si>
  <si>
    <t>21か国語（EN,ZH,KO,ES,PT,VI,RU,TH,TL,NE,ID,FR,DE,IT,MS,KM,HI,BN,MN,SI）／24時間365日</t>
    <rPh sb="3" eb="5">
      <t>コクゴ</t>
    </rPh>
    <rPh sb="69" eb="71">
      <t>ジカン</t>
    </rPh>
    <rPh sb="74" eb="75">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</si>
  <si>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</si>
  <si>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</si>
  <si>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</si>
  <si>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</si>
  <si>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</si>
  <si>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</si>
  <si>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</si>
  <si>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</si>
  <si>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</si>
  <si>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</si>
  <si>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</si>
  <si>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</si>
  <si>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</si>
  <si>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</si>
  <si>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</si>
  <si>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</si>
  <si>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</si>
  <si>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</si>
  <si>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</si>
  <si>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</si>
  <si>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</si>
  <si>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</si>
  <si>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</si>
  <si>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</si>
  <si>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</si>
  <si>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</si>
  <si>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</si>
  <si>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</si>
  <si>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</si>
  <si>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</si>
  <si>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祝日診療4/29(昭和の日), 7/21(海の日), ,11/24(勤労会社の日振替休日）, 1/12(成人の日)</t>
    <rPh sb="14" eb="16">
      <t>シュクジツ</t>
    </rPh>
    <rPh sb="16" eb="18">
      <t>シンリョウ</t>
    </rPh>
    <rPh sb="23" eb="25">
      <t>ショウワ</t>
    </rPh>
    <rPh sb="26" eb="27">
      <t>ヒ</t>
    </rPh>
    <rPh sb="35" eb="36">
      <t>ウミ</t>
    </rPh>
    <rPh sb="37" eb="38">
      <t>ヒ</t>
    </rPh>
    <rPh sb="48" eb="52">
      <t>キンロウカイシャ</t>
    </rPh>
    <rPh sb="53" eb="54">
      <t>ヒ</t>
    </rPh>
    <rPh sb="54" eb="55">
      <t>フ</t>
    </rPh>
    <rPh sb="55" eb="56">
      <t>カ</t>
    </rPh>
    <rPh sb="56" eb="58">
      <t>キュウジツ</t>
    </rPh>
    <rPh sb="66" eb="68">
      <t>セイジン</t>
    </rPh>
    <rPh sb="69" eb="70">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</si>
  <si>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</si>
  <si>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</si>
  <si>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</si>
  <si>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</si>
  <si>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</si>
  <si>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</si>
  <si>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</si>
  <si>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</si>
  <si>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</si>
  <si>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</si>
  <si>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</si>
  <si>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</si>
  <si>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</si>
  <si>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</si>
  <si>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</si>
  <si>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</si>
  <si>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</si>
  <si>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</si>
  <si>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</si>
  <si>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</si>
  <si>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</si>
  <si>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</si>
  <si>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</si>
  <si>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</si>
  <si>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</si>
  <si>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</si>
  <si>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</si>
  <si>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</si>
  <si>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</si>
  <si>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</si>
  <si>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</si>
  <si>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</si>
  <si>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</si>
  <si>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</si>
  <si>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</si>
  <si>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</si>
  <si>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</si>
  <si>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</si>
  <si>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</si>
  <si>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</si>
  <si>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</si>
  <si>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</si>
  <si>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</si>
  <si>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</si>
  <si>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</si>
  <si>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</si>
  <si>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</si>
  <si>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</si>
  <si>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</si>
  <si>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</si>
  <si>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</si>
  <si>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</si>
  <si>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</si>
  <si>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</si>
  <si>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</si>
  <si>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</si>
  <si>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</si>
  <si>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</si>
  <si>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</si>
  <si>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</si>
  <si>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</si>
  <si>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</si>
  <si>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</si>
  <si>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</si>
  <si>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</si>
  <si>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</si>
  <si>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</si>
  <si>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</si>
  <si>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</si>
  <si>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</si>
  <si>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</si>
  <si>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</si>
  <si>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</si>
  <si>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</si>
  <si>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</si>
  <si>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</si>
  <si>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</si>
  <si>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</si>
  <si>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</si>
  <si>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</si>
  <si>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</si>
  <si>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</si>
  <si>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</si>
  <si>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</si>
  <si>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</si>
  <si>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</si>
  <si>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</si>
  <si>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</si>
  <si>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</si>
  <si>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</si>
  <si>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</si>
  <si>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</si>
  <si>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</si>
  <si>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</si>
  <si>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</si>
  <si>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</si>
  <si>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</si>
  <si>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</si>
  <si>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</si>
  <si>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</si>
  <si>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</si>
  <si>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</si>
  <si>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</si>
  <si>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</si>
  <si>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</si>
  <si>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</si>
  <si>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</si>
  <si>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</si>
  <si>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</si>
  <si>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総合病院　岡山協立病院</t>
    <rPh sb="0" eb="2">
      <t>ソウゴウ</t>
    </rPh>
    <rPh sb="2" eb="4">
      <t>ビョウイン</t>
    </rPh>
    <rPh sb="5" eb="11">
      <t>オカヤマキョウリツビョウイン</t>
    </rPh>
    <phoneticPr fontId="5"/>
  </si>
  <si>
    <t>Okayama Kyoritsu General Hospital</t>
    <phoneticPr fontId="1"/>
  </si>
  <si>
    <t>703-8288</t>
    <phoneticPr fontId="1"/>
  </si>
  <si>
    <r>
      <t>岡山県岡山市中区赤坂本町8</t>
    </r>
    <r>
      <rPr>
        <sz val="11"/>
        <color theme="1"/>
        <rFont val="游ゴシック"/>
        <family val="2"/>
        <charset val="128"/>
        <scheme val="minor"/>
      </rPr>
      <t>-10</t>
    </r>
    <rPh sb="0" eb="3">
      <t>オカヤマケン</t>
    </rPh>
    <rPh sb="3" eb="8">
      <t>オカヤマシナカク</t>
    </rPh>
    <rPh sb="8" eb="10">
      <t>アカサカ</t>
    </rPh>
    <rPh sb="10" eb="12">
      <t>ホンマチ</t>
    </rPh>
    <phoneticPr fontId="5"/>
  </si>
  <si>
    <t>8-10 Akasaka-honmachi, Naka Ward, Okayama City, Okayama, 703-8288</t>
  </si>
  <si>
    <t>086-272-2121</t>
  </si>
  <si>
    <t>月-土8:30-11:00　水のみ16:30-18:30（救急外来24時間対応）
日・祝：救急外来24時間対応</t>
    <rPh sb="0" eb="1">
      <t>ゲツ</t>
    </rPh>
    <rPh sb="2" eb="3">
      <t>ド</t>
    </rPh>
    <rPh sb="14" eb="15">
      <t>スイ</t>
    </rPh>
    <rPh sb="29" eb="33">
      <t>キュウキュウガイライ</t>
    </rPh>
    <rPh sb="35" eb="37">
      <t>ジカン</t>
    </rPh>
    <rPh sb="37" eb="39">
      <t>タイオウ</t>
    </rPh>
    <rPh sb="41" eb="42">
      <t>ニチ</t>
    </rPh>
    <rPh sb="43" eb="44">
      <t>シュク</t>
    </rPh>
    <rPh sb="45" eb="47">
      <t>キュウキュウ</t>
    </rPh>
    <rPh sb="47" eb="49">
      <t>ガイライ</t>
    </rPh>
    <rPh sb="51" eb="53">
      <t>ジカン</t>
    </rPh>
    <rPh sb="53" eb="55">
      <t>タイオウ</t>
    </rPh>
    <phoneticPr fontId="5"/>
  </si>
  <si>
    <t>https://okayama-kyoritsu.jp/index.html（日本語）</t>
    <rPh sb="39" eb="42">
      <t>ニホンゴ</t>
    </rPh>
    <phoneticPr fontId="5"/>
  </si>
  <si>
    <t xml:space="preserve">救急科：EN　内科：EN　総合診療科：EN　外科：EN　小児科：EN　皮膚科：EN　整形外科：EN　心療科：EN　疼痛治療科：EN　泌尿器科：EN
</t>
    <rPh sb="0" eb="3">
      <t>キュウキュウカ</t>
    </rPh>
    <rPh sb="7" eb="9">
      <t>ナイカ</t>
    </rPh>
    <rPh sb="13" eb="18">
      <t>ソウゴウシンリョウカ</t>
    </rPh>
    <rPh sb="22" eb="24">
      <t>ゲカ</t>
    </rPh>
    <rPh sb="28" eb="31">
      <t>ショウニカ</t>
    </rPh>
    <rPh sb="35" eb="38">
      <t>ヒフカ</t>
    </rPh>
    <rPh sb="42" eb="46">
      <t>セイケイゲカ</t>
    </rPh>
    <rPh sb="50" eb="53">
      <t>シンリョウカ</t>
    </rPh>
    <rPh sb="57" eb="62">
      <t>トウツウチリョウカ</t>
    </rPh>
    <rPh sb="66" eb="70">
      <t>ヒニョウキカ</t>
    </rPh>
    <phoneticPr fontId="5"/>
  </si>
  <si>
    <t>JCB、VISA、MASTER、AMEX、DISCOVER、DinersClub（外来窓口はタッチ決済可）</t>
    <rPh sb="41" eb="45">
      <t>ガイライマドグチ</t>
    </rPh>
    <rPh sb="49" eb="51">
      <t>ケッサイ</t>
    </rPh>
    <rPh sb="51" eb="52">
      <t>カ</t>
    </rPh>
    <phoneticPr fontId="5"/>
  </si>
  <si>
    <t>二次救急医療機関</t>
    <rPh sb="0" eb="8">
      <t>ニジキュウキュウイリョウキカン</t>
    </rPh>
    <phoneticPr fontId="5"/>
  </si>
  <si>
    <r>
      <t>英語を話せる医師、ベトナム語を話せる看護師、ミャンマー語を話せる看護補助者在中
常時ポケトークやVoice</t>
    </r>
    <r>
      <rPr>
        <sz val="11"/>
        <color theme="1"/>
        <rFont val="游ゴシック"/>
        <family val="2"/>
        <charset val="128"/>
        <scheme val="minor"/>
      </rPr>
      <t>traの翻訳機にて対応可能（数ヵ国対応可能）</t>
    </r>
    <rPh sb="0" eb="2">
      <t>エイゴ</t>
    </rPh>
    <rPh sb="3" eb="4">
      <t>ハナ</t>
    </rPh>
    <rPh sb="6" eb="8">
      <t>イシ</t>
    </rPh>
    <rPh sb="13" eb="14">
      <t>ゴ</t>
    </rPh>
    <rPh sb="15" eb="16">
      <t>ハナ</t>
    </rPh>
    <rPh sb="18" eb="21">
      <t>カンゴシ</t>
    </rPh>
    <rPh sb="27" eb="28">
      <t>ゴ</t>
    </rPh>
    <rPh sb="29" eb="30">
      <t>ハナ</t>
    </rPh>
    <rPh sb="32" eb="37">
      <t>カンゴホジョシャ</t>
    </rPh>
    <rPh sb="37" eb="39">
      <t>ザイチュウ</t>
    </rPh>
    <rPh sb="40" eb="42">
      <t>ジョウジ</t>
    </rPh>
    <rPh sb="57" eb="60">
      <t>ホンヤクキ</t>
    </rPh>
    <rPh sb="62" eb="66">
      <t>タイオウカノウ</t>
    </rPh>
    <rPh sb="67" eb="70">
      <t>スウカコク</t>
    </rPh>
    <rPh sb="70" eb="74">
      <t>タイオウカノウ</t>
    </rPh>
    <phoneticPr fontId="5"/>
  </si>
  <si>
    <t>さとうハートクリニック</t>
    <phoneticPr fontId="5"/>
  </si>
  <si>
    <t>Sato Heart Clinic</t>
    <phoneticPr fontId="1"/>
  </si>
  <si>
    <t>700-0941</t>
  </si>
  <si>
    <t>岡山県岡山市北区青江1-22-23</t>
  </si>
  <si>
    <t>1-22-23 Aoe Kita-ku Okayama city, Okayama Pref. 700-0941</t>
  </si>
  <si>
    <t>086-232-0810</t>
  </si>
  <si>
    <t>月-金:9:00-12:30 15:00-18:30
水土　9:00-12:30</t>
    <phoneticPr fontId="1"/>
  </si>
  <si>
    <t>http://www.sato-hc.com</t>
  </si>
  <si>
    <t>循環器内科：EN、内科：EN</t>
    <rPh sb="9" eb="11">
      <t>ナイカ</t>
    </rPh>
    <phoneticPr fontId="1"/>
  </si>
  <si>
    <t>3302 県南西部</t>
    <rPh sb="5" eb="9">
      <t>ケンナンセイブ</t>
    </rPh>
    <phoneticPr fontId="1"/>
  </si>
  <si>
    <t>川崎医科大学附属病院</t>
    <rPh sb="6" eb="8">
      <t>フゾク</t>
    </rPh>
    <rPh sb="8" eb="10">
      <t>ビョウイン</t>
    </rPh>
    <phoneticPr fontId="1"/>
  </si>
  <si>
    <t>Kawasaki Medical School Hospital</t>
    <phoneticPr fontId="1"/>
  </si>
  <si>
    <t>701-0114</t>
  </si>
  <si>
    <t>岡⼭県倉敷市松島577番地</t>
    <phoneticPr fontId="1"/>
  </si>
  <si>
    <t>577,Matsushima,Kurashiki City,Okayama,701-0114</t>
    <phoneticPr fontId="1"/>
  </si>
  <si>
    <t>086-462-1111</t>
    <phoneticPr fontId="1"/>
  </si>
  <si>
    <t>月-金…8：30～15：00、土…8：30～11：00
（救急外来24時間対応)
日・祝日…救急外来24時間対応</t>
    <phoneticPr fontId="1"/>
  </si>
  <si>
    <t>https://h.kawasaki-m.ac.jp/（日本語）</t>
    <rPh sb="28" eb="31">
      <t>ニホンゴ</t>
    </rPh>
    <phoneticPr fontId="1"/>
  </si>
  <si>
    <t>呼吸器内科EN、循環器内科EN、消化器内科EN、腎臓内科EN、血液内科EN、皮膚科EN、リウマチ科EN、感染症内科EN、小児科EN、脳神経外科EN、整形外科EN、小児外科EN、産婦人科EN、放射線科EN、麻酔科EN、病理診断科EN、臨床検査科EN、救急科EN、腫瘍内科EN、胸部・心臓血管外科EN、呼吸器外科EN、泌尿器科EN、糖尿病・代謝・内分泌内科EN、精神科EN、脳神経内科EN、乳腺・内分泌外科EN、形成・美容外科EN、リハビリテーション科EN、消化器外科EN、眼科EN、耳鼻咽喉・頭頸部外科EN、歯科EN、歯科口腔外科EN、矯正歯科EN</t>
    <phoneticPr fontId="1"/>
  </si>
  <si>
    <t>ＪＣＢ、VISA、Ｍａｓｔｅｒ　Ｃａｒｄ、
Ａｍｅｒｉｃａｎ Ｅｘｐｒｅｓｓ、
Ｄｉｎｅｒｓ　Ｃｌｕｂ</t>
    <phoneticPr fontId="1"/>
  </si>
  <si>
    <t>ＪＣＢ（デビットカード）、ＶＩＳＡ（デビットカード）、Ｍａｓｔｅｒ　Ｃａｒｄ（デビットカード）</t>
    <phoneticPr fontId="1"/>
  </si>
  <si>
    <t>三次救急医療機関</t>
    <rPh sb="0" eb="2">
      <t>サンジ</t>
    </rPh>
    <rPh sb="2" eb="4">
      <t>キュウキュウ</t>
    </rPh>
    <rPh sb="4" eb="6">
      <t>イリョウ</t>
    </rPh>
    <rPh sb="6" eb="8">
      <t>キカン</t>
    </rPh>
    <phoneticPr fontId="1"/>
  </si>
  <si>
    <t>英語を話せる医師による外来：EN、看護師による⾔語⾳声翻訳機器での対応（EN外82言語対応）</t>
    <phoneticPr fontId="1"/>
  </si>
  <si>
    <t>34広島県</t>
  </si>
  <si>
    <t>医療法人光臨会　荒木脳神経外科病院</t>
    <rPh sb="0" eb="4">
      <t>イリョウホウジン</t>
    </rPh>
    <rPh sb="4" eb="5">
      <t>ヒカリ</t>
    </rPh>
    <rPh sb="6" eb="7">
      <t>カイ</t>
    </rPh>
    <rPh sb="8" eb="10">
      <t>アラキ</t>
    </rPh>
    <rPh sb="10" eb="13">
      <t>ノウシンケイ</t>
    </rPh>
    <rPh sb="13" eb="15">
      <t>ゲカ</t>
    </rPh>
    <rPh sb="15" eb="17">
      <t>ビョウイン</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</si>
  <si>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</si>
  <si>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</si>
  <si>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</si>
  <si>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</si>
  <si>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</si>
  <si>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</si>
  <si>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</si>
  <si>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</si>
  <si>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</si>
  <si>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</si>
  <si>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</si>
  <si>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</si>
  <si>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</si>
  <si>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</si>
  <si>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</si>
  <si>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</si>
  <si>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ヒロシマ平松病院</t>
    <rPh sb="0" eb="2">
      <t>イリョウ</t>
    </rPh>
    <rPh sb="2" eb="4">
      <t>シャダン</t>
    </rPh>
    <rPh sb="4" eb="6">
      <t>ホウジン</t>
    </rPh>
    <rPh sb="9" eb="10">
      <t>カイ</t>
    </rPh>
    <rPh sb="15" eb="17">
      <t>ヒラマツ</t>
    </rPh>
    <rPh sb="17" eb="19">
      <t>ビョウイン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</si>
  <si>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</si>
  <si>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</si>
  <si>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</si>
  <si>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</si>
  <si>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</si>
  <si>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</si>
  <si>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</si>
  <si>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</si>
  <si>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</si>
  <si>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</si>
  <si>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</si>
  <si>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</si>
  <si>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</si>
  <si>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</si>
  <si>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</si>
  <si>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</si>
  <si>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</si>
  <si>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</si>
  <si>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</si>
  <si>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</si>
  <si>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</si>
  <si>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</si>
  <si>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</si>
  <si>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</si>
  <si>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</si>
  <si>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</si>
  <si>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</si>
  <si>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</si>
  <si>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</si>
  <si>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</si>
  <si>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</si>
  <si>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</si>
  <si>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</si>
  <si>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</si>
  <si>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</si>
  <si>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</si>
  <si>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</si>
  <si>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</si>
  <si>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</si>
  <si>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</si>
  <si>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</si>
  <si>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</si>
  <si>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</si>
  <si>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</si>
  <si>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</si>
  <si>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</si>
  <si>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</si>
  <si>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</si>
  <si>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</si>
  <si>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</si>
  <si>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</si>
  <si>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</si>
  <si>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</si>
  <si>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</si>
  <si>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</si>
  <si>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</si>
  <si>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</si>
  <si>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</si>
  <si>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</si>
  <si>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</si>
  <si>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</si>
  <si>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</si>
  <si>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</si>
  <si>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</si>
  <si>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</si>
  <si>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</si>
  <si>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</si>
  <si>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</si>
  <si>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</si>
  <si>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</si>
  <si>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</si>
  <si>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phoneticPr fontId="1"/>
  </si>
  <si>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</si>
  <si>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</si>
  <si>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</si>
  <si>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</si>
  <si>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</si>
  <si>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</si>
  <si>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</si>
  <si>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</si>
  <si>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</si>
  <si>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</si>
  <si>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</si>
  <si>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</si>
  <si>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</si>
  <si>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</si>
  <si>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</si>
  <si>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</si>
  <si>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</si>
  <si>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</si>
  <si>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</si>
  <si>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</si>
  <si>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</si>
  <si>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</si>
  <si>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</si>
  <si>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</si>
  <si>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</si>
  <si>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</si>
  <si>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</si>
  <si>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</si>
  <si>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</si>
  <si>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</si>
  <si>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</si>
  <si>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</si>
  <si>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</si>
  <si>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</si>
  <si>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</si>
  <si>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</si>
  <si>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</si>
  <si>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</si>
  <si>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</si>
  <si>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</si>
  <si>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</si>
  <si>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</si>
  <si>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</si>
  <si>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</si>
  <si>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</si>
  <si>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</si>
  <si>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</si>
  <si>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</si>
  <si>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</si>
  <si>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</si>
  <si>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</si>
  <si>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</si>
  <si>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phoneticPr fontId="1"/>
  </si>
  <si>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</si>
  <si>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</si>
  <si>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</si>
  <si>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</si>
  <si>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</si>
  <si>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</si>
  <si>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</si>
  <si>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</si>
  <si>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</si>
  <si>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</si>
  <si>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</si>
  <si>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</si>
  <si>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</si>
  <si>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</si>
  <si>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</si>
  <si>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</si>
  <si>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</si>
  <si>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</si>
  <si>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</si>
  <si>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</si>
  <si>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</si>
  <si>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</si>
  <si>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</si>
  <si>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</si>
  <si>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</si>
  <si>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</si>
  <si>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</si>
  <si>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</si>
  <si>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</si>
  <si>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</si>
  <si>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</si>
  <si>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</si>
  <si>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</si>
  <si>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</si>
  <si>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</si>
  <si>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</si>
  <si>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</si>
  <si>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</si>
  <si>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</si>
  <si>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</si>
  <si>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</si>
  <si>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</si>
  <si>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</si>
  <si>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</si>
  <si>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</si>
  <si>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</si>
  <si>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</si>
  <si>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</si>
  <si>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</si>
  <si>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</si>
  <si>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</si>
  <si>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</si>
  <si>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</si>
  <si>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</si>
  <si>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</si>
  <si>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</si>
  <si>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</si>
  <si>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</si>
  <si>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</si>
  <si>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</si>
  <si>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</si>
  <si>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</si>
  <si>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</si>
  <si>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</si>
  <si>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</si>
  <si>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</si>
  <si>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</si>
  <si>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</si>
  <si>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</si>
  <si>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</si>
  <si>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</si>
  <si>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</si>
  <si>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</si>
  <si>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</si>
  <si>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</si>
  <si>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</si>
  <si>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地方独立行政法人広島県立病院機構県立二葉の里病院</t>
    <rPh sb="0" eb="4">
      <t>チホウドクリツ</t>
    </rPh>
    <rPh sb="4" eb="8">
      <t>ギョウセイホウジン</t>
    </rPh>
    <rPh sb="8" eb="16">
      <t>ヒロシマケンリツビョウインキコウ</t>
    </rPh>
    <rPh sb="16" eb="18">
      <t>ケンリツ</t>
    </rPh>
    <rPh sb="18" eb="20">
      <t>フタバ</t>
    </rPh>
    <rPh sb="21" eb="22">
      <t>サト</t>
    </rPh>
    <rPh sb="22" eb="24">
      <t>ビョウイン</t>
    </rPh>
    <phoneticPr fontId="13"/>
  </si>
  <si>
    <t>Hiroshima Prefectural Hospital Organization Futabanosato Prefectural Hospital</t>
    <phoneticPr fontId="1"/>
  </si>
  <si>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</si>
  <si>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</si>
  <si>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</si>
  <si>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</si>
  <si>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</si>
  <si>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https://futaba.hpho.jp/（日本語）</t>
    <rPh sb="24" eb="27">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</si>
  <si>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</si>
  <si>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</si>
  <si>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</si>
  <si>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</si>
  <si>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</si>
  <si>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</si>
  <si>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</si>
  <si>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</si>
  <si>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</si>
  <si>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</si>
  <si>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</si>
  <si>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</si>
  <si>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</si>
  <si>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</si>
  <si>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</si>
  <si>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</si>
  <si>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</si>
  <si>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</si>
  <si>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</si>
  <si>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</si>
  <si>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</si>
  <si>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</si>
  <si>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</si>
  <si>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</si>
  <si>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</si>
  <si>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</si>
  <si>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</si>
  <si>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</si>
  <si>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</si>
  <si>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</si>
  <si>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</si>
  <si>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</si>
  <si>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</si>
  <si>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</si>
  <si>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</si>
  <si>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</si>
  <si>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</si>
  <si>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</si>
  <si>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</si>
  <si>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</si>
  <si>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</si>
  <si>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</si>
  <si>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</si>
  <si>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</si>
  <si>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</si>
  <si>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</si>
  <si>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</si>
  <si>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</si>
  <si>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</si>
  <si>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</si>
  <si>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</si>
  <si>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</si>
  <si>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</si>
  <si>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</si>
  <si>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</si>
  <si>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</si>
  <si>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</si>
  <si>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脳神経センター／午前10時30分まで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</si>
  <si>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</si>
  <si>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</si>
  <si>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</si>
  <si>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ポケトーク(92言語対応）</t>
    <rPh sb="8" eb="10">
      <t>ゲンゴ</t>
    </rPh>
    <rPh sb="10" eb="1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</si>
  <si>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</si>
  <si>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</si>
  <si>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</si>
  <si>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</si>
  <si>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</si>
  <si>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</si>
  <si>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</si>
  <si>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</si>
  <si>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</si>
  <si>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</si>
  <si>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</si>
  <si>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</si>
  <si>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</si>
  <si>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</si>
  <si>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</si>
  <si>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</si>
  <si>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</si>
  <si>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</si>
  <si>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</si>
  <si>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</si>
  <si>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</si>
  <si>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</si>
  <si>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</si>
  <si>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</si>
  <si>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</si>
  <si>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水/土:8:30-12:00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</si>
  <si>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</si>
  <si>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</si>
  <si>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</si>
  <si>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</si>
  <si>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</si>
  <si>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</si>
  <si>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</si>
  <si>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</si>
  <si>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</si>
  <si>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</si>
  <si>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</si>
  <si>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</si>
  <si>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</si>
  <si>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</si>
  <si>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</si>
  <si>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</si>
  <si>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</si>
  <si>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</si>
  <si>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</si>
  <si>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</si>
  <si>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</si>
  <si>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おか整形外科病院</t>
    <phoneticPr fontId="1"/>
  </si>
  <si>
    <t>Oka Orthopedic Hospital</t>
    <phoneticPr fontId="1"/>
  </si>
  <si>
    <t>753-0088</t>
  </si>
  <si>
    <t>山口県山口市中河原町2番14号</t>
    <phoneticPr fontId="1"/>
  </si>
  <si>
    <t>2-14,Nakagawara-cho,YamaguchiCity,Yamaguchi,753-0088</t>
  </si>
  <si>
    <t>083-925-1100</t>
  </si>
  <si>
    <t>月/火/木/金:9:00-11:00,14:00-16:00、水:9：00-11：00</t>
    <phoneticPr fontId="1"/>
  </si>
  <si>
    <t>https://www.oka-hospital.com</t>
    <phoneticPr fontId="1"/>
  </si>
  <si>
    <t>整形外科：EN、外科：EN</t>
    <rPh sb="8" eb="10">
      <t>ゲカ</t>
    </rPh>
    <phoneticPr fontId="13"/>
  </si>
  <si>
    <t>英語を話せる医師（院長及び非常勤医師1名）による対応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</si>
  <si>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</si>
  <si>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</si>
  <si>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</si>
  <si>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</si>
  <si>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</si>
  <si>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</si>
  <si>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</si>
  <si>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</si>
  <si>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</si>
  <si>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</si>
  <si>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</si>
  <si>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</si>
  <si>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</si>
  <si>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</si>
  <si>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</si>
  <si>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</si>
  <si>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</si>
  <si>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</si>
  <si>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</si>
  <si>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</si>
  <si>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</si>
  <si>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</si>
  <si>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</si>
  <si>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</si>
  <si>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</si>
  <si>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</si>
  <si>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</si>
  <si>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</si>
  <si>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</si>
  <si>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</si>
  <si>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</si>
  <si>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</si>
  <si>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</si>
  <si>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</si>
  <si>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</si>
  <si>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</si>
  <si>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</si>
  <si>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</si>
  <si>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スマホ、ipad(翻訳アプリ）</t>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</si>
  <si>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</si>
  <si>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</si>
  <si>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</si>
  <si>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</si>
  <si>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</si>
  <si>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</si>
  <si>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</si>
  <si>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https://kojoclinic.jp/</t>
    <phoneticPr fontId="1"/>
  </si>
  <si>
    <t>内科EN・ZH・KO・PT・ES・VI・TH・RU・TL・FR・HI・MN・NE・ID・FA・MY・広東語・AR(機械翻訳)</t>
    <phoneticPr fontId="1"/>
  </si>
  <si>
    <t>VISA, Master, JCB, DINERS, AMEX</t>
    <phoneticPr fontId="1"/>
  </si>
  <si>
    <t>PayPay, 
Alipay,聯,WeChat Pay(予定)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</si>
  <si>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</si>
  <si>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</si>
  <si>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</si>
  <si>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</si>
  <si>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</si>
  <si>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</si>
  <si>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</si>
  <si>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</si>
  <si>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</si>
  <si>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</si>
  <si>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</si>
  <si>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</si>
  <si>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</si>
  <si>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</si>
  <si>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</si>
  <si>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</si>
  <si>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</si>
  <si>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</si>
  <si>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</si>
  <si>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</si>
  <si>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</si>
  <si>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</si>
  <si>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</si>
  <si>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</si>
  <si>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</si>
  <si>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</si>
  <si>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</si>
  <si>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</si>
  <si>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</si>
  <si>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</si>
  <si>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</si>
  <si>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</si>
  <si>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</si>
  <si>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</si>
  <si>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</si>
  <si>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</si>
  <si>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月-土：EN,DE,IT,ES,FRを話せる医師による対応（診療時間内）</t>
    <rPh sb="0" eb="1">
      <t>ツキ</t>
    </rPh>
    <rPh sb="2" eb="3">
      <t>ツチ</t>
    </rPh>
    <rPh sb="19" eb="20">
      <t>ハナ</t>
    </rPh>
    <rPh sb="22" eb="24">
      <t>イシ</t>
    </rPh>
    <rPh sb="27" eb="29">
      <t>タイオウ</t>
    </rPh>
    <rPh sb="30" eb="35">
      <t>シンリョウジカンナイ</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</si>
  <si>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</si>
  <si>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</si>
  <si>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</si>
  <si>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</si>
  <si>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</si>
  <si>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</si>
  <si>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</si>
  <si>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</si>
  <si>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</si>
  <si>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</si>
  <si>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</si>
  <si>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</si>
  <si>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</si>
  <si>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</si>
  <si>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</si>
  <si>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</si>
  <si>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</si>
  <si>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</si>
  <si>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</si>
  <si>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</si>
  <si>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</si>
  <si>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</si>
  <si>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</si>
  <si>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</si>
  <si>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</si>
  <si>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</si>
  <si>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</si>
  <si>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</si>
  <si>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</si>
  <si>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</si>
  <si>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</si>
  <si>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</si>
  <si>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</si>
  <si>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</si>
  <si>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</si>
  <si>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</si>
  <si>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</si>
  <si>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</si>
  <si>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</si>
  <si>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</si>
  <si>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</si>
  <si>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</si>
  <si>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</si>
  <si>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</si>
  <si>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</si>
  <si>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</si>
  <si>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</si>
  <si>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</si>
  <si>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</si>
  <si>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</si>
  <si>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</si>
  <si>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</si>
  <si>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</si>
  <si>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</si>
  <si>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</si>
  <si>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</si>
  <si>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</si>
  <si>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</si>
  <si>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</si>
  <si>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</si>
  <si>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</si>
  <si>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</si>
  <si>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</si>
  <si>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</si>
  <si>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</si>
  <si>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</si>
  <si>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</si>
  <si>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</si>
  <si>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</si>
  <si>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</si>
  <si>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</si>
  <si>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</si>
  <si>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</si>
  <si>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</si>
  <si>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</si>
  <si>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</si>
  <si>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</si>
  <si>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</si>
  <si>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</si>
  <si>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</si>
  <si>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</si>
  <si>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</si>
  <si>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</si>
  <si>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</si>
  <si>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</si>
  <si>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</si>
  <si>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</si>
  <si>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</si>
  <si>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</si>
  <si>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</si>
  <si>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</si>
  <si>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</si>
  <si>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</si>
  <si>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r>
      <t xml:space="preserve">平日8:30-11:00　13:30-17:30
</t>
    </r>
    <r>
      <rPr>
        <sz val="12"/>
        <color theme="1"/>
        <rFont val="ＭＳ Ｐゴシック"/>
        <family val="3"/>
        <charset val="128"/>
      </rPr>
      <t>救急患者は24時間対応</t>
    </r>
    <rPh sb="0" eb="2">
      <t>ヘイジツ</t>
    </rPh>
    <rPh sb="26" eb="28">
      <t>キュウキュウ</t>
    </rPh>
    <rPh sb="28" eb="30">
      <t>カンジャ</t>
    </rPh>
    <rPh sb="33" eb="35">
      <t>ジカン</t>
    </rPh>
    <rPh sb="35" eb="37">
      <t>タイオウ</t>
    </rPh>
    <phoneticPr fontId="54"/>
  </si>
  <si>
    <t>http://www.matsunaga-hp.jp
（日本語のみ）</t>
    <rPh sb="28" eb="31">
      <t>ニホンゴ</t>
    </rPh>
    <phoneticPr fontId="10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</si>
  <si>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</si>
  <si>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</si>
  <si>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7"/>
  </si>
  <si>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7"/>
  </si>
  <si>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</si>
  <si>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</si>
  <si>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</si>
  <si>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</si>
  <si>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</si>
  <si>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</si>
  <si>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</si>
  <si>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</si>
  <si>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r>
      <t>内科：EN
外科：EN
感覚・皮膚・運動機能科：EN</t>
    </r>
    <r>
      <rPr>
        <sz val="12"/>
        <color theme="1"/>
        <rFont val="ＭＳ Ｐゴシック"/>
        <family val="3"/>
      </rPr>
      <t xml:space="preserve">
脳・神経・精神科：EN
小児・周産・女性科：EN
放射線科：EN
救急科：EN
病理診断科：EN
歯科：EN
その他：EN</t>
    </r>
    <rPh sb="0" eb="2">
      <t>ナイカ</t>
    </rPh>
    <rPh sb="6" eb="8">
      <t>ゲカ</t>
    </rPh>
    <rPh sb="12" eb="14">
      <t>カンカク</t>
    </rPh>
    <rPh sb="15" eb="17">
      <t>ヒフ</t>
    </rPh>
    <rPh sb="18" eb="20">
      <t>ウンドウ</t>
    </rPh>
    <rPh sb="20" eb="22">
      <t>キノウ</t>
    </rPh>
    <rPh sb="22" eb="23">
      <t>カ</t>
    </rPh>
    <rPh sb="27" eb="28">
      <t>ノウ</t>
    </rPh>
    <rPh sb="29" eb="31">
      <t>シンケイ</t>
    </rPh>
    <rPh sb="32" eb="35">
      <t>セイシンカ</t>
    </rPh>
    <rPh sb="39" eb="41">
      <t>ショウニ</t>
    </rPh>
    <rPh sb="42" eb="44">
      <t>シュウサン</t>
    </rPh>
    <rPh sb="45" eb="47">
      <t>ジョセイ</t>
    </rPh>
    <rPh sb="47" eb="48">
      <t>カ</t>
    </rPh>
    <rPh sb="52" eb="55">
      <t>ホウシャセン</t>
    </rPh>
    <rPh sb="55" eb="56">
      <t>カ</t>
    </rPh>
    <rPh sb="60" eb="62">
      <t>キュウキュウ</t>
    </rPh>
    <rPh sb="62" eb="63">
      <t>カ</t>
    </rPh>
    <rPh sb="67" eb="69">
      <t>ビョウリ</t>
    </rPh>
    <rPh sb="69" eb="71">
      <t>シンダン</t>
    </rPh>
    <rPh sb="71" eb="72">
      <t>カ</t>
    </rPh>
    <rPh sb="76" eb="78">
      <t>シカ</t>
    </rPh>
    <rPh sb="84" eb="85">
      <t>タ</t>
    </rPh>
    <phoneticPr fontId="2"/>
  </si>
  <si>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</si>
  <si>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</si>
  <si>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24時間／全90言語</t>
    <rPh sb="8" eb="10">
      <t>ジカン</t>
    </rPh>
    <rPh sb="11" eb="12">
      <t>ゼン</t>
    </rPh>
    <rPh sb="14" eb="16">
      <t>ゲンゴ</t>
    </rPh>
    <phoneticPr fontId="2"/>
  </si>
  <si>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</si>
  <si>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</si>
  <si>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</si>
  <si>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</si>
  <si>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</si>
  <si>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</si>
  <si>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</si>
  <si>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</si>
  <si>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</si>
  <si>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</si>
  <si>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</si>
  <si>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</si>
  <si>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</si>
  <si>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</si>
  <si>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</si>
  <si>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</si>
  <si>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</si>
  <si>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</si>
  <si>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</si>
  <si>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</si>
  <si>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</si>
  <si>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</si>
  <si>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</si>
  <si>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</si>
  <si>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</si>
  <si>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</si>
  <si>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</si>
  <si>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</si>
  <si>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</si>
  <si>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</si>
  <si>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</si>
  <si>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</si>
  <si>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</si>
  <si>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</si>
  <si>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</si>
  <si>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</si>
  <si>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</si>
  <si>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</si>
  <si>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</si>
  <si>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</si>
  <si>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</si>
  <si>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</si>
  <si>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</si>
  <si>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</si>
  <si>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</si>
  <si>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</si>
  <si>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</si>
  <si>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</si>
  <si>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</si>
  <si>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</si>
  <si>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</si>
  <si>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</si>
  <si>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</si>
  <si>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</si>
  <si>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</si>
  <si>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</si>
  <si>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</si>
  <si>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</si>
  <si>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</si>
  <si>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</si>
  <si>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</si>
  <si>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</si>
  <si>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</si>
  <si>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3"/>
  </si>
  <si>
    <t>http://sakura-sakura.or.jp(日本語）</t>
  </si>
  <si>
    <t>内科:EN_x000D_
外科:EN</t>
  </si>
  <si>
    <t>VISA
MASTER
AMEX
Diners Club
JCB
DISCOVER</t>
    <phoneticPr fontId="93"/>
  </si>
  <si>
    <t>R Pay
d払い
LINE Pay
iD
WAON
PayPay</t>
    <rPh sb="7" eb="8">
      <t>ハラ</t>
    </rPh>
    <phoneticPr fontId="93"/>
  </si>
  <si>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</si>
  <si>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</si>
  <si>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</si>
  <si>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</si>
  <si>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</si>
  <si>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</si>
  <si>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</si>
  <si>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</si>
  <si>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</si>
  <si>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</si>
  <si>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</si>
  <si>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3"/>
  </si>
  <si>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</si>
  <si>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</si>
  <si>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</si>
  <si>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</si>
  <si>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</si>
  <si>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</si>
  <si>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</si>
  <si>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</si>
  <si>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</si>
  <si>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</si>
  <si>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</si>
  <si>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</si>
  <si>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</si>
  <si>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</si>
  <si>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</si>
  <si>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</si>
  <si>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</si>
  <si>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</si>
  <si>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</si>
  <si>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</si>
  <si>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</si>
  <si>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</si>
  <si>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</si>
  <si>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</si>
  <si>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</si>
  <si>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</si>
  <si>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</si>
  <si>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</si>
  <si>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</si>
  <si>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</si>
  <si>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</si>
  <si>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</si>
  <si>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</si>
  <si>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</si>
  <si>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</si>
  <si>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</si>
  <si>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</si>
  <si>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</si>
  <si>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</si>
  <si>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</si>
  <si>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</si>
  <si>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</si>
  <si>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</si>
  <si>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</si>
  <si>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</si>
  <si>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</si>
  <si>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</si>
  <si>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</si>
  <si>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</si>
  <si>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</si>
  <si>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</si>
  <si>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</si>
  <si>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</si>
  <si>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</si>
  <si>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</si>
  <si>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</si>
  <si>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</si>
  <si>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</si>
  <si>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</si>
  <si>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</si>
  <si>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</si>
  <si>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</si>
  <si>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</si>
  <si>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</si>
  <si>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</si>
  <si>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</si>
  <si>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</si>
  <si>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</si>
  <si>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</si>
  <si>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</si>
  <si>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</si>
  <si>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</si>
  <si>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</si>
  <si>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</si>
  <si>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</si>
  <si>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</si>
  <si>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</si>
  <si>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</si>
  <si>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</si>
  <si>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</si>
  <si>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</si>
  <si>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</si>
  <si>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</si>
  <si>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</si>
  <si>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</si>
  <si>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</si>
  <si>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</si>
  <si>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</si>
  <si>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</si>
  <si>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</si>
  <si>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</si>
  <si>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</si>
  <si>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</si>
  <si>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</si>
  <si>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</si>
  <si>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</si>
  <si>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</si>
  <si>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</si>
  <si>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</si>
  <si>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</si>
  <si>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</si>
  <si>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</si>
  <si>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</si>
  <si>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</si>
  <si>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</si>
  <si>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</si>
  <si>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</si>
  <si>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</si>
  <si>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8"/>
  </si>
  <si>
    <t>https://www.wakatsuki-clinic.info
（日本語のみ）</t>
    <rPh sb="35" eb="38">
      <t>ニホンゴ</t>
    </rPh>
    <phoneticPr fontId="2"/>
  </si>
  <si>
    <t>内科:EN_x000D_
小児科:EN</t>
  </si>
  <si>
    <t>VISA
MASTER
AMEX
JCB:</t>
  </si>
  <si>
    <t>PayPay
d-払い
au pay
LINE pay</t>
    <rPh sb="9" eb="10">
      <t>バラ</t>
    </rPh>
    <phoneticPr fontId="109"/>
  </si>
  <si>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</si>
  <si>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</si>
  <si>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</si>
  <si>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</si>
  <si>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</si>
  <si>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</si>
  <si>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</si>
  <si>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</si>
  <si>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</si>
  <si>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</si>
  <si>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</si>
  <si>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</si>
  <si>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</si>
  <si>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3"/>
  </si>
  <si>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</si>
  <si>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</si>
  <si>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</si>
  <si>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</si>
  <si>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</si>
  <si>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</si>
  <si>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</si>
  <si>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</si>
  <si>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</si>
  <si>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</si>
  <si>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</si>
  <si>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</si>
  <si>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</si>
  <si>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</si>
  <si>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</si>
  <si>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</si>
  <si>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</si>
  <si>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</si>
  <si>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</si>
  <si>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</si>
  <si>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</si>
  <si>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</si>
  <si>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</si>
  <si>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</si>
  <si>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</si>
  <si>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</si>
  <si>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</si>
  <si>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</si>
  <si>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</si>
  <si>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</si>
  <si>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</si>
  <si>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</si>
  <si>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</si>
  <si>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</si>
  <si>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</si>
  <si>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</si>
  <si>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</si>
  <si>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</si>
  <si>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</si>
  <si>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</si>
  <si>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</si>
  <si>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</si>
  <si>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</si>
  <si>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</si>
  <si>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</si>
  <si>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</si>
  <si>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</si>
  <si>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</si>
  <si>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</si>
  <si>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</si>
  <si>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</si>
  <si>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</si>
  <si>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</si>
  <si>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</si>
  <si>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</si>
  <si>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</si>
  <si>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</si>
  <si>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</si>
  <si>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</si>
  <si>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</si>
  <si>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</si>
  <si>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</si>
  <si>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</si>
  <si>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</si>
  <si>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</si>
  <si>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</si>
  <si>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</si>
  <si>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</si>
  <si>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</si>
  <si>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</si>
  <si>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</si>
  <si>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</si>
  <si>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</si>
  <si>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</si>
  <si>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</si>
  <si>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</si>
  <si>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</si>
  <si>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</si>
  <si>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</si>
  <si>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</si>
  <si>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</si>
  <si>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</si>
  <si>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</si>
  <si>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</si>
  <si>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</si>
  <si>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</si>
  <si>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</si>
  <si>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</si>
  <si>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</si>
  <si>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</si>
  <si>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</si>
  <si>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</si>
  <si>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</si>
  <si>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</si>
  <si>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</si>
  <si>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</si>
  <si>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</si>
  <si>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</si>
  <si>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</si>
  <si>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</si>
  <si>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</si>
  <si>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</si>
  <si>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</si>
  <si>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</si>
  <si>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</si>
  <si>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</si>
  <si>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</si>
  <si>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</si>
  <si>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</si>
  <si>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</si>
  <si>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</si>
  <si>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</si>
  <si>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</si>
  <si>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</si>
  <si>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</si>
  <si>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</si>
  <si>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</si>
  <si>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</si>
  <si>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</si>
  <si>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</si>
  <si>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</si>
  <si>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</si>
  <si>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</si>
  <si>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</si>
  <si>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</si>
  <si>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</si>
  <si>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</si>
  <si>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</si>
  <si>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</si>
  <si>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</si>
  <si>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</si>
  <si>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</si>
  <si>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</si>
  <si>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</si>
  <si>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</si>
  <si>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</si>
  <si>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</si>
  <si>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</si>
  <si>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</si>
  <si>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</si>
  <si>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</si>
  <si>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</si>
  <si>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</si>
  <si>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</si>
  <si>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</si>
  <si>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</si>
  <si>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</si>
  <si>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</si>
  <si>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</si>
  <si>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</si>
  <si>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</si>
  <si>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</si>
  <si>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内科・小児科：ＥＮ、ＺＨ</t>
    <phoneticPr fontId="1"/>
  </si>
  <si>
    <t>VISA
MASTER
AMEX
Diners Club
JCB</t>
    <phoneticPr fontId="1"/>
  </si>
  <si>
    <t>診療所</t>
    <rPh sb="0" eb="3">
      <t>シンリョウショ</t>
    </rPh>
    <phoneticPr fontId="16"/>
  </si>
  <si>
    <t>翻訳機及び英語・中国語が話せる事務職員（１名）で対応／平日（診察時間内のみ）</t>
    <rPh sb="0" eb="3">
      <t>ホンヤクキ</t>
    </rPh>
    <rPh sb="3" eb="4">
      <t>オヨ</t>
    </rPh>
    <rPh sb="5" eb="7">
      <t>エイゴ</t>
    </rPh>
    <rPh sb="8" eb="11">
      <t>チュウゴクゴ</t>
    </rPh>
    <rPh sb="12" eb="13">
      <t>ハナ</t>
    </rPh>
    <rPh sb="15" eb="17">
      <t>ジム</t>
    </rPh>
    <rPh sb="17" eb="19">
      <t>ショクイン</t>
    </rPh>
    <rPh sb="21" eb="22">
      <t>メイ</t>
    </rPh>
    <rPh sb="24" eb="26">
      <t>タイオウ</t>
    </rPh>
    <rPh sb="27" eb="29">
      <t>ヘイジツ</t>
    </rPh>
    <rPh sb="30" eb="32">
      <t>シンサツ</t>
    </rPh>
    <rPh sb="32" eb="35">
      <t>ジカンナイ</t>
    </rPh>
    <phoneticPr fontId="1"/>
  </si>
  <si>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</si>
  <si>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</si>
  <si>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</si>
  <si>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</si>
  <si>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</si>
  <si>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</si>
  <si>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</si>
  <si>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</si>
  <si>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</si>
  <si>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</si>
  <si>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</si>
  <si>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</si>
  <si>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</si>
  <si>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</si>
  <si>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</si>
  <si>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</si>
  <si>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</si>
  <si>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</si>
  <si>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</si>
  <si>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</si>
  <si>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VISA、MASTER、AMEX、DinersClub、JCB、DISCOVER</t>
  </si>
  <si>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</si>
  <si>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</si>
  <si>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</si>
  <si>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</si>
  <si>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</si>
  <si>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</si>
  <si>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</si>
  <si>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</si>
  <si>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</si>
  <si>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</si>
  <si>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</si>
  <si>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</si>
  <si>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</si>
  <si>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</si>
  <si>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</si>
  <si>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</si>
  <si>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</si>
  <si>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</si>
  <si>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</si>
  <si>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</si>
  <si>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</si>
  <si>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</si>
  <si>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</si>
  <si>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</si>
  <si>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</si>
  <si>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</si>
  <si>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</si>
  <si>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</si>
  <si>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</si>
  <si>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</si>
  <si>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</si>
  <si>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</si>
  <si>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</si>
  <si>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</si>
  <si>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</si>
  <si>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</si>
  <si>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</si>
  <si>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</si>
  <si>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</si>
  <si>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</si>
  <si>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</si>
  <si>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</si>
  <si>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</si>
  <si>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</si>
  <si>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</si>
  <si>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</si>
  <si>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</si>
  <si>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</si>
  <si>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</si>
  <si>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</si>
  <si>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</si>
  <si>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</si>
  <si>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</si>
  <si>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</si>
  <si>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</si>
  <si>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</si>
  <si>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</si>
  <si>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</si>
  <si>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</si>
  <si>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</si>
  <si>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</si>
  <si>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</si>
  <si>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</si>
  <si>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</si>
  <si>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</si>
  <si>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</si>
  <si>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</si>
  <si>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</si>
  <si>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</si>
  <si>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</si>
  <si>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</si>
  <si>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</si>
  <si>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</si>
  <si>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</si>
  <si>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</si>
  <si>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</si>
  <si>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</si>
  <si>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</si>
  <si>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</si>
  <si>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</si>
  <si>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</si>
  <si>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</si>
  <si>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</si>
  <si>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</si>
  <si>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</si>
  <si>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</si>
  <si>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3"/>
  </si>
  <si>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</si>
  <si>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</si>
  <si>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</si>
  <si>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</si>
  <si>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</si>
  <si>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</si>
  <si>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</si>
  <si>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</si>
  <si>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</si>
  <si>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</si>
  <si>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</si>
  <si>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</si>
  <si>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</si>
  <si>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</si>
  <si>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</si>
  <si>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</si>
  <si>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</si>
  <si>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</si>
  <si>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</si>
  <si>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</si>
  <si>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</si>
  <si>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</si>
  <si>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</si>
  <si>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</si>
  <si>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</si>
  <si>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</si>
  <si>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</si>
  <si>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</si>
  <si>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</si>
  <si>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</si>
  <si>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</si>
  <si>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</si>
  <si>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</si>
  <si>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</si>
  <si>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</si>
  <si>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</si>
  <si>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</si>
  <si>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</si>
  <si>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</si>
  <si>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</si>
  <si>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</si>
  <si>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</si>
  <si>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</si>
  <si>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</si>
  <si>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</si>
  <si>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</si>
  <si>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</si>
  <si>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</si>
  <si>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</si>
  <si>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</si>
  <si>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</si>
  <si>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</si>
  <si>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</si>
  <si>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</si>
  <si>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</si>
  <si>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</si>
  <si>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</si>
  <si>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</si>
  <si>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</si>
  <si>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</si>
  <si>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</si>
  <si>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</si>
  <si>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</si>
  <si>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</si>
  <si>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</si>
  <si>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</si>
  <si>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</si>
  <si>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</si>
  <si>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</si>
  <si>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</si>
  <si>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</si>
  <si>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</si>
  <si>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</si>
  <si>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</si>
  <si>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</si>
  <si>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</si>
  <si>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</si>
  <si>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</si>
  <si>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</si>
  <si>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ひなたクリニック</t>
  </si>
  <si>
    <t>HinataHospital</t>
  </si>
  <si>
    <t>771-1151</t>
  </si>
  <si>
    <t>徳島県徳島市応神町古川字戎子野81-4</t>
    <rPh sb="0" eb="3">
      <t>トクシマケン</t>
    </rPh>
    <rPh sb="3" eb="6">
      <t>トクシマシ</t>
    </rPh>
    <rPh sb="6" eb="9">
      <t>オウジンチョウ</t>
    </rPh>
    <rPh sb="9" eb="11">
      <t>フルカワ</t>
    </rPh>
    <rPh sb="11" eb="12">
      <t>アザ</t>
    </rPh>
    <rPh sb="12" eb="14">
      <t>エビス</t>
    </rPh>
    <rPh sb="14" eb="15">
      <t>ノ</t>
    </rPh>
    <phoneticPr fontId="2"/>
  </si>
  <si>
    <t>81-4,ojinchofurukawaazaebisuno,tokushimacity,tokushimaprefcture,771-1151</t>
  </si>
  <si>
    <t>088-678-5461</t>
  </si>
  <si>
    <t>月～水、金9：00～11：30
土9：00～12：00
月・水・金14：00～17：30</t>
    <rPh sb="0" eb="1">
      <t>ゲツ</t>
    </rPh>
    <rPh sb="2" eb="3">
      <t>スイ</t>
    </rPh>
    <rPh sb="4" eb="5">
      <t>キン</t>
    </rPh>
    <rPh sb="16" eb="17">
      <t>ド</t>
    </rPh>
    <rPh sb="28" eb="29">
      <t>ゲツ</t>
    </rPh>
    <rPh sb="30" eb="31">
      <t>スイ</t>
    </rPh>
    <rPh sb="32" eb="33">
      <t>キン</t>
    </rPh>
    <phoneticPr fontId="2"/>
  </si>
  <si>
    <t>小児科：EN</t>
    <rPh sb="0" eb="3">
      <t>ショウニカ</t>
    </rPh>
    <phoneticPr fontId="2"/>
  </si>
  <si>
    <t>36徳島県</t>
    <rPh sb="2" eb="5">
      <t>トクシマケン</t>
    </rPh>
    <phoneticPr fontId="1"/>
  </si>
  <si>
    <t>米沢歯科クリニック</t>
    <rPh sb="0" eb="2">
      <t>ヨナザワ</t>
    </rPh>
    <rPh sb="2" eb="4">
      <t>シカ</t>
    </rPh>
    <phoneticPr fontId="1"/>
  </si>
  <si>
    <t>Yonezawa Dental Clinic</t>
  </si>
  <si>
    <t>770-8055</t>
  </si>
  <si>
    <t>徳島県徳島市山城町東浜傍示番外17</t>
    <rPh sb="0" eb="3">
      <t>トクシマケン</t>
    </rPh>
    <rPh sb="3" eb="15">
      <t>トクシマシヤマシロチョウヒガシハマボウジバンガイ</t>
    </rPh>
    <phoneticPr fontId="1"/>
  </si>
  <si>
    <t>Bangai17,Higashihamabouji,Yamashiro-cho,Tokushima city,Tokushima,770-8055</t>
  </si>
  <si>
    <t>088-655-3367</t>
    <phoneticPr fontId="1"/>
  </si>
  <si>
    <t>月・火・木～日8:30～12:30
月・火・木～土14:00～18:00
日14:00～16:30</t>
    <rPh sb="0" eb="1">
      <t>ゲツ</t>
    </rPh>
    <rPh sb="2" eb="3">
      <t>カ</t>
    </rPh>
    <rPh sb="4" eb="5">
      <t>モク</t>
    </rPh>
    <rPh sb="6" eb="7">
      <t>ニチ</t>
    </rPh>
    <rPh sb="18" eb="19">
      <t>ゲツ</t>
    </rPh>
    <rPh sb="20" eb="21">
      <t>カ</t>
    </rPh>
    <rPh sb="22" eb="23">
      <t>モク</t>
    </rPh>
    <rPh sb="24" eb="25">
      <t>ド</t>
    </rPh>
    <rPh sb="37" eb="38">
      <t>ニチ</t>
    </rPh>
    <phoneticPr fontId="16"/>
  </si>
  <si>
    <t>http://yonezawa-dental-clinic.com</t>
    <phoneticPr fontId="1"/>
  </si>
  <si>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</si>
  <si>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</si>
  <si>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</si>
  <si>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</si>
  <si>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</si>
  <si>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</si>
  <si>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</si>
  <si>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</si>
  <si>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</si>
  <si>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</si>
  <si>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</si>
  <si>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</si>
  <si>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</si>
  <si>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</si>
  <si>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</si>
  <si>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</si>
  <si>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</si>
  <si>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</si>
  <si>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</si>
  <si>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</si>
  <si>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</si>
  <si>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</si>
  <si>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</si>
  <si>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</si>
  <si>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</si>
  <si>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</si>
  <si>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</si>
  <si>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</si>
  <si>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</si>
  <si>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</si>
  <si>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</si>
  <si>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</si>
  <si>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</si>
  <si>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</si>
  <si>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</si>
  <si>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</si>
  <si>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</si>
  <si>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</si>
  <si>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</si>
  <si>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</si>
  <si>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</si>
  <si>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</si>
  <si>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</si>
  <si>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</si>
  <si>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</si>
  <si>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</si>
  <si>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</si>
  <si>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</si>
  <si>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</si>
  <si>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</si>
  <si>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</si>
  <si>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</si>
  <si>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</si>
  <si>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</si>
  <si>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</si>
  <si>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</si>
  <si>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</si>
  <si>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</si>
  <si>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</si>
  <si>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</si>
  <si>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</si>
  <si>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</si>
  <si>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</si>
  <si>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</si>
  <si>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</si>
  <si>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</si>
  <si>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</si>
  <si>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</si>
  <si>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</si>
  <si>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</si>
  <si>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</si>
  <si>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</si>
  <si>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</si>
  <si>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</si>
  <si>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</si>
  <si>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</si>
  <si>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</si>
  <si>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</si>
  <si>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</si>
  <si>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</si>
  <si>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</si>
  <si>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</si>
  <si>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</si>
  <si>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</si>
  <si>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</si>
  <si>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</si>
  <si>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</si>
  <si>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</si>
  <si>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</si>
  <si>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</si>
  <si>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</si>
  <si>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</si>
  <si>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</si>
  <si>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</si>
  <si>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</si>
  <si>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</si>
  <si>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</si>
  <si>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</si>
  <si>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</si>
  <si>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</si>
  <si>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</si>
  <si>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</si>
  <si>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</si>
  <si>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</si>
  <si>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</si>
  <si>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</si>
  <si>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</si>
  <si>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</si>
  <si>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</si>
  <si>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</si>
  <si>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</si>
  <si>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</si>
  <si>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</si>
  <si>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</si>
  <si>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</si>
  <si>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</si>
  <si>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</si>
  <si>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</si>
  <si>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</si>
  <si>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</si>
  <si>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</si>
  <si>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</si>
  <si>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</si>
  <si>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</si>
  <si>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</si>
  <si>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</si>
  <si>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</si>
  <si>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</si>
  <si>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</si>
  <si>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</si>
  <si>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</si>
  <si>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</si>
  <si>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</si>
  <si>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</si>
  <si>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</si>
  <si>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</si>
  <si>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</si>
  <si>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</si>
  <si>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</si>
  <si>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</si>
  <si>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</si>
  <si>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</si>
  <si>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</si>
  <si>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</si>
  <si>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</si>
  <si>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</si>
  <si>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</si>
  <si>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</si>
  <si>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</si>
  <si>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</si>
  <si>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</si>
  <si>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</si>
  <si>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</si>
  <si>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</si>
  <si>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</si>
  <si>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</si>
  <si>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</si>
  <si>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</si>
  <si>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</si>
  <si>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</si>
  <si>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</si>
  <si>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</si>
  <si>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</si>
  <si>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</si>
  <si>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</si>
  <si>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</si>
  <si>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</si>
  <si>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</si>
  <si>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</si>
  <si>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</si>
  <si>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</si>
  <si>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</si>
  <si>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</si>
  <si>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</si>
  <si>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</si>
  <si>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</si>
  <si>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</si>
  <si>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</si>
  <si>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</si>
  <si>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</si>
  <si>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</si>
  <si>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</si>
  <si>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</si>
  <si>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</si>
  <si>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</si>
  <si>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</si>
  <si>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</si>
  <si>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</si>
  <si>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</si>
  <si>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</si>
  <si>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</si>
  <si>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</si>
  <si>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</si>
  <si>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</si>
  <si>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</si>
  <si>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</si>
  <si>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</si>
  <si>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</si>
  <si>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</si>
  <si>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</si>
  <si>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</si>
  <si>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</si>
  <si>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</si>
  <si>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</si>
  <si>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</si>
  <si>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</si>
  <si>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</si>
  <si>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</si>
  <si>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</si>
  <si>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</si>
  <si>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</si>
  <si>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</si>
  <si>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</si>
  <si>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</si>
  <si>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</si>
  <si>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</si>
  <si>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</si>
  <si>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</si>
  <si>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</si>
  <si>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</si>
  <si>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</si>
  <si>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</si>
  <si>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</si>
  <si>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</si>
  <si>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</si>
  <si>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</si>
  <si>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</si>
  <si>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</si>
  <si>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</si>
  <si>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</si>
  <si>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</si>
  <si>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</si>
  <si>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</si>
  <si>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</si>
  <si>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</si>
  <si>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</si>
  <si>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</si>
  <si>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</si>
  <si>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</si>
  <si>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</si>
  <si>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</si>
  <si>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</si>
  <si>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</si>
  <si>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</si>
  <si>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</si>
  <si>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</si>
  <si>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</si>
  <si>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</si>
  <si>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</si>
  <si>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</si>
  <si>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</si>
  <si>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</si>
  <si>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</si>
  <si>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</si>
  <si>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</si>
  <si>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</si>
  <si>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</si>
  <si>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</si>
  <si>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</si>
  <si>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</si>
  <si>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</si>
  <si>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</si>
  <si>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</si>
  <si>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</si>
  <si>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</si>
  <si>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</si>
  <si>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</si>
  <si>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</si>
  <si>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</si>
  <si>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</si>
  <si>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</si>
  <si>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</si>
  <si>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</si>
  <si>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</si>
  <si>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</si>
  <si>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</si>
  <si>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</si>
  <si>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</si>
  <si>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</si>
  <si>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</si>
  <si>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</si>
  <si>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</si>
  <si>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</si>
  <si>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</si>
  <si>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</si>
  <si>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</si>
  <si>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</si>
  <si>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</si>
  <si>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</si>
  <si>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</si>
  <si>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</si>
  <si>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</si>
  <si>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</si>
  <si>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</si>
  <si>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</si>
  <si>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</si>
  <si>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</si>
  <si>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</si>
  <si>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</si>
  <si>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</si>
  <si>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</si>
  <si>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</si>
  <si>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</si>
  <si>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</si>
  <si>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</si>
  <si>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</si>
  <si>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</si>
  <si>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</si>
  <si>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</si>
  <si>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</si>
  <si>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</si>
  <si>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</si>
  <si>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</si>
  <si>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</si>
  <si>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</si>
  <si>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</si>
  <si>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</si>
  <si>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</si>
  <si>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</si>
  <si>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</si>
  <si>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</si>
  <si>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</si>
  <si>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</si>
  <si>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</si>
  <si>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</si>
  <si>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</si>
  <si>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</si>
  <si>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</si>
  <si>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</si>
  <si>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</si>
  <si>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</si>
  <si>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</si>
  <si>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</si>
  <si>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</si>
  <si>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</si>
  <si>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</si>
  <si>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</si>
  <si>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</si>
  <si>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</si>
  <si>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</si>
  <si>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</si>
  <si>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</si>
  <si>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</si>
  <si>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</si>
  <si>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</si>
  <si>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</si>
  <si>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</si>
  <si>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</si>
  <si>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</si>
  <si>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</si>
  <si>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</si>
  <si>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</si>
  <si>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</si>
  <si>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</si>
  <si>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</si>
  <si>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</si>
  <si>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</si>
  <si>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</si>
  <si>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</si>
  <si>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</si>
  <si>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</si>
  <si>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</si>
  <si>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</si>
  <si>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</si>
  <si>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</si>
  <si>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</si>
  <si>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</si>
  <si>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</si>
  <si>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</si>
  <si>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</si>
  <si>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</si>
  <si>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</si>
  <si>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</si>
  <si>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</si>
  <si>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</si>
  <si>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</si>
  <si>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</si>
  <si>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</si>
  <si>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</si>
  <si>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</si>
  <si>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</si>
  <si>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</si>
  <si>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</si>
  <si>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</si>
  <si>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</si>
  <si>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</si>
  <si>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</si>
  <si>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</si>
  <si>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</si>
  <si>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</si>
  <si>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</si>
  <si>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</si>
  <si>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</si>
  <si>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</si>
  <si>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</si>
  <si>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</si>
  <si>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</si>
  <si>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</si>
  <si>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</si>
  <si>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</si>
  <si>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</si>
  <si>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</si>
  <si>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</si>
  <si>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</si>
  <si>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</si>
  <si>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</si>
  <si>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</si>
  <si>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</si>
  <si>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</si>
  <si>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</si>
  <si>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</si>
  <si>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</si>
  <si>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</si>
  <si>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</si>
  <si>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</si>
  <si>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</si>
  <si>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</si>
  <si>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</si>
  <si>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</si>
  <si>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</si>
  <si>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</si>
  <si>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</si>
  <si>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</si>
  <si>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</si>
  <si>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</si>
  <si>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</si>
  <si>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</si>
  <si>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</si>
  <si>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</si>
  <si>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</si>
  <si>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</si>
  <si>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</si>
  <si>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</si>
  <si>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</si>
  <si>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</si>
  <si>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</si>
  <si>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</si>
  <si>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</si>
  <si>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</si>
  <si>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</si>
  <si>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</si>
  <si>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</si>
  <si>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</si>
  <si>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</si>
  <si>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</si>
  <si>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</si>
  <si>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</si>
  <si>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</si>
  <si>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</si>
  <si>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</si>
  <si>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</si>
  <si>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</si>
  <si>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</si>
  <si>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</si>
  <si>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</si>
  <si>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</si>
  <si>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</si>
  <si>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</si>
  <si>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</si>
  <si>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</si>
  <si>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</si>
  <si>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</si>
  <si>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</si>
  <si>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</si>
  <si>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</si>
  <si>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</si>
  <si>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</si>
  <si>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</si>
  <si>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</si>
  <si>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</si>
  <si>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</si>
  <si>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</si>
  <si>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</si>
  <si>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</si>
  <si>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</si>
  <si>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</si>
  <si>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</si>
  <si>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</si>
  <si>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</si>
  <si>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</si>
  <si>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</si>
  <si>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</si>
  <si>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</si>
  <si>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</si>
  <si>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</si>
  <si>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</si>
  <si>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</si>
  <si>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</si>
  <si>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</si>
  <si>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</si>
  <si>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</si>
  <si>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</si>
  <si>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</si>
  <si>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</si>
  <si>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</si>
  <si>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</si>
  <si>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</si>
  <si>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</si>
  <si>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</si>
  <si>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</si>
  <si>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</si>
  <si>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</si>
  <si>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</si>
  <si>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</si>
  <si>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</si>
  <si>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</si>
  <si>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</si>
  <si>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</si>
  <si>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</si>
  <si>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</si>
  <si>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</si>
  <si>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</si>
  <si>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</si>
  <si>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</si>
  <si>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</si>
  <si>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</si>
  <si>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</si>
  <si>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</si>
  <si>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</si>
  <si>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</si>
  <si>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</si>
  <si>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</si>
  <si>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</si>
  <si>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</si>
  <si>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</si>
  <si>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</si>
  <si>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</si>
  <si>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</si>
  <si>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</si>
  <si>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</si>
  <si>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</si>
  <si>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</si>
  <si>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</si>
  <si>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</si>
  <si>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</si>
  <si>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</si>
  <si>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</si>
  <si>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</si>
  <si>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</si>
  <si>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</si>
  <si>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</si>
  <si>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</si>
  <si>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</si>
  <si>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</si>
  <si>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</si>
  <si>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</si>
  <si>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</si>
  <si>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</si>
  <si>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</si>
  <si>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</si>
  <si>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</si>
  <si>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</si>
  <si>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</si>
  <si>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</si>
  <si>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</si>
  <si>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</si>
  <si>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7"/>
  </si>
  <si>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</si>
  <si>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</si>
  <si>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</si>
  <si>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</si>
  <si>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</si>
  <si>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</si>
  <si>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</si>
  <si>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</si>
  <si>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</si>
  <si>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</si>
  <si>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</si>
  <si>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</si>
  <si>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</si>
  <si>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</si>
  <si>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</si>
  <si>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</si>
  <si>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</si>
  <si>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</si>
  <si>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</si>
  <si>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</si>
  <si>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</si>
  <si>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</si>
  <si>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</si>
  <si>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</si>
  <si>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</si>
  <si>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</si>
  <si>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</si>
  <si>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</si>
  <si>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</si>
  <si>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</si>
  <si>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</si>
  <si>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</si>
  <si>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</si>
  <si>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</si>
  <si>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</si>
  <si>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</si>
  <si>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</si>
  <si>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</si>
  <si>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</si>
  <si>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</si>
  <si>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</si>
  <si>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</si>
  <si>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</si>
  <si>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</si>
  <si>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</si>
  <si>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</si>
  <si>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</si>
  <si>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</si>
  <si>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</si>
  <si>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</si>
  <si>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</si>
  <si>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</si>
  <si>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</si>
  <si>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</si>
  <si>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</si>
  <si>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</si>
  <si>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</si>
  <si>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</si>
  <si>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</si>
  <si>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</si>
  <si>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</si>
  <si>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</si>
  <si>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</si>
  <si>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</si>
  <si>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</si>
  <si>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</si>
  <si>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</si>
  <si>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</si>
  <si>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</si>
  <si>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</si>
  <si>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</si>
  <si>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</si>
  <si>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</si>
  <si>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</si>
  <si>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</si>
  <si>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</si>
  <si>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</si>
  <si>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</si>
  <si>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</si>
  <si>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</si>
  <si>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</si>
  <si>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</si>
  <si>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</si>
  <si>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</si>
  <si>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</si>
  <si>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</si>
  <si>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</si>
  <si>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</si>
  <si>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</si>
  <si>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</si>
  <si>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</si>
  <si>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</si>
  <si>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</si>
  <si>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</si>
  <si>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</si>
  <si>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</si>
  <si>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</si>
  <si>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</si>
  <si>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</si>
  <si>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</si>
  <si>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</si>
  <si>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</si>
  <si>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</si>
  <si>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</si>
  <si>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</si>
  <si>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</si>
  <si>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</si>
  <si>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</si>
  <si>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</si>
  <si>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</si>
  <si>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</si>
  <si>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</si>
  <si>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</si>
  <si>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</si>
  <si>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</si>
  <si>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</si>
  <si>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</si>
  <si>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</si>
  <si>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</si>
  <si>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</si>
  <si>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</si>
  <si>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</si>
  <si>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</si>
  <si>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</si>
  <si>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</si>
  <si>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</si>
  <si>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</si>
  <si>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</si>
  <si>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</si>
  <si>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</si>
  <si>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</si>
  <si>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</si>
  <si>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</si>
  <si>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</si>
  <si>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</si>
  <si>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</si>
  <si>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</si>
  <si>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</si>
  <si>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</si>
  <si>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</si>
  <si>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</si>
  <si>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</si>
  <si>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</si>
  <si>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</si>
  <si>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</si>
  <si>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</si>
  <si>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</si>
  <si>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</si>
  <si>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</si>
  <si>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</si>
  <si>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</si>
  <si>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</si>
  <si>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</si>
  <si>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</si>
  <si>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</si>
  <si>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</si>
  <si>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</si>
  <si>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</si>
  <si>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</si>
  <si>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</si>
  <si>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</si>
  <si>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</si>
  <si>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</si>
  <si>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</si>
  <si>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</si>
  <si>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</si>
  <si>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</si>
  <si>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</si>
  <si>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</si>
  <si>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</si>
  <si>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</si>
  <si>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</si>
  <si>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</si>
  <si>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</si>
  <si>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</si>
  <si>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</si>
  <si>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</si>
  <si>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</si>
  <si>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</si>
  <si>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</si>
  <si>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</si>
  <si>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</si>
  <si>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</si>
  <si>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</si>
  <si>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</si>
  <si>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</si>
  <si>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</si>
  <si>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</si>
  <si>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</si>
  <si>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</si>
  <si>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</si>
  <si>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</si>
  <si>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</si>
  <si>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</si>
  <si>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</si>
  <si>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</si>
  <si>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</si>
  <si>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</si>
  <si>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</si>
  <si>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</si>
  <si>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</si>
  <si>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</si>
  <si>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</si>
  <si>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</si>
  <si>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</si>
  <si>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</si>
  <si>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</si>
  <si>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</si>
  <si>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</si>
  <si>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</si>
  <si>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</si>
  <si>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</si>
  <si>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</si>
  <si>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</si>
  <si>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</si>
  <si>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</si>
  <si>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</si>
  <si>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</si>
  <si>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</si>
  <si>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</si>
  <si>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</si>
  <si>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</si>
  <si>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</si>
  <si>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</si>
  <si>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</si>
  <si>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</si>
  <si>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</si>
  <si>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</si>
  <si>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</si>
  <si>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</si>
  <si>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</si>
  <si>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</si>
  <si>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</si>
  <si>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</si>
  <si>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</si>
  <si>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</si>
  <si>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</si>
  <si>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</si>
  <si>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</si>
  <si>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</si>
  <si>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</si>
  <si>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</si>
  <si>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</si>
  <si>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</si>
  <si>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</si>
  <si>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</si>
  <si>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</si>
  <si>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</si>
  <si>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</si>
  <si>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</si>
  <si>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</si>
  <si>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</si>
  <si>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</si>
  <si>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</si>
  <si>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</si>
  <si>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</si>
  <si>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</si>
  <si>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</si>
  <si>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</si>
  <si>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</si>
  <si>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</si>
  <si>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</si>
  <si>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</si>
  <si>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</si>
  <si>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</si>
  <si>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</si>
  <si>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</si>
  <si>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</si>
  <si>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</si>
  <si>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</si>
  <si>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</si>
  <si>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</si>
  <si>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</si>
  <si>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</si>
  <si>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</si>
  <si>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</si>
  <si>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</si>
  <si>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</si>
  <si>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</si>
  <si>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</si>
  <si>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</si>
  <si>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</si>
  <si>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</si>
  <si>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</si>
  <si>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</si>
  <si>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</si>
  <si>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</si>
  <si>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</si>
  <si>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</si>
  <si>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</si>
  <si>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</si>
  <si>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</si>
  <si>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</si>
  <si>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</si>
  <si>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</si>
  <si>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</si>
  <si>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</si>
  <si>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</si>
  <si>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</si>
  <si>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</si>
  <si>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</si>
  <si>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</si>
  <si>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</si>
  <si>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</si>
  <si>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</si>
  <si>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</si>
  <si>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</si>
  <si>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</si>
  <si>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</si>
  <si>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</si>
  <si>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</si>
  <si>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</si>
  <si>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</si>
  <si>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</si>
  <si>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</si>
  <si>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</si>
  <si>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</si>
  <si>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</si>
  <si>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</si>
  <si>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</si>
  <si>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</si>
  <si>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</si>
  <si>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</si>
  <si>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</si>
  <si>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</si>
  <si>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788-1 Kamibuncho Shikoku Chuo City</t>
    <phoneticPr fontId="1"/>
  </si>
  <si>
    <t>0896-58-2222</t>
  </si>
  <si>
    <t>月-金7:30～11:30、13:00～17:00（一部診療科により異なる）</t>
    <phoneticPr fontId="1"/>
  </si>
  <si>
    <t>http://hito-medical.jp/</t>
    <phoneticPr fontId="1"/>
  </si>
  <si>
    <t>外科、脳神経外科、整形外科、婦人科、耳鼻いんこう科、泌尿器科、その他,：EN</t>
    <rPh sb="33" eb="34">
      <t>タ</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</si>
  <si>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</si>
  <si>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</si>
  <si>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</si>
  <si>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</si>
  <si>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</si>
  <si>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</si>
  <si>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</si>
  <si>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</si>
  <si>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月-金:8:30-11:00、13:30-16:00</t>
    <phoneticPr fontId="1"/>
  </si>
  <si>
    <t>http://www.eph.pref.ehime.jp/epnh/(日本語）</t>
    <rPh sb="35" eb="38">
      <t>ニホンゴ</t>
    </rPh>
    <phoneticPr fontId="15"/>
  </si>
  <si>
    <t>内科、外科、脳神経外科、整形外科、小児科、産婦人科、眼科、耳鼻いんこう科、皮膚科、、救急科：EN 翻訳機による言語対応</t>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</si>
  <si>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</si>
  <si>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</si>
  <si>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</si>
  <si>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</si>
  <si>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</si>
  <si>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</si>
  <si>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</si>
  <si>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</si>
  <si>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</si>
  <si>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</si>
  <si>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内科、外科、脳神経外科、整形外科、小児科、産婦人科、眼科、耳鼻いんこう科、皮膚科、泌尿器科、精神科、歯科、その他：EN 翻訳機による言語対応</t>
    <rPh sb="55" eb="56">
      <t>タ</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</si>
  <si>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</si>
  <si>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</si>
  <si>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</si>
  <si>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</si>
  <si>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</si>
  <si>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</si>
  <si>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月-金:8:00-17:00（一部診療科により異なる）土日:8:00-12:00(第2、4、5土曜日を除く)受付時間は、診療科により異なる</t>
    <rPh sb="15" eb="17">
      <t>イチブ</t>
    </rPh>
    <rPh sb="17" eb="20">
      <t>シンリョウカ</t>
    </rPh>
    <rPh sb="23" eb="24">
      <t>コト</t>
    </rPh>
    <phoneticPr fontId="15"/>
  </si>
  <si>
    <t>http://www.saiseikaisaijo.jp
(日本語)</t>
  </si>
  <si>
    <t>内科、外科、脳神経外科、整形外科、眼科、皮膚科、泌尿器科、その他：EN、ZH　翻訳機による言語対応</t>
    <rPh sb="31" eb="32">
      <t>タ</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</si>
  <si>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</si>
  <si>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</si>
  <si>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</si>
  <si>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</si>
  <si>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</si>
  <si>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</si>
  <si>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</si>
  <si>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</si>
  <si>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phoneticPr fontId="1"/>
  </si>
  <si>
    <t>内科、外科、小児科、皮膚科、脳神経外科、泌尿器科、耳鼻咽喉科、産婦人科、整形外科、その他　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40">
      <t>セイケイゲカ</t>
    </rPh>
    <rPh sb="43" eb="44">
      <t>タ</t>
    </rPh>
    <rPh sb="45" eb="48">
      <t>ホンヤクキ</t>
    </rPh>
    <rPh sb="51" eb="53">
      <t>ゲンゴ</t>
    </rPh>
    <rPh sb="53" eb="55">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</si>
  <si>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</si>
  <si>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</si>
  <si>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</si>
  <si>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</si>
  <si>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</si>
  <si>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</si>
  <si>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</si>
  <si>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</si>
  <si>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内科、外科、脳神経外科、整形外科、小児科、産婦人科、眼科、耳鼻いんこう科、皮膚科、泌尿器科、精神科、歯科、救急科、その他：EN　翻訳機による言語対応、会話の自信はないが図示や単語の羅列で診療が可能</t>
    <rPh sb="26" eb="28">
      <t>ガンカ</t>
    </rPh>
    <rPh sb="59" eb="60">
      <t>タ</t>
    </rPh>
    <rPh sb="67" eb="70">
      <t>ホンヤクキ</t>
    </rPh>
    <rPh sb="73" eb="75">
      <t>ゲンゴ</t>
    </rPh>
    <rPh sb="75" eb="77">
      <t>タイオウ</t>
    </rPh>
    <rPh sb="78" eb="80">
      <t>カイワ</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</si>
  <si>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</si>
  <si>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</si>
  <si>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</si>
  <si>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</si>
  <si>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</si>
  <si>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</si>
  <si>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</si>
  <si>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</si>
  <si>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</si>
  <si>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</si>
  <si>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</si>
  <si>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　EN、KO　翻訳機による言語対応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</si>
  <si>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</si>
  <si>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</si>
  <si>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</si>
  <si>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</si>
  <si>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</si>
  <si>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</si>
  <si>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</si>
  <si>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</si>
  <si>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</si>
  <si>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月-金08:30-11:00（一部診療科により異なる）</t>
    <phoneticPr fontId="1"/>
  </si>
  <si>
    <t>https://ehime.hosp.go.jp</t>
  </si>
  <si>
    <t>内科、外科、整形外科、小児科、その他：EN　翻訳機による言語対応</t>
    <rPh sb="0" eb="2">
      <t>ナイカ</t>
    </rPh>
    <rPh sb="3" eb="5">
      <t>ゲカ</t>
    </rPh>
    <rPh sb="6" eb="8">
      <t>セイケイ</t>
    </rPh>
    <rPh sb="8" eb="10">
      <t>ゲカ</t>
    </rPh>
    <rPh sb="11" eb="14">
      <t>ショウニカ</t>
    </rPh>
    <rPh sb="17" eb="18">
      <t>タ</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</si>
  <si>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</si>
  <si>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</si>
  <si>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</si>
  <si>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</si>
  <si>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</si>
  <si>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</si>
  <si>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</si>
  <si>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phoneticPr fontId="1"/>
  </si>
  <si>
    <t>https://uwajima.jcho.go.jp</t>
    <phoneticPr fontId="1"/>
  </si>
  <si>
    <t>内科、外科、整形外科、精神科、その他：EN　翻訳機による言語対応</t>
    <rPh sb="17" eb="18">
      <t>タ</t>
    </rPh>
    <phoneticPr fontId="1"/>
  </si>
  <si>
    <t>VISA、MASTER、AMEX、DinersClub、JCB、ＤＩＳＣＯＶＥＲ</t>
    <phoneticPr fontId="1"/>
  </si>
  <si>
    <t>交通系電子マネー（Ｓｕｉｃａ等）、Ｅｄｙ、iＤ、QUICPay</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</si>
  <si>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</si>
  <si>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</si>
  <si>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</si>
  <si>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</si>
  <si>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</si>
  <si>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</si>
  <si>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月-金:8:30-11:00（一部診療科により異なる）</t>
    <phoneticPr fontId="1"/>
  </si>
  <si>
    <t>http://www.eph.pref.ehime.jp/epsuh/(日本語)</t>
    <phoneticPr fontId="1"/>
  </si>
  <si>
    <t>内科、脳神経外科、整形外科、小児科、産婦人科、眼科、耳鼻いんこう科、皮膚科、泌尿器科：ＥＮ　翻訳機による対応</t>
    <rPh sb="0" eb="2">
      <t>ナイカ</t>
    </rPh>
    <rPh sb="3" eb="6">
      <t>ノウシンケイ</t>
    </rPh>
    <rPh sb="6" eb="8">
      <t>ゲカ</t>
    </rPh>
    <rPh sb="9" eb="11">
      <t>セイケイ</t>
    </rPh>
    <rPh sb="11" eb="13">
      <t>ゲカ</t>
    </rPh>
    <rPh sb="14" eb="17">
      <t>ショウニカ</t>
    </rPh>
    <rPh sb="18" eb="22">
      <t>サンフジンカ</t>
    </rPh>
    <rPh sb="23" eb="25">
      <t>ガンカ</t>
    </rPh>
    <rPh sb="26" eb="28">
      <t>ジビ</t>
    </rPh>
    <rPh sb="32" eb="33">
      <t>カ</t>
    </rPh>
    <rPh sb="34" eb="37">
      <t>ヒフカ</t>
    </rPh>
    <rPh sb="38" eb="42">
      <t>ヒニョウキカ</t>
    </rPh>
    <rPh sb="46" eb="49">
      <t>ホンヤクキ</t>
    </rPh>
    <rPh sb="52" eb="54">
      <t>タイオウ</t>
    </rPh>
    <phoneticPr fontId="15"/>
  </si>
  <si>
    <t>VISA、MASTER、AMEX、JCB、Ｄｉｎｅｒｓ　Ｃｌｕｂ</t>
    <phoneticPr fontId="1"/>
  </si>
  <si>
    <t>済生会今治病院</t>
    <phoneticPr fontId="1"/>
  </si>
  <si>
    <t>SaiseikaiImabariHospital</t>
  </si>
  <si>
    <t>799-1592</t>
  </si>
  <si>
    <t>今治市喜田村７丁目１番６号</t>
    <rPh sb="12" eb="13">
      <t>ゴウ</t>
    </rPh>
    <phoneticPr fontId="16"/>
  </si>
  <si>
    <t>7-1-6Kitamura,Imabari,Ehime,799-1592</t>
  </si>
  <si>
    <t>0898-47-2500</t>
  </si>
  <si>
    <t>月-金:8:00-12:00（一部診療科により異なる）土日:8:00-11:00(第2、4土曜日を除く)受付時間は、診療科により異なる</t>
    <rPh sb="15" eb="17">
      <t>イチブ</t>
    </rPh>
    <rPh sb="17" eb="20">
      <t>シンリョウカ</t>
    </rPh>
    <rPh sb="23" eb="24">
      <t>コト</t>
    </rPh>
    <phoneticPr fontId="15"/>
  </si>
  <si>
    <t>http://www.imabari.saiseikai.or.jp(日本語)</t>
    <phoneticPr fontId="1"/>
  </si>
  <si>
    <t>内科、外科、脳神経外科、整形外科、小児科、皮膚科、泌尿器科、その他：EN</t>
    <rPh sb="32" eb="33">
      <t>タ</t>
    </rPh>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</si>
  <si>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</si>
  <si>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</si>
  <si>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</si>
  <si>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</si>
  <si>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</si>
  <si>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</si>
  <si>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</si>
  <si>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http://iclinic-health.com/（日本語）http://iclinic-health.com/english/（英語）</t>
    <rPh sb="27" eb="29">
      <t>ニホン</t>
    </rPh>
    <rPh sb="29" eb="30">
      <t>ゴ</t>
    </rPh>
    <rPh sb="66" eb="68">
      <t>エイゴ</t>
    </rPh>
    <phoneticPr fontId="15"/>
  </si>
  <si>
    <t>内科、その他：EN</t>
    <rPh sb="0" eb="2">
      <t>ナイカ</t>
    </rPh>
    <rPh sb="5" eb="6">
      <t>タ</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</si>
  <si>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</si>
  <si>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</si>
  <si>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</si>
  <si>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</si>
  <si>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</si>
  <si>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</si>
  <si>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</si>
  <si>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月/火/木/金:/土/祝:8:30-12:00、14:00-18:00</t>
    <rPh sb="4" eb="5">
      <t>モク</t>
    </rPh>
    <phoneticPr fontId="15"/>
  </si>
  <si>
    <t>https://www.kasagi-hosp.jp(日本語)</t>
    <phoneticPr fontId="15"/>
  </si>
  <si>
    <t>内科、外科、救急科：EN</t>
    <phoneticPr fontId="1"/>
  </si>
  <si>
    <t>VISA、MASTER、AMEX、JCB、ＤＩＳＣＯＶＥＲ</t>
    <phoneticPr fontId="1"/>
  </si>
  <si>
    <t>paypay、aupay、ｄ払い</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</si>
  <si>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</si>
  <si>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</si>
  <si>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</si>
  <si>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</si>
  <si>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</si>
  <si>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</si>
  <si>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</si>
  <si>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phoneticPr fontId="1"/>
  </si>
  <si>
    <t>麻酔科：EN</t>
    <rPh sb="0" eb="3">
      <t>マスイカ</t>
    </rPh>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</si>
  <si>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</si>
  <si>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</si>
  <si>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</si>
  <si>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</si>
  <si>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</si>
  <si>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</si>
  <si>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</si>
  <si>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内科：EN外科：EN</t>
    <phoneticPr fontId="1"/>
  </si>
  <si>
    <t>市立宇和島病院</t>
    <phoneticPr fontId="1"/>
  </si>
  <si>
    <t>UwajimaCityHospital</t>
  </si>
  <si>
    <t>798-8510</t>
  </si>
  <si>
    <t>宇和島市御殿町１－１</t>
    <phoneticPr fontId="1"/>
  </si>
  <si>
    <t>1-1Gotenmachi,Uwajima,Ehime,798-8510</t>
  </si>
  <si>
    <t>0895-25-1111</t>
    <phoneticPr fontId="1"/>
  </si>
  <si>
    <t>http://www.uwajima-mh.jp/</t>
    <phoneticPr fontId="1"/>
  </si>
  <si>
    <t>内科、外科、脳神経外科、整形外科	、小児科、眼科、耳鼻いんこう科、皮膚科、、歯科、産婦人科、泌尿器科：EN、ZH、KO、TH、TL、MY、VI、BN、ES、MS、HI、NE、SI、KM、MN　電話通訳のみ対応</t>
    <phoneticPr fontId="1"/>
  </si>
  <si>
    <t>善家脳神経クリニック</t>
    <phoneticPr fontId="1"/>
  </si>
  <si>
    <t>Zenke Neurosurgical Clinic</t>
  </si>
  <si>
    <t>798-0050</t>
  </si>
  <si>
    <t>愛媛県宇和島市堀端町2番39号</t>
  </si>
  <si>
    <t>2-39Horibatacho,Uwajima,Ehime,790-0050</t>
  </si>
  <si>
    <t>0895-22-1484</t>
  </si>
  <si>
    <t>月・火・木・金:8:30-12:10</t>
    <rPh sb="2" eb="3">
      <t>カ</t>
    </rPh>
    <rPh sb="4" eb="5">
      <t>モク</t>
    </rPh>
    <rPh sb="6" eb="7">
      <t>キン</t>
    </rPh>
    <phoneticPr fontId="1"/>
  </si>
  <si>
    <t>http://wwwc.pikara.ne.jp/zenke(日本語)</t>
    <phoneticPr fontId="1"/>
  </si>
  <si>
    <t>脳神経外科：EN　翻訳機による対応</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</si>
  <si>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</si>
  <si>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</si>
  <si>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</si>
  <si>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</si>
  <si>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</si>
  <si>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</si>
  <si>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月・金：9：00-11:00、17:30-19:00、火・水：9：00-11：00、土：9：00-12：00</t>
    <rPh sb="0" eb="1">
      <t>ゲツ</t>
    </rPh>
    <rPh sb="2" eb="3">
      <t>キン</t>
    </rPh>
    <rPh sb="27" eb="28">
      <t>カ</t>
    </rPh>
    <rPh sb="29" eb="30">
      <t>スイ</t>
    </rPh>
    <rPh sb="42" eb="43">
      <t>ド</t>
    </rPh>
    <phoneticPr fontId="1"/>
  </si>
  <si>
    <t>https://matsuyama-varix.com/</t>
    <phoneticPr fontId="1"/>
  </si>
  <si>
    <t>血管外科：POCKETALK対応言語</t>
    <phoneticPr fontId="1"/>
  </si>
  <si>
    <t>39高知県</t>
  </si>
  <si>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</si>
  <si>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</si>
  <si>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</si>
  <si>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</si>
  <si>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</si>
  <si>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</si>
  <si>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</si>
  <si>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</si>
  <si>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</si>
  <si>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</si>
  <si>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</si>
  <si>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</si>
  <si>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</si>
  <si>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</si>
  <si>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</si>
  <si>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</si>
  <si>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</si>
  <si>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</si>
  <si>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</si>
  <si>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</si>
  <si>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</si>
  <si>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color theme="1"/>
        <rFont val="ＭＳ Ｐゴシック"/>
        <family val="3"/>
        <charset val="128"/>
      </rPr>
      <t>、救急科、美容外科
対応可能言語（全診療科）
EN,ZH,KO,RU,ID,MS,ES,PT,FR,DE,
TL,NE,VI,TH,IT,KM,MN,MY,SI,HI,BN</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</si>
  <si>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</si>
  <si>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</si>
  <si>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r>
      <t>EN,ZH,KO,RU,ID,MS,ES,PT,FR,DE,
TL,NE,VI,TH,IT,KM,MN,MY</t>
    </r>
    <r>
      <rPr>
        <sz val="12"/>
        <color theme="1"/>
        <rFont val="ＭＳ Ｐゴシック"/>
        <family val="3"/>
        <charset val="128"/>
      </rPr>
      <t>,SI,HI,BN
月-金:9:00-17:00（救急外来24時間365日対応)</t>
    </r>
  </si>
  <si>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</si>
  <si>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</si>
  <si>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</si>
  <si>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</si>
  <si>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</si>
  <si>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</si>
  <si>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</si>
  <si>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</si>
  <si>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</si>
  <si>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</si>
  <si>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</si>
  <si>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</si>
  <si>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</si>
  <si>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</si>
  <si>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</si>
  <si>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</si>
  <si>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</si>
  <si>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</si>
  <si>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</si>
  <si>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</si>
  <si>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</si>
  <si>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</si>
  <si>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</si>
  <si>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</si>
  <si>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</si>
  <si>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</si>
  <si>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</si>
  <si>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</si>
  <si>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</si>
  <si>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</si>
  <si>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</si>
  <si>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</si>
  <si>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</si>
  <si>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</si>
  <si>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</si>
  <si>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</si>
  <si>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</si>
  <si>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</si>
  <si>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</si>
  <si>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</si>
  <si>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</si>
  <si>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</si>
  <si>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</si>
  <si>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整形外科:EN　
皮膚科:EN　
泌尿器科:EN
その他:EN</t>
    <rPh sb="45" eb="47">
      <t>ゲカ</t>
    </rPh>
    <rPh sb="58" eb="60">
      <t>ゲカ</t>
    </rPh>
    <rPh sb="147" eb="148">
      <t>タ</t>
    </rPh>
    <phoneticPr fontId="60"/>
  </si>
  <si>
    <r>
      <t xml:space="preserve">VISA
MASTER
AMEX
JCB
DC
NICOS
UFJ
HUFG
DINERS
</t>
    </r>
    <r>
      <rPr>
        <sz val="12"/>
        <color theme="1"/>
        <rFont val="ＭＳ Ｐゴシック"/>
        <family val="3"/>
        <charset val="128"/>
      </rPr>
      <t>SAISON</t>
    </r>
  </si>
  <si>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</si>
  <si>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</si>
  <si>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</si>
  <si>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</si>
  <si>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</si>
  <si>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</si>
  <si>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</si>
  <si>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</si>
  <si>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</si>
  <si>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</si>
  <si>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color theme="1"/>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</si>
  <si>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</si>
  <si>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</si>
  <si>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</si>
  <si>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</si>
  <si>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</si>
  <si>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</si>
  <si>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</si>
  <si>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</si>
  <si>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</si>
  <si>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</si>
  <si>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</si>
  <si>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</si>
  <si>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</si>
  <si>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</si>
  <si>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</si>
  <si>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</si>
  <si>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</si>
  <si>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</si>
  <si>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</si>
  <si>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</si>
  <si>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</si>
  <si>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</si>
  <si>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</si>
  <si>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</si>
  <si>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</si>
  <si>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</si>
  <si>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</si>
  <si>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</si>
  <si>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</si>
  <si>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</si>
  <si>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</si>
  <si>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r>
      <t>内科、循環器内科、呼吸器内科・外科、
消化器内科・外科、脳神経外科・内科、
外科、整形外科、心臓血管外科、
泌尿器科、皮膚科、精神科、</t>
    </r>
    <r>
      <rPr>
        <sz val="12"/>
        <color theme="1"/>
        <rFont val="ＭＳ Ｐゴシック"/>
        <family val="3"/>
        <charset val="128"/>
      </rPr>
      <t>リハビリテーション科、放射線科、麻酔科、泌尿器科、形成外科、小児外科、心療内科、糖尿病内科、代謝内科、内分泌内科、腎臓内科、人工透析内科、病理診断科、救急科、リウマチ科、感染症内科、血液内科、乳腺外科
対応可能言語
POKETALK対応言語</t>
    </r>
    <rPh sb="15" eb="17">
      <t>ゲカ</t>
    </rPh>
    <rPh sb="25" eb="27">
      <t>ゲカ</t>
    </rPh>
    <rPh sb="34" eb="36">
      <t>ナイカ</t>
    </rPh>
    <rPh sb="41" eb="43">
      <t>セイケイ</t>
    </rPh>
    <rPh sb="46" eb="47">
      <t>ココロ</t>
    </rPh>
    <rPh sb="59" eb="62">
      <t>ヒフカ</t>
    </rPh>
    <rPh sb="63" eb="65">
      <t>セイシン</t>
    </rPh>
    <rPh sb="65" eb="66">
      <t>カ</t>
    </rPh>
    <rPh sb="76" eb="77">
      <t>カ</t>
    </rPh>
    <rPh sb="78" eb="82">
      <t>ホウシャセンカ</t>
    </rPh>
    <rPh sb="83" eb="86">
      <t>マスイカ</t>
    </rPh>
    <rPh sb="87" eb="91">
      <t>ヒニョウキカ</t>
    </rPh>
    <rPh sb="92" eb="96">
      <t>ケイセイゲカ</t>
    </rPh>
    <rPh sb="97" eb="101">
      <t>ショウニゲカ</t>
    </rPh>
    <rPh sb="102" eb="106">
      <t>シンリョウナイカ</t>
    </rPh>
    <rPh sb="107" eb="112">
      <t>トウニョウビョウナイカ</t>
    </rPh>
    <rPh sb="113" eb="117">
      <t>タイシャナイカ</t>
    </rPh>
    <rPh sb="118" eb="121">
      <t>ナイブンピ</t>
    </rPh>
    <rPh sb="121" eb="123">
      <t>ナイカ</t>
    </rPh>
    <rPh sb="124" eb="128">
      <t>ジンゾウナイカ</t>
    </rPh>
    <rPh sb="129" eb="133">
      <t>ジンコウトウセキ</t>
    </rPh>
    <rPh sb="133" eb="135">
      <t>ナイカ</t>
    </rPh>
    <rPh sb="136" eb="141">
      <t>ビョウリシンダンカ</t>
    </rPh>
    <rPh sb="142" eb="145">
      <t>キュウキュウカ</t>
    </rPh>
    <rPh sb="150" eb="151">
      <t>カ</t>
    </rPh>
    <rPh sb="152" eb="157">
      <t>カンセンショウナイカ</t>
    </rPh>
    <rPh sb="158" eb="162">
      <t>ケツエキナイカ</t>
    </rPh>
    <rPh sb="163" eb="167">
      <t>ニュウセンゲカ</t>
    </rPh>
    <rPh sb="169" eb="171">
      <t>タイオウ</t>
    </rPh>
    <rPh sb="171" eb="173">
      <t>カノウ</t>
    </rPh>
    <rPh sb="173" eb="175">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</si>
  <si>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</si>
  <si>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</si>
  <si>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</si>
  <si>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</si>
  <si>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</si>
  <si>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</si>
  <si>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</si>
  <si>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</si>
  <si>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</si>
  <si>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</si>
  <si>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</si>
  <si>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</si>
  <si>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</si>
  <si>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</si>
  <si>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</si>
  <si>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</si>
  <si>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</si>
  <si>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</si>
  <si>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</si>
  <si>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</si>
  <si>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</si>
  <si>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</si>
  <si>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</si>
  <si>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</si>
  <si>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</si>
  <si>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</si>
  <si>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</si>
  <si>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</si>
  <si>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</si>
  <si>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</si>
  <si>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</si>
  <si>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</si>
  <si>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</si>
  <si>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</si>
  <si>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</si>
  <si>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</si>
  <si>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</si>
  <si>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</si>
  <si>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</si>
  <si>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</si>
  <si>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</si>
  <si>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</si>
  <si>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39高知県</t>
    <rPh sb="2" eb="5">
      <t>コウチケン</t>
    </rPh>
    <phoneticPr fontId="55"/>
  </si>
  <si>
    <t>高知大学医学部附属病院</t>
    <rPh sb="0" eb="2">
      <t>コウチ</t>
    </rPh>
    <rPh sb="2" eb="4">
      <t>ダイガク</t>
    </rPh>
    <rPh sb="4" eb="7">
      <t>イガクブ</t>
    </rPh>
    <rPh sb="7" eb="11">
      <t>フゾクビョウイン</t>
    </rPh>
    <phoneticPr fontId="55"/>
  </si>
  <si>
    <t>Kochi University Hospital</t>
  </si>
  <si>
    <t>783-8505</t>
  </si>
  <si>
    <t>高知県南国市岡豊町小蓮185番地1</t>
    <rPh sb="0" eb="2">
      <t>コウチ</t>
    </rPh>
    <rPh sb="2" eb="3">
      <t>ケン</t>
    </rPh>
    <rPh sb="3" eb="6">
      <t>ナンコクシ</t>
    </rPh>
    <rPh sb="6" eb="9">
      <t>オコウチョウ</t>
    </rPh>
    <rPh sb="9" eb="11">
      <t>コハス</t>
    </rPh>
    <rPh sb="14" eb="16">
      <t>バンチ</t>
    </rPh>
    <phoneticPr fontId="55"/>
  </si>
  <si>
    <t>185-1 Kohasu,Oko-town,Nankoku-city,Kochi-prefecture</t>
  </si>
  <si>
    <t>088-866-5811</t>
  </si>
  <si>
    <t xml:space="preserve">月-金:8:30-17:15（時間外は救急外来対応)
土日・祝日：救急外来対応
</t>
  </si>
  <si>
    <t>https://www.kochi-u.ac.jp/kms/hsptl/</t>
  </si>
  <si>
    <t>救急科、内科、外科、小児科、
精神科、皮膚科、脳神経外科、
泌尿器科、整形外科、眼科、
耳鼻咽喉科、産科、婦人科、
歯科口腔外科、その他
対応可能言語
電話医療通訳：EZ、ZH、KO、VI、NE、TL、ES、PT、ID、IT、FR、DE、RU、TH、MS、MY、KM、MN、SI</t>
    <rPh sb="60" eb="64">
      <t>コウクウゲカ</t>
    </rPh>
    <phoneticPr fontId="55"/>
  </si>
  <si>
    <t>VISA
MASTER
JCB
AMEX
Diners
MUFG
DC
NICOS
American Express
UnionPay（銀聯）</t>
  </si>
  <si>
    <t>J-Debit
QR決済</t>
  </si>
  <si>
    <t>電話医療通訳：EZ、ZH、KO、VI、NE、TL、ES、PT、ID、IT、FR、DE、RU、TH、MS、MY、KM、MN、SI / 24時間</t>
    <rPh sb="68" eb="70">
      <t>ジカン</t>
    </rPh>
    <phoneticPr fontId="55"/>
  </si>
  <si>
    <t>POCKETALKで対応可能な言語、スマートフォンによる音声通訳 / 24時間</t>
  </si>
  <si>
    <t>ＪＡ高知病院</t>
    <rPh sb="0" eb="6">
      <t>ジャコウチビョウイン</t>
    </rPh>
    <phoneticPr fontId="55"/>
  </si>
  <si>
    <t>Ｊａ　kochi　Hospital</t>
  </si>
  <si>
    <t>783-8509</t>
  </si>
  <si>
    <t>高知県南国市明見字中野526-1</t>
    <rPh sb="0" eb="3">
      <t>コウチケン</t>
    </rPh>
    <rPh sb="3" eb="6">
      <t>ナンコクシ</t>
    </rPh>
    <rPh sb="6" eb="8">
      <t>ミョウケン</t>
    </rPh>
    <rPh sb="8" eb="9">
      <t>ジ</t>
    </rPh>
    <rPh sb="9" eb="11">
      <t>ナカノ</t>
    </rPh>
    <phoneticPr fontId="74"/>
  </si>
  <si>
    <t>1-526,Nakano,Myoukenaza,Nankoku-City,Kochi-Prefecture,783-8509,Japan</t>
  </si>
  <si>
    <t>088-863-2181</t>
  </si>
  <si>
    <t>月‐金：7：30－16：00</t>
    <rPh sb="0" eb="1">
      <t>ゲツ</t>
    </rPh>
    <rPh sb="2" eb="3">
      <t>キン</t>
    </rPh>
    <phoneticPr fontId="74"/>
  </si>
  <si>
    <t>http://www.kouseiren.ja-kochi.or.jp/</t>
  </si>
  <si>
    <t>内科、外科、泌尿器科、脳神経外科、眼科、耳鼻咽喉科、小児科、整形外科、産婦人科(婦人科疾患のみ)、形成外科</t>
    <rPh sb="0" eb="2">
      <t>ナイカ</t>
    </rPh>
    <rPh sb="3" eb="5">
      <t>ゲカ</t>
    </rPh>
    <rPh sb="6" eb="10">
      <t>ヒニョウキカ</t>
    </rPh>
    <rPh sb="11" eb="16">
      <t>ノウシンケイゲカ</t>
    </rPh>
    <rPh sb="17" eb="19">
      <t>ガンカ</t>
    </rPh>
    <rPh sb="20" eb="25">
      <t>ジビインコウカ</t>
    </rPh>
    <rPh sb="26" eb="29">
      <t>ショウニカ</t>
    </rPh>
    <rPh sb="30" eb="34">
      <t>セイケイゲカ</t>
    </rPh>
    <rPh sb="35" eb="39">
      <t>サンフジンカ</t>
    </rPh>
    <rPh sb="40" eb="45">
      <t>フジンカシッカン</t>
    </rPh>
    <rPh sb="49" eb="53">
      <t>ケイセイゲカ</t>
    </rPh>
    <phoneticPr fontId="55"/>
  </si>
  <si>
    <t>JCB、VISA、MasterCard、AMEX、NICOS、UFJCardDC</t>
  </si>
  <si>
    <t>第二次救急医療機関</t>
    <rPh sb="0" eb="3">
      <t>ダイニジ</t>
    </rPh>
    <rPh sb="3" eb="9">
      <t>キュウキュウイリョウキカン</t>
    </rPh>
    <phoneticPr fontId="55"/>
  </si>
  <si>
    <t>翻訳機能で対応可能な言語（Voicetra)</t>
    <rPh sb="0" eb="4">
      <t>ホンヤクキノウ</t>
    </rPh>
    <rPh sb="5" eb="7">
      <t>タイオウ</t>
    </rPh>
    <rPh sb="7" eb="9">
      <t>カノウ</t>
    </rPh>
    <rPh sb="10" eb="12">
      <t>ゲンゴ</t>
    </rPh>
    <phoneticPr fontId="60"/>
  </si>
  <si>
    <t>細木病院</t>
    <rPh sb="0" eb="1">
      <t>ホソ</t>
    </rPh>
    <rPh sb="1" eb="2">
      <t>キ</t>
    </rPh>
    <rPh sb="2" eb="4">
      <t>ビョウイン</t>
    </rPh>
    <phoneticPr fontId="55"/>
  </si>
  <si>
    <t>Hosogi  Hospital</t>
  </si>
  <si>
    <t>780-8535</t>
  </si>
  <si>
    <t>高知県高知市大膳町３７</t>
    <rPh sb="0" eb="3">
      <t>コウチケン</t>
    </rPh>
    <rPh sb="3" eb="6">
      <t>コウチシ</t>
    </rPh>
    <rPh sb="6" eb="9">
      <t>ダイゼンチョウ</t>
    </rPh>
    <phoneticPr fontId="55"/>
  </si>
  <si>
    <t>37 ,Daizencho, Kochi-City, Kochi-Prefecture, 780-8535,Japan</t>
  </si>
  <si>
    <t>088-822-7211</t>
  </si>
  <si>
    <t>月-金:
  8:00-12:00
13:00-17:00
土: 8:00-12:00</t>
  </si>
  <si>
    <t>https://www.hosogi-hospital.jp（日本語）</t>
    <rPh sb="31" eb="34">
      <t>ニホンゴ</t>
    </rPh>
    <phoneticPr fontId="55"/>
  </si>
  <si>
    <t>循環器内科、内科、外科、整形外科、小児科、脳神経外科、泌尿器科、皮膚科、耳鼻咽喉科、精神科、歯科、美容皮膚科
対応可能言語　　英語、中国語</t>
    <rPh sb="0" eb="5">
      <t>ジュンカンキナイカ</t>
    </rPh>
    <rPh sb="17" eb="20">
      <t>ショウニカ</t>
    </rPh>
    <rPh sb="46" eb="48">
      <t>シカ</t>
    </rPh>
    <rPh sb="49" eb="54">
      <t>ビヨウヒフカ</t>
    </rPh>
    <rPh sb="64" eb="66">
      <t>エイゴ</t>
    </rPh>
    <rPh sb="67" eb="70">
      <t>チュウゴクゴ</t>
    </rPh>
    <phoneticPr fontId="55"/>
  </si>
  <si>
    <t>JCB、VISA、Master、AMEX、Dineks</t>
  </si>
  <si>
    <t>北島病院</t>
    <rPh sb="0" eb="4">
      <t>キ1</t>
    </rPh>
    <phoneticPr fontId="55"/>
  </si>
  <si>
    <t>Kitajima  Hospital</t>
  </si>
  <si>
    <t>781-1301</t>
  </si>
  <si>
    <t>高知県高岡郡越知町越知甲1662番地</t>
    <rPh sb="0" eb="18">
      <t>コ1</t>
    </rPh>
    <phoneticPr fontId="55"/>
  </si>
  <si>
    <t>1662kou,Ochi, Ochi-Town, Takaoka-District, Kochi-Prefecture, 789-1201,Japan</t>
  </si>
  <si>
    <t>0889-26-0432</t>
  </si>
  <si>
    <r>
      <t>月-金:</t>
    </r>
    <r>
      <rPr>
        <sz val="12"/>
        <color theme="1"/>
        <rFont val="ＭＳ Ｐゴシック"/>
        <family val="3"/>
        <charset val="128"/>
      </rPr>
      <t>8:30-17:00（救急外来24時間対応)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</si>
  <si>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http://www.kitajima-hp.com（日本語）</t>
    <rPh sb="27" eb="30">
      <t>ニホンゴ</t>
    </rPh>
    <phoneticPr fontId="60"/>
  </si>
  <si>
    <t>泌尿器科・心臓血管外科・消化器外科・内科・外科・リハビリテーション科</t>
    <rPh sb="0" eb="4">
      <t>ヒニョウキカ</t>
    </rPh>
    <rPh sb="5" eb="11">
      <t>シンゾウケッカンゲカ</t>
    </rPh>
    <rPh sb="12" eb="17">
      <t>ショウカキゲカ</t>
    </rPh>
    <rPh sb="18" eb="20">
      <t>ナイカ</t>
    </rPh>
    <rPh sb="21" eb="23">
      <t>ゲカ</t>
    </rPh>
    <rPh sb="33" eb="34">
      <t>カ</t>
    </rPh>
    <phoneticPr fontId="55"/>
  </si>
  <si>
    <t>英語・中国語を話せる職員による外来：EN、ZH
/月～金8:30-12:30
土8:30-12:30
※要TEL</t>
    <rPh sb="0" eb="1">
      <t>エイ</t>
    </rPh>
    <rPh sb="1" eb="2">
      <t>ゴ</t>
    </rPh>
    <rPh sb="3" eb="6">
      <t>チュウゴクゴ</t>
    </rPh>
    <rPh sb="7" eb="8">
      <t>ハナ</t>
    </rPh>
    <rPh sb="10" eb="12">
      <t>ショクイン</t>
    </rPh>
    <rPh sb="15" eb="17">
      <t>ガイライ</t>
    </rPh>
    <rPh sb="25" eb="26">
      <t>ゲツ</t>
    </rPh>
    <rPh sb="27" eb="28">
      <t>キン</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</si>
  <si>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</si>
  <si>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</si>
  <si>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</si>
  <si>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</si>
  <si>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</si>
  <si>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</si>
  <si>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</si>
  <si>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</si>
  <si>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https://www.hosp.kyushu-u.ac.jp/（日本語）
https://www.hosp.kyushu-u.ac.jp/En/（英語）
https://www.hosp.kyushu-u.ac.jp/Cn/
（中国語)</t>
    <phoneticPr fontId="1"/>
  </si>
  <si>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</si>
  <si>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</si>
  <si>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</si>
  <si>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</si>
  <si>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</si>
  <si>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</si>
  <si>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</si>
  <si>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</si>
  <si>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</si>
  <si>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</si>
  <si>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</si>
  <si>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</si>
  <si>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</si>
  <si>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
※通訳タブレット（遠隔医療通訳）利用により、各科19言語対応（EN、ZH、KO、RU、ID、MS、ES、PT、MN、FR、DE、MY、TL、NE、VI、TH、HI、IT、KM）</t>
    <rPh sb="220" eb="221">
      <t>カク</t>
    </rPh>
    <rPh sb="221" eb="222">
      <t>カ</t>
    </rPh>
    <phoneticPr fontId="1"/>
  </si>
  <si>
    <t>VISA、
MASTER、
AMEX、
Diners Club、
JCB、
中国銀聯</t>
    <phoneticPr fontId="1"/>
  </si>
  <si>
    <t>EN　8：30～17：10</t>
    <phoneticPr fontId="9"/>
  </si>
  <si>
    <t>こ</t>
    <phoneticPr fontId="1"/>
  </si>
  <si>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</si>
  <si>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</si>
  <si>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</si>
  <si>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</si>
  <si>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</si>
  <si>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</si>
  <si>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</si>
  <si>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</si>
  <si>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</si>
  <si>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</si>
  <si>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</si>
  <si>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</si>
  <si>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</si>
  <si>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</si>
  <si>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</si>
  <si>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</si>
  <si>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</si>
  <si>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</si>
  <si>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</si>
  <si>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</si>
  <si>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</si>
  <si>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</si>
  <si>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</si>
  <si>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</si>
  <si>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</si>
  <si>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</si>
  <si>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</si>
  <si>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</si>
  <si>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</si>
  <si>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</si>
  <si>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</si>
  <si>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</si>
  <si>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</si>
  <si>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</si>
  <si>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</si>
  <si>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</si>
  <si>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</si>
  <si>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</si>
  <si>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</si>
  <si>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</si>
  <si>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</si>
  <si>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</si>
  <si>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</si>
  <si>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</si>
  <si>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</si>
  <si>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</si>
  <si>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</si>
  <si>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</si>
  <si>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</si>
  <si>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</si>
  <si>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</si>
  <si>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</si>
  <si>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</si>
  <si>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</si>
  <si>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</si>
  <si>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</si>
  <si>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</si>
  <si>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</si>
  <si>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</si>
  <si>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</si>
  <si>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小児外科、整形外科、形成外科・美容外科、脳神経外科、心臓血管外科、皮膚科・美容皮膚科、腎泌尿器外科、産婦人科、眼科、
耳鼻咽喉・頭頚部外科、放射線科、麻酔科、歯科口腔外科
対応言語：EN、ZH
※タブレット型等翻訳機を活用することで多言語に対応する
※ふくサポ（コールセンター）利用により、各科21言語対応可（EN、ZH、KO、TH、VI、ID、TL、NE、MS、ES、PT、DE、FR、IT、RU、KM、MY、SI、MN、HI、BN）</t>
    <rPh sb="59" eb="60">
      <t>カ</t>
    </rPh>
    <rPh sb="148" eb="151">
      <t>トウケイブ</t>
    </rPh>
    <rPh sb="151" eb="153">
      <t>ゲカ</t>
    </rPh>
    <rPh sb="188" eb="189">
      <t>ナド</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</si>
  <si>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</si>
  <si>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</si>
  <si>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</si>
  <si>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</si>
  <si>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</si>
  <si>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電話通訳：ふくおか国際医療サポートセンター活用（24時間365日・21言語対応）/福岡市医療通訳コールセンター活用（24時間365日・20言語対応）/日本イマージェンシーアシスタンス株式会社（24時間365日・22言語対応）</t>
    <rPh sb="0" eb="2">
      <t>デンワ</t>
    </rPh>
    <rPh sb="2" eb="4">
      <t>ツウヤク</t>
    </rPh>
    <rPh sb="11" eb="13">
      <t>イリョウ</t>
    </rPh>
    <rPh sb="21" eb="23">
      <t>カツヨウ</t>
    </rPh>
    <rPh sb="26" eb="28">
      <t>ジカン</t>
    </rPh>
    <rPh sb="31" eb="32">
      <t>ニチ</t>
    </rPh>
    <rPh sb="35" eb="37">
      <t>ゲンゴ</t>
    </rPh>
    <rPh sb="37" eb="39">
      <t>タイオウ</t>
    </rPh>
    <rPh sb="41" eb="44">
      <t>フクオカシ</t>
    </rPh>
    <rPh sb="44" eb="46">
      <t>イリョウ</t>
    </rPh>
    <rPh sb="46" eb="48">
      <t>ツウヤク</t>
    </rPh>
    <rPh sb="55" eb="57">
      <t>カツヨウ</t>
    </rPh>
    <rPh sb="60" eb="62">
      <t>ジカン</t>
    </rPh>
    <rPh sb="65" eb="66">
      <t>ニチ</t>
    </rPh>
    <rPh sb="69" eb="71">
      <t>ゲンゴ</t>
    </rPh>
    <rPh sb="71" eb="73">
      <t>タイオウ</t>
    </rPh>
    <rPh sb="75" eb="77">
      <t>ニホン</t>
    </rPh>
    <rPh sb="91" eb="95">
      <t>カブシキガイシャ</t>
    </rPh>
    <rPh sb="98" eb="100">
      <t>ジカン</t>
    </rPh>
    <rPh sb="103" eb="104">
      <t>ニチ</t>
    </rPh>
    <rPh sb="107" eb="109">
      <t>ゲンゴ</t>
    </rPh>
    <rPh sb="109" eb="111">
      <t>タイオウ</t>
    </rPh>
    <phoneticPr fontId="9"/>
  </si>
  <si>
    <t>平日9：00～18：00　ふくおか国際医療サポートセンター活用（ボランティア通訳派遣、5言語対応）
ポケトーク、翻訳アプリ：24時間365日</t>
    <rPh sb="0" eb="2">
      <t>ヘイジツ</t>
    </rPh>
    <rPh sb="57" eb="59">
      <t>ホンヤク</t>
    </rPh>
    <rPh sb="65" eb="67">
      <t>ジカン</t>
    </rPh>
    <rPh sb="70" eb="71">
      <t>ニチ</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</si>
  <si>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</si>
  <si>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</si>
  <si>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</si>
  <si>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</si>
  <si>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</si>
  <si>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</si>
  <si>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</si>
  <si>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</si>
  <si>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</si>
  <si>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</si>
  <si>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</si>
  <si>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</si>
  <si>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</si>
  <si>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</si>
  <si>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</si>
  <si>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</si>
  <si>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</si>
  <si>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</si>
  <si>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</si>
  <si>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</si>
  <si>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ふくおか国際医療サポートセンター活用（コールセンター、21言語対応）</t>
    <rPh sb="6" eb="8">
      <t>イリョウ</t>
    </rPh>
    <rPh sb="16" eb="18">
      <t>カツヨウ</t>
    </rPh>
    <rPh sb="29" eb="31">
      <t>ゲンゴ</t>
    </rPh>
    <rPh sb="31" eb="33">
      <t>タイオウ</t>
    </rPh>
    <phoneticPr fontId="9"/>
  </si>
  <si>
    <t>中国・フィリピン・インドネシアの看護助手が勤務
ポケトーク及び通訳タブレット対応</t>
    <rPh sb="0" eb="2">
      <t>チュウゴク</t>
    </rPh>
    <rPh sb="16" eb="18">
      <t>カンゴ</t>
    </rPh>
    <rPh sb="18" eb="20">
      <t>ジョシュ</t>
    </rPh>
    <rPh sb="21" eb="23">
      <t>キンム</t>
    </rPh>
    <rPh sb="29" eb="30">
      <t>オヨ</t>
    </rPh>
    <rPh sb="31" eb="33">
      <t>ツウヤク</t>
    </rPh>
    <rPh sb="38" eb="40">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</si>
  <si>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</si>
  <si>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</si>
  <si>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</si>
  <si>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</si>
  <si>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</si>
  <si>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</si>
  <si>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</si>
  <si>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</si>
  <si>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</si>
  <si>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</si>
  <si>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</si>
  <si>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</si>
  <si>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</si>
  <si>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</si>
  <si>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</si>
  <si>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</si>
  <si>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</si>
  <si>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</si>
  <si>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</si>
  <si>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</si>
  <si>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</si>
  <si>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</si>
  <si>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</si>
  <si>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</si>
  <si>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</si>
  <si>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</si>
  <si>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</si>
  <si>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</si>
  <si>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対応可能言語：「ふくおか国際医療サポートセンター」利用により、21言語対応可能です（EN、ZH、KO、TH、VI、ID、TL、NE、MS、ES、PT、DE、FR、IT、RU、KM、MY、SI、MN、HI、BN）
対応診療科：各診療科はポケトークで対応します。
総合診療科、代謝内分泌内科、膠原病内科、血液内科、免疫感染症内科、感染症内科、腎臓・高血圧内科、腫瘍内科、消化器内科（消化管)、消化器内科(肝胆膵）、循環器内科、心臓血管外科、血管外科、脳血管・神経内科、脳神経外科、脳血管内治療科、整形外科・リウマチ科、呼吸器内科、肝胆膵外科、消化管外科、乳腺外科、呼吸器外科、放射線治療科、放射線診断科、産科、婦人科、眼科、耳鼻咽喉科・頭頸部外科、形成外科、泌尿器科、小児科、小児外科、皮膚科・アレルギー科、精神神経科、救急科、麻酔科、病理診断科、歯科口腔外科
</t>
    <rPh sb="37" eb="39">
      <t>カノウ</t>
    </rPh>
    <rPh sb="112" eb="113">
      <t>カク</t>
    </rPh>
    <rPh sb="113" eb="116">
      <t>シンリョウカ</t>
    </rPh>
    <rPh sb="123" eb="125">
      <t>タイオウ</t>
    </rPh>
    <rPh sb="155" eb="157">
      <t>メンエキ</t>
    </rPh>
    <rPh sb="157" eb="160">
      <t>カンセンショウ</t>
    </rPh>
    <rPh sb="160" eb="162">
      <t>ナイカ</t>
    </rPh>
    <rPh sb="163" eb="166">
      <t>カンセンショウ</t>
    </rPh>
    <rPh sb="166" eb="168">
      <t>ナイカ</t>
    </rPh>
    <rPh sb="169" eb="171">
      <t>ジンゾウ</t>
    </rPh>
    <rPh sb="172" eb="175">
      <t>コウケツアツ</t>
    </rPh>
    <rPh sb="175" eb="177">
      <t>ナイカ</t>
    </rPh>
    <rPh sb="194" eb="197">
      <t>ショウカキ</t>
    </rPh>
    <rPh sb="197" eb="199">
      <t>ナイカ</t>
    </rPh>
    <rPh sb="200" eb="203">
      <t>カンタンスイ</t>
    </rPh>
    <rPh sb="293" eb="296">
      <t>ホウシャセン</t>
    </rPh>
    <rPh sb="296" eb="299">
      <t>シンダンカ</t>
    </rPh>
    <rPh sb="362" eb="365">
      <t>マスイカ</t>
    </rPh>
    <rPh sb="366" eb="368">
      <t>ビョウリ</t>
    </rPh>
    <rPh sb="368" eb="371">
      <t>シンダンカ</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</si>
  <si>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</si>
  <si>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</si>
  <si>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</si>
  <si>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</si>
  <si>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</si>
  <si>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</si>
  <si>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</si>
  <si>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</si>
  <si>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</si>
  <si>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</si>
  <si>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</si>
  <si>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</si>
  <si>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QRコード決済：PayPay、Rpay、
aupay、d払い</t>
    <rPh sb="28" eb="29">
      <t>バラ</t>
    </rPh>
    <phoneticPr fontId="1"/>
  </si>
  <si>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</si>
  <si>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</si>
  <si>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</si>
  <si>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</si>
  <si>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</si>
  <si>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</si>
  <si>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</si>
  <si>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</si>
  <si>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</si>
  <si>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美容皮膚科：ＥＮ
内科：EN
※コールセンター利用により、21言語対応：EN、ZH、KO、TH、VI、ID、TL、NE、MS、ES、PT、DE、FR、IT、RU、KM、MY、SI、MN、HI、BN）
※ボランティア通訳派遣利用により、各科5言語対応可（EN、ZH、KO、TH、VI）</t>
  </si>
  <si>
    <t>VISA、MASTER、AMEX、JCB（3万円以上）、中国銀聯</t>
    <phoneticPr fontId="1"/>
  </si>
  <si>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</si>
  <si>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</si>
  <si>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</si>
  <si>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</si>
  <si>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</si>
  <si>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</si>
  <si>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</si>
  <si>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</si>
  <si>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</si>
  <si>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</si>
  <si>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</si>
  <si>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</si>
  <si>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</si>
  <si>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</si>
  <si>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</si>
  <si>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</si>
  <si>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</si>
  <si>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</si>
  <si>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</si>
  <si>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</si>
  <si>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</si>
  <si>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</si>
  <si>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</si>
  <si>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</si>
  <si>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</si>
  <si>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</si>
  <si>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</si>
  <si>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</si>
  <si>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</si>
  <si>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</si>
  <si>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</si>
  <si>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</si>
  <si>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</si>
  <si>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</si>
  <si>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</si>
  <si>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</si>
  <si>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</si>
  <si>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</si>
  <si>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</si>
  <si>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</si>
  <si>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</si>
  <si>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</si>
  <si>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</si>
  <si>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</si>
  <si>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</si>
  <si>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</si>
  <si>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</si>
  <si>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</si>
  <si>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</si>
  <si>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</si>
  <si>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</si>
  <si>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</si>
  <si>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</si>
  <si>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</si>
  <si>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</si>
  <si>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</si>
  <si>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</si>
  <si>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</si>
  <si>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</si>
  <si>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</si>
  <si>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</si>
  <si>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</si>
  <si>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</si>
  <si>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</si>
  <si>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</si>
  <si>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</si>
  <si>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</si>
  <si>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</si>
  <si>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</si>
  <si>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</si>
  <si>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</si>
  <si>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</si>
  <si>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</si>
  <si>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</si>
  <si>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</si>
  <si>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</si>
  <si>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</si>
  <si>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</si>
  <si>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</si>
  <si>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</si>
  <si>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</si>
  <si>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</si>
  <si>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</si>
  <si>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</si>
  <si>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</si>
  <si>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</si>
  <si>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</si>
  <si>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</si>
  <si>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</si>
  <si>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</si>
  <si>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</si>
  <si>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</si>
  <si>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</si>
  <si>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</si>
  <si>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</si>
  <si>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</si>
  <si>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</si>
  <si>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</si>
  <si>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</si>
  <si>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</si>
  <si>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</si>
  <si>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</si>
  <si>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</si>
  <si>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</si>
  <si>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</si>
  <si>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</si>
  <si>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</si>
  <si>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</si>
  <si>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</si>
  <si>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</si>
  <si>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</si>
  <si>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</si>
  <si>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</si>
  <si>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</si>
  <si>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</si>
  <si>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</si>
  <si>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</si>
  <si>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</si>
  <si>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</si>
  <si>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</si>
  <si>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</si>
  <si>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</si>
  <si>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</si>
  <si>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</si>
  <si>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</si>
  <si>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</si>
  <si>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</si>
  <si>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</si>
  <si>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</si>
  <si>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</si>
  <si>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</si>
  <si>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</si>
  <si>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</si>
  <si>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</si>
  <si>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</si>
  <si>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</si>
  <si>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</si>
  <si>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</si>
  <si>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</si>
  <si>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</si>
  <si>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</si>
  <si>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</si>
  <si>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</si>
  <si>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</si>
  <si>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</si>
  <si>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</si>
  <si>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</si>
  <si>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</si>
  <si>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</si>
  <si>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</si>
  <si>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</si>
  <si>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</si>
  <si>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</si>
  <si>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</si>
  <si>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</si>
  <si>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8:30-11:30 （休診日：日祝日）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</si>
  <si>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1"/>
  </si>
  <si>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</si>
  <si>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</si>
  <si>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月～金
8:30-17:00</t>
    <rPh sb="6" eb="7">
      <t>キン</t>
    </rPh>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</si>
  <si>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</si>
  <si>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</si>
  <si>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</si>
  <si>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</si>
  <si>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</si>
  <si>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</si>
  <si>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</si>
  <si>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</si>
  <si>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</si>
  <si>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</si>
  <si>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</si>
  <si>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</si>
  <si>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</si>
  <si>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</si>
  <si>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</si>
  <si>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</si>
  <si>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</si>
  <si>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</si>
  <si>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</si>
  <si>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</si>
  <si>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
内分泌代謝内科、膠原病内科、心臓・血管内科、腎臓内科、呼吸器内科、外科、脳神経外科、整形外科、産婦人科、皮膚科、泌尿器科、耳鼻咽喉科、眼科、小児科、放射線診断科、放射線治療科、緩和ケア科、歯科口腔外科
：ポケトークにて対応（74言語）もしくは
コールセンター利用により、21言語対応：EN、ZH、KO、TH、VI、ID、TL、NE、MS、ES、PT、DE、FR、IT、RU、KM、MY、SI、MN、HI、BN）
※ボランティア通訳派遣利用により、各科5言語対応可：EN、ZH、KO、TH、VI（平日9：00～18：00）予約制</t>
    <rPh sb="0" eb="2">
      <t>キュウキュウ</t>
    </rPh>
    <rPh sb="4" eb="11">
      <t>ナイブンピタイシャナイカ</t>
    </rPh>
    <rPh sb="12" eb="17">
      <t>コウゲンビョウナイカ</t>
    </rPh>
    <rPh sb="18" eb="20">
      <t>シンゾウ</t>
    </rPh>
    <rPh sb="21" eb="25">
      <t>ケッカンナイカ</t>
    </rPh>
    <rPh sb="26" eb="30">
      <t>ジンゾウナイカ</t>
    </rPh>
    <rPh sb="31" eb="36">
      <t>コキュウキナイカ</t>
    </rPh>
    <rPh sb="37" eb="39">
      <t>ゲカ</t>
    </rPh>
    <rPh sb="40" eb="45">
      <t>ノウシンケイゲカ</t>
    </rPh>
    <rPh sb="46" eb="50">
      <t>セイケイゲカ</t>
    </rPh>
    <rPh sb="51" eb="55">
      <t>サンフジンカ</t>
    </rPh>
    <rPh sb="56" eb="59">
      <t>ヒフカ</t>
    </rPh>
    <rPh sb="60" eb="64">
      <t>ヒニョウキカ</t>
    </rPh>
    <rPh sb="65" eb="70">
      <t>ジビインコウカ</t>
    </rPh>
    <rPh sb="71" eb="73">
      <t>ガンカ</t>
    </rPh>
    <rPh sb="74" eb="77">
      <t>ショウニカ</t>
    </rPh>
    <rPh sb="78" eb="84">
      <t>ホウシャセンシンダンカ</t>
    </rPh>
    <rPh sb="85" eb="91">
      <t>ホウシャセンチリョウカ</t>
    </rPh>
    <rPh sb="92" eb="94">
      <t>カンワ</t>
    </rPh>
    <rPh sb="96" eb="97">
      <t>カ</t>
    </rPh>
    <rPh sb="98" eb="104">
      <t>シカコウクウゲカ</t>
    </rPh>
    <rPh sb="249" eb="251">
      <t>ヘイジツ</t>
    </rPh>
    <rPh sb="262" eb="265">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</si>
  <si>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</si>
  <si>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</si>
  <si>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</si>
  <si>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</si>
  <si>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</si>
  <si>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</si>
  <si>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</si>
  <si>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</si>
  <si>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</si>
  <si>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</si>
  <si>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</si>
  <si>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</si>
  <si>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</si>
  <si>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</si>
  <si>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</si>
  <si>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</si>
  <si>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</si>
  <si>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</si>
  <si>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</si>
  <si>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</si>
  <si>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</si>
  <si>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</si>
  <si>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</si>
  <si>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</si>
  <si>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</si>
  <si>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</si>
  <si>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</si>
  <si>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</si>
  <si>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</si>
  <si>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</si>
  <si>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</si>
  <si>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</si>
  <si>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</si>
  <si>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</si>
  <si>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</si>
  <si>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</si>
  <si>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</si>
  <si>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</si>
  <si>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</si>
  <si>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</si>
  <si>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</si>
  <si>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</si>
  <si>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</si>
  <si>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</si>
  <si>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</si>
  <si>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</si>
  <si>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</si>
  <si>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</si>
  <si>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</si>
  <si>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</si>
  <si>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</si>
  <si>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</si>
  <si>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</si>
  <si>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</si>
  <si>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</si>
  <si>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</si>
  <si>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</si>
  <si>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</si>
  <si>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</si>
  <si>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</si>
  <si>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</si>
  <si>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</si>
  <si>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</si>
  <si>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</si>
  <si>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</si>
  <si>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</si>
  <si>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</si>
  <si>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</si>
  <si>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</si>
  <si>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</si>
  <si>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</si>
  <si>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</si>
  <si>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</si>
  <si>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</si>
  <si>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</si>
  <si>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内科、腎臓内科、循環器内科、脳神経内科、呼吸器内科、肝臓内科、内分泌・代謝・糖尿病内科、消化器内科、外科、血管外科、呼吸器外科、消化器外科、乳腺外科、整形外科・脳神経外科、皮膚科、泌尿器科、耳鼻咽喉科、眼科、人工透析外科：EN
※コールセンター利用により、21言語対応：EN、ZH、KO、TH、VI、ID、TL、NE、MS、ES、PT、DE、FR、IT、RU、KM、MY、SI、MN、HI、BN）
※ボランティア通訳派遣利用により、各科5言語対応（EN、ZH、KO、TH、VI）
※ポケトーク利用により74言語対応</t>
    <rPh sb="0" eb="2">
      <t>ソウゴウ</t>
    </rPh>
    <rPh sb="6" eb="8">
      <t>ナイカ</t>
    </rPh>
    <rPh sb="20" eb="21">
      <t>ノウ</t>
    </rPh>
    <rPh sb="21" eb="25">
      <t>シンケイナイカ</t>
    </rPh>
    <rPh sb="32" eb="34">
      <t>カンゾウ</t>
    </rPh>
    <rPh sb="34" eb="36">
      <t>ナイカ</t>
    </rPh>
    <rPh sb="37" eb="40">
      <t>ナイブンピ</t>
    </rPh>
    <rPh sb="41" eb="43">
      <t>タイシャ</t>
    </rPh>
    <rPh sb="44" eb="47">
      <t>トウニョウビョウ</t>
    </rPh>
    <rPh sb="47" eb="49">
      <t>ナイカ</t>
    </rPh>
    <rPh sb="53" eb="55">
      <t>ナイカ</t>
    </rPh>
    <rPh sb="56" eb="58">
      <t>ゲカ</t>
    </rPh>
    <rPh sb="59" eb="63">
      <t>ケッカンゲカ</t>
    </rPh>
    <rPh sb="64" eb="69">
      <t>コキュウキゲカ</t>
    </rPh>
    <rPh sb="70" eb="75">
      <t>ショウカキゲカ</t>
    </rPh>
    <rPh sb="76" eb="80">
      <t>ニュウセンゲカ</t>
    </rPh>
    <rPh sb="81" eb="83">
      <t>セイケイ</t>
    </rPh>
    <rPh sb="83" eb="85">
      <t>ゲカ</t>
    </rPh>
    <rPh sb="86" eb="91">
      <t>ノウシンケイゲカ</t>
    </rPh>
    <rPh sb="92" eb="95">
      <t>ヒフカ</t>
    </rPh>
    <rPh sb="96" eb="100">
      <t>ヒニョウキカ</t>
    </rPh>
    <rPh sb="101" eb="106">
      <t>ジビインコウカ</t>
    </rPh>
    <rPh sb="107" eb="109">
      <t>ガンカ</t>
    </rPh>
    <rPh sb="110" eb="112">
      <t>ジンコウ</t>
    </rPh>
    <rPh sb="112" eb="114">
      <t>トウセキ</t>
    </rPh>
    <rPh sb="114" eb="116">
      <t>ゲカ</t>
    </rPh>
    <rPh sb="252" eb="254">
      <t>リヨウ</t>
    </rPh>
    <rPh sb="259" eb="261">
      <t>ゲンゴ</t>
    </rPh>
    <rPh sb="261" eb="263">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</si>
  <si>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</si>
  <si>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</si>
  <si>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</si>
  <si>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</si>
  <si>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</si>
  <si>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</si>
  <si>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</si>
  <si>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</si>
  <si>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</si>
  <si>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【対応外国語】EN・ZH・KO（医療通訳者派遣による）、ポケトークの利用も可能　※ご希望の際は事前にご連絡ください</t>
    <rPh sb="1" eb="4">
      <t>シンリョウカ</t>
    </rPh>
    <rPh sb="200" eb="202">
      <t>キボウ</t>
    </rPh>
    <rPh sb="203" eb="204">
      <t>サイ</t>
    </rPh>
    <rPh sb="205" eb="207">
      <t>ジゼン</t>
    </rPh>
    <rPh sb="209" eb="211">
      <t>レンラク</t>
    </rPh>
    <phoneticPr fontId="46"/>
  </si>
  <si>
    <t>EN・ZH・KO（医療通訳者派遣による）
予約制</t>
    <rPh sb="9" eb="13">
      <t>イリョウツウヤク</t>
    </rPh>
    <rPh sb="13" eb="14">
      <t>シャ</t>
    </rPh>
    <rPh sb="14" eb="16">
      <t>ハケン</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</si>
  <si>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</si>
  <si>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</si>
  <si>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</si>
  <si>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</si>
  <si>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</si>
  <si>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</si>
  <si>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</si>
  <si>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</si>
  <si>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</si>
  <si>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</si>
  <si>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</si>
  <si>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</si>
  <si>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</si>
  <si>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</si>
  <si>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</si>
  <si>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</si>
  <si>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</si>
  <si>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</si>
  <si>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</si>
  <si>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</si>
  <si>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</si>
  <si>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</si>
  <si>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</si>
  <si>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</si>
  <si>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</si>
  <si>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</si>
  <si>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</si>
  <si>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</si>
  <si>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</si>
  <si>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</si>
  <si>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</si>
  <si>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</si>
  <si>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</si>
  <si>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</si>
  <si>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</si>
  <si>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</si>
  <si>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</si>
  <si>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</si>
  <si>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</si>
  <si>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</si>
  <si>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</si>
  <si>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</si>
  <si>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</si>
  <si>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</si>
  <si>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</si>
  <si>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</si>
  <si>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</si>
  <si>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</si>
  <si>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</si>
  <si>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</si>
  <si>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</si>
  <si>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</si>
  <si>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</si>
  <si>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</si>
  <si>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</si>
  <si>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</si>
  <si>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</si>
  <si>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</si>
  <si>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</si>
  <si>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</si>
  <si>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</si>
  <si>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</si>
  <si>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</si>
  <si>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</si>
  <si>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</si>
  <si>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</si>
  <si>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</si>
  <si>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</si>
  <si>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</si>
  <si>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</si>
  <si>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</si>
  <si>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</si>
  <si>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</si>
  <si>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</si>
  <si>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</si>
  <si>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</si>
  <si>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</si>
  <si>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</si>
  <si>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</si>
  <si>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</si>
  <si>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</si>
  <si>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</si>
  <si>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</si>
  <si>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</si>
  <si>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</si>
  <si>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</si>
  <si>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</si>
  <si>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</si>
  <si>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</si>
  <si>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</si>
  <si>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</si>
  <si>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</si>
  <si>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</si>
  <si>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</si>
  <si>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</si>
  <si>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</si>
  <si>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</si>
  <si>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</si>
  <si>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</si>
  <si>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</si>
  <si>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</si>
  <si>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</si>
  <si>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</si>
  <si>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</si>
  <si>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</si>
  <si>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</si>
  <si>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</si>
  <si>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</si>
  <si>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</si>
  <si>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</si>
  <si>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</si>
  <si>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</si>
  <si>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</si>
  <si>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</si>
  <si>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</si>
  <si>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</si>
  <si>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</si>
  <si>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</si>
  <si>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</si>
  <si>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</si>
  <si>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</si>
  <si>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</si>
  <si>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</si>
  <si>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</si>
  <si>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</si>
  <si>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</si>
  <si>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</si>
  <si>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</si>
  <si>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</si>
  <si>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</si>
  <si>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</si>
  <si>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</si>
  <si>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</si>
  <si>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</si>
  <si>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</si>
  <si>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</si>
  <si>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</si>
  <si>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</si>
  <si>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</si>
  <si>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</si>
  <si>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</si>
  <si>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</si>
  <si>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</si>
  <si>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</si>
  <si>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</si>
  <si>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</si>
  <si>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</si>
  <si>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</si>
  <si>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</si>
  <si>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</si>
  <si>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</si>
  <si>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</si>
  <si>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</si>
  <si>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</si>
  <si>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</si>
  <si>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</si>
  <si>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</si>
  <si>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</si>
  <si>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</si>
  <si>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</si>
  <si>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</si>
  <si>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</si>
  <si>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</si>
  <si>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</si>
  <si>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</si>
  <si>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</si>
  <si>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</si>
  <si>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</si>
  <si>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</si>
  <si>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</si>
  <si>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</si>
  <si>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</si>
  <si>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</si>
  <si>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</si>
  <si>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</si>
  <si>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</si>
  <si>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</si>
  <si>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</si>
  <si>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</si>
  <si>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</si>
  <si>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</si>
  <si>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</si>
  <si>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</si>
  <si>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</si>
  <si>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</si>
  <si>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</si>
  <si>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</si>
  <si>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</si>
  <si>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
https://huang-ortho.com/taiwanese/(台湾語)</t>
    <rPh sb="100" eb="103">
      <t>チュウゴクゴ</t>
    </rPh>
    <rPh sb="140" eb="142">
      <t>タイワン</t>
    </rPh>
    <rPh sb="142" eb="143">
      <t>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</si>
  <si>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</si>
  <si>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</si>
  <si>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</si>
  <si>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</si>
  <si>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</si>
  <si>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</si>
  <si>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</si>
  <si>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</si>
  <si>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</si>
  <si>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</si>
  <si>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</si>
  <si>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翻訳アプリにて多言語対応可能</t>
    <rPh sb="0" eb="2">
      <t>ホンヤク</t>
    </rPh>
    <rPh sb="7" eb="10">
      <t>タゲンゴ</t>
    </rPh>
    <rPh sb="10" eb="12">
      <t>タイオウ</t>
    </rPh>
    <rPh sb="12" eb="14">
      <t>カノウ</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</si>
  <si>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</si>
  <si>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</si>
  <si>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</si>
  <si>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</si>
  <si>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</si>
  <si>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</si>
  <si>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</si>
  <si>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</si>
  <si>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</si>
  <si>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</si>
  <si>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</si>
  <si>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</si>
  <si>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</si>
  <si>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</si>
  <si>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</si>
  <si>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</si>
  <si>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</si>
  <si>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</si>
  <si>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</si>
  <si>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</si>
  <si>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</si>
  <si>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</si>
  <si>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</si>
  <si>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</si>
  <si>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</si>
  <si>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</si>
  <si>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</si>
  <si>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</si>
  <si>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</si>
  <si>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</si>
  <si>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</si>
  <si>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</si>
  <si>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</si>
  <si>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</si>
  <si>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</si>
  <si>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</si>
  <si>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</si>
  <si>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</si>
  <si>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</si>
  <si>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</si>
  <si>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</si>
  <si>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</si>
  <si>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</si>
  <si>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</si>
  <si>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</si>
  <si>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</si>
  <si>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</si>
  <si>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</si>
  <si>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</si>
  <si>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</si>
  <si>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</si>
  <si>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</si>
  <si>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</si>
  <si>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</si>
  <si>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</si>
  <si>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</si>
  <si>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</si>
  <si>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</si>
  <si>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</si>
  <si>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</si>
  <si>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</si>
  <si>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</si>
  <si>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</si>
  <si>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</si>
  <si>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</si>
  <si>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</si>
  <si>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</si>
  <si>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VISA、MASTER、JCB、</t>
  </si>
  <si>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</si>
  <si>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</si>
  <si>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</si>
  <si>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</si>
  <si>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</si>
  <si>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</si>
  <si>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</si>
  <si>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</si>
  <si>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</si>
  <si>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</si>
  <si>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</si>
  <si>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</si>
  <si>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</si>
  <si>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</si>
  <si>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</si>
  <si>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</si>
  <si>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</si>
  <si>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</si>
  <si>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</si>
  <si>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</si>
  <si>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</si>
  <si>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</si>
  <si>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</si>
  <si>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</si>
  <si>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</si>
  <si>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</si>
  <si>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</si>
  <si>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</si>
  <si>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</si>
  <si>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</si>
  <si>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</si>
  <si>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</si>
  <si>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</si>
  <si>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</si>
  <si>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</si>
  <si>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</si>
  <si>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</si>
  <si>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福岡県福岡
市中央区薬
院4-1-4
The Cat 2F</t>
    <rPh sb="0" eb="2">
      <t>フクオカ</t>
    </rPh>
    <rPh sb="2" eb="3">
      <t>ケン</t>
    </rPh>
    <rPh sb="3" eb="5">
      <t>フクオカ</t>
    </rPh>
    <rPh sb="6" eb="7">
      <t>シ</t>
    </rPh>
    <rPh sb="7" eb="9">
      <t>チュウオウ</t>
    </rPh>
    <rPh sb="9" eb="10">
      <t>ク</t>
    </rPh>
    <rPh sb="10" eb="11">
      <t>クスリ</t>
    </rPh>
    <rPh sb="12" eb="13">
      <t>イン</t>
    </rPh>
    <phoneticPr fontId="1"/>
  </si>
  <si>
    <t>Yakuin 4-1-4
The Cat 2F,
Chuou-ku,
Fukuoka-shi,
Fukuoka,
810-0022</t>
    <phoneticPr fontId="1"/>
  </si>
  <si>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</si>
  <si>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</si>
  <si>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https://s-generalclinic-fukuoka.jp/</t>
    <phoneticPr fontId="1"/>
  </si>
  <si>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</si>
  <si>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</si>
  <si>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</si>
  <si>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</si>
  <si>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</si>
  <si>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</si>
  <si>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</si>
  <si>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</si>
  <si>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月-金:8:30-12:15,14:00-17:45
土:8:30-12:45</t>
    <rPh sb="0" eb="1">
      <t>ゲツ</t>
    </rPh>
    <rPh sb="2" eb="3">
      <t>キン</t>
    </rPh>
    <rPh sb="27" eb="28">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</si>
  <si>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</si>
  <si>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</si>
  <si>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</si>
  <si>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</si>
  <si>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</si>
  <si>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</si>
  <si>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</si>
  <si>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</si>
  <si>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</si>
  <si>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</si>
  <si>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</si>
  <si>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</si>
  <si>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</si>
  <si>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</si>
  <si>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</si>
  <si>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</si>
  <si>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</si>
  <si>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</si>
  <si>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</si>
  <si>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</si>
  <si>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</si>
  <si>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</si>
  <si>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</si>
  <si>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</si>
  <si>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</si>
  <si>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</si>
  <si>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</si>
  <si>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</si>
  <si>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</si>
  <si>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</si>
  <si>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</si>
  <si>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</si>
  <si>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</si>
  <si>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</si>
  <si>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</si>
  <si>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</si>
  <si>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</si>
  <si>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</si>
  <si>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</si>
  <si>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</si>
  <si>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</si>
  <si>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</si>
  <si>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</si>
  <si>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</si>
  <si>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</si>
  <si>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</si>
  <si>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月‐水　9:00～18:30　火・木　9:30～19:00　金　9:00～17:30　土　8:00～17:00　昼休み　月火水木　13:00～14:30　金　13:00～14:00　土　昼休み12:30～14:00</t>
    <rPh sb="0" eb="1">
      <t>ゲツ</t>
    </rPh>
    <rPh sb="2" eb="3">
      <t>ミズ</t>
    </rPh>
    <rPh sb="15" eb="16">
      <t>カ</t>
    </rPh>
    <rPh sb="17" eb="18">
      <t>モク</t>
    </rPh>
    <rPh sb="30" eb="31">
      <t>キン</t>
    </rPh>
    <rPh sb="43" eb="44">
      <t>ド</t>
    </rPh>
    <rPh sb="56" eb="58">
      <t>ヒルヤス</t>
    </rPh>
    <rPh sb="60" eb="64">
      <t>ゲツカスイモク</t>
    </rPh>
    <rPh sb="77" eb="78">
      <t>キン</t>
    </rPh>
    <rPh sb="91" eb="92">
      <t>ド</t>
    </rPh>
    <rPh sb="93" eb="95">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</si>
  <si>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</si>
  <si>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</si>
  <si>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</si>
  <si>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</si>
  <si>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</si>
  <si>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</si>
  <si>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</si>
  <si>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</si>
  <si>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</si>
  <si>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</si>
  <si>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</si>
  <si>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</si>
  <si>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</si>
  <si>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</si>
  <si>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</si>
  <si>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</si>
  <si>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</si>
  <si>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</si>
  <si>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</si>
  <si>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</si>
  <si>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</si>
  <si>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</si>
  <si>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</si>
  <si>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</si>
  <si>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</si>
  <si>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</si>
  <si>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</si>
  <si>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</si>
  <si>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</si>
  <si>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</si>
  <si>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</si>
  <si>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</si>
  <si>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</si>
  <si>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</si>
  <si>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月・火・水・金　9:30～12:00／14:30～18:00</t>
    <rPh sb="2" eb="3">
      <t>カ</t>
    </rPh>
    <rPh sb="4" eb="5">
      <t>スイ</t>
    </rPh>
    <rPh sb="6" eb="7">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</si>
  <si>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</si>
  <si>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</si>
  <si>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</si>
  <si>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</si>
  <si>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</si>
  <si>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</si>
  <si>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</si>
  <si>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</si>
  <si>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</si>
  <si>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</si>
  <si>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</si>
  <si>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</si>
  <si>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</si>
  <si>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</si>
  <si>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</si>
  <si>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</si>
  <si>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</si>
  <si>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</si>
  <si>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</si>
  <si>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</si>
  <si>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</si>
  <si>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</si>
  <si>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</si>
  <si>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</si>
  <si>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</si>
  <si>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</si>
  <si>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</si>
  <si>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</si>
  <si>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</si>
  <si>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</si>
  <si>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</si>
  <si>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</si>
  <si>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</si>
  <si>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</si>
  <si>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</si>
  <si>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</si>
  <si>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</si>
  <si>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</si>
  <si>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</si>
  <si>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</si>
  <si>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</si>
  <si>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</si>
  <si>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</si>
  <si>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</si>
  <si>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</si>
  <si>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</si>
  <si>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</si>
  <si>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</si>
  <si>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</si>
  <si>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</si>
  <si>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</si>
  <si>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</si>
  <si>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</si>
  <si>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</si>
  <si>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</si>
  <si>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</si>
  <si>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</si>
  <si>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</si>
  <si>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</si>
  <si>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</si>
  <si>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</si>
  <si>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</si>
  <si>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</si>
  <si>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</si>
  <si>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</si>
  <si>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</si>
  <si>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</si>
  <si>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</si>
  <si>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</si>
  <si>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</si>
  <si>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</si>
  <si>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</si>
  <si>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</si>
  <si>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</si>
  <si>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</si>
  <si>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</si>
  <si>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</si>
  <si>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</si>
  <si>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</si>
  <si>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</si>
  <si>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</si>
  <si>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</si>
  <si>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</si>
  <si>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</si>
  <si>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</si>
  <si>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</si>
  <si>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</si>
  <si>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</si>
  <si>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</si>
  <si>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</si>
  <si>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</si>
  <si>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</si>
  <si>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</si>
  <si>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</si>
  <si>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</si>
  <si>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</si>
  <si>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</si>
  <si>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</si>
  <si>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</si>
  <si>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</si>
  <si>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</si>
  <si>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</si>
  <si>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</si>
  <si>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</si>
  <si>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</si>
  <si>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</si>
  <si>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</si>
  <si>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</si>
  <si>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</si>
  <si>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</si>
  <si>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</si>
  <si>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</si>
  <si>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</si>
  <si>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</si>
  <si>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</si>
  <si>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</si>
  <si>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</si>
  <si>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</si>
  <si>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</si>
  <si>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</si>
  <si>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</si>
  <si>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</si>
  <si>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</si>
  <si>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</si>
  <si>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</si>
  <si>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</si>
  <si>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</si>
  <si>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</si>
  <si>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</si>
  <si>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</si>
  <si>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</si>
  <si>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</si>
  <si>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</si>
  <si>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</si>
  <si>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</si>
  <si>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</si>
  <si>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</si>
  <si>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</si>
  <si>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</si>
  <si>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</si>
  <si>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</si>
  <si>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</si>
  <si>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</si>
  <si>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</si>
  <si>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</si>
  <si>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</si>
  <si>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</si>
  <si>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夜間（火・木・土のみ）
（16:30～21:30）　
日曜（第1・3・4のみ）
午前（8:00～12:30）
午後（13：30～16：30）
祝日・夜間：診療なし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49" eb="150">
      <t>カ</t>
    </rPh>
    <rPh sb="151" eb="152">
      <t>モク</t>
    </rPh>
    <rPh sb="153" eb="154">
      <t>ド</t>
    </rPh>
    <rPh sb="173" eb="175">
      <t>ニチヨウ</t>
    </rPh>
    <rPh sb="176" eb="177">
      <t>ダイ</t>
    </rPh>
    <rPh sb="217" eb="219">
      <t>シュクジツ</t>
    </rPh>
    <rPh sb="220" eb="222">
      <t>ヤカン</t>
    </rPh>
    <rPh sb="223" eb="225">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</si>
  <si>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</si>
  <si>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</si>
  <si>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</si>
  <si>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</si>
  <si>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</si>
  <si>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</si>
  <si>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</si>
  <si>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</si>
  <si>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</si>
  <si>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</si>
  <si>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</si>
  <si>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</si>
  <si>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</si>
  <si>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</si>
  <si>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</si>
  <si>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</si>
  <si>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</si>
  <si>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</si>
  <si>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Prefecture,830-0003,Japan</t>
    <phoneticPr fontId="1"/>
  </si>
  <si>
    <t>0942-38-0801、090-8406-3387</t>
  </si>
  <si>
    <t>月-火、木‐土:9:00-12:30、月‐金:14:30-18:00</t>
    <phoneticPr fontId="1"/>
  </si>
  <si>
    <t>https://www.hakatamichi.com/（日本語）</t>
  </si>
  <si>
    <t>耳鼻咽喉科：EN</t>
    <phoneticPr fontId="1"/>
  </si>
  <si>
    <t>VISA、Mastercard、JCB</t>
  </si>
  <si>
    <t>ふくおか国際医療サポートセンター活用（コールセンター、21言語対応）/月-火、木‐土:9:00-12:30、月‐金:14:30-18:00</t>
    <phoneticPr fontId="1"/>
  </si>
  <si>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</si>
  <si>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</si>
  <si>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</si>
  <si>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</si>
  <si>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</si>
  <si>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</si>
  <si>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</si>
  <si>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</si>
  <si>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</si>
  <si>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</si>
  <si>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</si>
  <si>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</si>
  <si>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</si>
  <si>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</si>
  <si>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</si>
  <si>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</si>
  <si>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</si>
  <si>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</si>
  <si>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</si>
  <si>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</si>
  <si>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</si>
  <si>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</si>
  <si>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</si>
  <si>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</si>
  <si>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</si>
  <si>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</si>
  <si>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</si>
  <si>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</si>
  <si>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</si>
  <si>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</si>
  <si>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</si>
  <si>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</si>
  <si>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</si>
  <si>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</si>
  <si>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</si>
  <si>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</si>
  <si>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</si>
  <si>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</si>
  <si>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</si>
  <si>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</si>
  <si>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</si>
  <si>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</si>
  <si>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</si>
  <si>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</si>
  <si>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</si>
  <si>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</si>
  <si>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</si>
  <si>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</si>
  <si>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</si>
  <si>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</si>
  <si>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</si>
  <si>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</si>
  <si>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</si>
  <si>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</si>
  <si>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</si>
  <si>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</si>
  <si>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</si>
  <si>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</si>
  <si>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</si>
  <si>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</si>
  <si>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</si>
  <si>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</si>
  <si>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</si>
  <si>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</si>
  <si>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</si>
  <si>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</si>
  <si>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</si>
  <si>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</si>
  <si>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</si>
  <si>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</si>
  <si>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</si>
  <si>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</si>
  <si>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</si>
  <si>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</si>
  <si>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</si>
  <si>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</si>
  <si>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</si>
  <si>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</si>
  <si>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</si>
  <si>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</si>
  <si>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</si>
  <si>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</si>
  <si>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</si>
  <si>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</si>
  <si>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</si>
  <si>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</si>
  <si>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</si>
  <si>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</si>
  <si>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</si>
  <si>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</si>
  <si>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</si>
  <si>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</si>
  <si>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</si>
  <si>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</si>
  <si>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</si>
  <si>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</si>
  <si>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</si>
  <si>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</si>
  <si>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</si>
  <si>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</si>
  <si>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</si>
  <si>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</si>
  <si>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</si>
  <si>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</si>
  <si>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</si>
  <si>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</si>
  <si>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</si>
  <si>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</si>
  <si>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</si>
  <si>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</si>
  <si>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</si>
  <si>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</si>
  <si>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</si>
  <si>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</si>
  <si>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月-金:8:30-11:30,13:00-16:30
土:8:30-11:30(診療科によって休診有、要事前電話確認）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</si>
  <si>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内科、外科、胃腸科、肛門科、整形外科：ふくサポ（コールセンター）利用により、各科21言語対応可（EN、ZH、KO、TH、VI、ID、TL、NE、MS、ES、PT、DE、FR、IT、RU、KM、MY、SI、MN、HI、BN）</t>
    <rPh sb="0" eb="2">
      <t>ナイカ</t>
    </rPh>
    <rPh sb="3" eb="5">
      <t>ゲカ</t>
    </rPh>
    <rPh sb="6" eb="9">
      <t>イチョウカ</t>
    </rPh>
    <rPh sb="10" eb="13">
      <t>コウモンカ</t>
    </rPh>
    <rPh sb="14" eb="18">
      <t>セイケイゲカ</t>
    </rPh>
    <rPh sb="32" eb="34">
      <t>リヨウ</t>
    </rPh>
    <rPh sb="38" eb="40">
      <t>カクカ</t>
    </rPh>
    <rPh sb="42" eb="44">
      <t>ゲンゴ</t>
    </rPh>
    <rPh sb="44" eb="46">
      <t>タイオウ</t>
    </rPh>
    <rPh sb="46" eb="47">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</si>
  <si>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</si>
  <si>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</si>
  <si>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ふくおか国際医療サポートセンター活用（コールセンター、21言語対応）月-金:8:30-11:30,13:00-16:30
土:8:30-11:30(診療科によって休診有、要事前電話確認）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</si>
  <si>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</si>
  <si>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</si>
  <si>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</si>
  <si>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</si>
  <si>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</si>
  <si>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</si>
  <si>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</si>
  <si>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</si>
  <si>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</si>
  <si>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</si>
  <si>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</si>
  <si>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</si>
  <si>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</si>
  <si>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</si>
  <si>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</si>
  <si>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</si>
  <si>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</si>
  <si>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</si>
  <si>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</si>
  <si>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</si>
  <si>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</si>
  <si>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</si>
  <si>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</si>
  <si>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</si>
  <si>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</si>
  <si>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</si>
  <si>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</si>
  <si>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</si>
  <si>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</si>
  <si>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</si>
  <si>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</si>
  <si>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</si>
  <si>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</si>
  <si>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</si>
  <si>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</si>
  <si>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</si>
  <si>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</si>
  <si>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</si>
  <si>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</si>
  <si>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</si>
  <si>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</si>
  <si>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</si>
  <si>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</si>
  <si>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</si>
  <si>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</si>
  <si>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</si>
  <si>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</si>
  <si>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</si>
  <si>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</si>
  <si>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</si>
  <si>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</si>
  <si>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</si>
  <si>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</si>
  <si>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</si>
  <si>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</si>
  <si>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</si>
  <si>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</si>
  <si>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</si>
  <si>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</si>
  <si>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</si>
  <si>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</si>
  <si>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</si>
  <si>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</si>
  <si>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</si>
  <si>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</si>
  <si>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</si>
  <si>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</si>
  <si>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VISA、ＭＡＳＴＥＲ、JCB</t>
    <phoneticPr fontId="1"/>
  </si>
  <si>
    <t>電子マネー　
iD、交通系IC,楽天Edy.WAONなど
QRコード決済
PayPay,ｄ払い、auPayなど</t>
    <rPh sb="0" eb="2">
      <t>デンシ</t>
    </rPh>
    <rPh sb="10" eb="13">
      <t>コウツウケイ</t>
    </rPh>
    <rPh sb="16" eb="18">
      <t>ラクテン</t>
    </rPh>
    <rPh sb="35" eb="37">
      <t>ケッサイ</t>
    </rPh>
    <rPh sb="46" eb="47">
      <t>ハラ</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</si>
  <si>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</si>
  <si>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</si>
  <si>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</si>
  <si>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</si>
  <si>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</si>
  <si>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</si>
  <si>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</si>
  <si>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</si>
  <si>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</si>
  <si>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</si>
  <si>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</si>
  <si>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</si>
  <si>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</si>
  <si>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</si>
  <si>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</si>
  <si>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</si>
  <si>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</si>
  <si>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</si>
  <si>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</si>
  <si>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</si>
  <si>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</si>
  <si>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</si>
  <si>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</si>
  <si>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</si>
  <si>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</si>
  <si>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</si>
  <si>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</si>
  <si>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</si>
  <si>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</si>
  <si>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</si>
  <si>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</si>
  <si>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</si>
  <si>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</si>
  <si>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</si>
  <si>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</si>
  <si>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</si>
  <si>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</si>
  <si>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</si>
  <si>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</si>
  <si>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</si>
  <si>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</si>
  <si>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</si>
  <si>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</si>
  <si>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</si>
  <si>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</si>
  <si>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</si>
  <si>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</si>
  <si>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</si>
  <si>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</si>
  <si>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</si>
  <si>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</si>
  <si>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</si>
  <si>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</si>
  <si>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</si>
  <si>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</si>
  <si>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</si>
  <si>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</si>
  <si>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</si>
  <si>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</si>
  <si>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</si>
  <si>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</si>
  <si>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</si>
  <si>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</si>
  <si>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</si>
  <si>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</si>
  <si>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</si>
  <si>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</si>
  <si>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</si>
  <si>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</si>
  <si>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</si>
  <si>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</si>
  <si>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</si>
  <si>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</si>
  <si>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</si>
  <si>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</si>
  <si>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</si>
  <si>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</si>
  <si>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</si>
  <si>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</si>
  <si>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</si>
  <si>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</si>
  <si>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</si>
  <si>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</si>
  <si>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</si>
  <si>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</si>
  <si>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</si>
  <si>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</si>
  <si>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</si>
  <si>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</si>
  <si>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</si>
  <si>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</si>
  <si>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</si>
  <si>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</si>
  <si>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</si>
  <si>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</si>
  <si>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</si>
  <si>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</si>
  <si>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</si>
  <si>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</si>
  <si>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</si>
  <si>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</si>
  <si>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</si>
  <si>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</si>
  <si>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</si>
  <si>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</si>
  <si>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</si>
  <si>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</si>
  <si>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</si>
  <si>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</si>
  <si>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</si>
  <si>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</si>
  <si>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</si>
  <si>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</si>
  <si>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 
※救急外来24時間対応</t>
    <phoneticPr fontId="1"/>
  </si>
  <si>
    <t>救急科 、内科、外科、脳神経外科、整形外科、循環器内科、泌尿器科、眼科
※ふくサポ(コールセンター)利用により、各科 21 言語対応可（EN、ZH、KO、TH、VI、ID、TL、NE、MS、ES、PT、DE、FR、IT、RU、KM、MY、SI、MN、HI、BN）</t>
    <rPh sb="8" eb="10">
      <t>ゲカ</t>
    </rPh>
    <rPh sb="22" eb="25">
      <t>ジュンカンキ</t>
    </rPh>
    <rPh sb="25" eb="27">
      <t>ナイカ</t>
    </rPh>
    <rPh sb="28" eb="32">
      <t>ヒニョウキカ</t>
    </rPh>
    <rPh sb="33" eb="35">
      <t>ガンカ</t>
    </rPh>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</si>
  <si>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</si>
  <si>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</si>
  <si>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</si>
  <si>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</si>
  <si>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</si>
  <si>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</si>
  <si>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</si>
  <si>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</si>
  <si>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</si>
  <si>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</si>
  <si>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</si>
  <si>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</si>
  <si>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</si>
  <si>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</si>
  <si>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</si>
  <si>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</si>
  <si>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</si>
  <si>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</si>
  <si>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</si>
  <si>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</si>
  <si>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</si>
  <si>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</si>
  <si>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</si>
  <si>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</si>
  <si>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</si>
  <si>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</si>
  <si>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</si>
  <si>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</si>
  <si>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</si>
  <si>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</si>
  <si>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</si>
  <si>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</si>
  <si>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</si>
  <si>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</si>
  <si>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</si>
  <si>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</si>
  <si>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</si>
  <si>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</si>
  <si>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t>英語、中国語（広東語）、韓国語、ベトナム語、ポルトガル語、スペイン語、ロシア語、 タイ語／全日24時間                                                                                                                                                                                                                                                            タガログ語(フィリピン)、マレー語、ネパール語、インドネシア語、フランス語、イタリア語、ドイツ語、ミャンマー語、クメール語、モンゴル語、シンハラ語、ヒンディー語、ペルシャ語、アラビア語、タミル語、ベンガル語、ウクライナ語、トルコ語、ウルドゥー語、ラオス語、台湾語、ダリー語、パシュトー語 ／全日24時間だが希少言語のため2.3日前までに要予約。</t>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</si>
  <si>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</si>
  <si>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</si>
  <si>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</si>
  <si>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</si>
  <si>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</si>
  <si>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</si>
  <si>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</si>
  <si>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</si>
  <si>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</si>
  <si>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</si>
  <si>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</si>
  <si>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</si>
  <si>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</si>
  <si>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</si>
  <si>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</si>
  <si>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</si>
  <si>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</si>
  <si>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</si>
  <si>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</si>
  <si>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</si>
  <si>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</si>
  <si>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</si>
  <si>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</si>
  <si>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</si>
  <si>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</si>
  <si>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</si>
  <si>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</si>
  <si>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</si>
  <si>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月-土:8:30-11:30★救急の場合はこの限りではない</t>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</si>
  <si>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</si>
  <si>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</si>
  <si>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</si>
  <si>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</si>
  <si>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</si>
  <si>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</si>
  <si>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</si>
  <si>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</si>
  <si>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</si>
  <si>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</si>
  <si>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</si>
  <si>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https://www.mh.nagasaki-u.ac.jp/(日本語)
https://www.mh.nagasaki-u.ac.jp/en/(英語)</t>
    <phoneticPr fontId="1"/>
  </si>
  <si>
    <t>(診療科)
内科、精神科、外科、整形外科、脳神経外科、小児科、皮膚科、
眼科、泌尿器科、産婦人科、耳鼻咽喉科、歯科、救急科、その他
(対応可能言語)
EN,ZH,KO,PT,ES,VI,TH,RU,TL,NE,ID,HI,FR,DE,IT,MS,MY,KM,MN
（但し、タブレット端末による）</t>
    <rPh sb="51" eb="53">
      <t>インコウ</t>
    </rPh>
    <rPh sb="142" eb="144">
      <t>タンマツ</t>
    </rPh>
    <phoneticPr fontId="9"/>
  </si>
  <si>
    <t>DC、VISA、MASTER、AMEX、JCB、Diners Club、ＵＦＪカード、ニコスカード、ＭＵＦＧカード、銀聯</t>
    <phoneticPr fontId="1"/>
  </si>
  <si>
    <t>タブレット端末を使用した音声・ビデオ通訳
平日9：00‐18:00:
HI
24時間365日:
EN,ZH,KO,PT,ES
,VI,TH,RU,TL,NE,ID,
FR,DE,IT,MS,MY,KM,MN
（VI,TH,RU,TL,NE,IDのビデオ通訳は平日9：00‐18:00,
FR,DE,IT,MS,MY,KM,MNのビデオ通訳は全日不可）
長崎県多言語コールセンターによる対応24時間：EN,KO,ZH,TH,VI,ID,NE,TL,PT,ES,FR,DE,IT,RU,MS,MY,KM,MN,SI,HI,BN,UR</t>
    <rPh sb="171" eb="173">
      <t>ゼンジツ</t>
    </rPh>
    <phoneticPr fontId="1"/>
  </si>
  <si>
    <t>タブレット端末を使用した機械翻訳
24時間:
EN,ZH,KO,PT,ES,VI,TH,RU,TL,NE,ID,HI,FR,DE,IT,MS,MY,KM,MN</t>
    <phoneticPr fontId="1"/>
  </si>
  <si>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</si>
  <si>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</si>
  <si>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</si>
  <si>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</si>
  <si>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</si>
  <si>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</si>
  <si>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</si>
  <si>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</si>
  <si>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</si>
  <si>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</si>
  <si>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</si>
  <si>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</si>
  <si>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</si>
  <si>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</si>
  <si>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</si>
  <si>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</si>
  <si>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</si>
  <si>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</si>
  <si>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</si>
  <si>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</si>
  <si>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</si>
  <si>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</si>
  <si>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</si>
  <si>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</si>
  <si>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</si>
  <si>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</si>
  <si>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</si>
  <si>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</si>
  <si>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</si>
  <si>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</si>
  <si>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</si>
  <si>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</si>
  <si>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</si>
  <si>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</si>
  <si>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</si>
  <si>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タブレット端末を利用した機械翻訳を導入している。</t>
    <rPh sb="17" eb="19">
      <t>ドウニュウ</t>
    </rPh>
    <phoneticPr fontId="1"/>
  </si>
  <si>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</si>
  <si>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</si>
  <si>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</si>
  <si>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</si>
  <si>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</si>
  <si>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</si>
  <si>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</si>
  <si>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</si>
  <si>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</si>
  <si>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</si>
  <si>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</si>
  <si>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</si>
  <si>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</si>
  <si>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</si>
  <si>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</si>
  <si>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</si>
  <si>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</si>
  <si>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</si>
  <si>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救急集中治療科
（対応可能言語）EN,ZH,KO,RU,ID,MS,ES,PT,MN,FR,DE,UR,TA,TR,PS,MY,YUE,FA,TL,NE,VI,TH,SI,HI,IT,KM,LO,AR,UK,BN,PRS（但し、タブレット端末による）</t>
    <phoneticPr fontId="9"/>
  </si>
  <si>
    <t>平日8:30～17:15　EN</t>
  </si>
  <si>
    <t>タブレット端末を利用した音声・(ビデオ)通訳
24時間：EN,ZH,KO,RU,ID,MS,ES,PT,MN,FR,DE,UR,TA,TR,PS,MY,YUE,FA,TL,NE,VI,TH,SI,HI,IT,KM,LO,AR,UK,BN,PRS</t>
    <phoneticPr fontId="1"/>
  </si>
  <si>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</si>
  <si>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</si>
  <si>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</si>
  <si>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</si>
  <si>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</si>
  <si>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</si>
  <si>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</si>
  <si>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</si>
  <si>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</si>
  <si>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</si>
  <si>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</si>
  <si>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</si>
  <si>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</si>
  <si>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</si>
  <si>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</si>
  <si>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</si>
  <si>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</si>
  <si>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</si>
  <si>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</si>
  <si>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</si>
  <si>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</si>
  <si>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</si>
  <si>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</si>
  <si>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</si>
  <si>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</si>
  <si>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</si>
  <si>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</si>
  <si>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</si>
  <si>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</si>
  <si>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</si>
  <si>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</si>
  <si>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</si>
  <si>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</si>
  <si>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</si>
  <si>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</si>
  <si>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</si>
  <si>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</si>
  <si>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</si>
  <si>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</si>
  <si>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</si>
  <si>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</si>
  <si>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</si>
  <si>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</si>
  <si>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</si>
  <si>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</si>
  <si>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</si>
  <si>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</si>
  <si>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</si>
  <si>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</si>
  <si>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</si>
  <si>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</si>
  <si>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</si>
  <si>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</si>
  <si>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</si>
  <si>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</si>
  <si>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</si>
  <si>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</si>
  <si>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</si>
  <si>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</si>
  <si>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</si>
  <si>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</si>
  <si>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</si>
  <si>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</si>
  <si>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</si>
  <si>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</si>
  <si>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</si>
  <si>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</si>
  <si>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</si>
  <si>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</si>
  <si>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</si>
  <si>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</si>
  <si>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</si>
  <si>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</si>
  <si>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</si>
  <si>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</si>
  <si>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</si>
  <si>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</si>
  <si>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</si>
  <si>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月-金:8:00-11:00（救急外来24時間対応)
土日・祝日：救急外来24時間対応</t>
  </si>
  <si>
    <t>https://www.kamigoto-hospital.jp/（日本語）</t>
  </si>
  <si>
    <t>内科：EN、外科：EN、小児科：EN、整形外科：EN、眼科：EN、産婦人科：EN</t>
  </si>
  <si>
    <t>長崎県多言語コールセンターによる対応
24時間：EN、ZH、KO、TH、VI、ID、PT、ES、FR、RU、DE、IT、NE、TL、MS、MN、SI、HI、KM、MY、BN、UR</t>
    <phoneticPr fontId="1"/>
  </si>
  <si>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</si>
  <si>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</si>
  <si>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</si>
  <si>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</si>
  <si>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</si>
  <si>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</si>
  <si>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</si>
  <si>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</si>
  <si>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</si>
  <si>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</si>
  <si>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</si>
  <si>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</si>
  <si>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</si>
  <si>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</si>
  <si>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</si>
  <si>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</si>
  <si>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</si>
  <si>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EN,ZH,KO,TH,VI,ID,PT,ES,FR,RU,DE,IT,NE,TL,MS,MY,KM,MN,SI,HI,BN,UR</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</si>
  <si>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</si>
  <si>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長崎県多言語コールセンターによる対応24時間：EN,ZH,KO,TH,VI,ID,PT,ES,FR,RU,DE,IT,NE,TL,MS,MY,KM,MN,SI,HI,BN,UR</t>
    <phoneticPr fontId="1"/>
  </si>
  <si>
    <t>翻訳機（ポケトーク）を導入している。【74言語対応】</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</si>
  <si>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</si>
  <si>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</si>
  <si>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</si>
  <si>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</si>
  <si>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</si>
  <si>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</si>
  <si>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</si>
  <si>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</si>
  <si>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</si>
  <si>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</si>
  <si>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</si>
  <si>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</si>
  <si>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</si>
  <si>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</si>
  <si>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</si>
  <si>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</si>
  <si>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</si>
  <si>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</si>
  <si>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</si>
  <si>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</si>
  <si>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</si>
  <si>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</si>
  <si>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</si>
  <si>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</si>
  <si>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</si>
  <si>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</si>
  <si>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</si>
  <si>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</si>
  <si>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</si>
  <si>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</si>
  <si>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</si>
  <si>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</si>
  <si>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</si>
  <si>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</si>
  <si>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</si>
  <si>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</si>
  <si>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</si>
  <si>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</si>
  <si>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</si>
  <si>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</si>
  <si>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</si>
  <si>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</si>
  <si>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</si>
  <si>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</si>
  <si>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</si>
  <si>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</si>
  <si>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</si>
  <si>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</si>
  <si>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</si>
  <si>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</si>
  <si>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</si>
  <si>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</si>
  <si>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</si>
  <si>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</si>
  <si>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</si>
  <si>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</si>
  <si>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</si>
  <si>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</si>
  <si>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</si>
  <si>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</si>
  <si>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</si>
  <si>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</si>
  <si>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</si>
  <si>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</si>
  <si>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</si>
  <si>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</si>
  <si>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</si>
  <si>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</si>
  <si>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</si>
  <si>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</si>
  <si>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</si>
  <si>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</si>
  <si>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</si>
  <si>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</si>
  <si>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</si>
  <si>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</si>
  <si>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</si>
  <si>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</si>
  <si>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</si>
  <si>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</si>
  <si>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</si>
  <si>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</si>
  <si>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</si>
  <si>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</si>
  <si>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</si>
  <si>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</si>
  <si>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</si>
  <si>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</si>
  <si>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</si>
  <si>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</si>
  <si>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</si>
  <si>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</si>
  <si>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</si>
  <si>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</si>
  <si>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</si>
  <si>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</si>
  <si>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</si>
  <si>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</si>
  <si>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</si>
  <si>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</si>
  <si>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</si>
  <si>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</si>
  <si>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</si>
  <si>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</si>
  <si>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</si>
  <si>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</si>
  <si>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</si>
  <si>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</si>
  <si>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</si>
  <si>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</si>
  <si>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</si>
  <si>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</si>
  <si>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</si>
  <si>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</si>
  <si>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</si>
  <si>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</si>
  <si>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</si>
  <si>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</si>
  <si>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</si>
  <si>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</si>
  <si>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</si>
  <si>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</si>
  <si>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</si>
  <si>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</si>
  <si>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</si>
  <si>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</si>
  <si>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</si>
  <si>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</si>
  <si>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</si>
  <si>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</si>
  <si>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</si>
  <si>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</si>
  <si>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</si>
  <si>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</si>
  <si>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</si>
  <si>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</si>
  <si>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</si>
  <si>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</si>
  <si>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</si>
  <si>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</si>
  <si>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</si>
  <si>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</si>
  <si>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</si>
  <si>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</si>
  <si>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</si>
  <si>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</si>
  <si>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</si>
  <si>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</si>
  <si>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</si>
  <si>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</si>
  <si>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</si>
  <si>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</si>
  <si>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</si>
  <si>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</si>
  <si>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</si>
  <si>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</si>
  <si>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</si>
  <si>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</si>
  <si>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</si>
  <si>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</si>
  <si>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</si>
  <si>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</si>
  <si>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</si>
  <si>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</si>
  <si>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</si>
  <si>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</si>
  <si>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</si>
  <si>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</si>
  <si>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</si>
  <si>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</si>
  <si>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</si>
  <si>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</si>
  <si>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</si>
  <si>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</si>
  <si>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</si>
  <si>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</si>
  <si>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</si>
  <si>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</si>
  <si>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</si>
  <si>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</si>
  <si>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</si>
  <si>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</si>
  <si>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</si>
  <si>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</si>
  <si>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</si>
  <si>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</si>
  <si>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</si>
  <si>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</si>
  <si>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</si>
  <si>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</si>
  <si>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</si>
  <si>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</si>
  <si>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</si>
  <si>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</si>
  <si>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</si>
  <si>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</si>
  <si>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</si>
  <si>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</si>
  <si>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</si>
  <si>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</si>
  <si>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</si>
  <si>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</si>
  <si>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</si>
  <si>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</si>
  <si>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</si>
  <si>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</si>
  <si>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</si>
  <si>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</si>
  <si>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</si>
  <si>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</si>
  <si>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</si>
  <si>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</si>
  <si>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</si>
  <si>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</si>
  <si>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</si>
  <si>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</si>
  <si>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</si>
  <si>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</si>
  <si>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</si>
  <si>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</si>
  <si>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</si>
  <si>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</si>
  <si>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</si>
  <si>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</si>
  <si>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</si>
  <si>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</si>
  <si>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</si>
  <si>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</si>
  <si>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</si>
  <si>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</si>
  <si>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</si>
  <si>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</si>
  <si>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</si>
  <si>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</si>
  <si>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</si>
  <si>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</si>
  <si>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</si>
  <si>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</si>
  <si>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</si>
  <si>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</si>
  <si>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</si>
  <si>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</si>
  <si>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</si>
  <si>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</si>
  <si>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</si>
  <si>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</si>
  <si>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</si>
  <si>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</si>
  <si>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</si>
  <si>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</si>
  <si>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</si>
  <si>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</si>
  <si>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</si>
  <si>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</si>
  <si>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</si>
  <si>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</si>
  <si>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</si>
  <si>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</si>
  <si>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</si>
  <si>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</si>
  <si>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</si>
  <si>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</si>
  <si>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</si>
  <si>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</si>
  <si>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</si>
  <si>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</si>
  <si>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</si>
  <si>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</si>
  <si>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</si>
  <si>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</si>
  <si>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</si>
  <si>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</si>
  <si>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</si>
  <si>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</si>
  <si>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</si>
  <si>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</si>
  <si>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</si>
  <si>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</si>
  <si>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</si>
  <si>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</si>
  <si>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</si>
  <si>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</si>
  <si>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</si>
  <si>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</si>
  <si>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</si>
  <si>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</si>
  <si>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</si>
  <si>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</si>
  <si>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</si>
  <si>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</si>
  <si>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</si>
  <si>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</si>
  <si>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</si>
  <si>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</si>
  <si>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</si>
  <si>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</si>
  <si>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</si>
  <si>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</si>
  <si>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</si>
  <si>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</si>
  <si>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</si>
  <si>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</si>
  <si>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</si>
  <si>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</si>
  <si>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</si>
  <si>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</si>
  <si>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</si>
  <si>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</si>
  <si>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</si>
  <si>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</si>
  <si>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</si>
  <si>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</si>
  <si>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</si>
  <si>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</si>
  <si>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</si>
  <si>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</si>
  <si>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</si>
  <si>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</si>
  <si>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</si>
  <si>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</si>
  <si>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</si>
  <si>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</si>
  <si>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</si>
  <si>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</si>
  <si>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</si>
  <si>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</si>
  <si>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</si>
  <si>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</si>
  <si>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</si>
  <si>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</si>
  <si>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</si>
  <si>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</si>
  <si>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</si>
  <si>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</si>
  <si>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</si>
  <si>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</si>
  <si>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</si>
  <si>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</si>
  <si>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</si>
  <si>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</si>
  <si>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</si>
  <si>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</si>
  <si>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</si>
  <si>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</si>
  <si>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</si>
  <si>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</si>
  <si>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</si>
  <si>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</si>
  <si>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</si>
  <si>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</si>
  <si>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</si>
  <si>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</si>
  <si>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</si>
  <si>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</si>
  <si>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</si>
  <si>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</si>
  <si>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</si>
  <si>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</si>
  <si>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</si>
  <si>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</si>
  <si>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</si>
  <si>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</si>
  <si>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</si>
  <si>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</si>
  <si>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</si>
  <si>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</si>
  <si>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</si>
  <si>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</si>
  <si>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</si>
  <si>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</si>
  <si>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</si>
  <si>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</si>
  <si>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</si>
  <si>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</si>
  <si>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</si>
  <si>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</si>
  <si>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</si>
  <si>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</si>
  <si>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</si>
  <si>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</si>
  <si>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</si>
  <si>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</si>
  <si>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</si>
  <si>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</si>
  <si>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</si>
  <si>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</si>
  <si>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</si>
  <si>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</si>
  <si>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</si>
  <si>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</si>
  <si>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</si>
  <si>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</si>
  <si>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</si>
  <si>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</si>
  <si>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</si>
  <si>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https://www.okubo-hp.com(日本語)</t>
    <phoneticPr fontId="1"/>
  </si>
  <si>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</si>
  <si>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</si>
  <si>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</si>
  <si>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</si>
  <si>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</si>
  <si>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</si>
  <si>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</si>
  <si>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</si>
  <si>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</si>
  <si>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</si>
  <si>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https://www.keida-clinic.com(日本語)</t>
    <phoneticPr fontId="1"/>
  </si>
  <si>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</si>
  <si>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</si>
  <si>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</si>
  <si>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</si>
  <si>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</si>
  <si>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</si>
  <si>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</si>
  <si>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</si>
  <si>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</si>
  <si>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</si>
  <si>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</si>
  <si>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</si>
  <si>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</si>
  <si>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</si>
  <si>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</si>
  <si>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</si>
  <si>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</si>
  <si>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</si>
  <si>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</si>
  <si>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</si>
  <si>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https://www.oitasekijyuji.jp/(日本語)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</si>
  <si>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</si>
  <si>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</si>
  <si>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</si>
  <si>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</si>
  <si>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</si>
  <si>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</si>
  <si>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</si>
  <si>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</si>
  <si>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</si>
  <si>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</si>
  <si>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</si>
  <si>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</si>
  <si>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</si>
  <si>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</si>
  <si>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</si>
  <si>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</si>
  <si>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https://www.sbh.kkr.or.jp（日本語）</t>
    <rPh sb="26" eb="29">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</si>
  <si>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</si>
  <si>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</si>
  <si>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</si>
  <si>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</si>
  <si>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</si>
  <si>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</si>
  <si>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</si>
  <si>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</si>
  <si>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</si>
  <si>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</si>
  <si>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</si>
  <si>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</si>
  <si>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</si>
  <si>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</si>
  <si>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</si>
  <si>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</si>
  <si>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</si>
  <si>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</si>
  <si>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</si>
  <si>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</si>
  <si>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</si>
  <si>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</si>
  <si>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46"/>
  </si>
  <si>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</si>
  <si>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</si>
  <si>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</si>
  <si>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</si>
  <si>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</si>
  <si>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</si>
  <si>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</si>
  <si>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</si>
  <si>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</si>
  <si>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</si>
  <si>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</si>
  <si>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</si>
  <si>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</si>
  <si>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</si>
  <si>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</si>
  <si>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</si>
  <si>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</si>
  <si>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</si>
  <si>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</si>
  <si>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</si>
  <si>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</si>
  <si>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</si>
  <si>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</si>
  <si>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</si>
  <si>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</si>
  <si>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</si>
  <si>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</si>
  <si>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</si>
  <si>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</si>
  <si>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</si>
  <si>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</si>
  <si>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https://www.med.oita-u.ac.jp/hospital/（日本語）
https://www.med.oita-u.ac.jp/hospital/en/index.html（英語）</t>
    <rPh sb="39" eb="42">
      <t>ニホンゴ</t>
    </rPh>
    <rPh sb="96" eb="97">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</si>
  <si>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</si>
  <si>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</si>
  <si>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</si>
  <si>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</si>
  <si>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</si>
  <si>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</si>
  <si>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</si>
  <si>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</si>
  <si>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</si>
  <si>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</si>
  <si>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</si>
  <si>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</si>
  <si>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</si>
  <si>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</si>
  <si>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</si>
  <si>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</si>
  <si>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</si>
  <si>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</si>
  <si>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</si>
  <si>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</si>
  <si>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</si>
  <si>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</si>
  <si>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</si>
  <si>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</si>
  <si>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https://www.nagato.or.jp（日本語）</t>
    <rPh sb="25" eb="28">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</si>
  <si>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</si>
  <si>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</si>
  <si>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</si>
  <si>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</si>
  <si>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</si>
  <si>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</si>
  <si>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</si>
  <si>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</si>
  <si>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</si>
  <si>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</si>
  <si>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</si>
  <si>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</si>
  <si>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</si>
  <si>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</si>
  <si>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</si>
  <si>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</si>
  <si>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</si>
  <si>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</si>
  <si>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</si>
  <si>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</si>
  <si>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</si>
  <si>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</si>
  <si>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</si>
  <si>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</si>
  <si>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</si>
  <si>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</si>
  <si>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</si>
  <si>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</si>
  <si>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</si>
  <si>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</si>
  <si>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</si>
  <si>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</si>
  <si>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</si>
  <si>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歯科口腔外科、麻酔科、臨床検査科、病理診断科、救急科、呼吸器外科、内視鏡内科、消化器外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90" eb="92">
      <t>シカ</t>
    </rPh>
    <rPh sb="129" eb="131">
      <t>ナイカ</t>
    </rPh>
    <rPh sb="132" eb="135">
      <t>ショウカキ</t>
    </rPh>
    <rPh sb="135" eb="137">
      <t>ゲカ</t>
    </rPh>
    <rPh sb="220" eb="222">
      <t>ホンヤク</t>
    </rPh>
    <rPh sb="224" eb="226">
      <t>リヨウ</t>
    </rPh>
    <rPh sb="227" eb="228">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</si>
  <si>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</si>
  <si>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</si>
  <si>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</si>
  <si>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</si>
  <si>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</si>
  <si>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</si>
  <si>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</si>
  <si>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</si>
  <si>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</si>
  <si>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</si>
  <si>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</si>
  <si>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</si>
  <si>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</si>
  <si>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</si>
  <si>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</si>
  <si>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</si>
  <si>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</si>
  <si>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</si>
  <si>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</si>
  <si>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</si>
  <si>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</si>
  <si>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</si>
  <si>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</si>
  <si>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</si>
  <si>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</si>
  <si>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</si>
  <si>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</si>
  <si>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</si>
  <si>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</si>
  <si>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</si>
  <si>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</si>
  <si>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</si>
  <si>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</si>
  <si>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</si>
  <si>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</si>
  <si>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</si>
  <si>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</si>
  <si>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</si>
  <si>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</si>
  <si>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</si>
  <si>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</si>
  <si>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</si>
  <si>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</si>
  <si>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</si>
  <si>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</si>
  <si>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</si>
  <si>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</si>
  <si>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</si>
  <si>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</si>
  <si>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</si>
  <si>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</si>
  <si>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</si>
  <si>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</si>
  <si>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</si>
  <si>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</si>
  <si>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</si>
  <si>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</si>
  <si>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</si>
  <si>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</si>
  <si>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</si>
  <si>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</si>
  <si>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</si>
  <si>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</si>
  <si>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</si>
  <si>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</si>
  <si>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</si>
  <si>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</si>
  <si>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</si>
  <si>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</si>
  <si>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</si>
  <si>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</si>
  <si>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</si>
  <si>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</si>
  <si>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</si>
  <si>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</si>
  <si>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</si>
  <si>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</si>
  <si>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</si>
  <si>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</si>
  <si>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</si>
  <si>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</si>
  <si>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</si>
  <si>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</si>
  <si>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</si>
  <si>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</si>
  <si>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</si>
  <si>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</si>
  <si>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</si>
  <si>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</si>
  <si>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</si>
  <si>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</si>
  <si>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</si>
  <si>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</si>
  <si>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</si>
  <si>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</si>
  <si>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</si>
  <si>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</si>
  <si>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</si>
  <si>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</si>
  <si>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</si>
  <si>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</si>
  <si>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</si>
  <si>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</si>
  <si>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</si>
  <si>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</si>
  <si>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</si>
  <si>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</si>
  <si>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</si>
  <si>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</si>
  <si>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</si>
  <si>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</si>
  <si>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</si>
  <si>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</si>
  <si>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</si>
  <si>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</si>
  <si>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</si>
  <si>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</si>
  <si>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</si>
  <si>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</si>
  <si>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</si>
  <si>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</si>
  <si>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</si>
  <si>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</si>
  <si>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</si>
  <si>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</si>
  <si>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</si>
  <si>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</si>
  <si>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</si>
  <si>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</si>
  <si>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</si>
  <si>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</si>
  <si>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</si>
  <si>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</si>
  <si>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</si>
  <si>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</si>
  <si>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</si>
  <si>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</si>
  <si>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</si>
  <si>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</si>
  <si>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</si>
  <si>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</si>
  <si>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</si>
  <si>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</si>
  <si>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</si>
  <si>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</si>
  <si>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</si>
  <si>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</si>
  <si>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</si>
  <si>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</si>
  <si>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</si>
  <si>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</si>
  <si>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</si>
  <si>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</si>
  <si>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</si>
  <si>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</si>
  <si>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</si>
  <si>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</si>
  <si>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</si>
  <si>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</si>
  <si>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</si>
  <si>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</si>
  <si>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</si>
  <si>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</si>
  <si>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</si>
  <si>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</si>
  <si>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</si>
  <si>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</si>
  <si>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</si>
  <si>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</si>
  <si>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</si>
  <si>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</si>
  <si>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</si>
  <si>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</si>
  <si>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</si>
  <si>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</si>
  <si>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</si>
  <si>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</si>
  <si>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</si>
  <si>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</si>
  <si>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</si>
  <si>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</si>
  <si>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</si>
  <si>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</si>
  <si>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</si>
  <si>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</si>
  <si>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</si>
  <si>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</si>
  <si>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</si>
  <si>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</si>
  <si>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</si>
  <si>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</si>
  <si>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</si>
  <si>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</si>
  <si>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</si>
  <si>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</si>
  <si>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</si>
  <si>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</si>
  <si>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</si>
  <si>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</si>
  <si>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</si>
  <si>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</si>
  <si>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</si>
  <si>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</si>
  <si>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</si>
  <si>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</si>
  <si>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</si>
  <si>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</si>
  <si>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</si>
  <si>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</si>
  <si>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</si>
  <si>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</si>
  <si>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</si>
  <si>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</si>
  <si>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</si>
  <si>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</si>
  <si>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</si>
  <si>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</si>
  <si>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</si>
  <si>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</si>
  <si>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</si>
  <si>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</si>
  <si>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</si>
  <si>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</si>
  <si>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</si>
  <si>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</si>
  <si>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</si>
  <si>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</si>
  <si>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</si>
  <si>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</si>
  <si>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</si>
  <si>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</si>
  <si>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</si>
  <si>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</si>
  <si>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</si>
  <si>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</si>
  <si>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</si>
  <si>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</si>
  <si>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</si>
  <si>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</si>
  <si>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</si>
  <si>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</si>
  <si>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</si>
  <si>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</si>
  <si>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</si>
  <si>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</si>
  <si>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</si>
  <si>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</si>
  <si>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</si>
  <si>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</si>
  <si>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</si>
  <si>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</si>
  <si>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</si>
  <si>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</si>
  <si>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</si>
  <si>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</si>
  <si>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</si>
  <si>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</si>
  <si>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</si>
  <si>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</si>
  <si>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</si>
  <si>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</si>
  <si>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</si>
  <si>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</si>
  <si>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</si>
  <si>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</si>
  <si>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</si>
  <si>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</si>
  <si>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</si>
  <si>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</si>
  <si>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</si>
  <si>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</si>
  <si>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</si>
  <si>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</si>
  <si>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</si>
  <si>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</si>
  <si>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</si>
  <si>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</si>
  <si>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</si>
  <si>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</si>
  <si>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</si>
  <si>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</si>
  <si>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</si>
  <si>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</si>
  <si>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</si>
  <si>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</si>
  <si>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</si>
  <si>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</si>
  <si>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</si>
  <si>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</si>
  <si>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</si>
  <si>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</si>
  <si>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</si>
  <si>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</si>
  <si>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</si>
  <si>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</si>
  <si>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</si>
  <si>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</si>
  <si>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</si>
  <si>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</si>
  <si>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</si>
  <si>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</si>
  <si>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</si>
  <si>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</si>
  <si>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</si>
  <si>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</si>
  <si>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</si>
  <si>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</si>
  <si>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</si>
  <si>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</si>
  <si>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</si>
  <si>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</si>
  <si>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</si>
  <si>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</si>
  <si>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</si>
  <si>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</si>
  <si>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</si>
  <si>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</si>
  <si>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</si>
  <si>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</si>
  <si>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</si>
  <si>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</si>
  <si>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</si>
  <si>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</si>
  <si>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</si>
  <si>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</si>
  <si>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</si>
  <si>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</si>
  <si>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</si>
  <si>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</si>
  <si>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</si>
  <si>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</si>
  <si>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</si>
  <si>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</si>
  <si>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</si>
  <si>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</si>
  <si>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</si>
  <si>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</si>
  <si>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</si>
  <si>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</si>
  <si>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</si>
  <si>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</si>
  <si>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</si>
  <si>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</si>
  <si>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</si>
  <si>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</si>
  <si>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</si>
  <si>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</si>
  <si>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</si>
  <si>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</si>
  <si>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</si>
  <si>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</si>
  <si>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</si>
  <si>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</si>
  <si>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</si>
  <si>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</si>
  <si>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</si>
  <si>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</si>
  <si>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</si>
  <si>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</si>
  <si>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</si>
  <si>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</si>
  <si>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</si>
  <si>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</si>
  <si>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</si>
  <si>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</si>
  <si>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</si>
  <si>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</si>
  <si>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</si>
  <si>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</si>
  <si>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</si>
  <si>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</si>
  <si>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</si>
  <si>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</si>
  <si>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</si>
  <si>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</si>
  <si>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</si>
  <si>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</si>
  <si>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</si>
  <si>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</si>
  <si>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</si>
  <si>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</si>
  <si>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</si>
  <si>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</si>
  <si>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</si>
  <si>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</si>
  <si>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</si>
  <si>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</si>
  <si>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</si>
  <si>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</si>
  <si>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</si>
  <si>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</si>
  <si>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</si>
  <si>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</si>
  <si>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</si>
  <si>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</si>
  <si>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</si>
  <si>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</si>
  <si>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</si>
  <si>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</si>
  <si>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</si>
  <si>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</si>
  <si>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</si>
  <si>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</si>
  <si>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</si>
  <si>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</si>
  <si>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</si>
  <si>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</si>
  <si>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</si>
  <si>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</si>
  <si>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</si>
  <si>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</si>
  <si>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</si>
  <si>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</si>
  <si>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</si>
  <si>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</si>
  <si>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</si>
  <si>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</si>
  <si>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</si>
  <si>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</si>
  <si>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</si>
  <si>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</si>
  <si>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</si>
  <si>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</si>
  <si>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</si>
  <si>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</si>
  <si>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</si>
  <si>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</si>
  <si>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</si>
  <si>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</si>
  <si>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</si>
  <si>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</si>
  <si>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</si>
  <si>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</si>
  <si>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</si>
  <si>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</si>
  <si>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</si>
  <si>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</si>
  <si>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</si>
  <si>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</si>
  <si>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</si>
  <si>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</si>
  <si>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</si>
  <si>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</si>
  <si>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</si>
  <si>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</si>
  <si>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</si>
  <si>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</si>
  <si>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</si>
  <si>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</si>
  <si>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</si>
  <si>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</si>
  <si>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</si>
  <si>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</si>
  <si>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</si>
  <si>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</si>
  <si>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</si>
  <si>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</si>
  <si>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</si>
  <si>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</si>
  <si>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</si>
  <si>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</si>
  <si>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</si>
  <si>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</si>
  <si>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</si>
  <si>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</si>
  <si>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</si>
  <si>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</si>
  <si>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</si>
  <si>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</si>
  <si>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</si>
  <si>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</si>
  <si>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</si>
  <si>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</si>
  <si>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</si>
  <si>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</si>
  <si>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</si>
  <si>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</si>
  <si>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</si>
  <si>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</si>
  <si>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</si>
  <si>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</si>
  <si>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</si>
  <si>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</si>
  <si>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</si>
  <si>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</si>
  <si>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</si>
  <si>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</si>
  <si>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</si>
  <si>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</si>
  <si>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</si>
  <si>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</si>
  <si>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</si>
  <si>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</si>
  <si>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</si>
  <si>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</si>
  <si>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</si>
  <si>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</si>
  <si>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</si>
  <si>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</si>
  <si>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</si>
  <si>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</si>
  <si>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</si>
  <si>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</si>
  <si>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</si>
  <si>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</si>
  <si>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</si>
  <si>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</si>
  <si>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</si>
  <si>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</si>
  <si>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</si>
  <si>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</si>
  <si>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</si>
  <si>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</si>
  <si>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</si>
  <si>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</si>
  <si>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</si>
  <si>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</si>
  <si>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</si>
  <si>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</si>
  <si>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</si>
  <si>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</si>
  <si>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</si>
  <si>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</si>
  <si>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</si>
  <si>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</si>
  <si>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</si>
  <si>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</si>
  <si>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</si>
  <si>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</si>
  <si>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</si>
  <si>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</si>
  <si>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</si>
  <si>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</si>
  <si>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</si>
  <si>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</si>
  <si>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</si>
  <si>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</si>
  <si>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</si>
  <si>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</si>
  <si>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</si>
  <si>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</si>
  <si>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</si>
  <si>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</si>
  <si>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</si>
  <si>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</si>
  <si>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</si>
  <si>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</si>
  <si>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</si>
  <si>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</si>
  <si>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</si>
  <si>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</si>
  <si>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</si>
  <si>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</si>
  <si>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</si>
  <si>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</si>
  <si>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</si>
  <si>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</si>
  <si>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</si>
  <si>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</si>
  <si>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</si>
  <si>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</si>
  <si>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</si>
  <si>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</si>
  <si>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</si>
  <si>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</si>
  <si>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</si>
  <si>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</si>
  <si>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</si>
  <si>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</si>
  <si>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</si>
  <si>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</si>
  <si>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</si>
  <si>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</si>
  <si>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</si>
  <si>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</si>
  <si>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</si>
  <si>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</si>
  <si>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</si>
  <si>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</si>
  <si>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</si>
  <si>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</si>
  <si>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</si>
  <si>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</si>
  <si>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</si>
  <si>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</si>
  <si>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</si>
  <si>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</si>
  <si>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</si>
  <si>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</si>
  <si>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</si>
  <si>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</si>
  <si>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</si>
  <si>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</si>
  <si>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</si>
  <si>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</si>
  <si>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</si>
  <si>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</si>
  <si>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</si>
  <si>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</si>
  <si>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</si>
  <si>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</si>
  <si>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</si>
  <si>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</si>
  <si>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</si>
  <si>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</si>
  <si>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</si>
  <si>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</si>
  <si>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</si>
  <si>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</si>
  <si>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</si>
  <si>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</si>
  <si>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</si>
  <si>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</si>
  <si>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</si>
  <si>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</si>
  <si>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</si>
  <si>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</si>
  <si>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</si>
  <si>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</si>
  <si>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</si>
  <si>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</si>
  <si>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</si>
  <si>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</si>
  <si>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</si>
  <si>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</si>
  <si>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</si>
  <si>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</si>
  <si>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</si>
  <si>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</si>
  <si>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</si>
  <si>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</si>
  <si>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</si>
  <si>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</si>
  <si>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r>
      <t xml:space="preserve">都道府県
</t>
    </r>
    <r>
      <rPr>
        <b/>
        <sz val="14"/>
        <color rgb="FFFF0000"/>
        <rFont val="ＭＳ Ｐゴシック"/>
        <family val="3"/>
        <charset val="128"/>
      </rPr>
      <t>※</t>
    </r>
    <rPh sb="0" eb="4">
      <t>トドウフケン</t>
    </rPh>
    <phoneticPr fontId="8"/>
  </si>
  <si>
    <r>
      <t xml:space="preserve">二次医療圏
</t>
    </r>
    <r>
      <rPr>
        <b/>
        <sz val="14"/>
        <color rgb="FFFF0000"/>
        <rFont val="ＭＳ Ｐゴシック"/>
        <family val="3"/>
        <charset val="128"/>
      </rPr>
      <t>※</t>
    </r>
    <rPh sb="0" eb="2">
      <t>ニジ</t>
    </rPh>
    <rPh sb="2" eb="4">
      <t>イリョウ</t>
    </rPh>
    <rPh sb="4" eb="5">
      <t>ケン</t>
    </rPh>
    <phoneticPr fontId="9"/>
  </si>
  <si>
    <r>
      <t xml:space="preserve">医療機関
</t>
    </r>
    <r>
      <rPr>
        <b/>
        <sz val="14"/>
        <color rgb="FFFF0000"/>
        <rFont val="ＭＳ Ｐゴシック"/>
        <family val="3"/>
        <charset val="128"/>
      </rPr>
      <t>※</t>
    </r>
    <phoneticPr fontId="1"/>
  </si>
  <si>
    <r>
      <t xml:space="preserve">医療機関(英語)
</t>
    </r>
    <r>
      <rPr>
        <b/>
        <sz val="14"/>
        <color rgb="FFFF0000"/>
        <rFont val="ＭＳ Ｐゴシック"/>
        <family val="3"/>
        <charset val="128"/>
      </rPr>
      <t>※</t>
    </r>
    <phoneticPr fontId="1"/>
  </si>
  <si>
    <r>
      <t xml:space="preserve">郵便番号
</t>
    </r>
    <r>
      <rPr>
        <b/>
        <sz val="14"/>
        <color rgb="FFFF0000"/>
        <rFont val="ＭＳ Ｐゴシック"/>
        <family val="3"/>
        <charset val="128"/>
      </rPr>
      <t>※</t>
    </r>
    <phoneticPr fontId="1"/>
  </si>
  <si>
    <r>
      <t xml:space="preserve">住所
</t>
    </r>
    <r>
      <rPr>
        <b/>
        <sz val="14"/>
        <color rgb="FFFF0000"/>
        <rFont val="ＭＳ Ｐゴシック"/>
        <family val="3"/>
        <charset val="128"/>
      </rPr>
      <t>※</t>
    </r>
    <phoneticPr fontId="1"/>
  </si>
  <si>
    <r>
      <t xml:space="preserve">住所
(英語)
</t>
    </r>
    <r>
      <rPr>
        <b/>
        <sz val="14"/>
        <color rgb="FFFF0000"/>
        <rFont val="ＭＳ Ｐゴシック"/>
        <family val="3"/>
        <charset val="128"/>
      </rPr>
      <t>※</t>
    </r>
    <phoneticPr fontId="9"/>
  </si>
  <si>
    <r>
      <t xml:space="preserve">電話番号
</t>
    </r>
    <r>
      <rPr>
        <b/>
        <sz val="14"/>
        <color rgb="FFFF0000"/>
        <rFont val="ＭＳ Ｐゴシック"/>
        <family val="3"/>
        <charset val="128"/>
      </rPr>
      <t>※</t>
    </r>
    <phoneticPr fontId="1"/>
  </si>
  <si>
    <r>
      <t xml:space="preserve">受付時間
</t>
    </r>
    <r>
      <rPr>
        <b/>
        <sz val="14"/>
        <color rgb="FFFF0000"/>
        <rFont val="ＭＳ Ｐゴシック"/>
        <family val="3"/>
        <charset val="128"/>
      </rPr>
      <t>※</t>
    </r>
    <phoneticPr fontId="1"/>
  </si>
  <si>
    <r>
      <t xml:space="preserve">対応診療科と対応外国語
</t>
    </r>
    <r>
      <rPr>
        <b/>
        <sz val="14"/>
        <color rgb="FFFF0000"/>
        <rFont val="ＭＳ Ｐゴシック"/>
        <family val="3"/>
        <charset val="128"/>
      </rPr>
      <t>※</t>
    </r>
    <phoneticPr fontId="1"/>
  </si>
  <si>
    <r>
      <t xml:space="preserve">２４時間３６５日対応可否
</t>
    </r>
    <r>
      <rPr>
        <b/>
        <sz val="14"/>
        <color rgb="FFFF0000"/>
        <rFont val="ＭＳ Ｐゴシック"/>
        <family val="3"/>
        <charset val="128"/>
      </rPr>
      <t>該当ありに○</t>
    </r>
    <rPh sb="13" eb="15">
      <t>ガイトウ</t>
    </rPh>
    <phoneticPr fontId="1"/>
  </si>
  <si>
    <r>
      <t xml:space="preserve">災害拠点病院
</t>
    </r>
    <r>
      <rPr>
        <b/>
        <sz val="14"/>
        <color rgb="FFFF0000"/>
        <rFont val="ＭＳ Ｐゴシック"/>
        <family val="3"/>
        <charset val="128"/>
      </rPr>
      <t>該当ありに○</t>
    </r>
    <rPh sb="7" eb="9">
      <t>ガイトウ</t>
    </rPh>
    <phoneticPr fontId="1"/>
  </si>
  <si>
    <r>
      <t xml:space="preserve">JMIP
</t>
    </r>
    <r>
      <rPr>
        <b/>
        <sz val="14"/>
        <color rgb="FFFF0000"/>
        <rFont val="ＭＳ Ｐゴシック"/>
        <family val="3"/>
        <charset val="128"/>
      </rPr>
      <t>該当ありに○</t>
    </r>
    <rPh sb="5" eb="7">
      <t>ガイトウ</t>
    </rPh>
    <phoneticPr fontId="1"/>
  </si>
  <si>
    <r>
      <t xml:space="preserve">JIH
</t>
    </r>
    <r>
      <rPr>
        <b/>
        <sz val="14"/>
        <color rgb="FFFF0000"/>
        <rFont val="ＭＳ Ｐゴシック"/>
        <family val="3"/>
        <charset val="128"/>
      </rPr>
      <t>該当ありに○</t>
    </r>
    <rPh sb="4" eb="6">
      <t>ガイトウ</t>
    </rPh>
    <phoneticPr fontId="1"/>
  </si>
  <si>
    <r>
      <t xml:space="preserve">医療機関種別
</t>
    </r>
    <r>
      <rPr>
        <b/>
        <sz val="14"/>
        <color rgb="FFFF0000"/>
        <rFont val="ＭＳ Ｐゴシック"/>
        <family val="3"/>
        <charset val="128"/>
      </rPr>
      <t>※</t>
    </r>
    <phoneticPr fontId="1"/>
  </si>
  <si>
    <r>
      <t xml:space="preserve">外国人患者対応の専門部署
</t>
    </r>
    <r>
      <rPr>
        <b/>
        <sz val="14"/>
        <color rgb="FFFF0000"/>
        <rFont val="ＭＳ Ｐゴシック"/>
        <family val="3"/>
        <charset val="128"/>
      </rPr>
      <t>該当ありに○</t>
    </r>
    <rPh sb="13" eb="15">
      <t>ガイトウ</t>
    </rPh>
    <phoneticPr fontId="1"/>
  </si>
  <si>
    <r>
      <t xml:space="preserve"> 外国人向け医療コーディネーター
</t>
    </r>
    <r>
      <rPr>
        <b/>
        <sz val="14"/>
        <color rgb="FFFF0000"/>
        <rFont val="ＭＳ Ｐゴシック"/>
        <family val="3"/>
        <charset val="128"/>
      </rPr>
      <t>該当ありに○</t>
    </r>
    <rPh sb="17" eb="19">
      <t>ガイトウ</t>
    </rPh>
    <phoneticPr fontId="1"/>
  </si>
  <si>
    <r>
      <t xml:space="preserve">医療通訳者
</t>
    </r>
    <r>
      <rPr>
        <b/>
        <sz val="14"/>
        <color rgb="FFFF0000"/>
        <rFont val="ＭＳ Ｐゴシック"/>
        <family val="3"/>
        <charset val="128"/>
      </rPr>
      <t>該当ありに○</t>
    </r>
    <rPh sb="6" eb="8">
      <t>ガイトウ</t>
    </rPh>
    <phoneticPr fontId="1"/>
  </si>
  <si>
    <r>
      <t xml:space="preserve">遠隔通訳
</t>
    </r>
    <r>
      <rPr>
        <b/>
        <sz val="14"/>
        <color rgb="FFFF0000"/>
        <rFont val="ＭＳ Ｐゴシック"/>
        <family val="3"/>
        <charset val="128"/>
      </rPr>
      <t>該当ありに○</t>
    </r>
    <rPh sb="5" eb="7">
      <t>ガイトウ</t>
    </rPh>
    <phoneticPr fontId="1"/>
  </si>
  <si>
    <r>
      <t xml:space="preserve">その他の言語サポート
</t>
    </r>
    <r>
      <rPr>
        <b/>
        <sz val="14"/>
        <color rgb="FFFF0000"/>
        <rFont val="ＭＳ Ｐゴシック"/>
        <family val="3"/>
        <charset val="128"/>
      </rPr>
      <t>該当ありに○</t>
    </r>
    <rPh sb="11" eb="13">
      <t>ガイトウ</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</si>
  <si>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</si>
  <si>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</si>
  <si>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</si>
  <si>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</si>
  <si>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</si>
  <si>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</si>
  <si>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</si>
  <si>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</si>
  <si>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
小児科：EN
皮膚科：要通訳
外科：EN
整形外科：EN
婦人科：EN
歯科：EN
緩和医療科：EN</t>
    <rPh sb="7" eb="9">
      <t>ショウニ</t>
    </rPh>
    <rPh sb="9" eb="10">
      <t>カ</t>
    </rPh>
    <rPh sb="14" eb="17">
      <t>ヒフカ</t>
    </rPh>
    <rPh sb="18" eb="19">
      <t>ヨウ</t>
    </rPh>
    <rPh sb="19" eb="21">
      <t>ツウヤク</t>
    </rPh>
    <rPh sb="22" eb="24">
      <t>ゲカ</t>
    </rPh>
    <rPh sb="28" eb="30">
      <t>セイケイ</t>
    </rPh>
    <rPh sb="30" eb="32">
      <t>ゲカ</t>
    </rPh>
    <rPh sb="36" eb="39">
      <t>フジンカ</t>
    </rPh>
    <rPh sb="43" eb="45">
      <t>シカ</t>
    </rPh>
    <rPh sb="49" eb="51">
      <t>カンワ</t>
    </rPh>
    <rPh sb="51" eb="53">
      <t>イリョウ</t>
    </rPh>
    <rPh sb="53" eb="54">
      <t>カ</t>
    </rPh>
    <phoneticPr fontId="46"/>
  </si>
  <si>
    <t>VISA、MASTER、AMEX、JCB
他交通系カード</t>
    <rPh sb="21" eb="22">
      <t>ホカ</t>
    </rPh>
    <rPh sb="22" eb="25">
      <t>コウツウケイ</t>
    </rPh>
    <phoneticPr fontId="1"/>
  </si>
  <si>
    <t>EN、ZH、KO、PT、ES、TH、VI、TL、NE、ID、FR、IT、DE、RU、MS、/24時間</t>
    <rPh sb="48" eb="50">
      <t>ジカン</t>
    </rPh>
    <phoneticPr fontId="13"/>
  </si>
  <si>
    <t>随時
遠隔通訳サポート体制にて対応</t>
    <rPh sb="0" eb="2">
      <t>ズイジ</t>
    </rPh>
    <rPh sb="3" eb="5">
      <t>エンカク</t>
    </rPh>
    <rPh sb="5" eb="7">
      <t>ツウヤク</t>
    </rPh>
    <rPh sb="11" eb="13">
      <t>タイセイ</t>
    </rPh>
    <rPh sb="15" eb="1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</si>
  <si>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</si>
  <si>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</si>
  <si>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</si>
  <si>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</si>
  <si>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</si>
  <si>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</si>
  <si>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</si>
  <si>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</si>
  <si>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</si>
  <si>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</si>
  <si>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</si>
  <si>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</si>
  <si>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</si>
  <si>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</si>
  <si>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</si>
  <si>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</si>
  <si>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</si>
  <si>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</si>
  <si>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</si>
  <si>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</si>
  <si>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</si>
  <si>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</si>
  <si>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</si>
  <si>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</si>
  <si>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</si>
  <si>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</si>
  <si>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</si>
  <si>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</si>
  <si>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</si>
  <si>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</si>
  <si>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</si>
  <si>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</si>
  <si>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</si>
  <si>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</si>
  <si>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</si>
  <si>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</si>
  <si>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</si>
  <si>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</si>
  <si>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</si>
  <si>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</si>
  <si>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</si>
  <si>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</si>
  <si>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</si>
  <si>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</si>
  <si>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</si>
  <si>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</si>
  <si>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</si>
  <si>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</si>
  <si>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</si>
  <si>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</si>
  <si>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</si>
  <si>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</si>
  <si>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</si>
  <si>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</si>
  <si>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</si>
  <si>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</si>
  <si>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</si>
  <si>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</si>
  <si>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</si>
  <si>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</si>
  <si>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</si>
  <si>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</si>
  <si>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</si>
  <si>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</si>
  <si>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</si>
  <si>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</si>
  <si>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</si>
  <si>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</si>
  <si>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</si>
  <si>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</si>
  <si>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</si>
  <si>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</si>
  <si>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</si>
  <si>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</si>
  <si>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</si>
  <si>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</si>
  <si>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</si>
  <si>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</si>
  <si>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https://www.yuiclinic.com/(日本語)
https://www.yuiclinic.com/en/（英語）</t>
    <rPh sb="62" eb="64">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</si>
  <si>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</si>
  <si>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</si>
  <si>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</si>
  <si>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</si>
  <si>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</si>
  <si>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</si>
  <si>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</si>
  <si>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</si>
  <si>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</si>
  <si>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</si>
  <si>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</si>
  <si>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</si>
  <si>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</si>
  <si>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</si>
  <si>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901-2102</t>
    <phoneticPr fontId="1"/>
  </si>
  <si>
    <t>沖縄県浦添市前田一丁目56番1号</t>
    <rPh sb="6" eb="8">
      <t>マエダ</t>
    </rPh>
    <rPh sb="8" eb="9">
      <t>イチ</t>
    </rPh>
    <rPh sb="9" eb="11">
      <t>チョウメ</t>
    </rPh>
    <rPh sb="13" eb="14">
      <t>バン</t>
    </rPh>
    <rPh sb="15" eb="16">
      <t>ゴウ</t>
    </rPh>
    <phoneticPr fontId="9"/>
  </si>
  <si>
    <t>1-56-1 Maeda, Urasoe, Okinawa, 901-2102</t>
    <phoneticPr fontId="1"/>
  </si>
  <si>
    <t>098-878-0231</t>
  </si>
  <si>
    <t>平日（月-金）：午前 9時  ～ 12時
　　　　　　　　　 午後 14時 ～17時
土曜日　　　　：午前 9時  ～ 12時
※診療科によっては多少異なることがあります。
   救急外来は365日24時間受診対応</t>
    <rPh sb="0" eb="2">
      <t>ヘイジツ</t>
    </rPh>
    <rPh sb="3" eb="4">
      <t>ゲツ</t>
    </rPh>
    <rPh sb="5" eb="6">
      <t>キン</t>
    </rPh>
    <rPh sb="12" eb="13">
      <t>ジ</t>
    </rPh>
    <rPh sb="43" eb="44">
      <t>ツチ</t>
    </rPh>
    <rPh sb="44" eb="46">
      <t>ヨウビ</t>
    </rPh>
    <rPh sb="73" eb="75">
      <t>タショウ</t>
    </rPh>
    <rPh sb="75" eb="76">
      <t>コト</t>
    </rPh>
    <phoneticPr fontId="9"/>
  </si>
  <si>
    <t>https://jin-aikai.com/urasoe/</t>
    <phoneticPr fontId="1"/>
  </si>
  <si>
    <t>診療科：救急科、内科、外科、脳神経外科、泌尿器科、整形外科、眼科、、耳鼻咽喉科、歯科、その他
対応外国語：EN、ZH、KO、ES、PT</t>
    <rPh sb="0" eb="3">
      <t>シンリョウカ</t>
    </rPh>
    <rPh sb="17" eb="19">
      <t>ゲカ</t>
    </rPh>
    <rPh sb="20" eb="24">
      <t>ヒニョウキカ</t>
    </rPh>
    <rPh sb="47" eb="49">
      <t>タイオウ</t>
    </rPh>
    <rPh sb="49" eb="52">
      <t>ガイコクゴ</t>
    </rPh>
    <phoneticPr fontId="9"/>
  </si>
  <si>
    <t>JCB
VISA
Master Card
中国銀聯
American Express
DISCOVER
Diners Club</t>
    <phoneticPr fontId="1"/>
  </si>
  <si>
    <t>JCBデビットカード
VISAデビットカード</t>
    <phoneticPr fontId="1"/>
  </si>
  <si>
    <t>第三次救急医療機関（地域救命救急センター）</t>
    <rPh sb="10" eb="12">
      <t>チイキ</t>
    </rPh>
    <phoneticPr fontId="1"/>
  </si>
  <si>
    <t>電話・映像医療通訳サービス：24時間　EN、ZH、KO、ES、PT</t>
    <rPh sb="0" eb="2">
      <t>デンワ</t>
    </rPh>
    <rPh sb="3" eb="5">
      <t>エイゾウ</t>
    </rPh>
    <rPh sb="5" eb="7">
      <t>イリョウ</t>
    </rPh>
    <rPh sb="7" eb="9">
      <t>ツウヤク</t>
    </rPh>
    <rPh sb="16" eb="18">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</si>
  <si>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</si>
  <si>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</si>
  <si>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</si>
  <si>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</si>
  <si>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</si>
  <si>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</si>
  <si>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</si>
  <si>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</si>
  <si>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院内通訳対応可能言語：EN/ZH/KO
内科、呼吸器内科、血液内科、小児科 、外科 、呼吸器外科、消化器内科、消化器外科、整形外科、脳神経外科 、脳神経内科、心臓血管外科 、耳鼻咽喉科 、眼科、皮膚科 、形成外科、泌尿器科 、歯科口腔外科、婦人科 、循環器内科.、放射線科
麻酔科、病理診断科、疼痛治療科
　※ 緊急等で予告なく予定を変更する場合が御座います。御了承ください</t>
    <rPh sb="0" eb="2">
      <t>インナイ</t>
    </rPh>
    <rPh sb="2" eb="4">
      <t>ツウヤク</t>
    </rPh>
    <rPh sb="4" eb="6">
      <t>タイオウ</t>
    </rPh>
    <rPh sb="6" eb="8">
      <t>カノウ</t>
    </rPh>
    <rPh sb="8" eb="10">
      <t>ゲンゴ</t>
    </rPh>
    <rPh sb="43" eb="48">
      <t>コキュウキゲカ</t>
    </rPh>
    <rPh sb="49" eb="54">
      <t>ショウカキナイカ</t>
    </rPh>
    <rPh sb="55" eb="60">
      <t>ショウカキゲカ</t>
    </rPh>
    <rPh sb="73" eb="78">
      <t>ノウシンケイナイカ</t>
    </rPh>
    <rPh sb="102" eb="106">
      <t>ケイセイゲカ</t>
    </rPh>
    <rPh sb="113" eb="115">
      <t>シカ</t>
    </rPh>
    <rPh sb="132" eb="136">
      <t>ホウシャセンカ</t>
    </rPh>
    <rPh sb="137" eb="140">
      <t>マスイカ</t>
    </rPh>
    <rPh sb="141" eb="145">
      <t>ビョウリシンダン</t>
    </rPh>
    <rPh sb="145" eb="146">
      <t>カ</t>
    </rPh>
    <rPh sb="147" eb="152">
      <t>トウツウチリョウカ</t>
    </rPh>
    <phoneticPr fontId="48"/>
  </si>
  <si>
    <t>JCB、 VISA、 Mastercard、 American Express、 Diners Club</t>
    <phoneticPr fontId="1"/>
  </si>
  <si>
    <t>月-金：8:30-17:00
土：8:30-12:30
:EN,ZH,KO</t>
    <rPh sb="0" eb="1">
      <t>ガツ</t>
    </rPh>
    <rPh sb="2" eb="3">
      <t>キム</t>
    </rPh>
    <rPh sb="15" eb="16">
      <t>ド</t>
    </rPh>
    <phoneticPr fontId="13"/>
  </si>
  <si>
    <r>
      <t xml:space="preserve">医療通訳タブレット システムにて24時間
★24時間365日　音声通話可能言語：
EN/ZH/KO/ES/PT/VI/RU/TH/TL
NE/ID/HI/FR/DE/IT/MS/MY/KM/MN
</t>
    </r>
    <r>
      <rPr>
        <sz val="10"/>
        <color theme="1"/>
        <rFont val="ＭＳ Ｐゴシック"/>
        <family val="3"/>
        <charset val="128"/>
      </rPr>
      <t xml:space="preserve">英語/中国語/韓国語/スペイン語/ポルトガル語/ベトナム語/ロシア語/タイ語/タガログ語
ネパール語/インドネシア語/ヒンディー語/フランス語/ドイツ語/イタリア語/マレー語
ミャンマー語/クメール語/モンゴル語
</t>
    </r>
    <r>
      <rPr>
        <sz val="12"/>
        <color theme="1"/>
        <rFont val="ＭＳ Ｐゴシック"/>
        <family val="3"/>
        <charset val="128"/>
      </rPr>
      <t xml:space="preserve">
★ビデオ通話可能言語：
・24時間365日　
EN/ZH/KO/ES/PT
英語/中国語/韓国語/スペイン語/ポルトガル語
・平日午前9：00-18：00
VI/RU/TH/TL/NE/ID/HI
</t>
    </r>
    <r>
      <rPr>
        <sz val="10"/>
        <color theme="1"/>
        <rFont val="ＭＳ Ｐゴシック"/>
        <family val="3"/>
        <charset val="128"/>
      </rPr>
      <t xml:space="preserve">ベトナム語/ロシア語/タイ語/タガログ語
ネパール語/インドネシア語/ヒンディー語
</t>
    </r>
    <r>
      <rPr>
        <sz val="12"/>
        <color theme="1"/>
        <rFont val="ＭＳ Ｐゴシック"/>
        <family val="3"/>
        <charset val="128"/>
      </rPr>
      <t xml:space="preserve">
★院内通訳利用可能時間帯（EN/ZH/KOのみ）；
平日　月～金　8：30-17：00（夜間・日曜・祝日除く）
EN　8：30-17：00/　ZH　8：30-17：00/ KO　8：30-17：00
</t>
    </r>
    <rPh sb="0" eb="2">
      <t>イリョウ</t>
    </rPh>
    <rPh sb="2" eb="4">
      <t>ツウヤク</t>
    </rPh>
    <rPh sb="18" eb="20">
      <t>ジカン</t>
    </rPh>
    <phoneticPr fontId="13"/>
  </si>
  <si>
    <t>沖縄県インバウンド医療通訳コールセンターのサービス内容/24H</t>
    <phoneticPr fontId="1"/>
  </si>
  <si>
    <t>南部徳洲会病院</t>
    <rPh sb="0" eb="2">
      <t>ナンブ</t>
    </rPh>
    <rPh sb="2" eb="5">
      <t>トクシュウカイ</t>
    </rPh>
    <rPh sb="5" eb="7">
      <t>ビョウイン</t>
    </rPh>
    <phoneticPr fontId="9"/>
  </si>
  <si>
    <t>Nanbu Tokushukai Hospital</t>
    <phoneticPr fontId="1"/>
  </si>
  <si>
    <t>901-0493</t>
  </si>
  <si>
    <t>沖縄県島尻郡八重瀬町字外間171番地1</t>
    <phoneticPr fontId="9"/>
  </si>
  <si>
    <t>171-1 Hokama, Yaese-cho, Shimajiri-gun, Okinawa, 901-0493</t>
    <phoneticPr fontId="1"/>
  </si>
  <si>
    <t>098-998-3221</t>
    <phoneticPr fontId="1"/>
  </si>
  <si>
    <t>月～土　の診療受付時間
午前：8:30-11:00/11:30
午後：13:30-16:00
夕診：17:00-18:00/18:30
※診療科によって診療受付時間が異なります。
※外来受付の開始時間は7:30
★救急外来24時間365日</t>
    <phoneticPr fontId="1"/>
  </si>
  <si>
    <t>http://www.nantoku.org/section/</t>
    <phoneticPr fontId="9"/>
  </si>
  <si>
    <t xml:space="preserve">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
</t>
    <rPh sb="184" eb="188">
      <t>タイオウゲンゴ</t>
    </rPh>
    <phoneticPr fontId="13"/>
  </si>
  <si>
    <t xml:space="preserve">
MASTERCARD
AMERIC　ANEXPRESS
VISA
JCB
DinersClub</t>
    <phoneticPr fontId="1"/>
  </si>
  <si>
    <t xml:space="preserve">
月曜～金曜8:30-17:00
土曜　　　　　　　8:30-12:30
EN,ZH</t>
    <rPh sb="17" eb="19">
      <t>ドヨウ</t>
    </rPh>
    <phoneticPr fontId="1"/>
  </si>
  <si>
    <t xml:space="preserve">
EN,ZH,KO,PT,TL,VI,ES,ID,TH,NE,FR,RU,HI,FA,MN,ミャンマー語
IT,DE,KM,SI,MS,ウルドゥー語,ベンガル語,ウクライナ語,
24時間,365日</t>
    <rPh sb="51" eb="52">
      <t>ゴ</t>
    </rPh>
    <rPh sb="73" eb="74">
      <t>ゴ</t>
    </rPh>
    <rPh sb="79" eb="80">
      <t>ゴ</t>
    </rPh>
    <rPh sb="86" eb="87">
      <t>ゴ</t>
    </rPh>
    <rPh sb="97" eb="98">
      <t>ニチ</t>
    </rPh>
    <phoneticPr fontId="10"/>
  </si>
  <si>
    <t>EN,ZH,KO,PT,TL,VI,ES,ID,TH,NE,FR,RU,HI,FA,MN,ミャンマー語
IT,DE,KM,SI,MS,ウルドゥー語,ベンガル語,ウクライナ語,
24時間,365日</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</si>
  <si>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</si>
  <si>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</si>
  <si>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</si>
  <si>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</si>
  <si>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</si>
  <si>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</si>
  <si>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</si>
  <si>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r>
      <t xml:space="preserve">https://haku-ai.or.jp/ (日本語)
</t>
    </r>
    <r>
      <rPr>
        <u/>
        <sz val="11"/>
        <color theme="1"/>
        <rFont val="游ゴシック"/>
        <family val="3"/>
        <charset val="128"/>
        <scheme val="minor"/>
      </rPr>
      <t>https://haku-ai.or.jp/en/ (英語)</t>
    </r>
    <phoneticPr fontId="1"/>
  </si>
  <si>
    <t>循環器内科・心臓血管外科・人工透析内科・腎臓内科・呼吸器内科・総合診療科・血管外科：EN, ZH,YUE</t>
  </si>
  <si>
    <t xml:space="preserve">EN,ZH,YUE
月火水金8:30~17:30、木土8:30~12:30
その他日時電話対応可
</t>
  </si>
  <si>
    <t>EN,ZH,YUE 24時間</t>
  </si>
  <si>
    <t xml:space="preserve">EN,ZH,YUE
24時間
</t>
  </si>
  <si>
    <t>KO,ES,FR,TL,NE,その他希少言語問い合わせのうえ要予約
24時間</t>
    <phoneticPr fontId="1"/>
  </si>
  <si>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</si>
  <si>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</si>
  <si>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</si>
  <si>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</si>
  <si>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</si>
  <si>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</si>
  <si>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</si>
  <si>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</si>
  <si>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</si>
  <si>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</si>
  <si>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</si>
  <si>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</si>
  <si>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</si>
  <si>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</si>
  <si>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</si>
  <si>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</si>
  <si>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</si>
  <si>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</si>
  <si>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</si>
  <si>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</si>
  <si>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</si>
  <si>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</si>
  <si>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</si>
  <si>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</si>
  <si>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</si>
  <si>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</si>
  <si>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</si>
  <si>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医療法人愛厚会
那覇NICE救急クリニック</t>
    <phoneticPr fontId="46"/>
  </si>
  <si>
    <t>Naha International Clinic by Experts</t>
    <phoneticPr fontId="1"/>
  </si>
  <si>
    <t>900-0021</t>
    <phoneticPr fontId="1"/>
  </si>
  <si>
    <t>沖縄県那覇市泉崎一丁目9番19号 Graviton3階</t>
    <phoneticPr fontId="1"/>
  </si>
  <si>
    <t>Graviton, 3rd floor, 1-9-19 Izumizaki, Naha, Okinawa 900-0021</t>
    <phoneticPr fontId="1"/>
  </si>
  <si>
    <t>代表電話（日本語）：
098-963-5601
外国人患者向け（英語・中国語）：080-6546-0154</t>
    <phoneticPr fontId="1"/>
  </si>
  <si>
    <t>月～木・土：10:00~13:00;15:00~18:00
＊金・日・祝日休診</t>
    <phoneticPr fontId="1"/>
  </si>
  <si>
    <t>https://nice-medical.jp/naha/</t>
    <phoneticPr fontId="1"/>
  </si>
  <si>
    <t>内科・外科・整形外科・救急科
（言語は対応希望の形による）</t>
    <phoneticPr fontId="1"/>
  </si>
  <si>
    <t>非接触カード決済：楽天Edy、Suica, PASMO, ICOCA、Waon, nanacoなど
QRコード決済：アリペイ、WeChatPay、PayPay
LINE Payなど</t>
    <phoneticPr fontId="1"/>
  </si>
  <si>
    <t>EN, ZH
月～木・土：10:00~13:00;15:00~18:00</t>
    <phoneticPr fontId="1"/>
  </si>
  <si>
    <t>電話・ビデオ通訳
EN, ZH, KO, PT, ES, VI, RU, TH, TL, NE, ID, HI, FR, DE, IT, MS, KM, MN
365日24時間</t>
    <phoneticPr fontId="1"/>
  </si>
  <si>
    <t>タブレット端末/MELON
翻訳機通訳
EN, ZH, KO, PT, ES, VI, RU, TH, TL, NE, ID, HI, FR, DE, IT, MS, KM, MN
365日24時間</t>
    <phoneticPr fontId="1"/>
  </si>
  <si>
    <t xml:space="preserve">(※3）
救急科、内科、外科、小児科、精神科、皮膚科、脳神経外科、泌尿器科、整形外科、眼科、耳鼻咽喉科、産科、婦人科、歯科、その他：EN、ZH、RU、TH、ES、FR、HI、AR、NE、MY、UR、VI、PT、KO、MN、ID、TL
</t>
    <rPh sb="7" eb="8">
      <t>カ</t>
    </rPh>
    <phoneticPr fontId="1"/>
  </si>
  <si>
    <t>24時間：EN、ZH、RU、TH、ES、FR、HI、AR、NE、MY、UR、VI、PT、KO、MN、ID、TL</t>
    <rPh sb="2" eb="4">
      <t>ジカン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</si>
</sst>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
    <numFmt numFmtId="178" formatCode="0_ "/>
    <numFmt numFmtId="179" formatCode="0_);[Red]\(0\)"/>
    <numFmt numFmtId="180" formatCode="[&lt;=999]000;[&lt;=9999]000\-00;000\-0000"/>
  </numFmts>
  <fonts count="1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sz val="12"/>
      <name val="ＭＳ 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
      <sz val="12"/>
      <color theme="1"/>
      <name val="Microsoft JhengHei UI"/>
      <family val="3"/>
      <charset val="134"/>
    </font>
    <font>
      <sz val="11"/>
      <color rgb="FFFF0000"/>
      <name val="ＭＳ Ｐゴシック"/>
      <family val="3"/>
      <charset val="128"/>
    </font>
    <font>
      <sz val="11"/>
      <color rgb="FFFF0000"/>
      <name val="游ゴシック"/>
      <family val="3"/>
      <charset val="128"/>
      <scheme val="minor"/>
    </font>
    <font>
      <sz val="11"/>
      <color rgb="FFFF0000"/>
      <name val="游ゴシック"/>
      <family val="3"/>
      <charset val="128"/>
    </font>
    <font>
      <sz val="9"/>
      <color theme="1"/>
      <name val="ＭＳ Ｐゴシック"/>
      <family val="3"/>
      <charset val="128"/>
    </font>
    <font>
      <sz val="11"/>
      <color rgb="FFFF0000"/>
      <name val="ＭＳ Ｐゴシック"/>
      <family val="3"/>
    </font>
    <font>
      <b/>
      <sz val="11"/>
      <color rgb="FFFA7D00"/>
      <name val="游ゴシック"/>
      <family val="2"/>
      <charset val="128"/>
      <scheme val="minor"/>
    </font>
    <font>
      <u/>
      <sz val="11"/>
      <color theme="1"/>
      <name val="游ゴシック"/>
      <family val="3"/>
      <scheme val="minor"/>
    </font>
    <font>
      <sz val="10"/>
      <color theme="1"/>
      <name val="メイリオ"/>
      <family val="3"/>
      <charset val="128"/>
    </font>
    <font>
      <strike/>
      <sz val="12"/>
      <color theme="1"/>
      <name val="ＭＳ Ｐゴシック"/>
      <family val="3"/>
    </font>
    <font>
      <u/>
      <sz val="12"/>
      <color theme="1"/>
      <name val="游ゴシック"/>
      <family val="2"/>
      <charset val="128"/>
      <scheme val="minor"/>
    </font>
    <font>
      <b/>
      <sz val="14"/>
      <color theme="0"/>
      <name val="ＭＳ Ｐゴシック"/>
      <family val="3"/>
      <charset val="128"/>
    </font>
    <font>
      <b/>
      <sz val="14"/>
      <color rgb="FFFF0000"/>
      <name val="ＭＳ Ｐゴシック"/>
      <family val="3"/>
      <charset val="128"/>
    </font>
    <font>
      <b/>
      <u/>
      <sz val="12"/>
      <color rgb="FFFF0000"/>
      <name val="游ゴシック"/>
      <family val="3"/>
      <charset val="128"/>
      <scheme val="minor"/>
    </font>
  </fonts>
  <fills count="16">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
      <patternFill patternType="solid">
        <fgColor indexed="9"/>
        <bgColor auto="1"/>
      </patternFill>
    </fill>
    <fill>
      <patternFill patternType="solid">
        <fgColor theme="0"/>
        <bgColor rgb="FF000000"/>
      </patternFill>
    </fill>
    <fill>
      <patternFill patternType="solid">
        <fgColor theme="0"/>
        <bgColor auto="1"/>
      </patternFill>
    </fill>
    <fill>
      <patternFill patternType="solid">
        <fgColor theme="0"/>
        <bgColor theme="0"/>
      </patternFill>
    </fill>
  </fills>
  <borders count="40">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10"/>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tted">
        <color rgb="FF000000"/>
      </left>
      <right style="medium">
        <color rgb="FF000000"/>
      </right>
      <top/>
      <bottom/>
      <diagonal/>
    </border>
    <border>
      <left style="dotted">
        <color indexed="64"/>
      </left>
      <right style="medium">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0"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5" fillId="0" borderId="0"/>
    <xf numFmtId="0" fontId="54" fillId="0" borderId="0">
      <alignment vertical="center"/>
    </xf>
    <xf numFmtId="0" fontId="54" fillId="0" borderId="0">
      <alignment vertical="center"/>
    </xf>
    <xf numFmtId="0" fontId="2" fillId="0" borderId="0" applyNumberFormat="0" applyFill="0" applyBorder="0" applyAlignment="0" applyProtection="0">
      <alignment vertical="center"/>
    </xf>
    <xf numFmtId="0" fontId="6" fillId="0" borderId="0"/>
  </cellStyleXfs>
  <cellXfs count="54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89"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4" xfId="3" applyFont="1" applyFill="1" applyBorder="1">
      <alignment vertical="center"/>
    </xf>
    <xf numFmtId="0" fontId="40" fillId="4" borderId="2" xfId="3" applyFont="1" applyFill="1" applyBorder="1">
      <alignment vertical="center"/>
    </xf>
    <xf numFmtId="0" fontId="92" fillId="4" borderId="0" xfId="3" applyFont="1" applyFill="1" applyAlignment="1">
      <alignment vertical="center" wrapText="1"/>
    </xf>
    <xf numFmtId="0" fontId="89" fillId="4" borderId="0" xfId="0" applyFont="1" applyFill="1" applyAlignment="1">
      <alignment vertical="center" wrapText="1"/>
    </xf>
    <xf numFmtId="0" fontId="92" fillId="4" borderId="0" xfId="0" applyFont="1" applyFill="1" applyAlignment="1">
      <alignment vertical="center" wrapText="1"/>
    </xf>
    <xf numFmtId="0" fontId="89" fillId="4" borderId="0" xfId="0" applyFont="1" applyFill="1" applyAlignment="1">
      <alignment horizontal="center" vertical="center" wrapText="1"/>
    </xf>
    <xf numFmtId="0" fontId="92" fillId="4" borderId="0" xfId="4" applyFont="1" applyFill="1" applyAlignment="1">
      <alignment horizontal="left" vertical="center" wrapText="1"/>
    </xf>
    <xf numFmtId="0" fontId="89" fillId="0" borderId="0" xfId="0" applyFont="1" applyAlignment="1">
      <alignment vertical="center" wrapText="1"/>
    </xf>
    <xf numFmtId="0" fontId="89"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6" xfId="3" applyFont="1" applyFill="1" applyBorder="1">
      <alignment vertical="center"/>
    </xf>
    <xf numFmtId="0" fontId="83" fillId="4" borderId="0" xfId="4" applyFont="1" applyFill="1" applyAlignment="1">
      <alignment horizontal="left" vertical="center" wrapText="1"/>
    </xf>
    <xf numFmtId="0" fontId="40" fillId="4" borderId="5"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5" xfId="18" applyFont="1" applyFill="1" applyBorder="1" applyAlignment="1">
      <alignment vertical="center" wrapText="1"/>
    </xf>
    <xf numFmtId="176" fontId="40" fillId="4" borderId="0" xfId="3" applyNumberFormat="1" applyFont="1" applyFill="1" applyAlignment="1">
      <alignment vertical="center" shrinkToFit="1"/>
    </xf>
    <xf numFmtId="0" fontId="95" fillId="4" borderId="0" xfId="0" applyFont="1" applyFill="1" applyAlignment="1">
      <alignment vertical="center" wrapText="1"/>
    </xf>
    <xf numFmtId="0" fontId="95" fillId="0" borderId="0" xfId="0" applyFont="1" applyAlignment="1">
      <alignment vertical="center" wrapText="1"/>
    </xf>
    <xf numFmtId="176" fontId="40" fillId="4" borderId="0" xfId="3" applyNumberFormat="1" applyFont="1" applyFill="1" applyAlignment="1">
      <alignment vertical="center" wrapText="1" shrinkToFi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2" fillId="4" borderId="0" xfId="3" applyFont="1" applyFill="1">
      <alignment vertical="center"/>
    </xf>
    <xf numFmtId="0" fontId="92" fillId="4" borderId="0" xfId="0" applyFont="1" applyFill="1">
      <alignment vertical="center"/>
    </xf>
    <xf numFmtId="0" fontId="76" fillId="4" borderId="0" xfId="0" applyFont="1" applyFill="1">
      <alignment vertical="center"/>
    </xf>
    <xf numFmtId="0" fontId="89"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7" xfId="0" applyFont="1" applyFill="1" applyBorder="1">
      <alignment vertical="center"/>
    </xf>
    <xf numFmtId="0" fontId="6" fillId="4" borderId="0" xfId="0" applyFont="1" applyFill="1">
      <alignment vertical="center"/>
    </xf>
    <xf numFmtId="0" fontId="101"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5" xfId="18" applyFont="1" applyBorder="1">
      <alignment vertical="center"/>
    </xf>
    <xf numFmtId="0" fontId="40" fillId="0" borderId="0" xfId="18" applyFont="1" applyAlignment="1">
      <alignment vertical="center" wrapText="1"/>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2" fillId="4" borderId="0" xfId="4" applyFont="1" applyFill="1" applyAlignment="1">
      <alignment horizontal="left" vertical="center"/>
    </xf>
    <xf numFmtId="0" fontId="85" fillId="4" borderId="0" xfId="3" applyFont="1" applyFill="1" applyAlignment="1">
      <alignment vertical="center" wrapText="1"/>
    </xf>
    <xf numFmtId="0" fontId="16" fillId="4" borderId="0" xfId="5" applyFill="1">
      <alignment vertical="center"/>
    </xf>
    <xf numFmtId="0" fontId="99" fillId="4" borderId="0" xfId="0" applyFont="1" applyFill="1">
      <alignment vertical="center"/>
    </xf>
    <xf numFmtId="0" fontId="64" fillId="4" borderId="6" xfId="20" applyFont="1" applyFill="1" applyBorder="1">
      <alignment vertical="center"/>
    </xf>
    <xf numFmtId="0" fontId="95" fillId="0" borderId="0" xfId="0" applyFont="1" applyAlignment="1">
      <alignment horizontal="center" vertical="center"/>
    </xf>
    <xf numFmtId="0" fontId="95"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4" fillId="4" borderId="0" xfId="0" applyFont="1" applyFill="1" applyAlignment="1">
      <alignment vertical="center" wrapText="1"/>
    </xf>
    <xf numFmtId="0" fontId="0" fillId="0" borderId="9" xfId="0" applyBorder="1">
      <alignment vertical="center"/>
    </xf>
    <xf numFmtId="0" fontId="0" fillId="0" borderId="5" xfId="0" applyBorder="1">
      <alignment vertical="center"/>
    </xf>
    <xf numFmtId="0" fontId="16" fillId="0" borderId="5" xfId="0" applyFont="1" applyBorder="1" applyAlignment="1">
      <alignment vertical="center" wrapText="1"/>
    </xf>
    <xf numFmtId="0" fontId="0" fillId="0" borderId="10" xfId="0" applyBorder="1">
      <alignment vertical="center"/>
    </xf>
    <xf numFmtId="0" fontId="94" fillId="0" borderId="0" xfId="0" applyFont="1" applyAlignment="1">
      <alignment vertical="center" wrapText="1"/>
    </xf>
    <xf numFmtId="0" fontId="94"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2" fillId="0" borderId="0" xfId="3" applyFont="1" applyAlignment="1">
      <alignment vertical="center" wrapText="1"/>
    </xf>
    <xf numFmtId="0" fontId="40" fillId="4" borderId="6" xfId="3" applyFont="1" applyFill="1" applyBorder="1" applyAlignment="1">
      <alignment vertical="center" wrapText="1"/>
    </xf>
    <xf numFmtId="0" fontId="40" fillId="0" borderId="11" xfId="27" applyFont="1" applyBorder="1">
      <alignment vertical="center"/>
    </xf>
    <xf numFmtId="0" fontId="7" fillId="0" borderId="0" xfId="3" applyFont="1" applyAlignment="1">
      <alignment vertical="top" wrapText="1"/>
    </xf>
    <xf numFmtId="0" fontId="37" fillId="9" borderId="0" xfId="27" applyFont="1" applyFill="1">
      <alignment vertical="center"/>
    </xf>
    <xf numFmtId="0" fontId="37" fillId="9" borderId="12" xfId="27" applyFont="1" applyFill="1" applyBorder="1">
      <alignment vertical="center"/>
    </xf>
    <xf numFmtId="0" fontId="37" fillId="0" borderId="13" xfId="27" applyFont="1" applyBorder="1">
      <alignment vertical="center"/>
    </xf>
    <xf numFmtId="0" fontId="37" fillId="0" borderId="14" xfId="27" applyFont="1" applyBorder="1">
      <alignment vertical="center"/>
    </xf>
    <xf numFmtId="0" fontId="37" fillId="10" borderId="14" xfId="27" applyFont="1" applyFill="1" applyBorder="1">
      <alignment vertical="center"/>
    </xf>
    <xf numFmtId="0" fontId="37" fillId="0" borderId="15" xfId="27" applyFont="1" applyBorder="1">
      <alignment vertical="center"/>
    </xf>
    <xf numFmtId="0" fontId="37" fillId="0" borderId="16" xfId="27" applyFont="1" applyBorder="1">
      <alignment vertical="center"/>
    </xf>
    <xf numFmtId="0" fontId="37" fillId="0" borderId="0" xfId="27" applyFont="1">
      <alignment vertical="center"/>
    </xf>
    <xf numFmtId="0" fontId="37" fillId="10" borderId="0" xfId="27" applyFont="1" applyFill="1">
      <alignment vertical="center"/>
    </xf>
    <xf numFmtId="0" fontId="37" fillId="0" borderId="12" xfId="27" applyFont="1" applyBorder="1">
      <alignment vertical="center"/>
    </xf>
    <xf numFmtId="0" fontId="37" fillId="10" borderId="12" xfId="27" applyFont="1" applyFill="1" applyBorder="1">
      <alignment vertical="center"/>
    </xf>
    <xf numFmtId="0" fontId="37" fillId="10" borderId="16" xfId="27" applyFont="1" applyFill="1" applyBorder="1">
      <alignment vertical="center"/>
    </xf>
    <xf numFmtId="0" fontId="37" fillId="10" borderId="17" xfId="27" applyFont="1" applyFill="1" applyBorder="1">
      <alignment vertical="center"/>
    </xf>
    <xf numFmtId="0" fontId="37" fillId="0" borderId="3" xfId="27" applyFont="1" applyBorder="1">
      <alignment vertical="center"/>
    </xf>
    <xf numFmtId="0" fontId="37" fillId="0" borderId="18" xfId="27" applyFont="1" applyBorder="1">
      <alignment vertical="center"/>
    </xf>
    <xf numFmtId="0" fontId="115" fillId="0" borderId="0" xfId="0" applyFont="1">
      <alignment vertical="center"/>
    </xf>
    <xf numFmtId="0" fontId="116" fillId="0" borderId="0" xfId="0" applyFont="1">
      <alignment vertical="center"/>
    </xf>
    <xf numFmtId="0" fontId="99"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99" fillId="0" borderId="0" xfId="29" applyFont="1">
      <alignment vertical="center"/>
    </xf>
    <xf numFmtId="0" fontId="40" fillId="0" borderId="0" xfId="6" applyFont="1">
      <alignment vertical="center"/>
    </xf>
    <xf numFmtId="0" fontId="12" fillId="0" borderId="0" xfId="6" applyFont="1">
      <alignment vertical="center"/>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19" fillId="3" borderId="0" xfId="20" applyFont="1" applyFill="1" applyAlignment="1">
      <alignment vertical="top" wrapText="1"/>
    </xf>
    <xf numFmtId="0" fontId="119" fillId="2" borderId="0" xfId="20" applyFont="1" applyFill="1" applyAlignment="1">
      <alignment vertical="top" wrapText="1"/>
    </xf>
    <xf numFmtId="0" fontId="121" fillId="3" borderId="0" xfId="20" applyFont="1" applyFill="1" applyAlignment="1">
      <alignment vertical="top" wrapText="1"/>
    </xf>
    <xf numFmtId="0" fontId="119" fillId="0" borderId="0" xfId="20" applyFont="1" applyAlignment="1">
      <alignment vertical="top" wrapText="1"/>
    </xf>
    <xf numFmtId="0" fontId="118" fillId="0" borderId="0" xfId="20" applyFont="1">
      <alignment vertical="center"/>
    </xf>
    <xf numFmtId="0" fontId="113" fillId="0" borderId="0" xfId="0" applyFont="1">
      <alignment vertical="center"/>
    </xf>
    <xf numFmtId="0" fontId="40" fillId="6" borderId="5"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111" fillId="4" borderId="0" xfId="1" applyFont="1"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66" fillId="4" borderId="19" xfId="0" applyFont="1" applyFill="1" applyBorder="1" applyAlignment="1">
      <alignment vertical="center" wrapText="1"/>
    </xf>
    <xf numFmtId="0" fontId="16" fillId="4" borderId="20" xfId="0" applyFont="1" applyFill="1" applyBorder="1" applyAlignment="1">
      <alignment vertical="center" wrapText="1"/>
    </xf>
    <xf numFmtId="0" fontId="52" fillId="4" borderId="20" xfId="0" applyFont="1" applyFill="1" applyBorder="1" applyAlignment="1">
      <alignment vertical="center" wrapText="1"/>
    </xf>
    <xf numFmtId="0" fontId="99" fillId="0" borderId="0" xfId="3" applyFont="1">
      <alignment vertical="center"/>
    </xf>
    <xf numFmtId="176" fontId="99" fillId="0" borderId="0" xfId="3" applyNumberFormat="1" applyFont="1" applyAlignment="1">
      <alignment vertical="center" shrinkToFit="1"/>
    </xf>
    <xf numFmtId="0" fontId="12" fillId="11" borderId="7" xfId="0" applyFont="1" applyFill="1" applyBorder="1" applyAlignment="1">
      <alignment vertical="center" wrapText="1"/>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28" fillId="0" borderId="0" xfId="2" applyFont="1" applyAlignment="1">
      <alignment horizontal="right"/>
    </xf>
    <xf numFmtId="0" fontId="92" fillId="0" borderId="24" xfId="0" applyFont="1" applyBorder="1" applyAlignment="1">
      <alignment vertical="center" wrapText="1"/>
    </xf>
    <xf numFmtId="0" fontId="52" fillId="0" borderId="21" xfId="28" applyFont="1" applyFill="1" applyBorder="1">
      <alignment vertical="center"/>
    </xf>
    <xf numFmtId="0" fontId="52" fillId="0" borderId="22" xfId="28" applyFont="1" applyFill="1" applyBorder="1">
      <alignment vertical="center"/>
    </xf>
    <xf numFmtId="0" fontId="19" fillId="4" borderId="0" xfId="0" applyFont="1" applyFill="1">
      <alignment vertical="center"/>
    </xf>
    <xf numFmtId="0" fontId="19" fillId="0" borderId="0" xfId="0" applyFont="1">
      <alignment vertical="center"/>
    </xf>
    <xf numFmtId="0" fontId="134" fillId="4" borderId="0" xfId="0" applyFont="1" applyFill="1">
      <alignment vertical="center"/>
    </xf>
    <xf numFmtId="0" fontId="136" fillId="12" borderId="25" xfId="0" applyFont="1" applyFill="1" applyBorder="1">
      <alignment vertical="center"/>
    </xf>
    <xf numFmtId="0" fontId="136" fillId="12" borderId="26" xfId="0" applyFont="1" applyFill="1" applyBorder="1">
      <alignment vertical="center"/>
    </xf>
    <xf numFmtId="0" fontId="135" fillId="0" borderId="0" xfId="0" applyFont="1">
      <alignment vertical="center"/>
    </xf>
    <xf numFmtId="0" fontId="7" fillId="3" borderId="0" xfId="3" applyFont="1" applyFill="1" applyAlignment="1">
      <alignment vertical="top"/>
    </xf>
    <xf numFmtId="0" fontId="101" fillId="0" borderId="0" xfId="0" applyFont="1">
      <alignment vertical="center"/>
    </xf>
    <xf numFmtId="0" fontId="134" fillId="6" borderId="0" xfId="0" applyFont="1" applyFill="1">
      <alignment vertical="center"/>
    </xf>
    <xf numFmtId="0" fontId="99" fillId="0" borderId="0" xfId="18" applyFont="1" applyAlignment="1">
      <alignment vertical="center" wrapText="1"/>
    </xf>
    <xf numFmtId="0" fontId="134" fillId="0" borderId="0" xfId="17" applyFont="1" applyAlignment="1">
      <alignment vertical="center" wrapText="1"/>
    </xf>
    <xf numFmtId="0" fontId="7" fillId="3" borderId="0" xfId="3" applyFont="1" applyFill="1" applyAlignment="1">
      <alignment horizontal="center" vertical="top" wrapText="1"/>
    </xf>
    <xf numFmtId="0" fontId="40" fillId="0" borderId="5" xfId="0" applyFont="1" applyBorder="1">
      <alignment vertical="center"/>
    </xf>
    <xf numFmtId="0" fontId="129" fillId="0" borderId="0" xfId="0" applyFont="1">
      <alignment vertical="center"/>
    </xf>
    <xf numFmtId="0" fontId="0" fillId="0" borderId="0" xfId="20" applyFont="1">
      <alignment vertical="center"/>
    </xf>
    <xf numFmtId="0" fontId="138" fillId="4" borderId="0" xfId="20" applyFont="1" applyFill="1">
      <alignment vertical="center"/>
    </xf>
    <xf numFmtId="0" fontId="0" fillId="4" borderId="0" xfId="20" applyFont="1" applyFill="1">
      <alignment vertical="center"/>
    </xf>
    <xf numFmtId="0" fontId="101" fillId="4" borderId="0" xfId="0" applyFont="1" applyFill="1">
      <alignment vertical="center"/>
    </xf>
    <xf numFmtId="0" fontId="40" fillId="0" borderId="0" xfId="29" applyFont="1" applyAlignment="1">
      <alignment vertical="center" wrapText="1"/>
    </xf>
    <xf numFmtId="0" fontId="40" fillId="4" borderId="28" xfId="3" applyFont="1" applyFill="1" applyBorder="1">
      <alignment vertical="center"/>
    </xf>
    <xf numFmtId="0" fontId="40" fillId="4" borderId="28" xfId="3" applyFont="1" applyFill="1" applyBorder="1" applyAlignment="1">
      <alignment vertical="center" wrapText="1"/>
    </xf>
    <xf numFmtId="0" fontId="40" fillId="4" borderId="28" xfId="4" applyFont="1" applyFill="1" applyBorder="1" applyAlignment="1">
      <alignment horizontal="left" vertical="center"/>
    </xf>
    <xf numFmtId="0" fontId="64" fillId="4" borderId="28" xfId="20" applyFont="1" applyFill="1" applyBorder="1">
      <alignment vertical="center"/>
    </xf>
    <xf numFmtId="0" fontId="40" fillId="4" borderId="31" xfId="3" applyFont="1" applyFill="1" applyBorder="1" applyAlignment="1">
      <alignment vertical="center" wrapText="1"/>
    </xf>
    <xf numFmtId="0" fontId="40" fillId="0" borderId="31" xfId="27" applyFont="1" applyBorder="1">
      <alignment vertical="center"/>
    </xf>
    <xf numFmtId="0" fontId="40" fillId="4" borderId="31" xfId="3" applyFont="1" applyFill="1" applyBorder="1">
      <alignment vertical="center"/>
    </xf>
    <xf numFmtId="0" fontId="52" fillId="4" borderId="23" xfId="0" applyFont="1" applyFill="1" applyBorder="1">
      <alignment vertical="center"/>
    </xf>
    <xf numFmtId="0" fontId="52" fillId="4" borderId="23" xfId="0" applyFont="1" applyFill="1" applyBorder="1" applyAlignment="1">
      <alignment vertical="center" wrapText="1"/>
    </xf>
    <xf numFmtId="0" fontId="40" fillId="4" borderId="28" xfId="29" applyFont="1" applyFill="1" applyBorder="1" applyAlignment="1">
      <alignment vertical="center" wrapText="1"/>
    </xf>
    <xf numFmtId="0" fontId="40" fillId="4" borderId="28" xfId="29" applyFont="1" applyFill="1" applyBorder="1">
      <alignment vertical="center"/>
    </xf>
    <xf numFmtId="0" fontId="130" fillId="8" borderId="7" xfId="34" applyFont="1" applyFill="1" applyBorder="1" applyAlignment="1">
      <alignment vertical="center" wrapText="1"/>
    </xf>
    <xf numFmtId="0" fontId="66" fillId="4" borderId="0" xfId="6" applyFont="1" applyFill="1" applyAlignment="1">
      <alignment vertical="center" wrapText="1"/>
    </xf>
    <xf numFmtId="0" fontId="141" fillId="4" borderId="0" xfId="0" applyFont="1" applyFill="1" applyAlignment="1">
      <alignment vertical="center" wrapText="1"/>
    </xf>
    <xf numFmtId="0" fontId="40" fillId="4" borderId="0" xfId="29" applyFont="1" applyFill="1">
      <alignment vertical="center"/>
    </xf>
    <xf numFmtId="0" fontId="66" fillId="4" borderId="7" xfId="0" applyFont="1" applyFill="1" applyBorder="1" applyAlignment="1">
      <alignment vertical="center" wrapText="1"/>
    </xf>
    <xf numFmtId="0" fontId="52" fillId="4" borderId="7" xfId="0" applyFont="1" applyFill="1" applyBorder="1" applyAlignment="1">
      <alignment vertical="center" wrapText="1"/>
    </xf>
    <xf numFmtId="0" fontId="66" fillId="4" borderId="29" xfId="0" applyFont="1" applyFill="1" applyBorder="1" applyAlignment="1">
      <alignment vertical="center" wrapText="1"/>
    </xf>
    <xf numFmtId="0" fontId="141" fillId="4" borderId="30" xfId="0" applyFont="1" applyFill="1" applyBorder="1" applyAlignment="1">
      <alignment vertical="center" wrapText="1"/>
    </xf>
    <xf numFmtId="0" fontId="40" fillId="4" borderId="0" xfId="6" applyFont="1" applyFill="1">
      <alignment vertical="center"/>
    </xf>
    <xf numFmtId="0" fontId="40" fillId="4" borderId="16" xfId="0" applyFont="1" applyFill="1" applyBorder="1" applyAlignment="1">
      <alignment vertical="center" wrapText="1"/>
    </xf>
    <xf numFmtId="0" fontId="52" fillId="4" borderId="8" xfId="0" applyFont="1" applyFill="1" applyBorder="1">
      <alignment vertical="center"/>
    </xf>
    <xf numFmtId="0" fontId="40" fillId="4" borderId="28" xfId="3" applyFont="1" applyFill="1" applyBorder="1" applyAlignment="1">
      <alignment vertical="center" shrinkToFit="1"/>
    </xf>
    <xf numFmtId="0" fontId="40" fillId="4" borderId="31" xfId="0" applyFont="1" applyFill="1" applyBorder="1">
      <alignment vertical="center"/>
    </xf>
    <xf numFmtId="0" fontId="52" fillId="4" borderId="32" xfId="0" applyFont="1" applyFill="1" applyBorder="1">
      <alignment vertical="center"/>
    </xf>
    <xf numFmtId="0" fontId="52" fillId="4" borderId="31" xfId="0" applyFont="1" applyFill="1" applyBorder="1">
      <alignment vertical="center"/>
    </xf>
    <xf numFmtId="0" fontId="130" fillId="4" borderId="7" xfId="0" applyFont="1" applyFill="1" applyBorder="1" applyAlignment="1">
      <alignment horizontal="left" vertical="center" wrapText="1"/>
    </xf>
    <xf numFmtId="0" fontId="131" fillId="4" borderId="27" xfId="0" applyFont="1" applyFill="1" applyBorder="1" applyAlignment="1">
      <alignment horizontal="left" vertical="center" wrapText="1"/>
    </xf>
    <xf numFmtId="0" fontId="111" fillId="4" borderId="0" xfId="1" applyFont="1" applyFill="1" applyAlignment="1">
      <alignment horizontal="left" vertical="center" wrapText="1"/>
    </xf>
    <xf numFmtId="0" fontId="40" fillId="4" borderId="31" xfId="3" applyFont="1" applyFill="1" applyBorder="1" applyAlignment="1">
      <alignment horizontal="left" vertical="center" wrapText="1"/>
    </xf>
    <xf numFmtId="0" fontId="40" fillId="4" borderId="31" xfId="0" applyFont="1" applyFill="1" applyBorder="1" applyAlignment="1">
      <alignment horizontal="left" vertical="center" wrapText="1"/>
    </xf>
    <xf numFmtId="0" fontId="111" fillId="4" borderId="31" xfId="1" applyFont="1" applyFill="1" applyBorder="1" applyAlignment="1">
      <alignment horizontal="left" vertical="center" wrapText="1"/>
    </xf>
    <xf numFmtId="0" fontId="132" fillId="4" borderId="0" xfId="0" applyFont="1" applyFill="1" applyAlignment="1">
      <alignment horizontal="justify" vertical="center" wrapText="1"/>
    </xf>
    <xf numFmtId="0" fontId="132" fillId="4" borderId="0" xfId="0" applyFont="1" applyFill="1" applyAlignment="1">
      <alignment vertical="center" wrapText="1"/>
    </xf>
    <xf numFmtId="0" fontId="40" fillId="4" borderId="0" xfId="0" applyFont="1" applyFill="1" applyAlignment="1">
      <alignment vertical="center" wrapText="1" shrinkToFit="1"/>
    </xf>
    <xf numFmtId="0" fontId="0" fillId="4" borderId="0" xfId="0" applyFill="1" applyAlignment="1">
      <alignment horizontal="left" vertical="center" wrapText="1"/>
    </xf>
    <xf numFmtId="0" fontId="40" fillId="4" borderId="32" xfId="3" applyFont="1" applyFill="1" applyBorder="1" applyAlignment="1">
      <alignment vertical="center" wrapText="1"/>
    </xf>
    <xf numFmtId="0" fontId="40" fillId="4" borderId="33" xfId="3" applyFont="1" applyFill="1" applyBorder="1" applyAlignment="1">
      <alignment vertical="center" wrapText="1"/>
    </xf>
    <xf numFmtId="0" fontId="40" fillId="4" borderId="0" xfId="27" applyFont="1" applyFill="1">
      <alignment vertical="center"/>
    </xf>
    <xf numFmtId="0" fontId="64" fillId="4" borderId="6" xfId="20" applyFont="1" applyFill="1" applyBorder="1" applyAlignment="1">
      <alignment vertical="center" wrapText="1"/>
    </xf>
    <xf numFmtId="0" fontId="64" fillId="4" borderId="31" xfId="20" applyFont="1" applyFill="1" applyBorder="1">
      <alignment vertical="center"/>
    </xf>
    <xf numFmtId="0" fontId="110" fillId="4" borderId="0" xfId="1" applyFont="1" applyFill="1">
      <alignment vertical="center"/>
    </xf>
    <xf numFmtId="0" fontId="127" fillId="4" borderId="0" xfId="1" applyFont="1" applyFill="1">
      <alignment vertical="center"/>
    </xf>
    <xf numFmtId="0" fontId="143" fillId="4" borderId="0" xfId="1" applyFont="1" applyFill="1">
      <alignment vertical="center"/>
    </xf>
    <xf numFmtId="0" fontId="40" fillId="4" borderId="34" xfId="3" applyFont="1" applyFill="1" applyBorder="1">
      <alignment vertical="center"/>
    </xf>
    <xf numFmtId="0" fontId="40" fillId="4" borderId="34" xfId="3" applyFont="1" applyFill="1" applyBorder="1" applyAlignment="1">
      <alignment horizontal="left" vertical="center"/>
    </xf>
    <xf numFmtId="0" fontId="40" fillId="4" borderId="34" xfId="3" applyFont="1" applyFill="1" applyBorder="1" applyAlignment="1">
      <alignment vertical="center" wrapText="1"/>
    </xf>
    <xf numFmtId="0" fontId="40" fillId="4" borderId="34" xfId="0" applyFont="1" applyFill="1" applyBorder="1">
      <alignment vertical="center"/>
    </xf>
    <xf numFmtId="0" fontId="52" fillId="4" borderId="34" xfId="0" applyFont="1" applyFill="1" applyBorder="1">
      <alignment vertical="center"/>
    </xf>
    <xf numFmtId="0" fontId="40" fillId="4" borderId="34" xfId="0" applyFont="1" applyFill="1" applyBorder="1" applyAlignment="1">
      <alignment horizontal="left" vertical="center"/>
    </xf>
    <xf numFmtId="0" fontId="40" fillId="0" borderId="34" xfId="3" applyFont="1" applyBorder="1">
      <alignment vertical="center"/>
    </xf>
    <xf numFmtId="0" fontId="40" fillId="0" borderId="34" xfId="3" applyFont="1" applyBorder="1" applyAlignment="1">
      <alignment vertical="center" wrapText="1"/>
    </xf>
    <xf numFmtId="0" fontId="40" fillId="4" borderId="34" xfId="20" applyFont="1" applyFill="1" applyBorder="1" applyAlignment="1">
      <alignment vertical="center" wrapText="1"/>
    </xf>
    <xf numFmtId="0" fontId="40" fillId="4" borderId="34" xfId="20" applyFont="1" applyFill="1" applyBorder="1">
      <alignment vertical="center"/>
    </xf>
    <xf numFmtId="0" fontId="52" fillId="4" borderId="34" xfId="0" applyFont="1" applyFill="1" applyBorder="1" applyAlignment="1">
      <alignment vertical="center" wrapText="1"/>
    </xf>
    <xf numFmtId="0" fontId="40" fillId="4" borderId="33" xfId="3" applyFont="1" applyFill="1" applyBorder="1">
      <alignment vertical="center"/>
    </xf>
    <xf numFmtId="0" fontId="52" fillId="4" borderId="31" xfId="1" applyFont="1" applyFill="1" applyBorder="1">
      <alignment vertical="center"/>
    </xf>
    <xf numFmtId="0" fontId="111" fillId="4" borderId="34" xfId="1" applyFont="1" applyFill="1" applyBorder="1">
      <alignment vertical="center"/>
    </xf>
    <xf numFmtId="0" fontId="52" fillId="4" borderId="34" xfId="1" applyFont="1" applyFill="1" applyBorder="1" applyAlignment="1">
      <alignment vertical="center"/>
    </xf>
    <xf numFmtId="0" fontId="52" fillId="4" borderId="33" xfId="0" applyFont="1" applyFill="1" applyBorder="1">
      <alignment vertical="center"/>
    </xf>
    <xf numFmtId="0" fontId="40" fillId="4" borderId="34" xfId="0" applyFont="1" applyFill="1" applyBorder="1" applyAlignment="1">
      <alignment vertical="center" wrapText="1"/>
    </xf>
    <xf numFmtId="0" fontId="40" fillId="4" borderId="33" xfId="3" applyFont="1" applyFill="1" applyBorder="1" applyAlignment="1">
      <alignment horizontal="left" vertical="center" wrapText="1"/>
    </xf>
    <xf numFmtId="0" fontId="40" fillId="4" borderId="31" xfId="29" applyFont="1" applyFill="1" applyBorder="1" applyAlignment="1">
      <alignment vertical="center" wrapText="1"/>
    </xf>
    <xf numFmtId="0" fontId="40" fillId="4" borderId="31" xfId="29" applyFont="1" applyFill="1" applyBorder="1">
      <alignment vertical="center"/>
    </xf>
    <xf numFmtId="0" fontId="40" fillId="4" borderId="33" xfId="29" applyFont="1" applyFill="1" applyBorder="1">
      <alignment vertical="center"/>
    </xf>
    <xf numFmtId="0" fontId="40" fillId="4" borderId="33" xfId="29" applyFont="1" applyFill="1" applyBorder="1" applyAlignment="1">
      <alignment vertical="center" wrapText="1"/>
    </xf>
    <xf numFmtId="0" fontId="111" fillId="4" borderId="31" xfId="1" applyFont="1" applyFill="1" applyBorder="1" applyAlignment="1">
      <alignment vertical="center" wrapText="1"/>
    </xf>
    <xf numFmtId="0" fontId="92" fillId="4" borderId="31" xfId="3" applyFont="1" applyFill="1" applyBorder="1" applyAlignment="1">
      <alignment vertical="center" wrapText="1"/>
    </xf>
    <xf numFmtId="0" fontId="92" fillId="4" borderId="31" xfId="4" applyFont="1" applyFill="1" applyBorder="1" applyAlignment="1">
      <alignment horizontal="left" vertical="center" wrapText="1"/>
    </xf>
    <xf numFmtId="0" fontId="40" fillId="4" borderId="31" xfId="0" applyFont="1" applyFill="1" applyBorder="1" applyAlignment="1">
      <alignment vertical="center" shrinkToFit="1"/>
    </xf>
    <xf numFmtId="0" fontId="40" fillId="4" borderId="34" xfId="3" applyFont="1" applyFill="1" applyBorder="1" applyAlignment="1">
      <alignment horizontal="left" vertical="center" wrapText="1"/>
    </xf>
    <xf numFmtId="0" fontId="40" fillId="4" borderId="34" xfId="0" applyFont="1" applyFill="1" applyBorder="1" applyAlignment="1">
      <alignment horizontal="left" vertical="center" wrapText="1"/>
    </xf>
    <xf numFmtId="0" fontId="52" fillId="4" borderId="31" xfId="0" applyFont="1" applyFill="1" applyBorder="1" applyAlignment="1">
      <alignment vertical="center" wrapText="1"/>
    </xf>
    <xf numFmtId="0" fontId="16" fillId="4" borderId="31" xfId="0" applyFont="1" applyFill="1" applyBorder="1" applyAlignment="1">
      <alignment vertical="center" wrapText="1"/>
    </xf>
    <xf numFmtId="0" fontId="40" fillId="4" borderId="34" xfId="1" applyFont="1" applyFill="1" applyBorder="1">
      <alignment vertical="center"/>
    </xf>
    <xf numFmtId="0" fontId="144" fillId="3" borderId="0" xfId="3" applyFont="1" applyFill="1" applyAlignment="1">
      <alignment vertical="top" wrapText="1"/>
    </xf>
    <xf numFmtId="0" fontId="144" fillId="2" borderId="0" xfId="3" applyFont="1" applyFill="1" applyAlignment="1">
      <alignment vertical="top" wrapText="1"/>
    </xf>
    <xf numFmtId="0" fontId="40" fillId="6" borderId="0" xfId="3" applyFont="1" applyFill="1">
      <alignment vertical="center"/>
    </xf>
    <xf numFmtId="0" fontId="94" fillId="4" borderId="31" xfId="3" applyFont="1" applyFill="1" applyBorder="1">
      <alignment vertical="center"/>
    </xf>
    <xf numFmtId="0" fontId="40" fillId="4" borderId="31" xfId="4" applyFont="1" applyFill="1" applyBorder="1" applyAlignment="1">
      <alignment horizontal="left" vertical="center" wrapText="1"/>
    </xf>
    <xf numFmtId="0" fontId="111" fillId="4" borderId="34" xfId="1" applyFont="1" applyFill="1" applyBorder="1" applyAlignment="1">
      <alignment vertical="center" wrapText="1"/>
    </xf>
    <xf numFmtId="0" fontId="40" fillId="4" borderId="34" xfId="3" applyFont="1" applyFill="1" applyBorder="1" applyAlignment="1">
      <alignment vertical="center" shrinkToFit="1"/>
    </xf>
    <xf numFmtId="0" fontId="40" fillId="4" borderId="34" xfId="27" applyFont="1" applyFill="1" applyBorder="1">
      <alignment vertical="center"/>
    </xf>
    <xf numFmtId="0" fontId="40" fillId="4" borderId="34" xfId="0" applyFont="1" applyFill="1" applyBorder="1" applyAlignment="1">
      <alignment vertical="center" shrinkToFit="1"/>
    </xf>
    <xf numFmtId="0" fontId="40" fillId="4" borderId="34" xfId="9" applyFont="1" applyFill="1" applyBorder="1" applyAlignment="1">
      <alignment vertical="center"/>
    </xf>
    <xf numFmtId="49" fontId="40" fillId="4" borderId="35" xfId="28" applyNumberFormat="1" applyFont="1" applyFill="1" applyBorder="1">
      <alignment vertical="center"/>
    </xf>
    <xf numFmtId="49" fontId="52" fillId="4" borderId="35" xfId="28" applyNumberFormat="1" applyFont="1" applyFill="1" applyBorder="1" applyAlignment="1">
      <alignment horizontal="left" vertical="center"/>
    </xf>
    <xf numFmtId="49" fontId="52" fillId="4" borderId="35" xfId="28" applyNumberFormat="1" applyFont="1" applyFill="1" applyBorder="1">
      <alignment vertical="center"/>
    </xf>
    <xf numFmtId="49" fontId="52" fillId="4" borderId="35" xfId="28" applyNumberFormat="1" applyFont="1" applyFill="1" applyBorder="1" applyAlignment="1">
      <alignment horizontal="center" vertical="center"/>
    </xf>
    <xf numFmtId="49" fontId="52" fillId="4" borderId="35" xfId="28" applyNumberFormat="1" applyFont="1" applyFill="1" applyBorder="1" applyAlignment="1">
      <alignment vertical="center" wrapText="1"/>
    </xf>
    <xf numFmtId="0" fontId="52" fillId="4" borderId="35" xfId="28" applyFont="1" applyFill="1" applyBorder="1">
      <alignment vertical="center"/>
    </xf>
    <xf numFmtId="49" fontId="52" fillId="4" borderId="36" xfId="28" applyNumberFormat="1" applyFont="1" applyFill="1" applyBorder="1">
      <alignment vertical="center"/>
    </xf>
    <xf numFmtId="0" fontId="52" fillId="4" borderId="37" xfId="0" applyFont="1" applyFill="1" applyBorder="1" applyAlignment="1">
      <alignment vertical="center" wrapText="1"/>
    </xf>
    <xf numFmtId="0" fontId="40" fillId="4" borderId="38" xfId="3" applyFont="1" applyFill="1" applyBorder="1" applyAlignment="1">
      <alignment horizontal="left" vertical="center" wrapText="1"/>
    </xf>
    <xf numFmtId="0" fontId="40" fillId="4" borderId="38" xfId="0" applyFont="1" applyFill="1" applyBorder="1" applyAlignment="1">
      <alignment horizontal="left" vertical="center" wrapText="1"/>
    </xf>
    <xf numFmtId="49" fontId="40" fillId="4" borderId="36" xfId="28" applyNumberFormat="1" applyFont="1" applyFill="1" applyBorder="1" applyAlignment="1">
      <alignment horizontal="left" vertical="center" wrapText="1"/>
    </xf>
    <xf numFmtId="0" fontId="0" fillId="4" borderId="38" xfId="0" applyFill="1" applyBorder="1" applyAlignment="1">
      <alignment horizontal="left" vertical="center" wrapText="1"/>
    </xf>
    <xf numFmtId="0" fontId="52" fillId="4" borderId="38" xfId="0" applyFont="1" applyFill="1" applyBorder="1" applyAlignment="1">
      <alignment horizontal="left" vertical="center" wrapText="1"/>
    </xf>
    <xf numFmtId="0" fontId="40" fillId="4" borderId="38" xfId="3" applyFont="1" applyFill="1" applyBorder="1" applyAlignment="1">
      <alignment vertical="center" wrapText="1"/>
    </xf>
    <xf numFmtId="49" fontId="52" fillId="4" borderId="38" xfId="28" applyNumberFormat="1" applyFont="1" applyFill="1" applyBorder="1" applyAlignment="1">
      <alignment horizontal="left" vertical="center" wrapText="1"/>
    </xf>
    <xf numFmtId="0" fontId="0" fillId="4" borderId="38" xfId="1" applyFont="1" applyFill="1" applyBorder="1" applyAlignment="1">
      <alignment horizontal="left" vertical="center" wrapText="1"/>
    </xf>
    <xf numFmtId="0" fontId="40" fillId="4" borderId="38" xfId="0" applyFont="1" applyFill="1" applyBorder="1" applyAlignment="1">
      <alignment vertical="center" wrapText="1"/>
    </xf>
    <xf numFmtId="0" fontId="40" fillId="4" borderId="37" xfId="3" applyFont="1" applyFill="1" applyBorder="1" applyAlignment="1">
      <alignment horizontal="left" vertical="center" wrapText="1"/>
    </xf>
    <xf numFmtId="49" fontId="52" fillId="4" borderId="35" xfId="28" applyNumberFormat="1" applyFont="1" applyFill="1" applyBorder="1" applyAlignment="1">
      <alignment horizontal="left" vertical="center" wrapText="1"/>
    </xf>
    <xf numFmtId="0" fontId="110" fillId="4" borderId="34" xfId="1" applyFont="1" applyFill="1" applyBorder="1">
      <alignment vertical="center"/>
    </xf>
    <xf numFmtId="0" fontId="0" fillId="4" borderId="34" xfId="0" applyFill="1" applyBorder="1">
      <alignment vertical="center"/>
    </xf>
    <xf numFmtId="0" fontId="129" fillId="4" borderId="0" xfId="0" applyFont="1" applyFill="1">
      <alignment vertical="center"/>
    </xf>
    <xf numFmtId="0" fontId="40" fillId="15" borderId="0" xfId="0" applyFont="1" applyFill="1" applyAlignment="1">
      <alignment vertical="center" wrapText="1"/>
    </xf>
    <xf numFmtId="0" fontId="40" fillId="4" borderId="38" xfId="3" applyFont="1" applyFill="1" applyBorder="1">
      <alignment vertical="center"/>
    </xf>
    <xf numFmtId="0" fontId="52" fillId="4" borderId="38" xfId="0" applyFont="1" applyFill="1" applyBorder="1">
      <alignment vertical="center"/>
    </xf>
    <xf numFmtId="0" fontId="40" fillId="4" borderId="38" xfId="4" applyFont="1" applyFill="1" applyBorder="1" applyAlignment="1">
      <alignment horizontal="left" vertical="center"/>
    </xf>
    <xf numFmtId="0" fontId="40" fillId="4" borderId="38" xfId="3" applyFont="1" applyFill="1" applyBorder="1" applyAlignment="1">
      <alignment horizontal="center" vertical="center"/>
    </xf>
    <xf numFmtId="0" fontId="124" fillId="0" borderId="0" xfId="0" applyFont="1">
      <alignment vertical="center"/>
    </xf>
    <xf numFmtId="0" fontId="40" fillId="0" borderId="38" xfId="3" applyFont="1" applyBorder="1">
      <alignment vertical="center"/>
    </xf>
    <xf numFmtId="0" fontId="40" fillId="0" borderId="38" xfId="3" applyFont="1" applyBorder="1" applyAlignment="1">
      <alignment vertical="center" wrapText="1"/>
    </xf>
    <xf numFmtId="0" fontId="52" fillId="0" borderId="38" xfId="0" applyFont="1" applyBorder="1" applyAlignment="1">
      <alignment vertical="center" wrapText="1"/>
    </xf>
    <xf numFmtId="0" fontId="0" fillId="0" borderId="34" xfId="0" applyBorder="1">
      <alignment vertical="center"/>
    </xf>
    <xf numFmtId="0" fontId="2" fillId="0" borderId="34" xfId="1" applyBorder="1" applyAlignment="1">
      <alignment horizontal="center" vertical="center"/>
    </xf>
    <xf numFmtId="0" fontId="64" fillId="4" borderId="34" xfId="3" applyFont="1" applyFill="1" applyBorder="1">
      <alignment vertical="center"/>
    </xf>
    <xf numFmtId="0" fontId="40" fillId="4" borderId="37" xfId="3" applyFont="1" applyFill="1" applyBorder="1" applyAlignment="1">
      <alignment vertical="center" wrapText="1"/>
    </xf>
    <xf numFmtId="0" fontId="40" fillId="4" borderId="34" xfId="16" applyFont="1" applyFill="1" applyBorder="1">
      <alignment vertical="center"/>
    </xf>
    <xf numFmtId="178" fontId="40" fillId="4" borderId="34" xfId="3" applyNumberFormat="1" applyFont="1" applyFill="1" applyBorder="1" applyAlignment="1">
      <alignment vertical="center" wrapText="1"/>
    </xf>
    <xf numFmtId="0" fontId="52" fillId="0" borderId="34" xfId="0" applyFont="1" applyBorder="1" applyAlignment="1">
      <alignment vertical="center" wrapText="1"/>
    </xf>
    <xf numFmtId="0" fontId="40" fillId="4" borderId="34" xfId="20" applyFont="1" applyFill="1" applyBorder="1" applyAlignment="1">
      <alignment vertical="top" wrapText="1"/>
    </xf>
    <xf numFmtId="0" fontId="140" fillId="4" borderId="34" xfId="23" applyFont="1" applyFill="1" applyBorder="1">
      <alignment vertical="center"/>
    </xf>
    <xf numFmtId="0" fontId="64" fillId="4" borderId="34" xfId="20" applyFont="1" applyFill="1" applyBorder="1">
      <alignment vertical="center"/>
    </xf>
    <xf numFmtId="0" fontId="64" fillId="4" borderId="34" xfId="20" applyFont="1" applyFill="1" applyBorder="1" applyAlignment="1">
      <alignment vertical="center" wrapText="1"/>
    </xf>
    <xf numFmtId="0" fontId="64" fillId="4" borderId="34" xfId="20" applyFont="1" applyFill="1" applyBorder="1" applyAlignment="1">
      <alignment horizontal="left" vertical="top" wrapText="1"/>
    </xf>
    <xf numFmtId="49" fontId="40" fillId="4" borderId="35" xfId="0" applyNumberFormat="1" applyFont="1" applyFill="1" applyBorder="1">
      <alignment vertical="center"/>
    </xf>
    <xf numFmtId="49" fontId="40" fillId="4" borderId="35" xfId="0" applyNumberFormat="1" applyFont="1" applyFill="1" applyBorder="1" applyAlignment="1">
      <alignment vertical="center" wrapText="1"/>
    </xf>
    <xf numFmtId="49" fontId="40" fillId="4" borderId="35" xfId="0" applyNumberFormat="1" applyFont="1" applyFill="1" applyBorder="1" applyAlignment="1">
      <alignment horizontal="left" vertical="center"/>
    </xf>
    <xf numFmtId="0" fontId="40" fillId="4" borderId="38" xfId="3" applyFont="1" applyFill="1" applyBorder="1" applyAlignment="1">
      <alignment horizontal="left" vertical="center"/>
    </xf>
    <xf numFmtId="0" fontId="40" fillId="4" borderId="38" xfId="1" applyFont="1" applyFill="1" applyBorder="1" applyAlignment="1">
      <alignment vertical="center"/>
    </xf>
    <xf numFmtId="0" fontId="111" fillId="4" borderId="38" xfId="1" applyFont="1" applyFill="1" applyBorder="1" applyAlignment="1">
      <alignment vertical="center"/>
    </xf>
    <xf numFmtId="14" fontId="40" fillId="4" borderId="38" xfId="3" applyNumberFormat="1" applyFont="1" applyFill="1" applyBorder="1">
      <alignment vertical="center"/>
    </xf>
    <xf numFmtId="0" fontId="52" fillId="4" borderId="38" xfId="3" applyFont="1" applyFill="1" applyBorder="1">
      <alignment vertical="center"/>
    </xf>
    <xf numFmtId="0" fontId="40" fillId="13" borderId="38" xfId="0" applyFont="1" applyFill="1" applyBorder="1">
      <alignment vertical="center"/>
    </xf>
    <xf numFmtId="0" fontId="40" fillId="13" borderId="38" xfId="0" applyFont="1" applyFill="1" applyBorder="1" applyAlignment="1">
      <alignment vertical="center" wrapText="1"/>
    </xf>
    <xf numFmtId="0" fontId="111" fillId="13" borderId="38" xfId="1" applyFont="1" applyFill="1" applyBorder="1">
      <alignment vertical="center"/>
    </xf>
    <xf numFmtId="0" fontId="40" fillId="13" borderId="38" xfId="0" applyFont="1" applyFill="1" applyBorder="1" applyAlignment="1">
      <alignment horizontal="left" vertical="center"/>
    </xf>
    <xf numFmtId="0" fontId="110" fillId="4" borderId="38" xfId="1" applyFont="1" applyFill="1" applyBorder="1" applyAlignment="1">
      <alignment vertical="center"/>
    </xf>
    <xf numFmtId="0" fontId="40" fillId="4" borderId="38" xfId="0" applyFont="1" applyFill="1" applyBorder="1">
      <alignment vertical="center"/>
    </xf>
    <xf numFmtId="0" fontId="40" fillId="4" borderId="38" xfId="0" applyFont="1" applyFill="1" applyBorder="1" applyAlignment="1">
      <alignment horizontal="left" vertical="center"/>
    </xf>
    <xf numFmtId="0" fontId="40" fillId="4" borderId="38" xfId="20" applyFont="1" applyFill="1" applyBorder="1" applyAlignment="1">
      <alignment vertical="center" wrapText="1"/>
    </xf>
    <xf numFmtId="0" fontId="66" fillId="4" borderId="38" xfId="3" applyFont="1" applyFill="1" applyBorder="1" applyAlignment="1">
      <alignment vertical="center" wrapText="1"/>
    </xf>
    <xf numFmtId="0" fontId="40" fillId="4" borderId="38" xfId="3" applyFont="1" applyFill="1" applyBorder="1" applyAlignment="1">
      <alignment horizontal="center" vertical="center" wrapText="1"/>
    </xf>
    <xf numFmtId="0" fontId="40" fillId="4" borderId="38" xfId="20" applyFont="1" applyFill="1" applyBorder="1">
      <alignment vertical="center"/>
    </xf>
    <xf numFmtId="0" fontId="52" fillId="4" borderId="38" xfId="0" applyFont="1" applyFill="1" applyBorder="1" applyAlignment="1">
      <alignment vertical="center" wrapText="1"/>
    </xf>
    <xf numFmtId="0" fontId="99" fillId="6" borderId="38" xfId="3" applyFont="1" applyFill="1" applyBorder="1" applyAlignment="1">
      <alignment vertical="center" wrapText="1"/>
    </xf>
    <xf numFmtId="0" fontId="52" fillId="4" borderId="38" xfId="1" applyFont="1" applyFill="1" applyBorder="1">
      <alignment vertical="center"/>
    </xf>
    <xf numFmtId="0" fontId="52" fillId="13" borderId="38" xfId="0" applyFont="1" applyFill="1" applyBorder="1" applyAlignment="1">
      <alignment vertical="center" wrapText="1"/>
    </xf>
    <xf numFmtId="0" fontId="111" fillId="4" borderId="38" xfId="1" applyFont="1" applyFill="1" applyBorder="1">
      <alignment vertical="center"/>
    </xf>
    <xf numFmtId="0" fontId="122" fillId="4" borderId="38" xfId="0" applyFont="1" applyFill="1" applyBorder="1">
      <alignment vertical="center"/>
    </xf>
    <xf numFmtId="0" fontId="65" fillId="4" borderId="38" xfId="3" applyFont="1" applyFill="1" applyBorder="1">
      <alignment vertical="center"/>
    </xf>
    <xf numFmtId="0" fontId="16" fillId="4" borderId="38" xfId="0" applyFont="1" applyFill="1" applyBorder="1">
      <alignment vertical="center"/>
    </xf>
    <xf numFmtId="0" fontId="123" fillId="4" borderId="38" xfId="3" applyFont="1" applyFill="1" applyBorder="1">
      <alignment vertical="center"/>
    </xf>
    <xf numFmtId="0" fontId="106" fillId="4" borderId="38" xfId="0" applyFont="1" applyFill="1" applyBorder="1">
      <alignment vertical="center"/>
    </xf>
    <xf numFmtId="0" fontId="106" fillId="4" borderId="38" xfId="0" applyFont="1" applyFill="1" applyBorder="1" applyAlignment="1">
      <alignment vertical="center" wrapText="1"/>
    </xf>
    <xf numFmtId="0" fontId="52" fillId="4" borderId="38" xfId="1" applyFont="1" applyFill="1" applyBorder="1" applyAlignment="1">
      <alignment vertical="center"/>
    </xf>
    <xf numFmtId="0" fontId="40" fillId="4" borderId="38" xfId="9" applyFont="1" applyFill="1" applyBorder="1">
      <alignment vertical="center"/>
    </xf>
    <xf numFmtId="14" fontId="40" fillId="4" borderId="38" xfId="0" applyNumberFormat="1" applyFont="1" applyFill="1" applyBorder="1">
      <alignment vertical="center"/>
    </xf>
    <xf numFmtId="0" fontId="127" fillId="4" borderId="38" xfId="1" applyFont="1" applyFill="1" applyBorder="1">
      <alignment vertical="center"/>
    </xf>
    <xf numFmtId="49" fontId="40" fillId="4" borderId="38" xfId="0" applyNumberFormat="1" applyFont="1" applyFill="1" applyBorder="1" applyAlignment="1">
      <alignment vertical="center" readingOrder="1"/>
    </xf>
    <xf numFmtId="49" fontId="40" fillId="4" borderId="38" xfId="0" applyNumberFormat="1" applyFont="1" applyFill="1" applyBorder="1" applyAlignment="1">
      <alignment vertical="center" wrapText="1" readingOrder="1"/>
    </xf>
    <xf numFmtId="180" fontId="40" fillId="4" borderId="38" xfId="3" applyNumberFormat="1" applyFont="1" applyFill="1" applyBorder="1">
      <alignment vertical="center"/>
    </xf>
    <xf numFmtId="49" fontId="52" fillId="4" borderId="38" xfId="28" applyNumberFormat="1" applyFont="1" applyFill="1" applyBorder="1">
      <alignment vertical="center"/>
    </xf>
    <xf numFmtId="49" fontId="52" fillId="4" borderId="38" xfId="28" applyNumberFormat="1" applyFont="1" applyFill="1" applyBorder="1" applyAlignment="1">
      <alignment vertical="center" wrapText="1"/>
    </xf>
    <xf numFmtId="0" fontId="52" fillId="4" borderId="38" xfId="28" applyFont="1" applyFill="1" applyBorder="1" applyAlignment="1">
      <alignment vertical="center" wrapText="1"/>
    </xf>
    <xf numFmtId="0" fontId="52" fillId="4" borderId="38" xfId="28" applyFont="1" applyFill="1" applyBorder="1">
      <alignment vertical="center"/>
    </xf>
    <xf numFmtId="0" fontId="52" fillId="14" borderId="38" xfId="28" applyFont="1" applyFill="1" applyBorder="1" applyAlignment="1">
      <alignment vertical="center" wrapText="1"/>
    </xf>
    <xf numFmtId="49" fontId="40" fillId="14" borderId="38" xfId="28" applyNumberFormat="1" applyFont="1" applyFill="1" applyBorder="1" applyAlignment="1">
      <alignment horizontal="left" vertical="center" wrapText="1"/>
    </xf>
    <xf numFmtId="0" fontId="110" fillId="4" borderId="38" xfId="1" applyFont="1" applyFill="1" applyBorder="1">
      <alignment vertical="center"/>
    </xf>
    <xf numFmtId="0" fontId="110" fillId="4" borderId="38" xfId="1" applyFont="1" applyFill="1" applyBorder="1" applyAlignment="1">
      <alignment vertical="center" wrapText="1"/>
    </xf>
    <xf numFmtId="17" fontId="40" fillId="4" borderId="38" xfId="3" applyNumberFormat="1" applyFont="1" applyFill="1" applyBorder="1" applyAlignment="1">
      <alignment vertical="center" wrapText="1"/>
    </xf>
    <xf numFmtId="0" fontId="52" fillId="4" borderId="38" xfId="3" applyFont="1" applyFill="1" applyBorder="1" applyAlignment="1">
      <alignment vertical="center" wrapText="1"/>
    </xf>
    <xf numFmtId="0" fontId="137" fillId="4" borderId="38" xfId="3" applyFont="1" applyFill="1" applyBorder="1" applyAlignment="1">
      <alignment vertical="center" wrapText="1"/>
    </xf>
    <xf numFmtId="0" fontId="40" fillId="15" borderId="38" xfId="0" applyFont="1" applyFill="1" applyBorder="1" applyAlignment="1">
      <alignment vertical="center" wrapText="1"/>
    </xf>
    <xf numFmtId="0" fontId="127" fillId="15" borderId="38" xfId="0" applyFont="1" applyFill="1" applyBorder="1" applyAlignment="1">
      <alignment vertical="center" wrapText="1"/>
    </xf>
    <xf numFmtId="180" fontId="40" fillId="15" borderId="38" xfId="0" applyNumberFormat="1" applyFont="1" applyFill="1" applyBorder="1" applyAlignment="1">
      <alignment vertical="center" wrapText="1"/>
    </xf>
    <xf numFmtId="0" fontId="40" fillId="15" borderId="38" xfId="0" applyFont="1" applyFill="1" applyBorder="1" applyAlignment="1">
      <alignment horizontal="left" vertical="center" wrapText="1"/>
    </xf>
    <xf numFmtId="0" fontId="66" fillId="4" borderId="38" xfId="3" applyFont="1" applyFill="1" applyBorder="1">
      <alignment vertical="center"/>
    </xf>
    <xf numFmtId="0" fontId="110" fillId="4" borderId="38" xfId="1" applyFont="1" applyFill="1" applyBorder="1" applyAlignment="1">
      <alignment vertical="center" wrapText="1" shrinkToFit="1"/>
    </xf>
    <xf numFmtId="0" fontId="40" fillId="4" borderId="38" xfId="7" applyFont="1" applyFill="1" applyBorder="1">
      <alignment vertical="center"/>
    </xf>
    <xf numFmtId="0" fontId="40" fillId="4" borderId="38" xfId="7" applyFont="1" applyFill="1" applyBorder="1" applyAlignment="1">
      <alignment vertical="center" wrapText="1"/>
    </xf>
    <xf numFmtId="0" fontId="40" fillId="0" borderId="38" xfId="7" applyFont="1" applyBorder="1">
      <alignment vertical="center"/>
    </xf>
    <xf numFmtId="0" fontId="40" fillId="4" borderId="38" xfId="7" applyFont="1" applyFill="1" applyBorder="1" applyAlignment="1" applyProtection="1">
      <alignment horizontal="left" vertical="center" wrapText="1"/>
      <protection locked="0" hidden="1"/>
    </xf>
    <xf numFmtId="0" fontId="40" fillId="4" borderId="38" xfId="7" applyFont="1" applyFill="1" applyBorder="1" applyAlignment="1" applyProtection="1">
      <alignment horizontal="left" vertical="center"/>
      <protection locked="0" hidden="1"/>
    </xf>
    <xf numFmtId="0" fontId="40" fillId="4" borderId="38" xfId="7" applyFont="1" applyFill="1" applyBorder="1" applyAlignment="1" applyProtection="1">
      <alignment horizontal="center" vertical="center" wrapText="1"/>
      <protection locked="0" hidden="1"/>
    </xf>
    <xf numFmtId="0" fontId="40" fillId="4" borderId="38" xfId="7" applyFont="1" applyFill="1" applyBorder="1" applyAlignment="1">
      <alignment horizontal="center" vertical="center" wrapText="1"/>
    </xf>
    <xf numFmtId="0" fontId="40" fillId="0" borderId="38" xfId="7" applyFont="1" applyBorder="1" applyAlignment="1">
      <alignment vertical="center" wrapText="1"/>
    </xf>
    <xf numFmtId="0" fontId="111" fillId="0" borderId="38" xfId="1" applyFont="1" applyFill="1" applyBorder="1" applyAlignment="1">
      <alignment vertical="center" wrapText="1"/>
    </xf>
    <xf numFmtId="0" fontId="40" fillId="0" borderId="38" xfId="7" applyFont="1" applyBorder="1" applyAlignment="1">
      <alignment horizontal="center" vertical="center" wrapText="1"/>
    </xf>
    <xf numFmtId="0" fontId="52" fillId="0" borderId="38" xfId="7" applyFont="1" applyBorder="1" applyAlignment="1">
      <alignment vertical="center" wrapText="1"/>
    </xf>
    <xf numFmtId="49" fontId="124" fillId="0" borderId="35" xfId="0" applyNumberFormat="1" applyFont="1" applyBorder="1" applyAlignment="1">
      <alignment horizontal="left" vertical="top" wrapText="1"/>
    </xf>
    <xf numFmtId="0" fontId="40" fillId="0" borderId="38" xfId="0" applyFont="1" applyBorder="1">
      <alignment vertical="center"/>
    </xf>
    <xf numFmtId="0" fontId="40" fillId="0" borderId="38" xfId="0" applyFont="1" applyBorder="1" applyAlignment="1">
      <alignment vertical="center" wrapText="1"/>
    </xf>
    <xf numFmtId="0" fontId="40" fillId="0" borderId="38" xfId="0" applyFont="1" applyBorder="1" applyAlignment="1">
      <alignment horizontal="center" vertical="center" wrapText="1"/>
    </xf>
    <xf numFmtId="0" fontId="91" fillId="0" borderId="38" xfId="1" applyFont="1" applyFill="1" applyBorder="1" applyAlignment="1">
      <alignment vertical="center" wrapText="1"/>
    </xf>
    <xf numFmtId="49" fontId="40" fillId="0" borderId="35" xfId="0" applyNumberFormat="1" applyFont="1" applyBorder="1" applyAlignment="1">
      <alignment vertical="center" wrapText="1"/>
    </xf>
    <xf numFmtId="0" fontId="40" fillId="4" borderId="38" xfId="29" applyFont="1" applyFill="1" applyBorder="1">
      <alignment vertical="center"/>
    </xf>
    <xf numFmtId="0" fontId="40" fillId="4" borderId="38" xfId="27" applyFont="1" applyFill="1" applyBorder="1">
      <alignment vertical="center"/>
    </xf>
    <xf numFmtId="0" fontId="40" fillId="4" borderId="38" xfId="29" applyFont="1" applyFill="1" applyBorder="1" applyAlignment="1">
      <alignment vertical="center" wrapText="1"/>
    </xf>
    <xf numFmtId="0" fontId="123" fillId="4" borderId="38" xfId="29" applyFont="1" applyFill="1" applyBorder="1" applyAlignment="1">
      <alignment vertical="center" wrapText="1"/>
    </xf>
    <xf numFmtId="0" fontId="52" fillId="4" borderId="38" xfId="6" applyFont="1" applyFill="1" applyBorder="1">
      <alignment vertical="center"/>
    </xf>
    <xf numFmtId="0" fontId="52" fillId="4" borderId="38" xfId="6" applyFont="1" applyFill="1" applyBorder="1" applyAlignment="1">
      <alignment vertical="center" wrapText="1"/>
    </xf>
    <xf numFmtId="0" fontId="40" fillId="4" borderId="38" xfId="1" applyFont="1" applyFill="1" applyBorder="1">
      <alignment vertical="center"/>
    </xf>
    <xf numFmtId="0" fontId="40" fillId="4" borderId="38" xfId="27" applyFont="1" applyFill="1" applyBorder="1" applyAlignment="1">
      <alignment vertical="center" wrapText="1"/>
    </xf>
    <xf numFmtId="0" fontId="40" fillId="4" borderId="37" xfId="29" applyFont="1" applyFill="1" applyBorder="1" applyAlignment="1">
      <alignment vertical="center" wrapText="1"/>
    </xf>
    <xf numFmtId="0" fontId="130" fillId="4" borderId="38" xfId="0" applyFont="1" applyFill="1" applyBorder="1" applyAlignment="1">
      <alignment vertical="center" wrapText="1"/>
    </xf>
    <xf numFmtId="0" fontId="141" fillId="4" borderId="39" xfId="0" applyFont="1" applyFill="1" applyBorder="1" applyAlignment="1">
      <alignment vertical="center" wrapText="1"/>
    </xf>
    <xf numFmtId="0" fontId="111" fillId="4" borderId="38" xfId="1" applyFont="1" applyFill="1" applyBorder="1" applyAlignment="1">
      <alignment vertical="center" wrapText="1"/>
    </xf>
    <xf numFmtId="0" fontId="40" fillId="4" borderId="38" xfId="29" applyFont="1" applyFill="1" applyBorder="1" applyAlignment="1">
      <alignment horizontal="left" vertical="center" wrapText="1"/>
    </xf>
    <xf numFmtId="0" fontId="141" fillId="4" borderId="38" xfId="0" applyFont="1" applyFill="1" applyBorder="1" applyAlignment="1">
      <alignment vertical="center" wrapText="1"/>
    </xf>
    <xf numFmtId="0" fontId="106" fillId="4" borderId="38" xfId="29" applyFont="1" applyFill="1" applyBorder="1">
      <alignment vertical="center"/>
    </xf>
    <xf numFmtId="0" fontId="40" fillId="4" borderId="38" xfId="6" applyFont="1" applyFill="1" applyBorder="1">
      <alignment vertical="center"/>
    </xf>
    <xf numFmtId="0" fontId="40" fillId="4" borderId="38" xfId="29" applyFont="1" applyFill="1" applyBorder="1" applyAlignment="1">
      <alignment vertical="top" wrapText="1"/>
    </xf>
    <xf numFmtId="0" fontId="66" fillId="4" borderId="38" xfId="0" applyFont="1" applyFill="1" applyBorder="1" applyAlignment="1">
      <alignment vertical="center" wrapText="1"/>
    </xf>
    <xf numFmtId="0" fontId="106" fillId="4" borderId="38" xfId="26" applyFont="1" applyFill="1" applyBorder="1">
      <alignment vertical="center"/>
    </xf>
    <xf numFmtId="0" fontId="40" fillId="4" borderId="38" xfId="6" applyFont="1" applyFill="1" applyBorder="1" applyAlignment="1">
      <alignment vertical="center" wrapText="1"/>
    </xf>
    <xf numFmtId="0" fontId="40" fillId="4" borderId="38" xfId="29" applyFont="1" applyFill="1" applyBorder="1" applyAlignment="1">
      <alignment horizontal="center" vertical="center" wrapText="1"/>
    </xf>
    <xf numFmtId="0" fontId="52" fillId="4" borderId="38" xfId="29" applyFont="1" applyFill="1" applyBorder="1" applyAlignment="1">
      <alignment horizontal="center" vertical="center" wrapText="1"/>
    </xf>
    <xf numFmtId="0" fontId="40" fillId="4" borderId="38" xfId="18" applyFont="1" applyFill="1" applyBorder="1" applyAlignment="1">
      <alignment vertical="center" wrapText="1"/>
    </xf>
    <xf numFmtId="0" fontId="40" fillId="4" borderId="38" xfId="18" applyFont="1" applyFill="1" applyBorder="1">
      <alignment vertical="center"/>
    </xf>
    <xf numFmtId="0" fontId="92" fillId="4" borderId="38" xfId="18" applyFont="1" applyFill="1" applyBorder="1" applyAlignment="1">
      <alignment vertical="center" wrapText="1"/>
    </xf>
    <xf numFmtId="49" fontId="40" fillId="4" borderId="38" xfId="18" applyNumberFormat="1" applyFont="1" applyFill="1" applyBorder="1" applyAlignment="1">
      <alignment vertical="center" wrapText="1"/>
    </xf>
    <xf numFmtId="0" fontId="40" fillId="4" borderId="38" xfId="25" applyFont="1" applyFill="1" applyBorder="1" applyAlignment="1">
      <alignment vertical="center" wrapText="1"/>
    </xf>
    <xf numFmtId="0" fontId="66" fillId="4" borderId="38" xfId="17" applyFont="1" applyFill="1" applyBorder="1">
      <alignment vertical="center"/>
    </xf>
    <xf numFmtId="0" fontId="125" fillId="4" borderId="38" xfId="0" applyFont="1" applyFill="1" applyBorder="1" applyAlignment="1">
      <alignment vertical="center" wrapText="1"/>
    </xf>
    <xf numFmtId="0" fontId="125" fillId="4" borderId="38" xfId="0" applyFont="1" applyFill="1" applyBorder="1">
      <alignment vertical="center"/>
    </xf>
    <xf numFmtId="0" fontId="40" fillId="4" borderId="38" xfId="4" applyFont="1" applyFill="1" applyBorder="1" applyAlignment="1">
      <alignment horizontal="left" vertical="center" wrapText="1"/>
    </xf>
    <xf numFmtId="0" fontId="137" fillId="4" borderId="38" xfId="20" applyFont="1" applyFill="1" applyBorder="1" applyAlignment="1">
      <alignment vertical="center" wrapText="1"/>
    </xf>
    <xf numFmtId="0" fontId="40" fillId="0" borderId="38" xfId="27" applyFont="1" applyBorder="1">
      <alignment vertical="center"/>
    </xf>
    <xf numFmtId="0" fontId="40" fillId="0" borderId="38" xfId="4" applyFont="1" applyBorder="1" applyAlignment="1">
      <alignment horizontal="left" vertical="center"/>
    </xf>
    <xf numFmtId="0" fontId="12" fillId="4" borderId="38" xfId="3" applyFont="1" applyFill="1" applyBorder="1">
      <alignment vertical="center"/>
    </xf>
    <xf numFmtId="0" fontId="40" fillId="4" borderId="38" xfId="1" applyFont="1" applyFill="1" applyBorder="1" applyAlignment="1">
      <alignment vertical="center" wrapText="1"/>
    </xf>
    <xf numFmtId="0" fontId="40" fillId="4" borderId="38" xfId="0" applyFont="1" applyFill="1" applyBorder="1" applyAlignment="1">
      <alignment horizontal="center" vertical="center" wrapText="1"/>
    </xf>
    <xf numFmtId="0" fontId="64" fillId="4" borderId="38" xfId="20" applyFont="1" applyFill="1" applyBorder="1">
      <alignment vertical="center"/>
    </xf>
    <xf numFmtId="0" fontId="64" fillId="4" borderId="38" xfId="20" applyFont="1" applyFill="1" applyBorder="1" applyAlignment="1">
      <alignment vertical="center" wrapText="1"/>
    </xf>
    <xf numFmtId="0" fontId="64" fillId="4" borderId="38" xfId="20" applyFont="1" applyFill="1" applyBorder="1" applyAlignment="1">
      <alignment horizontal="left" vertical="center"/>
    </xf>
    <xf numFmtId="0" fontId="54" fillId="4" borderId="38" xfId="20" applyFill="1" applyBorder="1">
      <alignment vertical="center"/>
    </xf>
    <xf numFmtId="0" fontId="142" fillId="4" borderId="38" xfId="31" applyFont="1" applyFill="1" applyBorder="1" applyAlignment="1">
      <alignment vertical="center" wrapText="1"/>
    </xf>
    <xf numFmtId="0" fontId="84" fillId="4" borderId="38" xfId="20" applyFont="1" applyFill="1" applyBorder="1">
      <alignment vertical="center"/>
    </xf>
    <xf numFmtId="0" fontId="84" fillId="4" borderId="38" xfId="20" applyFont="1" applyFill="1" applyBorder="1" applyAlignment="1">
      <alignment vertical="center" wrapText="1"/>
    </xf>
    <xf numFmtId="0" fontId="140" fillId="4" borderId="38" xfId="23" applyFont="1" applyFill="1" applyBorder="1">
      <alignment vertical="center"/>
    </xf>
    <xf numFmtId="0" fontId="92" fillId="4" borderId="38" xfId="0" applyFont="1" applyFill="1" applyBorder="1" applyAlignment="1">
      <alignment vertical="center" wrapText="1"/>
    </xf>
    <xf numFmtId="0" fontId="92" fillId="4" borderId="38" xfId="4" applyFont="1" applyFill="1" applyBorder="1" applyAlignment="1">
      <alignment horizontal="left" vertical="center" wrapText="1"/>
    </xf>
    <xf numFmtId="0" fontId="92" fillId="4" borderId="38" xfId="3" applyFont="1" applyFill="1" applyBorder="1" applyAlignment="1">
      <alignment vertical="center" wrapText="1"/>
    </xf>
    <xf numFmtId="0" fontId="92" fillId="4" borderId="38" xfId="3" applyFont="1" applyFill="1" applyBorder="1" applyAlignment="1">
      <alignment horizontal="center" vertical="center" wrapText="1"/>
    </xf>
    <xf numFmtId="0" fontId="92" fillId="4" borderId="38" xfId="3" applyFont="1" applyFill="1" applyBorder="1">
      <alignment vertical="center"/>
    </xf>
    <xf numFmtId="0" fontId="92" fillId="4" borderId="38" xfId="4" applyFont="1" applyFill="1" applyBorder="1" applyAlignment="1">
      <alignment horizontal="left" vertical="center"/>
    </xf>
    <xf numFmtId="0" fontId="16" fillId="4" borderId="38" xfId="1" applyFont="1" applyFill="1" applyBorder="1" applyAlignment="1">
      <alignment vertical="center"/>
    </xf>
    <xf numFmtId="0" fontId="65" fillId="4" borderId="38" xfId="0" applyFont="1" applyFill="1" applyBorder="1" applyAlignment="1">
      <alignment vertical="center" wrapText="1"/>
    </xf>
    <xf numFmtId="0" fontId="40" fillId="4" borderId="38" xfId="3" applyFont="1" applyFill="1" applyBorder="1" applyAlignment="1">
      <alignment vertical="top" wrapText="1"/>
    </xf>
    <xf numFmtId="0" fontId="40" fillId="4" borderId="38" xfId="3" applyFont="1" applyFill="1" applyBorder="1" applyAlignment="1">
      <alignment horizontal="center" vertical="center" shrinkToFit="1"/>
    </xf>
    <xf numFmtId="0" fontId="40" fillId="4" borderId="38" xfId="3" applyFont="1" applyFill="1" applyBorder="1" applyAlignment="1">
      <alignment vertical="center" shrinkToFit="1"/>
    </xf>
    <xf numFmtId="0" fontId="40" fillId="4" borderId="38" xfId="0" applyFont="1" applyFill="1" applyBorder="1" applyAlignment="1">
      <alignment vertical="center" shrinkToFit="1"/>
    </xf>
    <xf numFmtId="0" fontId="40" fillId="4" borderId="38" xfId="0" applyFont="1" applyFill="1" applyBorder="1" applyAlignment="1">
      <alignment vertical="center" wrapText="1" shrinkToFit="1"/>
    </xf>
    <xf numFmtId="0" fontId="40" fillId="4" borderId="38" xfId="9" applyFont="1" applyFill="1" applyBorder="1" applyAlignment="1">
      <alignment vertical="center"/>
    </xf>
    <xf numFmtId="0" fontId="40" fillId="4" borderId="38" xfId="0" applyFont="1" applyFill="1" applyBorder="1" applyAlignment="1">
      <alignment horizontal="left" vertical="top"/>
    </xf>
    <xf numFmtId="0" fontId="110" fillId="4" borderId="38" xfId="1" quotePrefix="1" applyFont="1" applyFill="1" applyBorder="1">
      <alignment vertical="center"/>
    </xf>
    <xf numFmtId="0" fontId="99" fillId="4" borderId="38" xfId="0" applyFont="1" applyFill="1" applyBorder="1">
      <alignment vertical="center"/>
    </xf>
    <xf numFmtId="14" fontId="40" fillId="4" borderId="34" xfId="3" applyNumberFormat="1" applyFont="1" applyFill="1" applyBorder="1" applyAlignment="1">
      <alignment horizontal="left" vertical="center" wrapText="1"/>
    </xf>
    <xf numFmtId="0" fontId="111" fillId="4" borderId="34" xfId="1" applyFont="1" applyFill="1" applyBorder="1" applyAlignment="1">
      <alignment horizontal="left" vertical="center" wrapText="1"/>
    </xf>
    <xf numFmtId="0" fontId="143" fillId="4" borderId="34" xfId="1" applyFont="1" applyFill="1" applyBorder="1">
      <alignment vertical="center"/>
    </xf>
    <xf numFmtId="0" fontId="127" fillId="4" borderId="34" xfId="1" applyFont="1" applyFill="1" applyBorder="1" applyAlignment="1">
      <alignment vertical="center"/>
    </xf>
    <xf numFmtId="56" fontId="40" fillId="4" borderId="34" xfId="0" applyNumberFormat="1" applyFont="1" applyFill="1" applyBorder="1" applyAlignment="1">
      <alignment vertical="center" wrapText="1"/>
    </xf>
    <xf numFmtId="0" fontId="143" fillId="4" borderId="34" xfId="1" applyFont="1" applyFill="1" applyBorder="1" applyAlignment="1">
      <alignment vertical="center" wrapText="1"/>
    </xf>
    <xf numFmtId="17" fontId="40" fillId="4" borderId="38" xfId="0" applyNumberFormat="1" applyFont="1" applyFill="1" applyBorder="1">
      <alignment vertical="center"/>
    </xf>
    <xf numFmtId="0" fontId="111" fillId="13" borderId="38" xfId="33" applyFont="1" applyFill="1" applyBorder="1" applyAlignment="1">
      <alignment vertical="center" wrapText="1"/>
    </xf>
    <xf numFmtId="0" fontId="52" fillId="4" borderId="38" xfId="1" applyFont="1" applyFill="1" applyBorder="1" applyAlignment="1">
      <alignment vertical="center" wrapText="1"/>
    </xf>
    <xf numFmtId="177" fontId="52" fillId="4" borderId="38" xfId="20" applyNumberFormat="1" applyFont="1" applyFill="1" applyBorder="1">
      <alignment vertical="center"/>
    </xf>
    <xf numFmtId="177" fontId="40" fillId="4" borderId="38" xfId="20" applyNumberFormat="1" applyFont="1" applyFill="1" applyBorder="1">
      <alignment vertical="center"/>
    </xf>
    <xf numFmtId="177" fontId="40" fillId="4" borderId="38" xfId="20" applyNumberFormat="1" applyFont="1" applyFill="1" applyBorder="1" applyAlignment="1">
      <alignment vertical="center" wrapText="1"/>
    </xf>
    <xf numFmtId="177" fontId="52" fillId="4" borderId="38" xfId="20" applyNumberFormat="1" applyFont="1" applyFill="1" applyBorder="1" applyAlignment="1">
      <alignment vertical="center" wrapText="1"/>
    </xf>
    <xf numFmtId="0" fontId="143" fillId="4" borderId="38" xfId="1" applyFont="1" applyFill="1" applyBorder="1" applyAlignment="1">
      <alignment vertical="center" wrapText="1"/>
    </xf>
    <xf numFmtId="0" fontId="64" fillId="4" borderId="38" xfId="3" applyFont="1" applyFill="1" applyBorder="1" applyAlignment="1">
      <alignment vertical="center" wrapText="1"/>
    </xf>
    <xf numFmtId="0" fontId="52" fillId="4" borderId="38" xfId="0" applyFont="1" applyFill="1" applyBorder="1" applyAlignment="1">
      <alignment vertical="center" wrapText="1" shrinkToFit="1"/>
    </xf>
    <xf numFmtId="0" fontId="12" fillId="4" borderId="38" xfId="3" applyFont="1" applyFill="1" applyBorder="1" applyAlignment="1">
      <alignment vertical="center" wrapText="1"/>
    </xf>
    <xf numFmtId="0" fontId="113" fillId="4" borderId="38" xfId="1" applyFont="1" applyFill="1" applyBorder="1" applyAlignment="1">
      <alignment vertical="center" wrapText="1"/>
    </xf>
    <xf numFmtId="0" fontId="75" fillId="4" borderId="38" xfId="3" applyFont="1" applyFill="1" applyBorder="1">
      <alignment vertical="center"/>
    </xf>
    <xf numFmtId="0" fontId="75" fillId="4" borderId="38" xfId="3" applyFont="1" applyFill="1" applyBorder="1" applyAlignment="1">
      <alignment vertical="center" wrapText="1"/>
    </xf>
    <xf numFmtId="0" fontId="126" fillId="4" borderId="38" xfId="3" applyFont="1" applyFill="1" applyBorder="1" applyAlignment="1">
      <alignment vertical="center" wrapText="1"/>
    </xf>
    <xf numFmtId="0" fontId="12" fillId="4" borderId="38" xfId="0" applyFont="1" applyFill="1" applyBorder="1">
      <alignment vertical="center"/>
    </xf>
    <xf numFmtId="0" fontId="40" fillId="4" borderId="38" xfId="3" applyFont="1" applyFill="1" applyBorder="1" applyAlignment="1">
      <alignment vertical="top"/>
    </xf>
    <xf numFmtId="0" fontId="64" fillId="4" borderId="38" xfId="32" applyFont="1" applyFill="1" applyBorder="1">
      <alignment vertical="center"/>
    </xf>
    <xf numFmtId="0" fontId="40" fillId="4" borderId="37" xfId="20" applyFont="1" applyFill="1" applyBorder="1" applyAlignment="1">
      <alignment vertical="center" wrapText="1"/>
    </xf>
    <xf numFmtId="0" fontId="40" fillId="4" borderId="37" xfId="0" applyFont="1" applyFill="1" applyBorder="1" applyAlignment="1">
      <alignment vertical="center" wrapText="1"/>
    </xf>
    <xf numFmtId="0" fontId="40" fillId="4" borderId="38" xfId="10" applyFont="1" applyFill="1" applyBorder="1" applyAlignment="1">
      <alignment vertical="center" wrapText="1"/>
    </xf>
    <xf numFmtId="178" fontId="40" fillId="4" borderId="38" xfId="0" applyNumberFormat="1" applyFont="1" applyFill="1" applyBorder="1" applyAlignment="1">
      <alignment horizontal="left" vertical="center" wrapText="1"/>
    </xf>
    <xf numFmtId="14" fontId="40" fillId="4" borderId="38" xfId="0" applyNumberFormat="1" applyFont="1" applyFill="1" applyBorder="1" applyAlignment="1">
      <alignment horizontal="left" vertical="center" wrapText="1"/>
    </xf>
    <xf numFmtId="0" fontId="127" fillId="4" borderId="38" xfId="1" applyFont="1" applyFill="1" applyBorder="1" applyAlignment="1">
      <alignment horizontal="left" vertical="center" wrapText="1"/>
    </xf>
    <xf numFmtId="179" fontId="65" fillId="4" borderId="38" xfId="0" applyNumberFormat="1" applyFont="1" applyFill="1" applyBorder="1" applyAlignment="1">
      <alignment horizontal="left" vertical="center" wrapText="1"/>
    </xf>
    <xf numFmtId="0" fontId="40" fillId="4" borderId="38" xfId="14" applyFont="1" applyFill="1" applyBorder="1" applyAlignment="1">
      <alignment horizontal="left" vertical="center" wrapText="1"/>
    </xf>
    <xf numFmtId="0" fontId="127" fillId="4" borderId="38" xfId="14" applyFont="1" applyFill="1" applyBorder="1" applyAlignment="1">
      <alignment horizontal="left" vertical="center" wrapText="1"/>
    </xf>
    <xf numFmtId="178" fontId="40" fillId="4" borderId="38" xfId="14" applyNumberFormat="1" applyFont="1" applyFill="1" applyBorder="1" applyAlignment="1">
      <alignment horizontal="left" vertical="center" wrapText="1"/>
    </xf>
    <xf numFmtId="0" fontId="40" fillId="4" borderId="38" xfId="1" applyFont="1" applyFill="1" applyBorder="1" applyAlignment="1">
      <alignment horizontal="left" vertical="center" wrapText="1"/>
    </xf>
    <xf numFmtId="0" fontId="65" fillId="4" borderId="38" xfId="0" applyFont="1" applyFill="1" applyBorder="1" applyAlignment="1">
      <alignment horizontal="left" vertical="center" wrapText="1"/>
    </xf>
    <xf numFmtId="178" fontId="65" fillId="4" borderId="38" xfId="0" applyNumberFormat="1" applyFont="1" applyFill="1" applyBorder="1" applyAlignment="1">
      <alignment horizontal="left" vertical="center" wrapText="1"/>
    </xf>
    <xf numFmtId="0" fontId="127" fillId="4" borderId="38" xfId="0" applyFont="1" applyFill="1" applyBorder="1" applyAlignment="1">
      <alignment horizontal="left" vertical="center" wrapText="1"/>
    </xf>
    <xf numFmtId="0" fontId="127" fillId="4" borderId="38" xfId="1" applyNumberFormat="1" applyFont="1" applyFill="1" applyBorder="1" applyAlignment="1">
      <alignment horizontal="left" vertical="center" wrapText="1"/>
    </xf>
    <xf numFmtId="0" fontId="65" fillId="4" borderId="38" xfId="0" applyFont="1" applyFill="1" applyBorder="1" applyAlignment="1">
      <alignment horizontal="left" vertical="center"/>
    </xf>
    <xf numFmtId="0" fontId="40" fillId="4" borderId="38" xfId="0" applyFont="1" applyFill="1" applyBorder="1" applyAlignment="1">
      <alignment horizontal="left" vertical="top" wrapText="1"/>
    </xf>
    <xf numFmtId="0" fontId="23" fillId="4" borderId="38" xfId="0" applyFont="1" applyFill="1" applyBorder="1" applyAlignment="1">
      <alignment vertical="center" wrapText="1"/>
    </xf>
    <xf numFmtId="0" fontId="40" fillId="4" borderId="38" xfId="3" applyFont="1" applyFill="1" applyBorder="1" applyAlignment="1">
      <alignment vertical="center" wrapText="1" shrinkToFit="1"/>
    </xf>
    <xf numFmtId="0" fontId="12" fillId="0" borderId="38" xfId="3" applyFont="1" applyBorder="1" applyAlignment="1">
      <alignment vertical="center" wrapText="1"/>
    </xf>
    <xf numFmtId="0" fontId="12" fillId="0" borderId="38" xfId="0" applyFont="1" applyBorder="1" applyAlignment="1">
      <alignment vertical="center" wrapText="1"/>
    </xf>
    <xf numFmtId="0" fontId="12" fillId="0" borderId="38" xfId="4" applyFont="1" applyBorder="1" applyAlignment="1">
      <alignment horizontal="left" vertical="center" wrapText="1"/>
    </xf>
    <xf numFmtId="0" fontId="40" fillId="0" borderId="38" xfId="1" applyFont="1" applyFill="1" applyBorder="1">
      <alignment vertical="center"/>
    </xf>
    <xf numFmtId="0" fontId="40" fillId="0" borderId="38" xfId="27" applyFont="1" applyBorder="1" applyAlignment="1">
      <alignment vertical="center" wrapText="1"/>
    </xf>
    <xf numFmtId="0" fontId="40" fillId="7" borderId="38" xfId="3" applyFont="1" applyFill="1" applyBorder="1">
      <alignment vertical="center"/>
    </xf>
    <xf numFmtId="0" fontId="40" fillId="7" borderId="38" xfId="0" applyFont="1" applyFill="1" applyBorder="1">
      <alignment vertical="center"/>
    </xf>
    <xf numFmtId="0" fontId="40" fillId="7" borderId="38" xfId="0" applyFont="1" applyFill="1" applyBorder="1" applyAlignment="1">
      <alignment vertical="center" wrapText="1"/>
    </xf>
    <xf numFmtId="0" fontId="40" fillId="4" borderId="38" xfId="26" applyFont="1" applyFill="1" applyBorder="1" applyAlignment="1">
      <alignment vertical="center" wrapText="1"/>
    </xf>
    <xf numFmtId="0" fontId="40" fillId="0" borderId="38" xfId="3" applyFont="1" applyBorder="1" applyAlignment="1">
      <alignment horizontal="left" vertical="center" wrapText="1"/>
    </xf>
    <xf numFmtId="0" fontId="94" fillId="4" borderId="38" xfId="0" applyFont="1" applyFill="1" applyBorder="1">
      <alignment vertical="center"/>
    </xf>
    <xf numFmtId="0" fontId="94" fillId="4" borderId="38" xfId="3" applyFont="1" applyFill="1" applyBorder="1">
      <alignment vertical="center"/>
    </xf>
    <xf numFmtId="20" fontId="40" fillId="4" borderId="38" xfId="3" applyNumberFormat="1" applyFont="1" applyFill="1" applyBorder="1" applyAlignment="1">
      <alignment vertical="center" wrapText="1"/>
    </xf>
    <xf numFmtId="0" fontId="94" fillId="4" borderId="38" xfId="3" applyFont="1" applyFill="1" applyBorder="1" applyAlignment="1">
      <alignment vertical="center" wrapText="1"/>
    </xf>
    <xf numFmtId="0" fontId="106" fillId="4" borderId="38" xfId="26" applyFont="1" applyFill="1" applyBorder="1" applyAlignment="1">
      <alignment vertical="center" wrapText="1"/>
    </xf>
    <xf numFmtId="0" fontId="94" fillId="4" borderId="38" xfId="0" applyFont="1" applyFill="1" applyBorder="1" applyAlignment="1">
      <alignment vertical="center" wrapText="1"/>
    </xf>
    <xf numFmtId="0" fontId="52" fillId="4" borderId="38" xfId="26" applyFont="1" applyFill="1" applyBorder="1" applyAlignment="1">
      <alignment vertical="center" wrapText="1"/>
    </xf>
    <xf numFmtId="0" fontId="40" fillId="4" borderId="37" xfId="29" applyFont="1" applyFill="1" applyBorder="1" applyAlignment="1">
      <alignment horizontal="left" vertical="center"/>
    </xf>
    <xf numFmtId="0" fontId="40" fillId="4" borderId="23" xfId="29" applyFont="1" applyFill="1" applyBorder="1" applyAlignment="1">
      <alignment horizontal="left" vertical="center"/>
    </xf>
    <xf numFmtId="0" fontId="40" fillId="4" borderId="33" xfId="29" applyFont="1" applyFill="1" applyBorder="1" applyAlignment="1">
      <alignment horizontal="left" vertical="center"/>
    </xf>
    <xf numFmtId="0" fontId="40" fillId="4" borderId="37" xfId="29" applyFont="1" applyFill="1" applyBorder="1" applyAlignment="1">
      <alignment horizontal="center" vertical="center" wrapText="1"/>
    </xf>
    <xf numFmtId="0" fontId="40" fillId="4" borderId="33" xfId="29" applyFont="1" applyFill="1" applyBorder="1" applyAlignment="1">
      <alignment horizontal="center" vertical="center"/>
    </xf>
    <xf numFmtId="0" fontId="40" fillId="4" borderId="23" xfId="29" applyFont="1" applyFill="1" applyBorder="1" applyAlignment="1">
      <alignment horizontal="center" vertical="center" wrapText="1"/>
    </xf>
    <xf numFmtId="0" fontId="40" fillId="4" borderId="33" xfId="29" applyFont="1" applyFill="1" applyBorder="1" applyAlignment="1">
      <alignment horizontal="center" vertical="center" wrapText="1"/>
    </xf>
    <xf numFmtId="0" fontId="146" fillId="4" borderId="0" xfId="1" applyFont="1" applyFill="1">
      <alignment vertical="center"/>
    </xf>
    <xf numFmtId="0" fontId="40" fillId="13" borderId="34" xfId="0" applyFont="1" applyFill="1" applyBorder="1" applyAlignment="1">
      <alignment vertical="center"/>
    </xf>
    <xf numFmtId="0" fontId="40" fillId="4" borderId="31" xfId="0" applyFont="1" applyFill="1" applyBorder="1" applyAlignment="1">
      <alignment vertical="center" wrapText="1"/>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indexed="34"/>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 val="様式1 "/>
      <sheetName val="（※触らないでください）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namikikai.net/" TargetMode="External" Type="http://schemas.openxmlformats.org/officeDocument/2006/relationships/hyperlink"/><Relationship Id="rId10" Target="../printerSettings/printerSettings1.bin" Type="http://schemas.openxmlformats.org/officeDocument/2006/relationships/printerSettings"/><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https://yushinkai.jp/hakodate/(&#26085;&#26412;&#35486;)&#21491;&#19978;&#12513;&#12491;&#12517;&#12540;&#12363;&#12425;&#12501;&#12521;&#12531;&#12473;&#35486;&#12289;&#12505;&#12488;&#12490;&#12512;&#35486;&#12289;&#12525;&#12471;&#12450;&#35486;&#12289;&#33521;&#35486;&#12289;&#20013;&#22269;&#35486;&#12289;&#38867;&#22269;&#35486;&#12434;&#36984;&#25246;&#21487;&#33021;&#65289;"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https://www.kaiyama.com/&#65288;&#26085;&#26412;&#35486;&#12398;&#12415;&#65289;" TargetMode="External" Type="http://schemas.openxmlformats.org/officeDocument/2006/relationships/hyperlink"/><Relationship Id="rId3"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1.id.yamagata-u.ac.jp/MIDINFO/(&#26085;&#26412;&#35486;)" TargetMode="External" Type="http://schemas.openxmlformats.org/officeDocument/2006/relationships/hyperlink"/><Relationship Id="rId11" Target="https://haga-ichouka.com/" TargetMode="External" Type="http://schemas.openxmlformats.org/officeDocument/2006/relationships/hyperlink"/><Relationship Id="rId12" Target="https://ito-clinic.main.jp/" TargetMode="External" Type="http://schemas.openxmlformats.org/officeDocument/2006/relationships/hyperlink"/><Relationship Id="rId13" Target="https://www.hidetama-clinic.com/" TargetMode="External" Type="http://schemas.openxmlformats.org/officeDocument/2006/relationships/hyperlink"/><Relationship Id="rId14" Target="https://www.katsuki-dc.com/" TargetMode="External" Type="http://schemas.openxmlformats.org/officeDocument/2006/relationships/hyperlink"/><Relationship Id="rId15" Target="https://www.katsuki-dc.com/" TargetMode="External" Type="http://schemas.openxmlformats.org/officeDocument/2006/relationships/hyperlink"/><Relationship Id="rId16" Target="https://www.katsuki-dc.com/" TargetMode="External" Type="http://schemas.openxmlformats.org/officeDocument/2006/relationships/hyperlink"/><Relationship Id="rId17" Target="../printerSettings/printerSettings4.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10.xml.rels><?xml version="1.0" encoding="UTF-8" standalone="yes"?><Relationships xmlns="http://schemas.openxmlformats.org/package/2006/relationships"><Relationship Id="rId1" Target="https://mcmpclinic.com/" TargetMode="External" Type="http://schemas.openxmlformats.org/officeDocument/2006/relationships/hyperlink"/><Relationship Id="rId2" Target="https://www.pref.ibaraki.jp/hokenfukushi/iryo/iryo/gaikokuzinn.html" TargetMode="External" Type="http://schemas.openxmlformats.org/officeDocument/2006/relationships/hyperlink"/><Relationship Id="rId3" Target="../printerSettings/printerSettings5.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torinomori.jp/(&#26085;&#26412;&#35486;)&#12289;https:/torinomori.jp/en/%20(&#33521;&#35486;)"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pulice.jp/" TargetMode="External" Type="http://schemas.openxmlformats.org/officeDocument/2006/relationships/hyperlink"/></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https://iseishinaicl.ec-net.jp/" TargetMode="External" Type="http://schemas.openxmlformats.org/officeDocument/2006/relationships/hyperlink"/><Relationship Id="rId19" Target="../printerSettings/printerSettings6.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8.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cjimc-hp.jp/%20(&#26085;&#26412;&#35486;)" TargetMode="External" Type="http://schemas.openxmlformats.org/officeDocument/2006/relationships/hyperlink"/><Relationship Id="rId6" Target="https://www.matsunami-hsp.or.jp/%20(&#26085;&#26412;&#35486;&#12539;&#33521;&#35486;&#12539;&#20013;&#22269;&#35486;)" TargetMode="External" Type="http://schemas.openxmlformats.org/officeDocument/2006/relationships/hyperlink"/><Relationship Id="rId7" Target="https://www.matsunami-hsp.or.jp/%20(&#26085;&#26412;&#35486;&#12539;&#33521;&#35486;&#12539;&#20013;&#22269;&#35486;)" TargetMode="External" Type="http://schemas.openxmlformats.org/officeDocument/2006/relationships/hyperlink"/><Relationship Id="rId8" Target="https://www.kumiai.gfkosei.or.jp/%20&#65288;&#26085;&#26412;&#35486;&#65289;" TargetMode="External" Type="http://schemas.openxmlformats.org/officeDocument/2006/relationships/hyperlink"/><Relationship Id="rId9" Target="../printerSettings/printerSettings11.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s>
</file>

<file path=xl/worksheets/_rels/sheet25.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 Id="rId9" Target="../printerSettings/printerSettings13.bin" Type="http://schemas.openxmlformats.org/officeDocument/2006/relationships/printerSettings"/></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141038/AppData/Local/Temp/30/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https://www.matsuyamashika.info/" TargetMode="External" Type="http://schemas.openxmlformats.org/officeDocument/2006/relationships/hyperlink"/><Relationship Id="rId62" Target="http://www.ange-kai.com/" TargetMode="External" Type="http://schemas.openxmlformats.org/officeDocument/2006/relationships/hyperlink"/><Relationship Id="rId63" Target="https://akane-dtb.jp/" TargetMode="External" Type="http://schemas.openxmlformats.org/officeDocument/2006/relationships/hyperlink"/><Relationship Id="rId64" Target="../printerSettings/printerSettings14.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2.xml.rels><?xml version="1.0" encoding="UTF-8" standalone="yes"?><Relationships xmlns="http://schemas.openxmlformats.org/package/2006/relationships"><Relationship Id="rId1" Target="https://kojima-dent.jp/" TargetMode="External" Type="http://schemas.openxmlformats.org/officeDocument/2006/relationships/hyperlink"/><Relationship Id="rId2" Target="../printerSettings/printerSettings15.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https://www.hinohp.com/" TargetMode="External" Type="http://schemas.openxmlformats.org/officeDocument/2006/relationships/hyperlink"/><Relationship Id="rId3" Target="../printerSettings/printerSettings16.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h.kawasaki-m.ac.jp/&#65288;&#26085;&#26412;&#35486;&#65289;" TargetMode="External" Type="http://schemas.openxmlformats.org/officeDocument/2006/relationships/hyperlink"/><Relationship Id="rId2" Target="https://mirai.clinic/" TargetMode="External" Type="http://schemas.openxmlformats.org/officeDocument/2006/relationships/hyperlink"/><Relationship Id="rId3" Target="https://www.okayamasaiseikai.or.jp/&#65288;&#26085;&#26412;&#35486;&#65289;" TargetMode="External" Type="http://schemas.openxmlformats.org/officeDocument/2006/relationships/hyperlink"/><Relationship Id="rId4" Target="https://www.isshin.or.jp&#65288;&#26085;&#26412;&#35486;&#65289;" TargetMode="External" Type="http://schemas.openxmlformats.org/officeDocument/2006/relationships/hyperlink"/><Relationship Id="rId5" Target="../printerSettings/printerSettings17.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18.bin" Type="http://schemas.openxmlformats.org/officeDocument/2006/relationships/printerSettings"/></Relationships>
</file>

<file path=xl/worksheets/_rels/sheet38.xml.rels><?xml version="1.0" encoding="UTF-8" standalone="yes"?><Relationships xmlns="http://schemas.openxmlformats.org/package/2006/relationships"><Relationship Id="rId1" Target="http://yonezawa-dental-clinic.com/" TargetMode="External" Type="http://schemas.openxmlformats.org/officeDocument/2006/relationships/hyperlink"/></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s>
</file>

<file path=xl/worksheets/_rels/sheet40.xml.rels><?xml version="1.0" encoding="UTF-8" standalone="yes"?><Relationships xmlns="http://schemas.openxmlformats.org/package/2006/relationships"><Relationship Id="rId1" Target="https://www.kasagi-hosp.jp(&#26085;&#26412;&#35486;)" TargetMode="External" Type="http://schemas.openxmlformats.org/officeDocument/2006/relationships/hyperlink"/><Relationship Id="rId2" Target="http://hito-medical.jp/" TargetMode="External" Type="http://schemas.openxmlformats.org/officeDocument/2006/relationships/hyperlink"/><Relationship Id="rId3" Target="https://uwajima.jcho.go.jp/" TargetMode="External" Type="http://schemas.openxmlformats.org/officeDocument/2006/relationships/hyperlink"/><Relationship Id="rId4" Target="http://www.eph.pref.ehime.jp/epsuh/(&#26085;&#26412;&#35486;)" TargetMode="External" Type="http://schemas.openxmlformats.org/officeDocument/2006/relationships/hyperlink"/><Relationship Id="rId5" Target="http://www.imabari.saiseikai.or.jp(&#26085;&#26412;&#35486;)" TargetMode="External" Type="http://schemas.openxmlformats.org/officeDocument/2006/relationships/hyperlink"/><Relationship Id="rId6" Target="http://www.tominaga-clinic.net(&#26085;&#26412;&#35486;)" TargetMode="External" Type="http://schemas.openxmlformats.org/officeDocument/2006/relationships/hyperlink"/><Relationship Id="rId7" Target="http://www.uwajima-mh.jp/" TargetMode="External" Type="http://schemas.openxmlformats.org/officeDocument/2006/relationships/hyperlink"/><Relationship Id="rId8" Target="https://matsuyama-varix.com/" TargetMode="External" Type="http://schemas.openxmlformats.org/officeDocument/2006/relationships/hyperlink"/><Relationship Id="rId9" Target="../printerSettings/printerSettings19.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22.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keiwakai.oita.jp/oka-hp/&#65288;&#26085;&#26412;&#35486;&#65289;" TargetMode="External" Type="http://schemas.openxmlformats.org/officeDocument/2006/relationships/hyperlink"/><Relationship Id="rId2" Target="https://www.city-nakatsu.jp/hospital/index.html&#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23.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https://nice-medical.jp/naha/" TargetMode="External" Type="http://schemas.openxmlformats.org/officeDocument/2006/relationships/hyperlink"/><Relationship Id="rId3"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cols>
    <col min="1" max="1" width="3.25" customWidth="1"/>
    <col min="2" max="2" width="14.875" bestFit="1" customWidth="1"/>
    <col min="3" max="3" width="13.5" bestFit="1" customWidth="1"/>
  </cols>
  <sheetData>
    <row r="1" spans="2:48" ht="24">
      <c r="B1" s="145" t="s">
        <v>0</v>
      </c>
    </row>
    <row r="3" spans="2:48" ht="19.5" thickBot="1">
      <c r="B3" s="130" t="s">
        <v>1</v>
      </c>
      <c r="C3" s="130" t="s">
        <v>2</v>
      </c>
      <c r="D3" s="130" t="s">
        <v>3</v>
      </c>
      <c r="E3" s="130" t="s">
        <v>4</v>
      </c>
      <c r="F3" s="130" t="s">
        <v>5</v>
      </c>
      <c r="G3" s="130" t="s">
        <v>6</v>
      </c>
      <c r="H3" s="130" t="s">
        <v>7</v>
      </c>
      <c r="I3" s="130" t="s">
        <v>8</v>
      </c>
      <c r="J3" s="130" t="s">
        <v>9</v>
      </c>
      <c r="K3" s="130" t="s">
        <v>10</v>
      </c>
      <c r="L3" s="130" t="s">
        <v>11</v>
      </c>
      <c r="M3" s="130" t="s">
        <v>12</v>
      </c>
      <c r="N3" s="130" t="s">
        <v>13</v>
      </c>
      <c r="O3" s="130" t="s">
        <v>14</v>
      </c>
      <c r="P3" s="130" t="s">
        <v>15</v>
      </c>
      <c r="Q3" s="130" t="s">
        <v>16</v>
      </c>
      <c r="R3" s="130" t="s">
        <v>17</v>
      </c>
      <c r="S3" s="130" t="s">
        <v>18</v>
      </c>
      <c r="T3" s="130" t="s">
        <v>19</v>
      </c>
      <c r="U3" s="130" t="s">
        <v>20</v>
      </c>
      <c r="V3" s="130" t="s">
        <v>21</v>
      </c>
      <c r="W3" s="130" t="s">
        <v>22</v>
      </c>
      <c r="X3" s="130" t="s">
        <v>23</v>
      </c>
      <c r="Y3" s="130" t="s">
        <v>24</v>
      </c>
      <c r="Z3" s="130" t="s">
        <v>25</v>
      </c>
      <c r="AA3" s="130" t="s">
        <v>26</v>
      </c>
      <c r="AB3" s="130" t="s">
        <v>27</v>
      </c>
      <c r="AC3" s="130" t="s">
        <v>28</v>
      </c>
      <c r="AD3" s="130" t="s">
        <v>29</v>
      </c>
      <c r="AE3" s="130" t="s">
        <v>30</v>
      </c>
      <c r="AF3" s="130" t="s">
        <v>31</v>
      </c>
      <c r="AG3" s="130" t="s">
        <v>32</v>
      </c>
      <c r="AH3" s="130" t="s">
        <v>33</v>
      </c>
      <c r="AI3" s="130" t="s">
        <v>34</v>
      </c>
      <c r="AJ3" s="130" t="s">
        <v>35</v>
      </c>
      <c r="AK3" s="130" t="s">
        <v>36</v>
      </c>
      <c r="AL3" s="130" t="s">
        <v>37</v>
      </c>
      <c r="AM3" s="130" t="s">
        <v>38</v>
      </c>
      <c r="AN3" s="130" t="s">
        <v>39</v>
      </c>
      <c r="AO3" s="130" t="s">
        <v>40</v>
      </c>
      <c r="AP3" s="130" t="s">
        <v>41</v>
      </c>
      <c r="AQ3" s="130" t="s">
        <v>42</v>
      </c>
      <c r="AR3" s="130" t="s">
        <v>43</v>
      </c>
      <c r="AS3" s="130" t="s">
        <v>44</v>
      </c>
      <c r="AT3" s="130" t="s">
        <v>45</v>
      </c>
      <c r="AU3" s="130" t="s">
        <v>46</v>
      </c>
      <c r="AV3" s="131" t="s">
        <v>47</v>
      </c>
    </row>
    <row r="4" spans="2:48">
      <c r="B4" s="132" t="s">
        <v>48</v>
      </c>
      <c r="C4" s="133" t="s">
        <v>49</v>
      </c>
      <c r="D4" s="133" t="s">
        <v>50</v>
      </c>
      <c r="E4" s="133" t="s">
        <v>51</v>
      </c>
      <c r="F4" s="133" t="s">
        <v>52</v>
      </c>
      <c r="G4" s="133" t="s">
        <v>53</v>
      </c>
      <c r="H4" s="134" t="s">
        <v>54</v>
      </c>
      <c r="I4" s="133" t="s">
        <v>55</v>
      </c>
      <c r="J4" s="133" t="s">
        <v>56</v>
      </c>
      <c r="K4" s="133" t="s">
        <v>57</v>
      </c>
      <c r="L4" s="133" t="s">
        <v>58</v>
      </c>
      <c r="M4" s="133" t="s">
        <v>59</v>
      </c>
      <c r="N4" s="133" t="s">
        <v>60</v>
      </c>
      <c r="O4" s="133" t="s">
        <v>61</v>
      </c>
      <c r="P4" s="134" t="s">
        <v>62</v>
      </c>
      <c r="Q4" s="133" t="s">
        <v>63</v>
      </c>
      <c r="R4" s="133" t="s">
        <v>64</v>
      </c>
      <c r="S4" s="133" t="s">
        <v>65</v>
      </c>
      <c r="T4" s="133" t="s">
        <v>66</v>
      </c>
      <c r="U4" s="133" t="s">
        <v>67</v>
      </c>
      <c r="V4" s="133" t="s">
        <v>68</v>
      </c>
      <c r="W4" s="133" t="s">
        <v>69</v>
      </c>
      <c r="X4" s="133" t="s">
        <v>70</v>
      </c>
      <c r="Y4" s="133" t="s">
        <v>71</v>
      </c>
      <c r="Z4" s="133" t="s">
        <v>72</v>
      </c>
      <c r="AA4" s="133" t="s">
        <v>73</v>
      </c>
      <c r="AB4" s="133" t="s">
        <v>74</v>
      </c>
      <c r="AC4" s="133" t="s">
        <v>75</v>
      </c>
      <c r="AD4" s="133" t="s">
        <v>76</v>
      </c>
      <c r="AE4" s="133" t="s">
        <v>77</v>
      </c>
      <c r="AF4" s="133" t="s">
        <v>78</v>
      </c>
      <c r="AG4" s="133" t="s">
        <v>79</v>
      </c>
      <c r="AH4" s="133" t="s">
        <v>80</v>
      </c>
      <c r="AI4" s="133" t="s">
        <v>81</v>
      </c>
      <c r="AJ4" s="133" t="s">
        <v>82</v>
      </c>
      <c r="AK4" s="133" t="s">
        <v>83</v>
      </c>
      <c r="AL4" s="133" t="s">
        <v>84</v>
      </c>
      <c r="AM4" s="133" t="s">
        <v>85</v>
      </c>
      <c r="AN4" s="133" t="s">
        <v>86</v>
      </c>
      <c r="AO4" s="133" t="s">
        <v>87</v>
      </c>
      <c r="AP4" s="133" t="s">
        <v>88</v>
      </c>
      <c r="AQ4" s="133" t="s">
        <v>89</v>
      </c>
      <c r="AR4" s="133" t="s">
        <v>90</v>
      </c>
      <c r="AS4" s="133" t="s">
        <v>91</v>
      </c>
      <c r="AT4" s="133" t="s">
        <v>92</v>
      </c>
      <c r="AU4" s="133" t="s">
        <v>93</v>
      </c>
      <c r="AV4" s="135" t="s">
        <v>94</v>
      </c>
    </row>
    <row r="5" spans="2:48">
      <c r="B5" s="136" t="s">
        <v>95</v>
      </c>
      <c r="C5" s="137" t="s">
        <v>96</v>
      </c>
      <c r="D5" s="137" t="s">
        <v>97</v>
      </c>
      <c r="E5" s="137" t="s">
        <v>98</v>
      </c>
      <c r="F5" s="137" t="s">
        <v>99</v>
      </c>
      <c r="G5" s="137" t="s">
        <v>100</v>
      </c>
      <c r="H5" s="137" t="s">
        <v>101</v>
      </c>
      <c r="I5" s="137" t="s">
        <v>102</v>
      </c>
      <c r="J5" s="137" t="s">
        <v>103</v>
      </c>
      <c r="K5" s="137" t="s">
        <v>104</v>
      </c>
      <c r="L5" s="137" t="s">
        <v>105</v>
      </c>
      <c r="M5" s="137" t="s">
        <v>106</v>
      </c>
      <c r="N5" s="137" t="s">
        <v>107</v>
      </c>
      <c r="O5" s="137" t="s">
        <v>108</v>
      </c>
      <c r="P5" s="137" t="s">
        <v>109</v>
      </c>
      <c r="Q5" s="137" t="s">
        <v>110</v>
      </c>
      <c r="R5" s="137" t="s">
        <v>111</v>
      </c>
      <c r="S5" s="137" t="s">
        <v>112</v>
      </c>
      <c r="T5" s="137" t="s">
        <v>113</v>
      </c>
      <c r="U5" s="137" t="s">
        <v>114</v>
      </c>
      <c r="V5" s="137" t="s">
        <v>115</v>
      </c>
      <c r="W5" s="137" t="s">
        <v>116</v>
      </c>
      <c r="X5" s="137" t="s">
        <v>117</v>
      </c>
      <c r="Y5" s="137" t="s">
        <v>118</v>
      </c>
      <c r="Z5" s="137" t="s">
        <v>119</v>
      </c>
      <c r="AA5" s="137" t="s">
        <v>120</v>
      </c>
      <c r="AB5" s="137" t="s">
        <v>121</v>
      </c>
      <c r="AC5" s="137" t="s">
        <v>122</v>
      </c>
      <c r="AD5" s="137" t="s">
        <v>123</v>
      </c>
      <c r="AE5" s="138" t="s">
        <v>124</v>
      </c>
      <c r="AF5" s="137" t="s">
        <v>125</v>
      </c>
      <c r="AG5" s="137" t="s">
        <v>126</v>
      </c>
      <c r="AH5" s="137" t="s">
        <v>127</v>
      </c>
      <c r="AI5" s="138" t="s">
        <v>128</v>
      </c>
      <c r="AJ5" s="138" t="s">
        <v>129</v>
      </c>
      <c r="AK5" s="137" t="s">
        <v>130</v>
      </c>
      <c r="AL5" s="137" t="s">
        <v>131</v>
      </c>
      <c r="AM5" s="137" t="s">
        <v>132</v>
      </c>
      <c r="AN5" s="137" t="s">
        <v>133</v>
      </c>
      <c r="AO5" s="137" t="s">
        <v>134</v>
      </c>
      <c r="AP5" s="138" t="s">
        <v>135</v>
      </c>
      <c r="AQ5" s="137" t="s">
        <v>136</v>
      </c>
      <c r="AR5" s="137" t="s">
        <v>137</v>
      </c>
      <c r="AS5" s="137" t="s">
        <v>138</v>
      </c>
      <c r="AT5" s="137" t="s">
        <v>139</v>
      </c>
      <c r="AU5" s="137" t="s">
        <v>140</v>
      </c>
      <c r="AV5" s="139" t="s">
        <v>141</v>
      </c>
    </row>
    <row r="6" spans="2:48">
      <c r="B6" s="136" t="s">
        <v>142</v>
      </c>
      <c r="C6" s="137" t="s">
        <v>143</v>
      </c>
      <c r="D6" s="137" t="s">
        <v>144</v>
      </c>
      <c r="E6" s="137" t="s">
        <v>145</v>
      </c>
      <c r="F6" s="137" t="s">
        <v>146</v>
      </c>
      <c r="G6" s="137" t="s">
        <v>147</v>
      </c>
      <c r="H6" s="138" t="s">
        <v>148</v>
      </c>
      <c r="I6" s="137" t="s">
        <v>149</v>
      </c>
      <c r="J6" s="137" t="s">
        <v>150</v>
      </c>
      <c r="K6" s="137" t="s">
        <v>151</v>
      </c>
      <c r="L6" s="137" t="s">
        <v>152</v>
      </c>
      <c r="M6" s="137" t="s">
        <v>153</v>
      </c>
      <c r="N6" s="137" t="s">
        <v>154</v>
      </c>
      <c r="O6" s="137" t="s">
        <v>155</v>
      </c>
      <c r="P6" s="138" t="s">
        <v>156</v>
      </c>
      <c r="Q6" s="137" t="s">
        <v>157</v>
      </c>
      <c r="R6" s="137" t="s">
        <v>158</v>
      </c>
      <c r="S6" s="137" t="s">
        <v>159</v>
      </c>
      <c r="T6" s="137" t="s">
        <v>160</v>
      </c>
      <c r="U6" s="137" t="s">
        <v>161</v>
      </c>
      <c r="V6" s="137" t="s">
        <v>162</v>
      </c>
      <c r="W6" s="137" t="s">
        <v>163</v>
      </c>
      <c r="X6" s="137" t="s">
        <v>164</v>
      </c>
      <c r="Y6" s="137" t="s">
        <v>165</v>
      </c>
      <c r="Z6" s="137" t="s">
        <v>166</v>
      </c>
      <c r="AA6" s="138" t="s">
        <v>167</v>
      </c>
      <c r="AB6" s="137" t="s">
        <v>168</v>
      </c>
      <c r="AC6" s="137" t="s">
        <v>169</v>
      </c>
      <c r="AD6" s="137" t="s">
        <v>170</v>
      </c>
      <c r="AE6" s="137" t="s">
        <v>171</v>
      </c>
      <c r="AF6" s="137" t="s">
        <v>172</v>
      </c>
      <c r="AG6" s="137" t="s">
        <v>173</v>
      </c>
      <c r="AH6" s="137" t="s">
        <v>174</v>
      </c>
      <c r="AI6" s="137" t="s">
        <v>175</v>
      </c>
      <c r="AJ6" s="137" t="s">
        <v>176</v>
      </c>
      <c r="AK6" s="137" t="s">
        <v>177</v>
      </c>
      <c r="AL6" s="137" t="s">
        <v>178</v>
      </c>
      <c r="AM6" s="137" t="s">
        <v>179</v>
      </c>
      <c r="AN6" s="137" t="s">
        <v>180</v>
      </c>
      <c r="AO6" s="137" t="s">
        <v>181</v>
      </c>
      <c r="AP6" s="137" t="s">
        <v>182</v>
      </c>
      <c r="AQ6" s="137" t="s">
        <v>183</v>
      </c>
      <c r="AR6" s="137" t="s">
        <v>184</v>
      </c>
      <c r="AS6" s="137" t="s">
        <v>185</v>
      </c>
      <c r="AT6" s="137" t="s">
        <v>186</v>
      </c>
      <c r="AU6" s="137" t="s">
        <v>187</v>
      </c>
      <c r="AV6" s="139" t="s">
        <v>188</v>
      </c>
    </row>
    <row r="7" spans="2:48">
      <c r="B7" s="136" t="s">
        <v>189</v>
      </c>
      <c r="C7" s="138" t="s">
        <v>190</v>
      </c>
      <c r="D7" s="137" t="s">
        <v>191</v>
      </c>
      <c r="E7" s="137" t="s">
        <v>192</v>
      </c>
      <c r="F7" s="137" t="s">
        <v>193</v>
      </c>
      <c r="G7" s="137" t="s">
        <v>194</v>
      </c>
      <c r="H7" s="138" t="s">
        <v>195</v>
      </c>
      <c r="I7" s="137" t="s">
        <v>196</v>
      </c>
      <c r="J7" s="137" t="s">
        <v>197</v>
      </c>
      <c r="K7" s="137" t="s">
        <v>198</v>
      </c>
      <c r="L7" s="137" t="s">
        <v>199</v>
      </c>
      <c r="M7" s="137" t="s">
        <v>200</v>
      </c>
      <c r="N7" s="137" t="s">
        <v>201</v>
      </c>
      <c r="O7" s="137" t="s">
        <v>202</v>
      </c>
      <c r="P7" s="137" t="s">
        <v>203</v>
      </c>
      <c r="Q7" s="137" t="s">
        <v>204</v>
      </c>
      <c r="R7" s="137" t="s">
        <v>205</v>
      </c>
      <c r="S7" s="137" t="s">
        <v>206</v>
      </c>
      <c r="T7" s="137" t="s">
        <v>207</v>
      </c>
      <c r="U7" s="137" t="s">
        <v>208</v>
      </c>
      <c r="V7" s="137" t="s">
        <v>209</v>
      </c>
      <c r="W7" s="137" t="s">
        <v>210</v>
      </c>
      <c r="X7" s="137" t="s">
        <v>211</v>
      </c>
      <c r="Y7" s="137" t="s">
        <v>212</v>
      </c>
      <c r="Z7" s="137" t="s">
        <v>213</v>
      </c>
      <c r="AA7" s="137" t="s">
        <v>214</v>
      </c>
      <c r="AB7" s="137" t="s">
        <v>215</v>
      </c>
      <c r="AC7" s="137" t="s">
        <v>216</v>
      </c>
      <c r="AD7" s="137" t="s">
        <v>217</v>
      </c>
      <c r="AE7" s="138" t="s">
        <v>218</v>
      </c>
      <c r="AF7" s="137"/>
      <c r="AG7" s="137" t="s">
        <v>219</v>
      </c>
      <c r="AH7" s="137" t="s">
        <v>220</v>
      </c>
      <c r="AI7" s="138" t="s">
        <v>221</v>
      </c>
      <c r="AJ7" s="137" t="s">
        <v>222</v>
      </c>
      <c r="AK7" s="137"/>
      <c r="AL7" s="137"/>
      <c r="AM7" s="137" t="s">
        <v>223</v>
      </c>
      <c r="AN7" s="137" t="s">
        <v>224</v>
      </c>
      <c r="AO7" s="137" t="s">
        <v>225</v>
      </c>
      <c r="AP7" s="137" t="s">
        <v>226</v>
      </c>
      <c r="AQ7" s="137" t="s">
        <v>227</v>
      </c>
      <c r="AR7" s="137" t="s">
        <v>228</v>
      </c>
      <c r="AS7" s="137" t="s">
        <v>229</v>
      </c>
      <c r="AT7" s="137" t="s">
        <v>230</v>
      </c>
      <c r="AU7" s="137" t="s">
        <v>231</v>
      </c>
      <c r="AV7" s="140" t="s">
        <v>232</v>
      </c>
    </row>
    <row r="8" spans="2:48">
      <c r="B8" s="136" t="s">
        <v>233</v>
      </c>
      <c r="C8" s="137" t="s">
        <v>234</v>
      </c>
      <c r="D8" s="137" t="s">
        <v>235</v>
      </c>
      <c r="E8" s="137"/>
      <c r="F8" s="137" t="s">
        <v>236</v>
      </c>
      <c r="G8" s="137"/>
      <c r="H8" s="137" t="s">
        <v>237</v>
      </c>
      <c r="I8" s="137" t="s">
        <v>238</v>
      </c>
      <c r="J8" s="137" t="s">
        <v>239</v>
      </c>
      <c r="K8" s="137" t="s">
        <v>240</v>
      </c>
      <c r="L8" s="137" t="s">
        <v>241</v>
      </c>
      <c r="M8" s="138" t="s">
        <v>242</v>
      </c>
      <c r="N8" s="137" t="s">
        <v>243</v>
      </c>
      <c r="O8" s="137" t="s">
        <v>244</v>
      </c>
      <c r="P8" s="137" t="s">
        <v>245</v>
      </c>
      <c r="Q8" s="137"/>
      <c r="R8" s="137"/>
      <c r="S8" s="137"/>
      <c r="T8" s="137"/>
      <c r="U8" s="137" t="s">
        <v>246</v>
      </c>
      <c r="V8" s="137" t="s">
        <v>247</v>
      </c>
      <c r="W8" s="137" t="s">
        <v>248</v>
      </c>
      <c r="X8" s="137" t="s">
        <v>249</v>
      </c>
      <c r="Y8" s="137"/>
      <c r="Z8" s="138" t="s">
        <v>250</v>
      </c>
      <c r="AA8" s="137" t="s">
        <v>251</v>
      </c>
      <c r="AB8" s="137" t="s">
        <v>252</v>
      </c>
      <c r="AC8" s="137" t="s">
        <v>253</v>
      </c>
      <c r="AD8" s="137" t="s">
        <v>254</v>
      </c>
      <c r="AE8" s="138" t="s">
        <v>255</v>
      </c>
      <c r="AF8" s="137"/>
      <c r="AG8" s="137" t="s">
        <v>256</v>
      </c>
      <c r="AH8" s="137" t="s">
        <v>257</v>
      </c>
      <c r="AI8" s="137" t="s">
        <v>258</v>
      </c>
      <c r="AJ8" s="137" t="s">
        <v>259</v>
      </c>
      <c r="AK8" s="137"/>
      <c r="AL8" s="137"/>
      <c r="AM8" s="137" t="s">
        <v>260</v>
      </c>
      <c r="AN8" s="137"/>
      <c r="AO8" s="137" t="s">
        <v>261</v>
      </c>
      <c r="AP8" s="137" t="s">
        <v>262</v>
      </c>
      <c r="AQ8" s="137" t="s">
        <v>263</v>
      </c>
      <c r="AR8" s="137" t="s">
        <v>264</v>
      </c>
      <c r="AS8" s="137" t="s">
        <v>265</v>
      </c>
      <c r="AT8" s="137" t="s">
        <v>266</v>
      </c>
      <c r="AU8" s="137" t="s">
        <v>267</v>
      </c>
      <c r="AV8" s="140" t="s">
        <v>268</v>
      </c>
    </row>
    <row r="9" spans="2:48">
      <c r="B9" s="136" t="s">
        <v>269</v>
      </c>
      <c r="C9" s="138" t="s">
        <v>270</v>
      </c>
      <c r="D9" s="137" t="s">
        <v>271</v>
      </c>
      <c r="E9" s="137"/>
      <c r="F9" s="137" t="s">
        <v>272</v>
      </c>
      <c r="G9" s="137"/>
      <c r="H9" s="137" t="s">
        <v>273</v>
      </c>
      <c r="I9" s="137" t="s">
        <v>274</v>
      </c>
      <c r="J9" s="137" t="s">
        <v>275</v>
      </c>
      <c r="K9" s="137" t="s">
        <v>276</v>
      </c>
      <c r="L9" s="137" t="s">
        <v>277</v>
      </c>
      <c r="M9" s="137" t="s">
        <v>278</v>
      </c>
      <c r="N9" s="137" t="s">
        <v>279</v>
      </c>
      <c r="O9" s="137" t="s">
        <v>280</v>
      </c>
      <c r="P9" s="137" t="s">
        <v>281</v>
      </c>
      <c r="Q9" s="137"/>
      <c r="R9" s="137"/>
      <c r="S9" s="137"/>
      <c r="T9" s="137"/>
      <c r="U9" s="137" t="s">
        <v>282</v>
      </c>
      <c r="V9" s="137"/>
      <c r="W9" s="137" t="s">
        <v>283</v>
      </c>
      <c r="X9" s="137" t="s">
        <v>284</v>
      </c>
      <c r="Y9" s="137"/>
      <c r="Z9" s="137" t="s">
        <v>285</v>
      </c>
      <c r="AA9" s="138" t="s">
        <v>286</v>
      </c>
      <c r="AB9" s="137" t="s">
        <v>287</v>
      </c>
      <c r="AC9" s="137" t="s">
        <v>288</v>
      </c>
      <c r="AD9" s="137"/>
      <c r="AE9" s="137" t="s">
        <v>289</v>
      </c>
      <c r="AF9" s="137"/>
      <c r="AG9" s="137" t="s">
        <v>290</v>
      </c>
      <c r="AH9" s="137"/>
      <c r="AI9" s="137" t="s">
        <v>291</v>
      </c>
      <c r="AJ9" s="137" t="s">
        <v>292</v>
      </c>
      <c r="AK9" s="137"/>
      <c r="AL9" s="137"/>
      <c r="AM9" s="137" t="s">
        <v>293</v>
      </c>
      <c r="AN9" s="137"/>
      <c r="AO9" s="137" t="s">
        <v>294</v>
      </c>
      <c r="AP9" s="137"/>
      <c r="AQ9" s="137" t="s">
        <v>295</v>
      </c>
      <c r="AR9" s="137" t="s">
        <v>296</v>
      </c>
      <c r="AS9" s="137" t="s">
        <v>297</v>
      </c>
      <c r="AT9" s="138" t="s">
        <v>298</v>
      </c>
      <c r="AU9" s="137" t="s">
        <v>299</v>
      </c>
      <c r="AV9" s="139"/>
    </row>
    <row r="10" spans="2:48">
      <c r="B10" s="141" t="s">
        <v>300</v>
      </c>
      <c r="C10" s="137"/>
      <c r="D10" s="137" t="s">
        <v>301</v>
      </c>
      <c r="E10" s="137"/>
      <c r="F10" s="137" t="s">
        <v>302</v>
      </c>
      <c r="G10" s="137"/>
      <c r="H10" s="137"/>
      <c r="I10" s="137" t="s">
        <v>303</v>
      </c>
      <c r="J10" s="137"/>
      <c r="K10" s="137" t="s">
        <v>304</v>
      </c>
      <c r="L10" s="137" t="s">
        <v>305</v>
      </c>
      <c r="M10" s="137" t="s">
        <v>306</v>
      </c>
      <c r="N10" s="137" t="s">
        <v>307</v>
      </c>
      <c r="O10" s="137" t="s">
        <v>308</v>
      </c>
      <c r="P10" s="138" t="s">
        <v>309</v>
      </c>
      <c r="Q10" s="137"/>
      <c r="R10" s="137"/>
      <c r="S10" s="137"/>
      <c r="T10" s="137"/>
      <c r="U10" s="137" t="s">
        <v>310</v>
      </c>
      <c r="V10" s="137"/>
      <c r="W10" s="137" t="s">
        <v>311</v>
      </c>
      <c r="X10" s="137" t="s">
        <v>312</v>
      </c>
      <c r="Y10" s="137"/>
      <c r="Z10" s="137" t="s">
        <v>313</v>
      </c>
      <c r="AA10" s="137"/>
      <c r="AB10" s="137" t="s">
        <v>314</v>
      </c>
      <c r="AC10" s="137" t="s">
        <v>315</v>
      </c>
      <c r="AD10" s="137"/>
      <c r="AE10" s="137" t="s">
        <v>316</v>
      </c>
      <c r="AF10" s="137"/>
      <c r="AG10" s="137" t="s">
        <v>317</v>
      </c>
      <c r="AH10" s="137"/>
      <c r="AI10" s="137" t="s">
        <v>318</v>
      </c>
      <c r="AJ10" s="137" t="s">
        <v>319</v>
      </c>
      <c r="AK10" s="137"/>
      <c r="AL10" s="137"/>
      <c r="AM10" s="137"/>
      <c r="AN10" s="137"/>
      <c r="AO10" s="137" t="s">
        <v>320</v>
      </c>
      <c r="AP10" s="137"/>
      <c r="AQ10" s="137" t="s">
        <v>321</v>
      </c>
      <c r="AR10" s="137" t="s">
        <v>322</v>
      </c>
      <c r="AS10" s="137"/>
      <c r="AT10" s="138" t="s">
        <v>323</v>
      </c>
      <c r="AU10" s="137" t="s">
        <v>324</v>
      </c>
      <c r="AV10" s="139"/>
    </row>
    <row r="11" spans="2:48">
      <c r="B11" s="141" t="s">
        <v>325</v>
      </c>
      <c r="C11" s="137"/>
      <c r="D11" s="137" t="s">
        <v>326</v>
      </c>
      <c r="E11" s="137"/>
      <c r="F11" s="138" t="s">
        <v>327</v>
      </c>
      <c r="G11" s="137"/>
      <c r="H11" s="137"/>
      <c r="I11" s="137" t="s">
        <v>328</v>
      </c>
      <c r="J11" s="137"/>
      <c r="K11" s="137" t="s">
        <v>329</v>
      </c>
      <c r="L11" s="137" t="s">
        <v>330</v>
      </c>
      <c r="M11" s="137" t="s">
        <v>331</v>
      </c>
      <c r="N11" s="137" t="s">
        <v>332</v>
      </c>
      <c r="O11" s="137" t="s">
        <v>333</v>
      </c>
      <c r="P11" s="137"/>
      <c r="Q11" s="137"/>
      <c r="R11" s="137"/>
      <c r="S11" s="137"/>
      <c r="T11" s="137"/>
      <c r="U11" s="137" t="s">
        <v>334</v>
      </c>
      <c r="V11" s="137"/>
      <c r="W11" s="137" t="s">
        <v>335</v>
      </c>
      <c r="X11" s="137" t="s">
        <v>336</v>
      </c>
      <c r="Y11" s="137"/>
      <c r="Z11" s="137"/>
      <c r="AA11" s="137"/>
      <c r="AB11" s="137" t="s">
        <v>337</v>
      </c>
      <c r="AC11" s="137" t="s">
        <v>338</v>
      </c>
      <c r="AD11" s="137"/>
      <c r="AE11" s="137"/>
      <c r="AF11" s="137"/>
      <c r="AG11" s="137"/>
      <c r="AH11" s="137"/>
      <c r="AI11" s="137"/>
      <c r="AJ11" s="137" t="s">
        <v>339</v>
      </c>
      <c r="AK11" s="137"/>
      <c r="AL11" s="137"/>
      <c r="AM11" s="137"/>
      <c r="AN11" s="137"/>
      <c r="AO11" s="137" t="s">
        <v>340</v>
      </c>
      <c r="AP11" s="137"/>
      <c r="AQ11" s="137" t="s">
        <v>341</v>
      </c>
      <c r="AR11" s="137" t="s">
        <v>342</v>
      </c>
      <c r="AS11" s="137"/>
      <c r="AT11" s="137"/>
      <c r="AU11" s="137" t="s">
        <v>343</v>
      </c>
      <c r="AV11" s="139"/>
    </row>
    <row r="12" spans="2:48">
      <c r="B12" s="136" t="s">
        <v>344</v>
      </c>
      <c r="C12" s="137"/>
      <c r="D12" s="137" t="s">
        <v>345</v>
      </c>
      <c r="E12" s="137"/>
      <c r="F12" s="137"/>
      <c r="G12" s="137"/>
      <c r="H12" s="137"/>
      <c r="I12" s="137" t="s">
        <v>346</v>
      </c>
      <c r="J12" s="137"/>
      <c r="K12" s="137" t="s">
        <v>347</v>
      </c>
      <c r="L12" s="137" t="s">
        <v>348</v>
      </c>
      <c r="M12" s="137" t="s">
        <v>349</v>
      </c>
      <c r="N12" s="137" t="s">
        <v>350</v>
      </c>
      <c r="O12" s="137" t="s">
        <v>351</v>
      </c>
      <c r="P12" s="137"/>
      <c r="Q12" s="137"/>
      <c r="R12" s="137"/>
      <c r="S12" s="137"/>
      <c r="T12" s="137"/>
      <c r="U12" s="137" t="s">
        <v>352</v>
      </c>
      <c r="V12" s="137"/>
      <c r="W12" s="137"/>
      <c r="X12" s="137" t="s">
        <v>353</v>
      </c>
      <c r="Y12" s="137"/>
      <c r="Z12" s="137"/>
      <c r="AA12" s="137"/>
      <c r="AB12" s="137"/>
      <c r="AC12" s="137"/>
      <c r="AD12" s="137"/>
      <c r="AE12" s="137"/>
      <c r="AF12" s="137"/>
      <c r="AG12" s="137"/>
      <c r="AH12" s="137"/>
      <c r="AI12" s="137"/>
      <c r="AJ12" s="137"/>
      <c r="AK12" s="137"/>
      <c r="AL12" s="137"/>
      <c r="AM12" s="137"/>
      <c r="AN12" s="137"/>
      <c r="AO12" s="137" t="s">
        <v>354</v>
      </c>
      <c r="AP12" s="137"/>
      <c r="AQ12" s="137"/>
      <c r="AR12" s="137" t="s">
        <v>355</v>
      </c>
      <c r="AS12" s="137"/>
      <c r="AT12" s="137"/>
      <c r="AU12" s="137" t="s">
        <v>356</v>
      </c>
      <c r="AV12" s="139"/>
    </row>
    <row r="13" spans="2:48">
      <c r="B13" s="136" t="s">
        <v>357</v>
      </c>
      <c r="C13" s="137"/>
      <c r="D13" s="137"/>
      <c r="E13" s="137"/>
      <c r="F13" s="137"/>
      <c r="G13" s="137"/>
      <c r="H13" s="137"/>
      <c r="I13" s="137"/>
      <c r="J13" s="137"/>
      <c r="K13" s="137" t="s">
        <v>358</v>
      </c>
      <c r="L13" s="137" t="s">
        <v>359</v>
      </c>
      <c r="M13" s="137"/>
      <c r="N13" s="137" t="s">
        <v>360</v>
      </c>
      <c r="O13" s="137"/>
      <c r="P13" s="137"/>
      <c r="Q13" s="137"/>
      <c r="R13" s="137"/>
      <c r="S13" s="137"/>
      <c r="T13" s="137"/>
      <c r="U13" s="137" t="s">
        <v>361</v>
      </c>
      <c r="V13" s="137"/>
      <c r="W13" s="137"/>
      <c r="X13" s="137" t="s">
        <v>362</v>
      </c>
      <c r="Y13" s="137"/>
      <c r="Z13" s="137"/>
      <c r="AA13" s="137"/>
      <c r="AB13" s="137"/>
      <c r="AC13" s="137"/>
      <c r="AD13" s="137"/>
      <c r="AE13" s="137"/>
      <c r="AF13" s="137"/>
      <c r="AG13" s="137"/>
      <c r="AH13" s="137"/>
      <c r="AI13" s="137"/>
      <c r="AJ13" s="137"/>
      <c r="AK13" s="137"/>
      <c r="AL13" s="137"/>
      <c r="AM13" s="137"/>
      <c r="AN13" s="137"/>
      <c r="AO13" s="137" t="s">
        <v>363</v>
      </c>
      <c r="AP13" s="137"/>
      <c r="AQ13" s="137"/>
      <c r="AR13" s="137" t="s">
        <v>364</v>
      </c>
      <c r="AS13" s="137"/>
      <c r="AT13" s="137"/>
      <c r="AU13" s="137"/>
      <c r="AV13" s="139"/>
    </row>
    <row r="14" spans="2:48">
      <c r="B14" s="136" t="s">
        <v>365</v>
      </c>
      <c r="C14" s="137"/>
      <c r="D14" s="137"/>
      <c r="E14" s="137"/>
      <c r="F14" s="137"/>
      <c r="G14" s="137"/>
      <c r="H14" s="137"/>
      <c r="I14" s="137"/>
      <c r="J14" s="137"/>
      <c r="K14" s="137"/>
      <c r="L14" s="137"/>
      <c r="M14" s="137"/>
      <c r="N14" s="137" t="s">
        <v>366</v>
      </c>
      <c r="O14" s="137"/>
      <c r="P14" s="137"/>
      <c r="Q14" s="137"/>
      <c r="R14" s="137"/>
      <c r="S14" s="137"/>
      <c r="T14" s="137"/>
      <c r="U14" s="137"/>
      <c r="V14" s="137"/>
      <c r="W14" s="137"/>
      <c r="X14" s="137" t="s">
        <v>367</v>
      </c>
      <c r="Y14" s="137"/>
      <c r="Z14" s="137"/>
      <c r="AA14" s="137"/>
      <c r="AB14" s="137"/>
      <c r="AC14" s="137"/>
      <c r="AD14" s="137"/>
      <c r="AE14" s="137"/>
      <c r="AF14" s="137"/>
      <c r="AG14" s="137"/>
      <c r="AH14" s="137"/>
      <c r="AI14" s="137"/>
      <c r="AJ14" s="137"/>
      <c r="AK14" s="137"/>
      <c r="AL14" s="137"/>
      <c r="AM14" s="137"/>
      <c r="AN14" s="137"/>
      <c r="AO14" s="137" t="s">
        <v>368</v>
      </c>
      <c r="AP14" s="137"/>
      <c r="AQ14" s="137"/>
      <c r="AR14" s="137"/>
      <c r="AS14" s="137"/>
      <c r="AT14" s="137"/>
      <c r="AU14" s="137"/>
      <c r="AV14" s="139"/>
    </row>
    <row r="15" spans="2:48">
      <c r="B15" s="136" t="s">
        <v>369</v>
      </c>
      <c r="C15" s="137"/>
      <c r="D15" s="137"/>
      <c r="E15" s="137"/>
      <c r="F15" s="137"/>
      <c r="G15" s="137"/>
      <c r="H15" s="137"/>
      <c r="I15" s="137"/>
      <c r="J15" s="137"/>
      <c r="K15" s="137"/>
      <c r="L15" s="137"/>
      <c r="M15" s="137"/>
      <c r="N15" s="137" t="s">
        <v>370</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t="s">
        <v>371</v>
      </c>
      <c r="AP15" s="137"/>
      <c r="AQ15" s="137"/>
      <c r="AR15" s="137"/>
      <c r="AS15" s="137"/>
      <c r="AT15" s="137"/>
      <c r="AU15" s="137"/>
      <c r="AV15" s="139"/>
    </row>
    <row r="16" spans="2:48">
      <c r="B16" s="136" t="s">
        <v>372</v>
      </c>
      <c r="C16" s="137"/>
      <c r="D16" s="137"/>
      <c r="E16" s="137"/>
      <c r="F16" s="137"/>
      <c r="G16" s="137"/>
      <c r="H16" s="137"/>
      <c r="I16" s="137"/>
      <c r="J16" s="137"/>
      <c r="K16" s="137"/>
      <c r="L16" s="137"/>
      <c r="M16" s="137"/>
      <c r="N16" s="138" t="s">
        <v>373</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t="s">
        <v>374</v>
      </c>
      <c r="AP16" s="137"/>
      <c r="AQ16" s="137"/>
      <c r="AR16" s="137"/>
      <c r="AS16" s="137"/>
      <c r="AT16" s="137"/>
      <c r="AU16" s="137"/>
      <c r="AV16" s="139"/>
    </row>
    <row r="17" spans="2:48">
      <c r="B17" s="141" t="s">
        <v>375</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9"/>
    </row>
    <row r="18" spans="2:48">
      <c r="B18" s="136" t="s">
        <v>376</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9"/>
    </row>
    <row r="19" spans="2:48">
      <c r="B19" s="136" t="s">
        <v>377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9"/>
    </row>
    <row r="20" spans="2:48">
      <c r="B20" s="141" t="s">
        <v>378</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9"/>
    </row>
    <row r="21" spans="2:48">
      <c r="B21" s="141" t="s">
        <v>379</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9"/>
    </row>
    <row r="22" spans="2:48">
      <c r="B22" s="136" t="s">
        <v>380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9"/>
    </row>
    <row r="23" spans="2:48">
      <c r="B23" s="136" t="s">
        <v>381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9"/>
    </row>
    <row r="24" spans="2:48" ht="19.5" thickBot="1">
      <c r="B24" s="142" t="s">
        <v>382</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4"/>
    </row>
    <row r="26" spans="2:48">
      <c r="B26" t="s">
        <v>383</v>
      </c>
      <c r="D26" t="s">
        <v>384</v>
      </c>
      <c r="F26" t="s">
        <v>385</v>
      </c>
    </row>
    <row r="27" spans="2:48">
      <c r="B27" t="s">
        <v>386</v>
      </c>
      <c r="D27" t="s">
        <v>387</v>
      </c>
      <c r="F27" t="s">
        <v>388</v>
      </c>
    </row>
    <row r="28" spans="2:48">
      <c r="B28" t="s">
        <v>389</v>
      </c>
      <c r="D28" t="s">
        <v>390</v>
      </c>
      <c r="F28" t="s">
        <v>391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tabSelected="1" zoomScaleNormal="100" workbookViewId="0">
      <selection activeCell="D18" sqref="D18"/>
    </sheetView>
  </sheetViews>
  <sheetFormatPr defaultRowHeight="18.75"/>
  <cols>
    <col min="1" max="2" width="9.125" customWidth="1"/>
    <col min="3" max="3" width="15" style="7" customWidth="1"/>
    <col min="18" max="18" width="17.375" bestFit="1" customWidth="1"/>
  </cols>
  <sheetData>
    <row r="1" spans="2:22">
      <c r="Q1" s="186"/>
      <c r="R1" s="93"/>
      <c r="S1" s="93"/>
      <c r="T1" s="93"/>
    </row>
    <row r="2" spans="2:22">
      <c r="B2" s="1" t="s">
        <v>392</v>
      </c>
      <c r="C2" s="1"/>
      <c r="E2" s="2" t="s">
        <v>393</v>
      </c>
      <c r="Q2" s="2"/>
    </row>
    <row r="3" spans="2:22" ht="18.75" customHeight="1">
      <c r="B3" s="326">
        <v>1</v>
      </c>
      <c r="C3" s="327" t="s">
        <v>394</v>
      </c>
      <c r="E3" s="3" t="s">
        <v>395</v>
      </c>
      <c r="F3" s="4" t="s">
        <v>396</v>
      </c>
      <c r="G3" s="5"/>
      <c r="H3" s="5"/>
      <c r="I3" s="5"/>
      <c r="J3" s="5"/>
      <c r="K3" s="5"/>
      <c r="L3" s="5"/>
      <c r="M3" s="5"/>
      <c r="N3" s="5"/>
      <c r="O3" s="5"/>
      <c r="P3" s="5"/>
      <c r="Q3" s="187"/>
      <c r="S3" s="5"/>
      <c r="T3" s="5"/>
      <c r="U3" s="5"/>
      <c r="V3" s="5"/>
    </row>
    <row r="4" spans="2:22">
      <c r="B4" s="326">
        <v>2</v>
      </c>
      <c r="C4" s="327" t="s">
        <v>397</v>
      </c>
      <c r="E4" s="6"/>
      <c r="F4" s="4" t="s">
        <v>398</v>
      </c>
      <c r="G4" s="5"/>
      <c r="H4" s="5"/>
      <c r="I4" s="5"/>
      <c r="J4" s="5"/>
      <c r="K4" s="5"/>
      <c r="L4" s="5"/>
      <c r="M4" s="5"/>
      <c r="N4" s="5"/>
      <c r="O4" s="5"/>
      <c r="P4" s="5"/>
      <c r="R4" s="5"/>
      <c r="S4" s="5"/>
      <c r="T4" s="5"/>
      <c r="U4" s="5"/>
      <c r="V4" s="5"/>
    </row>
    <row r="5" spans="2:22">
      <c r="B5" s="326">
        <v>3</v>
      </c>
      <c r="C5" s="327" t="s">
        <v>399</v>
      </c>
      <c r="E5" s="6"/>
      <c r="F5" s="5"/>
      <c r="G5" s="5"/>
      <c r="H5" s="5"/>
      <c r="I5" s="5"/>
      <c r="J5" s="5"/>
      <c r="K5" s="5"/>
      <c r="L5" s="5"/>
      <c r="M5" s="5"/>
      <c r="N5" s="5"/>
      <c r="O5" s="5"/>
      <c r="P5" s="5"/>
      <c r="Q5" s="5"/>
      <c r="R5" s="5"/>
      <c r="S5" s="5"/>
      <c r="T5" s="5"/>
      <c r="U5" s="5"/>
      <c r="V5" s="5"/>
    </row>
    <row r="6" spans="2:22">
      <c r="B6" s="326">
        <v>4</v>
      </c>
      <c r="C6" s="327" t="s">
        <v>400</v>
      </c>
      <c r="E6" s="3" t="s">
        <v>401</v>
      </c>
      <c r="F6" s="4" t="s">
        <v>402</v>
      </c>
      <c r="G6" s="5"/>
      <c r="H6" s="5"/>
      <c r="I6" s="5"/>
      <c r="J6" s="5"/>
      <c r="K6" s="5"/>
      <c r="L6" s="5"/>
      <c r="M6" s="5"/>
      <c r="N6" s="5"/>
      <c r="O6" s="5"/>
      <c r="P6" s="5"/>
      <c r="Q6" s="5"/>
      <c r="R6" s="5"/>
      <c r="S6" s="5"/>
      <c r="T6" s="5"/>
      <c r="U6" s="5"/>
      <c r="V6" s="5"/>
    </row>
    <row r="7" spans="2:22">
      <c r="B7" s="326">
        <v>5</v>
      </c>
      <c r="C7" s="327" t="s">
        <v>403</v>
      </c>
      <c r="E7" s="6"/>
      <c r="F7" s="4" t="s">
        <v>404</v>
      </c>
      <c r="G7" s="5"/>
      <c r="H7" s="5"/>
      <c r="I7" s="5"/>
      <c r="J7" s="5"/>
      <c r="K7" s="5"/>
      <c r="L7" s="5"/>
      <c r="M7" s="5"/>
      <c r="N7" s="5"/>
      <c r="O7" s="5"/>
      <c r="P7" s="5"/>
      <c r="Q7" s="5"/>
      <c r="R7" s="5"/>
      <c r="S7" s="5"/>
      <c r="T7" s="5"/>
      <c r="U7" s="5"/>
      <c r="V7" s="5"/>
    </row>
    <row r="8" spans="2:22">
      <c r="B8" s="326">
        <v>6</v>
      </c>
      <c r="C8" s="327" t="s">
        <v>405</v>
      </c>
      <c r="E8" s="6"/>
      <c r="F8" s="4" t="s">
        <v>406</v>
      </c>
      <c r="G8" s="5"/>
      <c r="H8" s="5"/>
      <c r="I8" s="5"/>
      <c r="J8" s="5"/>
      <c r="K8" s="5"/>
      <c r="L8" s="5"/>
      <c r="M8" s="5"/>
      <c r="N8" s="5"/>
      <c r="O8" s="5"/>
      <c r="P8" s="5"/>
      <c r="Q8" s="5"/>
      <c r="R8" s="5"/>
      <c r="S8" s="5"/>
      <c r="T8" s="5"/>
      <c r="U8" s="5"/>
      <c r="V8" s="5"/>
    </row>
    <row r="9" spans="2:22">
      <c r="B9" s="326">
        <v>7</v>
      </c>
      <c r="C9" s="327" t="s">
        <v>407</v>
      </c>
      <c r="E9" s="6"/>
      <c r="F9" s="5"/>
      <c r="G9" s="5"/>
      <c r="H9" s="5"/>
      <c r="I9" s="5"/>
      <c r="J9" s="5"/>
      <c r="K9" s="5"/>
      <c r="L9" s="5"/>
      <c r="M9" s="5"/>
      <c r="N9" s="5"/>
      <c r="O9" s="5"/>
      <c r="P9" s="5"/>
      <c r="Q9" s="5"/>
      <c r="R9" s="5"/>
      <c r="S9" s="5"/>
      <c r="T9" s="5"/>
      <c r="U9" s="5"/>
      <c r="V9" s="5"/>
    </row>
    <row r="10" spans="2:22">
      <c r="B10" s="326">
        <v>8</v>
      </c>
      <c r="C10" s="327" t="s">
        <v>408</v>
      </c>
      <c r="E10" s="6"/>
      <c r="F10" s="5"/>
      <c r="G10" s="5"/>
      <c r="H10" s="5"/>
      <c r="I10" s="5"/>
      <c r="J10" s="5"/>
      <c r="K10" s="5"/>
      <c r="L10" s="5"/>
      <c r="M10" s="5"/>
      <c r="N10" s="5"/>
      <c r="O10" s="5"/>
      <c r="P10" s="5"/>
      <c r="Q10" s="5"/>
      <c r="R10" s="5"/>
      <c r="S10" s="5"/>
      <c r="T10" s="5"/>
      <c r="U10" s="5"/>
      <c r="V10" s="5"/>
    </row>
    <row r="11" spans="2:22">
      <c r="B11" s="326">
        <v>9</v>
      </c>
      <c r="C11" s="327" t="s">
        <v>409</v>
      </c>
      <c r="E11" s="3"/>
      <c r="F11" s="5"/>
      <c r="G11" s="5"/>
      <c r="H11" s="5"/>
      <c r="I11" s="5"/>
      <c r="J11" s="5"/>
      <c r="K11" s="5"/>
      <c r="L11" s="5"/>
      <c r="M11" s="5"/>
      <c r="N11" s="5"/>
      <c r="O11" s="5"/>
      <c r="P11" s="5"/>
      <c r="Q11" s="5"/>
      <c r="R11" s="5"/>
      <c r="S11" s="5"/>
      <c r="T11" s="5"/>
      <c r="U11" s="5"/>
      <c r="V11" s="5"/>
    </row>
    <row r="12" spans="2:22">
      <c r="B12" s="326">
        <v>10</v>
      </c>
      <c r="C12" s="327" t="s">
        <v>410</v>
      </c>
      <c r="E12" s="6"/>
      <c r="F12" s="4"/>
      <c r="G12" s="5"/>
      <c r="H12" s="5"/>
      <c r="I12" s="5"/>
      <c r="J12" s="5"/>
      <c r="K12" s="5"/>
      <c r="L12" s="5"/>
      <c r="M12" s="5"/>
      <c r="N12" s="5"/>
      <c r="O12" s="5"/>
      <c r="P12" s="5"/>
      <c r="Q12" s="5"/>
      <c r="R12" s="5"/>
      <c r="S12" s="5"/>
      <c r="T12" s="5"/>
      <c r="U12" s="5"/>
      <c r="V12" s="5"/>
    </row>
    <row r="13" spans="2:22">
      <c r="B13" s="326">
        <v>11</v>
      </c>
      <c r="C13" s="327" t="s">
        <v>411</v>
      </c>
      <c r="E13" s="6"/>
      <c r="F13" s="5"/>
      <c r="G13" s="5"/>
      <c r="H13" s="5"/>
      <c r="I13" s="5"/>
      <c r="J13" s="5"/>
      <c r="K13" s="5"/>
      <c r="L13" s="5"/>
      <c r="M13" s="5"/>
      <c r="N13" s="5"/>
      <c r="O13" s="5"/>
      <c r="P13" s="5"/>
      <c r="Q13" s="5"/>
      <c r="R13" s="5"/>
      <c r="S13" s="5"/>
      <c r="T13" s="5"/>
      <c r="U13" s="5"/>
      <c r="V13" s="5"/>
    </row>
    <row r="14" spans="2:22">
      <c r="B14" s="326">
        <v>12</v>
      </c>
      <c r="C14" s="327" t="s">
        <v>412</v>
      </c>
      <c r="E14" s="6"/>
      <c r="F14" s="5"/>
      <c r="G14" s="5"/>
      <c r="H14" s="5"/>
      <c r="I14" s="5"/>
      <c r="J14" s="5"/>
      <c r="K14" s="5"/>
      <c r="L14" s="5"/>
      <c r="M14" s="5"/>
      <c r="N14" s="5"/>
      <c r="O14" s="5"/>
      <c r="P14" s="5"/>
      <c r="Q14" s="5"/>
      <c r="R14" s="5"/>
      <c r="S14" s="5"/>
      <c r="T14" s="5"/>
      <c r="U14" s="5"/>
      <c r="V14" s="5"/>
    </row>
    <row r="15" spans="2:22">
      <c r="B15" s="326">
        <v>13</v>
      </c>
      <c r="C15" s="327" t="s">
        <v>413</v>
      </c>
      <c r="E15" s="6"/>
      <c r="F15" s="5"/>
      <c r="G15" s="5"/>
      <c r="H15" s="5"/>
      <c r="I15" s="5"/>
      <c r="J15" s="5"/>
      <c r="K15" s="5"/>
      <c r="L15" s="5"/>
      <c r="M15" s="5"/>
      <c r="N15" s="5"/>
      <c r="O15" s="5"/>
      <c r="P15" s="5"/>
      <c r="Q15" s="5"/>
      <c r="R15" s="5"/>
      <c r="S15" s="5"/>
      <c r="T15" s="5"/>
      <c r="U15" s="5"/>
      <c r="V15" s="5"/>
    </row>
    <row r="16" spans="2:22">
      <c r="B16" s="326">
        <v>14</v>
      </c>
      <c r="C16" s="327" t="s">
        <v>414</v>
      </c>
      <c r="E16" s="6"/>
      <c r="F16" s="5"/>
      <c r="G16" s="5"/>
      <c r="H16" s="5"/>
      <c r="I16" s="5"/>
      <c r="J16" s="5"/>
      <c r="K16" s="5"/>
      <c r="L16" s="5"/>
      <c r="M16" s="5"/>
      <c r="N16" s="5"/>
      <c r="O16" s="5"/>
      <c r="P16" s="5"/>
      <c r="Q16" s="5"/>
      <c r="R16" s="5"/>
      <c r="S16" s="5"/>
      <c r="T16" s="5"/>
      <c r="U16" s="5"/>
      <c r="V16" s="5"/>
    </row>
    <row r="17" spans="2:22">
      <c r="B17" s="326">
        <v>15</v>
      </c>
      <c r="C17" s="327" t="s">
        <v>415</v>
      </c>
      <c r="E17" s="6"/>
      <c r="F17" s="5"/>
      <c r="G17" s="5"/>
      <c r="H17" s="5"/>
      <c r="I17" s="5"/>
      <c r="J17" s="5"/>
      <c r="K17" s="5"/>
      <c r="L17" s="5"/>
      <c r="M17" s="5"/>
      <c r="N17" s="5"/>
      <c r="O17" s="5"/>
      <c r="P17" s="5"/>
      <c r="Q17" s="5"/>
      <c r="R17" s="5"/>
      <c r="S17" s="5"/>
      <c r="T17" s="5"/>
      <c r="U17" s="5"/>
      <c r="V17" s="5"/>
    </row>
    <row r="18" spans="2:22">
      <c r="B18" s="326">
        <v>16</v>
      </c>
      <c r="C18" s="327" t="s">
        <v>416</v>
      </c>
      <c r="E18" s="6"/>
      <c r="F18" s="5"/>
      <c r="G18" s="5"/>
      <c r="H18" s="5"/>
      <c r="I18" s="5"/>
      <c r="J18" s="5"/>
      <c r="K18" s="5"/>
      <c r="L18" s="5"/>
      <c r="M18" s="5"/>
      <c r="N18" s="5"/>
      <c r="O18" s="5"/>
      <c r="P18" s="5"/>
      <c r="Q18" s="5"/>
      <c r="R18" s="5"/>
      <c r="S18" s="5"/>
      <c r="T18" s="5"/>
      <c r="U18" s="5"/>
      <c r="V18" s="5"/>
    </row>
    <row r="19" spans="2:22">
      <c r="B19" s="326">
        <v>17</v>
      </c>
      <c r="C19" s="327" t="s">
        <v>417</v>
      </c>
      <c r="E19" s="6"/>
      <c r="F19" s="5"/>
      <c r="G19" s="5"/>
      <c r="H19" s="5"/>
      <c r="I19" s="5"/>
      <c r="J19" s="5"/>
      <c r="K19" s="5"/>
      <c r="L19" s="5"/>
      <c r="M19" s="5"/>
      <c r="N19" s="5"/>
      <c r="O19" s="5"/>
      <c r="P19" s="5"/>
      <c r="Q19" s="5"/>
      <c r="R19" s="5"/>
      <c r="S19" s="5"/>
      <c r="T19" s="5"/>
      <c r="U19" s="5"/>
      <c r="V19" s="5"/>
    </row>
    <row r="20" spans="2:22">
      <c r="B20" s="326">
        <v>18</v>
      </c>
      <c r="C20" s="327" t="s">
        <v>418</v>
      </c>
      <c r="E20" s="6"/>
      <c r="F20" s="5"/>
      <c r="G20" s="5"/>
      <c r="H20" s="5"/>
      <c r="I20" s="5"/>
      <c r="J20" s="5"/>
      <c r="K20" s="5"/>
      <c r="L20" s="5"/>
      <c r="M20" s="5"/>
      <c r="N20" s="5"/>
      <c r="O20" s="5"/>
      <c r="P20" s="5"/>
      <c r="Q20" s="5"/>
      <c r="R20" s="5"/>
      <c r="S20" s="5"/>
      <c r="T20" s="5"/>
      <c r="U20" s="5"/>
      <c r="V20" s="5"/>
    </row>
    <row r="21" spans="2:22">
      <c r="B21" s="326">
        <v>19</v>
      </c>
      <c r="C21" s="327" t="s">
        <v>419</v>
      </c>
      <c r="E21" s="6"/>
      <c r="F21" s="5"/>
      <c r="G21" s="5"/>
      <c r="H21" s="5"/>
      <c r="I21" s="5"/>
      <c r="J21" s="5"/>
      <c r="K21" s="5"/>
      <c r="L21" s="5"/>
      <c r="M21" s="5"/>
      <c r="N21" s="5"/>
      <c r="O21" s="5"/>
      <c r="P21" s="5"/>
      <c r="Q21" s="5"/>
      <c r="R21" s="5"/>
      <c r="S21" s="5"/>
      <c r="T21" s="5"/>
      <c r="U21" s="5"/>
      <c r="V21" s="5"/>
    </row>
    <row r="22" spans="2:22">
      <c r="B22" s="326">
        <v>20</v>
      </c>
      <c r="C22" s="327" t="s">
        <v>420</v>
      </c>
      <c r="E22" s="6"/>
      <c r="F22" s="5"/>
      <c r="G22" s="5"/>
      <c r="H22" s="5"/>
      <c r="I22" s="5"/>
      <c r="J22" s="5"/>
      <c r="K22" s="5"/>
      <c r="L22" s="5"/>
      <c r="M22" s="5"/>
      <c r="N22" s="5"/>
      <c r="O22" s="5"/>
      <c r="P22" s="5"/>
      <c r="Q22" s="5"/>
      <c r="R22" s="5"/>
      <c r="S22" s="5"/>
      <c r="T22" s="5"/>
      <c r="U22" s="5"/>
      <c r="V22" s="5"/>
    </row>
    <row r="23" spans="2:22">
      <c r="B23" s="326">
        <v>21</v>
      </c>
      <c r="C23" s="327" t="s">
        <v>421</v>
      </c>
      <c r="E23" s="6"/>
      <c r="F23" s="5"/>
      <c r="G23" s="5"/>
      <c r="H23" s="5"/>
      <c r="I23" s="5"/>
      <c r="J23" s="5"/>
      <c r="K23" s="5"/>
      <c r="L23" s="5"/>
      <c r="M23" s="5"/>
      <c r="N23" s="5"/>
      <c r="O23" s="5"/>
      <c r="P23" s="5"/>
      <c r="Q23" s="5"/>
      <c r="R23" s="5"/>
      <c r="S23" s="5"/>
      <c r="T23" s="5"/>
      <c r="U23" s="5"/>
      <c r="V23" s="5"/>
    </row>
    <row r="24" spans="2:22">
      <c r="B24" s="326">
        <v>22</v>
      </c>
      <c r="C24" s="327" t="s">
        <v>422</v>
      </c>
      <c r="E24" s="6"/>
      <c r="F24" s="5"/>
      <c r="G24" s="5"/>
      <c r="H24" s="5"/>
      <c r="I24" s="5"/>
      <c r="J24" s="5"/>
      <c r="K24" s="5"/>
      <c r="L24" s="5"/>
      <c r="M24" s="5"/>
      <c r="N24" s="5"/>
      <c r="O24" s="5"/>
      <c r="P24" s="5"/>
      <c r="Q24" s="5"/>
      <c r="R24" s="5"/>
      <c r="S24" s="5"/>
      <c r="T24" s="5"/>
      <c r="U24" s="5"/>
      <c r="V24" s="5"/>
    </row>
    <row r="25" spans="2:22">
      <c r="B25" s="326">
        <v>23</v>
      </c>
      <c r="C25" s="327" t="s">
        <v>423</v>
      </c>
      <c r="E25" s="6"/>
      <c r="F25" s="5"/>
      <c r="G25" s="5"/>
      <c r="H25" s="5"/>
      <c r="I25" s="5"/>
      <c r="J25" s="5"/>
      <c r="K25" s="5"/>
      <c r="L25" s="5"/>
      <c r="M25" s="5"/>
      <c r="N25" s="5"/>
      <c r="O25" s="5"/>
      <c r="P25" s="5"/>
      <c r="Q25" s="5"/>
      <c r="R25" s="5"/>
      <c r="S25" s="5"/>
      <c r="T25" s="5"/>
      <c r="U25" s="5"/>
      <c r="V25" s="5"/>
    </row>
    <row r="26" spans="2:22">
      <c r="B26" s="326">
        <v>24</v>
      </c>
      <c r="C26" s="327" t="s">
        <v>424</v>
      </c>
      <c r="E26" s="6"/>
      <c r="F26" s="5"/>
      <c r="G26" s="5"/>
      <c r="H26" s="5"/>
      <c r="I26" s="5"/>
      <c r="J26" s="5"/>
      <c r="K26" s="5"/>
      <c r="L26" s="5"/>
      <c r="M26" s="5"/>
      <c r="N26" s="5"/>
      <c r="O26" s="5"/>
      <c r="P26" s="5"/>
      <c r="Q26" s="5"/>
      <c r="R26" s="5"/>
      <c r="S26" s="5"/>
      <c r="T26" s="5"/>
      <c r="U26" s="5"/>
      <c r="V26" s="5"/>
    </row>
    <row r="27" spans="2:22">
      <c r="B27" s="326">
        <v>25</v>
      </c>
      <c r="C27" s="327" t="s">
        <v>425</v>
      </c>
      <c r="E27" s="6"/>
      <c r="F27" s="5"/>
      <c r="G27" s="5"/>
      <c r="H27" s="5"/>
      <c r="I27" s="5"/>
      <c r="J27" s="5"/>
      <c r="K27" s="5"/>
      <c r="L27" s="5"/>
      <c r="M27" s="5"/>
      <c r="N27" s="5"/>
      <c r="O27" s="5"/>
      <c r="P27" s="5"/>
      <c r="Q27" s="5"/>
      <c r="R27" s="5"/>
      <c r="S27" s="5"/>
      <c r="T27" s="5"/>
      <c r="U27" s="5"/>
      <c r="V27" s="5"/>
    </row>
    <row r="28" spans="2:22">
      <c r="B28" s="326">
        <v>26</v>
      </c>
      <c r="C28" s="327" t="s">
        <v>426</v>
      </c>
      <c r="E28" s="6"/>
      <c r="F28" s="5"/>
      <c r="G28" s="5"/>
      <c r="H28" s="5"/>
      <c r="I28" s="5"/>
      <c r="J28" s="5"/>
      <c r="K28" s="5"/>
      <c r="L28" s="5"/>
      <c r="M28" s="5"/>
      <c r="N28" s="5"/>
      <c r="O28" s="5"/>
      <c r="P28" s="5"/>
      <c r="Q28" s="5"/>
      <c r="R28" s="5"/>
      <c r="S28" s="5"/>
      <c r="T28" s="5"/>
      <c r="U28" s="5"/>
      <c r="V28" s="5"/>
    </row>
    <row r="29" spans="2:22">
      <c r="B29" s="326">
        <v>27</v>
      </c>
      <c r="C29" s="327" t="s">
        <v>427</v>
      </c>
      <c r="E29" s="6"/>
      <c r="F29" s="5"/>
      <c r="G29" s="5"/>
      <c r="H29" s="5"/>
      <c r="I29" s="5"/>
      <c r="J29" s="5"/>
      <c r="K29" s="5"/>
      <c r="L29" s="5"/>
      <c r="M29" s="5"/>
      <c r="N29" s="5"/>
      <c r="O29" s="5"/>
      <c r="P29" s="5"/>
      <c r="Q29" s="5"/>
      <c r="R29" s="5"/>
      <c r="S29" s="5"/>
      <c r="T29" s="5"/>
      <c r="U29" s="5"/>
      <c r="V29" s="5"/>
    </row>
    <row r="30" spans="2:22">
      <c r="B30" s="326">
        <v>28</v>
      </c>
      <c r="C30" s="327" t="s">
        <v>428</v>
      </c>
      <c r="E30" s="6"/>
      <c r="F30" s="5"/>
      <c r="G30" s="5"/>
      <c r="H30" s="5"/>
      <c r="I30" s="5"/>
      <c r="J30" s="5"/>
      <c r="K30" s="5"/>
      <c r="L30" s="5"/>
      <c r="M30" s="5"/>
      <c r="N30" s="5"/>
      <c r="O30" s="5"/>
      <c r="P30" s="5"/>
      <c r="Q30" s="5"/>
      <c r="R30" s="5"/>
      <c r="S30" s="5"/>
      <c r="T30" s="5"/>
      <c r="U30" s="5"/>
      <c r="V30" s="5"/>
    </row>
    <row r="31" spans="2:22">
      <c r="B31" s="326">
        <v>29</v>
      </c>
      <c r="C31" s="327" t="s">
        <v>429</v>
      </c>
      <c r="E31" s="6"/>
      <c r="F31" s="5"/>
      <c r="G31" s="5"/>
      <c r="H31" s="5"/>
      <c r="I31" s="5"/>
      <c r="J31" s="5"/>
      <c r="K31" s="5"/>
      <c r="L31" s="5"/>
      <c r="M31" s="5"/>
      <c r="N31" s="5"/>
      <c r="O31" s="5"/>
      <c r="P31" s="5"/>
      <c r="Q31" s="5"/>
      <c r="R31" s="5"/>
      <c r="S31" s="5"/>
      <c r="T31" s="5"/>
      <c r="U31" s="5"/>
      <c r="V31" s="5"/>
    </row>
    <row r="32" spans="2:22">
      <c r="B32" s="326">
        <v>30</v>
      </c>
      <c r="C32" s="327" t="s">
        <v>430</v>
      </c>
      <c r="E32" s="6"/>
      <c r="F32" s="5"/>
      <c r="G32" s="5"/>
      <c r="H32" s="5"/>
      <c r="I32" s="5"/>
      <c r="J32" s="5"/>
      <c r="K32" s="5"/>
      <c r="L32" s="5"/>
      <c r="M32" s="5"/>
      <c r="N32" s="5"/>
      <c r="O32" s="5"/>
      <c r="P32" s="5"/>
      <c r="Q32" s="5"/>
      <c r="R32" s="5"/>
      <c r="S32" s="5"/>
      <c r="T32" s="5"/>
      <c r="U32" s="5"/>
      <c r="V32" s="5"/>
    </row>
    <row r="33" spans="2:22">
      <c r="B33" s="326">
        <v>31</v>
      </c>
      <c r="C33" s="327" t="s">
        <v>431</v>
      </c>
      <c r="E33" s="6"/>
      <c r="F33" s="5"/>
      <c r="G33" s="5"/>
      <c r="H33" s="5"/>
      <c r="I33" s="5"/>
      <c r="J33" s="5"/>
      <c r="K33" s="5"/>
      <c r="L33" s="5"/>
      <c r="M33" s="5"/>
      <c r="N33" s="5"/>
      <c r="O33" s="5"/>
      <c r="P33" s="5"/>
      <c r="Q33" s="5"/>
      <c r="R33" s="5"/>
      <c r="S33" s="5"/>
      <c r="T33" s="5"/>
      <c r="U33" s="5"/>
      <c r="V33" s="5"/>
    </row>
    <row r="34" spans="2:22">
      <c r="B34" s="326">
        <v>32</v>
      </c>
      <c r="C34" s="327" t="s">
        <v>432</v>
      </c>
      <c r="E34" s="6"/>
      <c r="F34" s="5"/>
      <c r="G34" s="5"/>
      <c r="H34" s="5"/>
      <c r="I34" s="5"/>
      <c r="J34" s="5"/>
      <c r="K34" s="5"/>
      <c r="L34" s="5"/>
      <c r="M34" s="5"/>
      <c r="N34" s="5"/>
      <c r="O34" s="5"/>
      <c r="P34" s="5"/>
      <c r="Q34" s="5"/>
      <c r="R34" s="5"/>
      <c r="S34" s="5"/>
      <c r="T34" s="5"/>
      <c r="U34" s="5"/>
      <c r="V34" s="5"/>
    </row>
    <row r="35" spans="2:22">
      <c r="B35" s="326">
        <v>33</v>
      </c>
      <c r="C35" s="327" t="s">
        <v>433</v>
      </c>
      <c r="E35" s="6"/>
      <c r="F35" s="5"/>
      <c r="G35" s="5"/>
      <c r="H35" s="5"/>
      <c r="I35" s="5"/>
      <c r="J35" s="5"/>
      <c r="K35" s="5"/>
      <c r="L35" s="5"/>
      <c r="M35" s="5"/>
      <c r="N35" s="5"/>
      <c r="O35" s="5"/>
      <c r="P35" s="5"/>
      <c r="Q35" s="5"/>
      <c r="R35" s="5"/>
      <c r="S35" s="5"/>
      <c r="T35" s="5"/>
      <c r="U35" s="5"/>
      <c r="V35" s="5"/>
    </row>
    <row r="36" spans="2:22">
      <c r="B36" s="326">
        <v>34</v>
      </c>
      <c r="C36" s="327" t="s">
        <v>434</v>
      </c>
      <c r="E36" s="6"/>
      <c r="F36" s="5"/>
      <c r="G36" s="5"/>
      <c r="H36" s="5"/>
      <c r="I36" s="5"/>
      <c r="J36" s="5"/>
      <c r="K36" s="5"/>
      <c r="L36" s="5"/>
      <c r="M36" s="5"/>
      <c r="N36" s="5"/>
      <c r="O36" s="5"/>
      <c r="P36" s="5"/>
      <c r="Q36" s="5"/>
      <c r="R36" s="5"/>
      <c r="S36" s="5"/>
      <c r="T36" s="5"/>
      <c r="U36" s="5"/>
      <c r="V36" s="5"/>
    </row>
    <row r="37" spans="2:22">
      <c r="B37" s="326">
        <v>35</v>
      </c>
      <c r="C37" s="327" t="s">
        <v>435</v>
      </c>
      <c r="E37" s="6"/>
      <c r="F37" s="5"/>
      <c r="G37" s="5"/>
      <c r="H37" s="5"/>
      <c r="I37" s="5"/>
      <c r="J37" s="5"/>
      <c r="K37" s="5"/>
      <c r="L37" s="5"/>
      <c r="M37" s="5"/>
      <c r="N37" s="5"/>
      <c r="O37" s="5"/>
      <c r="P37" s="5"/>
      <c r="Q37" s="5"/>
      <c r="R37" s="5"/>
      <c r="S37" s="5"/>
      <c r="T37" s="5"/>
      <c r="U37" s="5"/>
      <c r="V37" s="5"/>
    </row>
    <row r="38" spans="2:22">
      <c r="B38" s="326">
        <v>36</v>
      </c>
      <c r="C38" s="327" t="s">
        <v>436</v>
      </c>
      <c r="V38" s="5"/>
    </row>
    <row r="39" spans="2:22">
      <c r="B39" s="326">
        <v>37</v>
      </c>
      <c r="C39" s="327" t="s">
        <v>437</v>
      </c>
    </row>
    <row r="40" spans="2:22">
      <c r="B40" s="326">
        <v>38</v>
      </c>
      <c r="C40" s="327" t="s">
        <v>438</v>
      </c>
    </row>
    <row r="41" spans="2:22">
      <c r="B41" s="326">
        <v>39</v>
      </c>
      <c r="C41" s="327" t="s">
        <v>439</v>
      </c>
    </row>
    <row r="42" spans="2:22">
      <c r="B42" s="326">
        <v>40</v>
      </c>
      <c r="C42" s="327" t="s">
        <v>440</v>
      </c>
    </row>
    <row r="43" spans="2:22">
      <c r="B43" s="326">
        <v>41</v>
      </c>
      <c r="C43" s="327" t="s">
        <v>441</v>
      </c>
    </row>
    <row r="44" spans="2:22">
      <c r="B44" s="326">
        <v>42</v>
      </c>
      <c r="C44" s="327" t="s">
        <v>442</v>
      </c>
    </row>
    <row r="45" spans="2:22">
      <c r="B45" s="326">
        <v>43</v>
      </c>
      <c r="C45" s="327" t="s">
        <v>443</v>
      </c>
    </row>
    <row r="46" spans="2:22">
      <c r="B46" s="326">
        <v>44</v>
      </c>
      <c r="C46" s="327" t="s">
        <v>444</v>
      </c>
    </row>
    <row r="47" spans="2:22">
      <c r="B47" s="326">
        <v>45</v>
      </c>
      <c r="C47" s="327" t="s">
        <v>445</v>
      </c>
    </row>
    <row r="48" spans="2:22">
      <c r="B48" s="326">
        <v>46</v>
      </c>
      <c r="C48" s="327" t="s">
        <v>446</v>
      </c>
    </row>
    <row r="49" spans="2:3">
      <c r="B49" s="326">
        <v>47</v>
      </c>
      <c r="C49" s="327" t="s">
        <v>447</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6488-7290-43EB-A7BE-94FBF4C0BD2E}">
  <sheetPr>
    <pageSetUpPr fitToPage="1"/>
  </sheetPr>
  <dimension ref="A1:AI574"/>
  <sheetViews>
    <sheetView view="pageBreakPreview" zoomScale="70" zoomScaleNormal="70" zoomScaleSheetLayoutView="70" workbookViewId="0">
      <pane xSplit="3" ySplit="2" topLeftCell="D12" activePane="bottomRight" state="frozen"/>
      <selection pane="topRight" activeCell="B2" sqref="B2"/>
      <selection pane="bottomLeft" activeCell="B2" sqref="B2"/>
      <selection pane="bottomRight" activeCell="C51" sqref="C51"/>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328" t="s">
        <v>475</v>
      </c>
      <c r="B3" s="292" t="s">
        <v>476</v>
      </c>
      <c r="C3" s="328" t="s">
        <v>477</v>
      </c>
      <c r="D3" s="328" t="s">
        <v>478</v>
      </c>
      <c r="E3" s="328" t="s">
        <v>479</v>
      </c>
      <c r="F3" s="328" t="s">
        <v>480</v>
      </c>
      <c r="G3" s="328" t="s">
        <v>481</v>
      </c>
      <c r="H3" s="328" t="s">
        <v>482</v>
      </c>
      <c r="I3" s="328" t="s">
        <v>483</v>
      </c>
      <c r="J3" s="256" t="s">
        <v>484</v>
      </c>
      <c r="K3" s="256" t="s">
        <v>485</v>
      </c>
      <c r="L3" s="256" t="s">
        <v>486</v>
      </c>
      <c r="M3" s="328"/>
      <c r="N3" s="328" t="s">
        <v>487</v>
      </c>
      <c r="O3" s="328"/>
      <c r="P3" s="328" t="s">
        <v>488</v>
      </c>
      <c r="Q3" s="328"/>
      <c r="R3" s="328" t="s">
        <v>489</v>
      </c>
      <c r="S3" s="328" t="s">
        <v>490</v>
      </c>
      <c r="T3" s="328" t="s">
        <v>491</v>
      </c>
      <c r="U3" s="328" t="s">
        <v>487</v>
      </c>
      <c r="V3" s="328" t="s">
        <v>492</v>
      </c>
      <c r="W3" s="328"/>
      <c r="X3" s="328"/>
      <c r="Y3" s="328"/>
      <c r="Z3" s="328"/>
      <c r="AA3" s="328"/>
      <c r="AB3" s="328"/>
      <c r="AC3" s="328" t="s">
        <v>487</v>
      </c>
      <c r="AD3" s="256" t="s">
        <v>493</v>
      </c>
    </row>
    <row r="4" spans="1:30" s="19" customFormat="1" ht="28.5">
      <c r="A4" s="328" t="s">
        <v>475</v>
      </c>
      <c r="B4" s="292" t="s">
        <v>48</v>
      </c>
      <c r="C4" s="328" t="s">
        <v>494</v>
      </c>
      <c r="D4" s="328" t="s">
        <v>495</v>
      </c>
      <c r="E4" s="328" t="s">
        <v>496</v>
      </c>
      <c r="F4" s="328" t="s">
        <v>497</v>
      </c>
      <c r="G4" s="328" t="s">
        <v>498</v>
      </c>
      <c r="H4" s="328" t="s">
        <v>499</v>
      </c>
      <c r="I4" s="328" t="s">
        <v>500</v>
      </c>
      <c r="J4" s="328" t="s">
        <v>501</v>
      </c>
      <c r="K4" s="256" t="s">
        <v>502</v>
      </c>
      <c r="L4" s="328" t="s">
        <v>503</v>
      </c>
      <c r="M4" s="328"/>
      <c r="N4" s="254" t="s">
        <v>487</v>
      </c>
      <c r="O4" s="328" t="s">
        <v>487</v>
      </c>
      <c r="P4" s="328"/>
      <c r="Q4" s="328"/>
      <c r="R4" s="328" t="s">
        <v>489</v>
      </c>
      <c r="S4" s="328" t="s">
        <v>490</v>
      </c>
      <c r="T4" s="328" t="s">
        <v>504</v>
      </c>
      <c r="U4" s="256" t="s">
        <v>487</v>
      </c>
      <c r="V4" s="256" t="s">
        <v>505</v>
      </c>
      <c r="W4" s="328"/>
      <c r="X4" s="328"/>
      <c r="Y4" s="328"/>
      <c r="Z4" s="328"/>
      <c r="AA4" s="328" t="s">
        <v>487</v>
      </c>
      <c r="AB4" s="328" t="s">
        <v>506</v>
      </c>
      <c r="AC4" s="328" t="s">
        <v>487</v>
      </c>
      <c r="AD4" s="256" t="s">
        <v>507</v>
      </c>
    </row>
    <row r="5" spans="1:30" s="19" customFormat="1" ht="213.75">
      <c r="A5" s="328" t="s">
        <v>475</v>
      </c>
      <c r="B5" s="292" t="s">
        <v>189</v>
      </c>
      <c r="C5" s="328" t="s">
        <v>508</v>
      </c>
      <c r="D5" s="254" t="s">
        <v>509</v>
      </c>
      <c r="E5" s="328" t="s">
        <v>510</v>
      </c>
      <c r="F5" s="328" t="s">
        <v>511</v>
      </c>
      <c r="G5" s="254" t="s">
        <v>512</v>
      </c>
      <c r="H5" s="328" t="s">
        <v>513</v>
      </c>
      <c r="I5" s="328" t="s">
        <v>514</v>
      </c>
      <c r="J5" s="328" t="s">
        <v>515</v>
      </c>
      <c r="K5" s="256" t="s">
        <v>516</v>
      </c>
      <c r="L5" s="256" t="s">
        <v>517</v>
      </c>
      <c r="M5" s="254" t="s">
        <v>518</v>
      </c>
      <c r="N5" s="328" t="s">
        <v>487</v>
      </c>
      <c r="O5" s="328"/>
      <c r="P5" s="328" t="s">
        <v>487</v>
      </c>
      <c r="Q5" s="328"/>
      <c r="R5" s="328" t="s">
        <v>489</v>
      </c>
      <c r="S5" s="328" t="s">
        <v>490</v>
      </c>
      <c r="T5" s="328" t="s">
        <v>491</v>
      </c>
      <c r="U5" s="328" t="s">
        <v>487</v>
      </c>
      <c r="V5" s="256" t="s">
        <v>519</v>
      </c>
      <c r="W5" s="328" t="s">
        <v>487</v>
      </c>
      <c r="X5" s="328" t="s">
        <v>520</v>
      </c>
      <c r="Y5" s="328" t="s">
        <v>487</v>
      </c>
      <c r="Z5" s="328" t="s">
        <v>521</v>
      </c>
      <c r="AA5" s="328" t="s">
        <v>487</v>
      </c>
      <c r="AB5" s="256" t="s">
        <v>522</v>
      </c>
      <c r="AC5" s="328" t="s">
        <v>487</v>
      </c>
      <c r="AD5" s="256" t="s">
        <v>523</v>
      </c>
    </row>
    <row r="6" spans="1:30" s="19" customFormat="1" ht="71.25">
      <c r="A6" s="328" t="s">
        <v>475</v>
      </c>
      <c r="B6" s="292" t="s">
        <v>189</v>
      </c>
      <c r="C6" s="328" t="s">
        <v>524</v>
      </c>
      <c r="D6" s="328" t="s">
        <v>525</v>
      </c>
      <c r="E6" s="328" t="s">
        <v>526</v>
      </c>
      <c r="F6" s="328" t="s">
        <v>527</v>
      </c>
      <c r="G6" s="328" t="s">
        <v>528</v>
      </c>
      <c r="H6" s="328" t="s">
        <v>529</v>
      </c>
      <c r="I6" s="328" t="s">
        <v>530</v>
      </c>
      <c r="J6" s="328" t="s">
        <v>531</v>
      </c>
      <c r="K6" s="256" t="s">
        <v>532</v>
      </c>
      <c r="L6" s="256" t="s">
        <v>533</v>
      </c>
      <c r="M6" s="328"/>
      <c r="N6" s="328"/>
      <c r="O6" s="328"/>
      <c r="P6" s="328"/>
      <c r="Q6" s="328"/>
      <c r="R6" s="328" t="s">
        <v>489</v>
      </c>
      <c r="S6" s="328" t="s">
        <v>490</v>
      </c>
      <c r="T6" s="328" t="s">
        <v>534</v>
      </c>
      <c r="U6" s="328"/>
      <c r="V6" s="328" t="s">
        <v>535</v>
      </c>
      <c r="W6" s="328"/>
      <c r="X6" s="328" t="s">
        <v>535</v>
      </c>
      <c r="Y6" s="328" t="s">
        <v>487</v>
      </c>
      <c r="Z6" s="328" t="s">
        <v>536</v>
      </c>
      <c r="AA6" s="328" t="s">
        <v>487</v>
      </c>
      <c r="AB6" s="328" t="s">
        <v>537</v>
      </c>
      <c r="AC6" s="328" t="s">
        <v>487</v>
      </c>
      <c r="AD6" s="256" t="s">
        <v>537</v>
      </c>
    </row>
    <row r="7" spans="1:30" s="19" customFormat="1" ht="156.75">
      <c r="A7" s="328" t="s">
        <v>475</v>
      </c>
      <c r="B7" s="292" t="s">
        <v>233</v>
      </c>
      <c r="C7" s="328" t="s">
        <v>538</v>
      </c>
      <c r="D7" s="328" t="s">
        <v>539</v>
      </c>
      <c r="E7" s="328" t="s">
        <v>540</v>
      </c>
      <c r="F7" s="328" t="s">
        <v>541</v>
      </c>
      <c r="G7" s="328" t="s">
        <v>542</v>
      </c>
      <c r="H7" s="328" t="s">
        <v>543</v>
      </c>
      <c r="I7" s="328" t="s">
        <v>544</v>
      </c>
      <c r="J7" s="328" t="s">
        <v>545</v>
      </c>
      <c r="K7" s="256" t="s">
        <v>546</v>
      </c>
      <c r="L7" s="256" t="s">
        <v>503</v>
      </c>
      <c r="M7" s="328"/>
      <c r="N7" s="328" t="s">
        <v>487</v>
      </c>
      <c r="O7" s="328" t="s">
        <v>487</v>
      </c>
      <c r="P7" s="328"/>
      <c r="Q7" s="328"/>
      <c r="R7" s="328" t="s">
        <v>547</v>
      </c>
      <c r="S7" s="328" t="s">
        <v>490</v>
      </c>
      <c r="T7" s="328" t="s">
        <v>548</v>
      </c>
      <c r="U7" s="328"/>
      <c r="V7" s="328"/>
      <c r="W7" s="328"/>
      <c r="X7" s="328"/>
      <c r="Y7" s="328" t="s">
        <v>487</v>
      </c>
      <c r="Z7" s="328" t="s">
        <v>549</v>
      </c>
      <c r="AA7" s="328"/>
      <c r="AB7" s="328"/>
      <c r="AC7" s="328" t="s">
        <v>487</v>
      </c>
      <c r="AD7" s="329" t="s">
        <v>550</v>
      </c>
    </row>
    <row r="8" spans="1:30" s="19" customFormat="1" ht="92.25" customHeight="1">
      <c r="A8" s="328" t="s">
        <v>475</v>
      </c>
      <c r="B8" s="292" t="s">
        <v>369</v>
      </c>
      <c r="C8" s="328" t="s">
        <v>551</v>
      </c>
      <c r="D8" s="328" t="s">
        <v>552</v>
      </c>
      <c r="E8" s="328" t="s">
        <v>553</v>
      </c>
      <c r="F8" s="328" t="s">
        <v>554</v>
      </c>
      <c r="G8" s="328" t="s">
        <v>555</v>
      </c>
      <c r="H8" s="328" t="s">
        <v>556</v>
      </c>
      <c r="I8" s="328" t="s">
        <v>557</v>
      </c>
      <c r="J8" s="328" t="s">
        <v>558</v>
      </c>
      <c r="K8" s="262" t="s">
        <v>559</v>
      </c>
      <c r="L8" s="256" t="s">
        <v>560</v>
      </c>
      <c r="M8" s="328"/>
      <c r="N8" s="328"/>
      <c r="O8" s="328" t="s">
        <v>487</v>
      </c>
      <c r="P8" s="328"/>
      <c r="Q8" s="328"/>
      <c r="R8" s="328" t="s">
        <v>489</v>
      </c>
      <c r="S8" s="328" t="s">
        <v>490</v>
      </c>
      <c r="T8" s="328" t="s">
        <v>504</v>
      </c>
      <c r="U8" s="328"/>
      <c r="V8" s="328"/>
      <c r="W8" s="328"/>
      <c r="X8" s="328"/>
      <c r="Y8" s="328"/>
      <c r="Z8" s="328"/>
      <c r="AA8" s="328"/>
      <c r="AB8" s="328"/>
      <c r="AC8" s="328" t="s">
        <v>487</v>
      </c>
      <c r="AD8" s="256" t="s">
        <v>561</v>
      </c>
    </row>
    <row r="9" spans="1:30" s="19" customFormat="1" ht="18" customHeight="1">
      <c r="A9" s="328" t="s">
        <v>475</v>
      </c>
      <c r="B9" s="292" t="s">
        <v>369</v>
      </c>
      <c r="C9" s="328" t="s">
        <v>562</v>
      </c>
      <c r="D9" s="328" t="s">
        <v>563</v>
      </c>
      <c r="E9" s="328" t="s">
        <v>564</v>
      </c>
      <c r="F9" s="328" t="s">
        <v>565</v>
      </c>
      <c r="G9" s="328" t="s">
        <v>566</v>
      </c>
      <c r="H9" s="328" t="s">
        <v>567</v>
      </c>
      <c r="I9" s="328" t="s">
        <v>568</v>
      </c>
      <c r="J9" s="328" t="s">
        <v>569</v>
      </c>
      <c r="K9" s="256" t="s">
        <v>570</v>
      </c>
      <c r="L9" s="330" t="s">
        <v>571</v>
      </c>
      <c r="M9" s="328"/>
      <c r="N9" s="328"/>
      <c r="O9" s="328"/>
      <c r="P9" s="328"/>
      <c r="Q9" s="328"/>
      <c r="R9" s="328" t="s">
        <v>572</v>
      </c>
      <c r="S9" s="328" t="s">
        <v>490</v>
      </c>
      <c r="T9" s="328" t="s">
        <v>385</v>
      </c>
      <c r="U9" s="328"/>
      <c r="V9" s="328"/>
      <c r="W9" s="328"/>
      <c r="X9" s="328"/>
      <c r="Y9" s="328"/>
      <c r="Z9" s="328" t="s">
        <v>573</v>
      </c>
      <c r="AA9" s="328"/>
      <c r="AB9" s="328"/>
      <c r="AC9" s="328"/>
      <c r="AD9" s="328"/>
    </row>
    <row r="10" spans="1:30" s="19" customFormat="1" ht="142.5">
      <c r="A10" s="328" t="s">
        <v>475</v>
      </c>
      <c r="B10" s="292" t="s">
        <v>380</v>
      </c>
      <c r="C10" s="328" t="s">
        <v>574</v>
      </c>
      <c r="D10" s="328" t="s">
        <v>575</v>
      </c>
      <c r="E10" s="328" t="s">
        <v>576</v>
      </c>
      <c r="F10" s="328" t="s">
        <v>577</v>
      </c>
      <c r="G10" s="328" t="s">
        <v>578</v>
      </c>
      <c r="H10" s="328" t="s">
        <v>579</v>
      </c>
      <c r="I10" s="254" t="s">
        <v>580</v>
      </c>
      <c r="J10" s="256" t="s">
        <v>581</v>
      </c>
      <c r="K10" s="256" t="s">
        <v>582</v>
      </c>
      <c r="L10" s="256" t="s">
        <v>583</v>
      </c>
      <c r="M10" s="328"/>
      <c r="N10" s="328" t="s">
        <v>487</v>
      </c>
      <c r="O10" s="328"/>
      <c r="P10" s="328"/>
      <c r="Q10" s="328"/>
      <c r="R10" s="328" t="s">
        <v>572</v>
      </c>
      <c r="S10" s="328" t="s">
        <v>490</v>
      </c>
      <c r="T10" s="328" t="s">
        <v>491</v>
      </c>
      <c r="U10" s="328"/>
      <c r="V10" s="328"/>
      <c r="W10" s="328"/>
      <c r="X10" s="328"/>
      <c r="Y10" s="328"/>
      <c r="Z10" s="328"/>
      <c r="AA10" s="328" t="s">
        <v>487</v>
      </c>
      <c r="AB10" s="328" t="s">
        <v>584</v>
      </c>
      <c r="AC10" s="328" t="s">
        <v>487</v>
      </c>
      <c r="AD10" s="256" t="s">
        <v>585</v>
      </c>
    </row>
    <row r="11" spans="1:30" s="19" customFormat="1" ht="165.75" customHeight="1">
      <c r="A11" s="328" t="s">
        <v>475</v>
      </c>
      <c r="B11" s="292" t="s">
        <v>381</v>
      </c>
      <c r="C11" s="328" t="s">
        <v>586</v>
      </c>
      <c r="D11" s="328" t="s">
        <v>587</v>
      </c>
      <c r="E11" s="328" t="s">
        <v>588</v>
      </c>
      <c r="F11" s="328" t="s">
        <v>589</v>
      </c>
      <c r="G11" s="328" t="s">
        <v>590</v>
      </c>
      <c r="H11" s="328" t="s">
        <v>591</v>
      </c>
      <c r="I11" s="328" t="s">
        <v>592</v>
      </c>
      <c r="J11" s="328" t="s">
        <v>593</v>
      </c>
      <c r="K11" s="256" t="s">
        <v>594</v>
      </c>
      <c r="L11" s="256" t="s">
        <v>595</v>
      </c>
      <c r="M11" s="328"/>
      <c r="N11" s="328"/>
      <c r="O11" s="328" t="s">
        <v>487</v>
      </c>
      <c r="P11" s="328"/>
      <c r="Q11" s="328"/>
      <c r="R11" s="328" t="s">
        <v>572</v>
      </c>
      <c r="S11" s="328" t="s">
        <v>490</v>
      </c>
      <c r="T11" s="328" t="s">
        <v>504</v>
      </c>
      <c r="U11" s="328"/>
      <c r="V11" s="328"/>
      <c r="W11" s="328"/>
      <c r="X11" s="328"/>
      <c r="Y11" s="328"/>
      <c r="Z11" s="328"/>
      <c r="AA11" s="328" t="s">
        <v>487</v>
      </c>
      <c r="AB11" s="328" t="s">
        <v>596</v>
      </c>
      <c r="AC11" s="328" t="s">
        <v>487</v>
      </c>
      <c r="AD11" s="256" t="s">
        <v>597</v>
      </c>
    </row>
    <row r="12" spans="1:30" s="19" customFormat="1" ht="78.75" customHeight="1">
      <c r="A12" s="328" t="s">
        <v>475</v>
      </c>
      <c r="B12" s="292" t="s">
        <v>48</v>
      </c>
      <c r="C12" s="328" t="s">
        <v>598</v>
      </c>
      <c r="D12" s="328" t="s">
        <v>599</v>
      </c>
      <c r="E12" s="328" t="s">
        <v>600</v>
      </c>
      <c r="F12" s="328" t="s">
        <v>601</v>
      </c>
      <c r="G12" s="328" t="s">
        <v>602</v>
      </c>
      <c r="H12" s="328" t="s">
        <v>603</v>
      </c>
      <c r="I12" s="328" t="s">
        <v>604</v>
      </c>
      <c r="J12" s="328" t="s">
        <v>605</v>
      </c>
      <c r="K12" s="256" t="s">
        <v>606</v>
      </c>
      <c r="L12" s="256" t="s">
        <v>607</v>
      </c>
      <c r="M12" s="256"/>
      <c r="N12" s="328"/>
      <c r="O12" s="328"/>
      <c r="P12" s="328"/>
      <c r="Q12" s="328"/>
      <c r="R12" s="254" t="s">
        <v>383</v>
      </c>
      <c r="S12" s="328" t="s">
        <v>490</v>
      </c>
      <c r="T12" s="328" t="s">
        <v>608</v>
      </c>
      <c r="U12" s="328"/>
      <c r="V12" s="328"/>
      <c r="W12" s="328"/>
      <c r="X12" s="328"/>
      <c r="Y12" s="328" t="s">
        <v>487</v>
      </c>
      <c r="Z12" s="328" t="s">
        <v>609</v>
      </c>
      <c r="AA12" s="328"/>
      <c r="AB12" s="328"/>
      <c r="AC12" s="328" t="s">
        <v>487</v>
      </c>
      <c r="AD12" s="256" t="s">
        <v>610</v>
      </c>
    </row>
    <row r="13" spans="1:30" s="19" customFormat="1" ht="128.25">
      <c r="A13" s="328" t="s">
        <v>475</v>
      </c>
      <c r="B13" s="292" t="s">
        <v>48</v>
      </c>
      <c r="C13" s="328" t="s">
        <v>611</v>
      </c>
      <c r="D13" s="328" t="s">
        <v>612</v>
      </c>
      <c r="E13" s="328" t="s">
        <v>613</v>
      </c>
      <c r="F13" s="328" t="s">
        <v>614</v>
      </c>
      <c r="G13" s="328" t="s">
        <v>615</v>
      </c>
      <c r="H13" s="328" t="s">
        <v>616</v>
      </c>
      <c r="I13" s="328" t="s">
        <v>617</v>
      </c>
      <c r="J13" s="328" t="s">
        <v>618</v>
      </c>
      <c r="K13" s="256" t="s">
        <v>619</v>
      </c>
      <c r="L13" s="256" t="s">
        <v>620</v>
      </c>
      <c r="M13" s="328"/>
      <c r="N13" s="328"/>
      <c r="O13" s="328"/>
      <c r="P13" s="328"/>
      <c r="Q13" s="328"/>
      <c r="R13" s="328" t="s">
        <v>621</v>
      </c>
      <c r="S13" s="328" t="s">
        <v>490</v>
      </c>
      <c r="T13" s="328" t="s">
        <v>608</v>
      </c>
      <c r="U13" s="328"/>
      <c r="V13" s="328"/>
      <c r="W13" s="328"/>
      <c r="X13" s="328"/>
      <c r="Y13" s="328"/>
      <c r="Z13" s="328"/>
      <c r="AA13" s="328" t="s">
        <v>487</v>
      </c>
      <c r="AB13" s="256" t="s">
        <v>622</v>
      </c>
      <c r="AC13" s="328"/>
      <c r="AD13" s="328"/>
    </row>
    <row r="14" spans="1:30" s="19" customFormat="1" ht="142.5">
      <c r="A14" s="328" t="s">
        <v>475</v>
      </c>
      <c r="B14" s="292" t="s">
        <v>48</v>
      </c>
      <c r="C14" s="328" t="s">
        <v>623</v>
      </c>
      <c r="D14" s="328" t="s">
        <v>624</v>
      </c>
      <c r="E14" s="328" t="s">
        <v>479</v>
      </c>
      <c r="F14" s="328" t="s">
        <v>625</v>
      </c>
      <c r="G14" s="328" t="s">
        <v>626</v>
      </c>
      <c r="H14" s="328" t="s">
        <v>627</v>
      </c>
      <c r="I14" s="256" t="s">
        <v>628</v>
      </c>
      <c r="J14" s="328" t="s">
        <v>629</v>
      </c>
      <c r="K14" s="256" t="s">
        <v>630</v>
      </c>
      <c r="L14" s="328"/>
      <c r="M14" s="328"/>
      <c r="N14" s="328"/>
      <c r="O14" s="328"/>
      <c r="P14" s="328"/>
      <c r="Q14" s="328"/>
      <c r="R14" s="328" t="s">
        <v>631</v>
      </c>
      <c r="S14" s="328" t="s">
        <v>632</v>
      </c>
      <c r="T14" s="328"/>
      <c r="U14" s="328"/>
      <c r="V14" s="328"/>
      <c r="W14" s="328"/>
      <c r="X14" s="328"/>
      <c r="Y14" s="328"/>
      <c r="Z14" s="328"/>
      <c r="AA14" s="328"/>
      <c r="AB14" s="328"/>
      <c r="AC14" s="328"/>
      <c r="AD14" s="328"/>
    </row>
    <row r="15" spans="1:30" s="19" customFormat="1" ht="18" customHeight="1">
      <c r="A15" s="328" t="s">
        <v>475</v>
      </c>
      <c r="B15" s="292" t="s">
        <v>48</v>
      </c>
      <c r="C15" s="328" t="s">
        <v>633</v>
      </c>
      <c r="D15" s="328" t="s">
        <v>634</v>
      </c>
      <c r="E15" s="328" t="s">
        <v>635</v>
      </c>
      <c r="F15" s="328" t="s">
        <v>636</v>
      </c>
      <c r="G15" s="328" t="s">
        <v>637</v>
      </c>
      <c r="H15" s="328" t="s">
        <v>638</v>
      </c>
      <c r="I15" s="328" t="s">
        <v>639</v>
      </c>
      <c r="J15" s="328" t="s">
        <v>640</v>
      </c>
      <c r="K15" s="256" t="s">
        <v>641</v>
      </c>
      <c r="L15" s="328"/>
      <c r="M15" s="328"/>
      <c r="N15" s="328"/>
      <c r="O15" s="328"/>
      <c r="P15" s="328"/>
      <c r="Q15" s="328"/>
      <c r="R15" s="328" t="s">
        <v>631</v>
      </c>
      <c r="S15" s="328" t="s">
        <v>632</v>
      </c>
      <c r="T15" s="328"/>
      <c r="U15" s="328"/>
      <c r="V15" s="328"/>
      <c r="W15" s="328"/>
      <c r="X15" s="328"/>
      <c r="Y15" s="328"/>
      <c r="Z15" s="328"/>
      <c r="AA15" s="328"/>
      <c r="AB15" s="328"/>
      <c r="AC15" s="328"/>
      <c r="AD15" s="328"/>
    </row>
    <row r="16" spans="1:30" s="19" customFormat="1" ht="71.25">
      <c r="A16" s="328" t="s">
        <v>475</v>
      </c>
      <c r="B16" s="292" t="s">
        <v>189</v>
      </c>
      <c r="C16" s="328" t="s">
        <v>642</v>
      </c>
      <c r="D16" s="328" t="s">
        <v>643</v>
      </c>
      <c r="E16" s="328" t="s">
        <v>644</v>
      </c>
      <c r="F16" s="328" t="s">
        <v>645</v>
      </c>
      <c r="G16" s="328" t="s">
        <v>646</v>
      </c>
      <c r="H16" s="328" t="s">
        <v>647</v>
      </c>
      <c r="I16" s="328" t="s">
        <v>648</v>
      </c>
      <c r="J16" s="328" t="s">
        <v>649</v>
      </c>
      <c r="K16" s="256" t="s">
        <v>650</v>
      </c>
      <c r="L16" s="256" t="s">
        <v>533</v>
      </c>
      <c r="M16" s="328" t="s">
        <v>651</v>
      </c>
      <c r="N16" s="328"/>
      <c r="O16" s="328"/>
      <c r="P16" s="328"/>
      <c r="Q16" s="328"/>
      <c r="R16" s="328" t="s">
        <v>631</v>
      </c>
      <c r="S16" s="328" t="s">
        <v>490</v>
      </c>
      <c r="T16" s="328" t="s">
        <v>608</v>
      </c>
      <c r="U16" s="328"/>
      <c r="V16" s="328"/>
      <c r="W16" s="328"/>
      <c r="X16" s="328"/>
      <c r="Y16" s="328"/>
      <c r="Z16" s="328"/>
      <c r="AA16" s="328"/>
      <c r="AB16" s="328"/>
      <c r="AC16" s="328"/>
      <c r="AD16" s="328"/>
    </row>
    <row r="17" spans="1:30" s="19" customFormat="1" ht="18" customHeight="1">
      <c r="A17" s="328" t="s">
        <v>475</v>
      </c>
      <c r="B17" s="292" t="s">
        <v>189</v>
      </c>
      <c r="C17" s="328" t="s">
        <v>652</v>
      </c>
      <c r="D17" s="328" t="s">
        <v>653</v>
      </c>
      <c r="E17" s="328" t="s">
        <v>654</v>
      </c>
      <c r="F17" s="328" t="s">
        <v>655</v>
      </c>
      <c r="G17" s="328" t="s">
        <v>656</v>
      </c>
      <c r="H17" s="328" t="s">
        <v>657</v>
      </c>
      <c r="I17" s="328" t="s">
        <v>658</v>
      </c>
      <c r="J17" s="328" t="s">
        <v>659</v>
      </c>
      <c r="K17" s="256" t="s">
        <v>660</v>
      </c>
      <c r="L17" s="328"/>
      <c r="M17" s="328"/>
      <c r="N17" s="328"/>
      <c r="O17" s="328"/>
      <c r="P17" s="328"/>
      <c r="Q17" s="328"/>
      <c r="R17" s="328" t="s">
        <v>631</v>
      </c>
      <c r="S17" s="328" t="s">
        <v>490</v>
      </c>
      <c r="T17" s="254" t="s">
        <v>385</v>
      </c>
      <c r="U17" s="328"/>
      <c r="V17" s="328"/>
      <c r="W17" s="328"/>
      <c r="X17" s="328"/>
      <c r="Y17" s="328"/>
      <c r="Z17" s="328"/>
      <c r="AA17" s="328"/>
      <c r="AB17" s="328"/>
      <c r="AC17" s="328" t="s">
        <v>487</v>
      </c>
      <c r="AD17" s="328" t="s">
        <v>661</v>
      </c>
    </row>
    <row r="18" spans="1:30" s="19" customFormat="1" ht="18" customHeight="1">
      <c r="A18" s="328" t="s">
        <v>475</v>
      </c>
      <c r="B18" s="292" t="s">
        <v>189</v>
      </c>
      <c r="C18" s="328" t="s">
        <v>662</v>
      </c>
      <c r="D18" s="328" t="s">
        <v>663</v>
      </c>
      <c r="E18" s="328" t="s">
        <v>664</v>
      </c>
      <c r="F18" s="328" t="s">
        <v>665</v>
      </c>
      <c r="G18" s="254" t="s">
        <v>666</v>
      </c>
      <c r="H18" s="328" t="s">
        <v>667</v>
      </c>
      <c r="I18" s="328" t="s">
        <v>668</v>
      </c>
      <c r="J18" s="328" t="s">
        <v>669</v>
      </c>
      <c r="K18" s="256" t="s">
        <v>670</v>
      </c>
      <c r="L18" s="328"/>
      <c r="M18" s="328"/>
      <c r="N18" s="328"/>
      <c r="O18" s="328"/>
      <c r="P18" s="328"/>
      <c r="Q18" s="328"/>
      <c r="R18" s="328" t="s">
        <v>631</v>
      </c>
      <c r="S18" s="328" t="s">
        <v>490</v>
      </c>
      <c r="T18" s="328"/>
      <c r="U18" s="328"/>
      <c r="V18" s="328" t="s">
        <v>671</v>
      </c>
      <c r="W18" s="328"/>
      <c r="X18" s="328"/>
      <c r="Y18" s="328"/>
      <c r="Z18" s="328"/>
      <c r="AA18" s="328"/>
      <c r="AB18" s="328"/>
      <c r="AC18" s="328"/>
      <c r="AD18" s="328"/>
    </row>
    <row r="19" spans="1:30" s="19" customFormat="1" ht="18" customHeight="1">
      <c r="A19" s="328" t="s">
        <v>475</v>
      </c>
      <c r="B19" s="292" t="s">
        <v>189</v>
      </c>
      <c r="C19" s="328" t="s">
        <v>672</v>
      </c>
      <c r="D19" s="328" t="s">
        <v>673</v>
      </c>
      <c r="E19" s="328" t="s">
        <v>674</v>
      </c>
      <c r="F19" s="328" t="s">
        <v>675</v>
      </c>
      <c r="G19" s="328" t="s">
        <v>676</v>
      </c>
      <c r="H19" s="328" t="s">
        <v>677</v>
      </c>
      <c r="I19" s="328" t="s">
        <v>678</v>
      </c>
      <c r="J19" s="328" t="s">
        <v>679</v>
      </c>
      <c r="K19" s="256" t="s">
        <v>680</v>
      </c>
      <c r="L19" s="328" t="s">
        <v>681</v>
      </c>
      <c r="M19" s="328"/>
      <c r="N19" s="328"/>
      <c r="O19" s="328"/>
      <c r="P19" s="328"/>
      <c r="Q19" s="328"/>
      <c r="R19" s="328" t="s">
        <v>631</v>
      </c>
      <c r="S19" s="328" t="s">
        <v>490</v>
      </c>
      <c r="T19" s="328" t="s">
        <v>608</v>
      </c>
      <c r="U19" s="328"/>
      <c r="V19" s="328"/>
      <c r="W19" s="328"/>
      <c r="X19" s="328"/>
      <c r="Y19" s="328"/>
      <c r="Z19" s="328"/>
      <c r="AA19" s="328"/>
      <c r="AB19" s="328"/>
      <c r="AC19" s="328" t="s">
        <v>487</v>
      </c>
      <c r="AD19" s="328" t="s">
        <v>682</v>
      </c>
    </row>
    <row r="20" spans="1:30" s="19" customFormat="1" ht="18" customHeight="1">
      <c r="A20" s="328" t="s">
        <v>475</v>
      </c>
      <c r="B20" s="292" t="s">
        <v>189</v>
      </c>
      <c r="C20" s="328" t="s">
        <v>683</v>
      </c>
      <c r="D20" s="328" t="s">
        <v>684</v>
      </c>
      <c r="E20" s="328" t="s">
        <v>685</v>
      </c>
      <c r="F20" s="328" t="s">
        <v>686</v>
      </c>
      <c r="G20" s="328" t="s">
        <v>687</v>
      </c>
      <c r="H20" s="328" t="s">
        <v>688</v>
      </c>
      <c r="I20" s="328" t="s">
        <v>689</v>
      </c>
      <c r="J20" s="328" t="s">
        <v>690</v>
      </c>
      <c r="K20" s="256" t="s">
        <v>691</v>
      </c>
      <c r="L20" s="328"/>
      <c r="M20" s="328"/>
      <c r="N20" s="328"/>
      <c r="O20" s="328"/>
      <c r="P20" s="328"/>
      <c r="Q20" s="328"/>
      <c r="R20" s="328" t="s">
        <v>631</v>
      </c>
      <c r="S20" s="328" t="s">
        <v>632</v>
      </c>
      <c r="T20" s="328"/>
      <c r="U20" s="328" t="s">
        <v>487</v>
      </c>
      <c r="V20" s="328" t="s">
        <v>692</v>
      </c>
      <c r="W20" s="328" t="s">
        <v>487</v>
      </c>
      <c r="X20" s="328" t="s">
        <v>693</v>
      </c>
      <c r="Y20" s="328" t="s">
        <v>487</v>
      </c>
      <c r="Z20" s="328" t="s">
        <v>693</v>
      </c>
      <c r="AA20" s="328" t="s">
        <v>487</v>
      </c>
      <c r="AB20" s="328" t="s">
        <v>694</v>
      </c>
      <c r="AC20" s="328" t="s">
        <v>487</v>
      </c>
      <c r="AD20" s="328" t="s">
        <v>695</v>
      </c>
    </row>
    <row r="21" spans="1:30" s="19" customFormat="1" ht="18" customHeight="1">
      <c r="A21" s="328" t="s">
        <v>475</v>
      </c>
      <c r="B21" s="292" t="s">
        <v>189</v>
      </c>
      <c r="C21" s="256" t="s">
        <v>696</v>
      </c>
      <c r="D21" s="328" t="s">
        <v>697</v>
      </c>
      <c r="E21" s="328" t="s">
        <v>698</v>
      </c>
      <c r="F21" s="328" t="s">
        <v>699</v>
      </c>
      <c r="G21" s="328" t="s">
        <v>700</v>
      </c>
      <c r="H21" s="328" t="s">
        <v>701</v>
      </c>
      <c r="I21" s="328" t="s">
        <v>702</v>
      </c>
      <c r="J21" s="268" t="s">
        <v>703</v>
      </c>
      <c r="K21" s="256" t="s">
        <v>704</v>
      </c>
      <c r="L21" s="328"/>
      <c r="M21" s="328"/>
      <c r="N21" s="328"/>
      <c r="O21" s="328"/>
      <c r="P21" s="328"/>
      <c r="Q21" s="328"/>
      <c r="R21" s="328" t="s">
        <v>631</v>
      </c>
      <c r="S21" s="328" t="s">
        <v>632</v>
      </c>
      <c r="T21" s="328" t="s">
        <v>385</v>
      </c>
      <c r="U21" s="328"/>
      <c r="V21" s="328" t="s">
        <v>705</v>
      </c>
      <c r="W21" s="328"/>
      <c r="X21" s="328"/>
      <c r="Y21" s="328"/>
      <c r="Z21" s="328"/>
      <c r="AA21" s="328"/>
      <c r="AB21" s="328"/>
      <c r="AC21" s="328"/>
      <c r="AD21" s="328"/>
    </row>
    <row r="22" spans="1:30" s="19" customFormat="1" ht="28.5">
      <c r="A22" s="328" t="s">
        <v>475</v>
      </c>
      <c r="B22" s="292" t="s">
        <v>189</v>
      </c>
      <c r="C22" s="328" t="s">
        <v>706</v>
      </c>
      <c r="D22" s="328" t="s">
        <v>707</v>
      </c>
      <c r="E22" s="328" t="s">
        <v>708</v>
      </c>
      <c r="F22" s="328" t="s">
        <v>709</v>
      </c>
      <c r="G22" s="328" t="s">
        <v>710</v>
      </c>
      <c r="H22" s="328" t="s">
        <v>711</v>
      </c>
      <c r="I22" s="328" t="s">
        <v>712</v>
      </c>
      <c r="J22" s="328" t="s">
        <v>713</v>
      </c>
      <c r="K22" s="256" t="s">
        <v>714</v>
      </c>
      <c r="L22" s="328"/>
      <c r="M22" s="328"/>
      <c r="N22" s="328"/>
      <c r="O22" s="328"/>
      <c r="P22" s="328"/>
      <c r="Q22" s="328"/>
      <c r="R22" s="328" t="s">
        <v>631</v>
      </c>
      <c r="S22" s="328" t="s">
        <v>632</v>
      </c>
      <c r="T22" s="328"/>
      <c r="U22" s="328"/>
      <c r="V22" s="328"/>
      <c r="W22" s="328"/>
      <c r="X22" s="328"/>
      <c r="Y22" s="328"/>
      <c r="Z22" s="328"/>
      <c r="AA22" s="328"/>
      <c r="AB22" s="328"/>
      <c r="AC22" s="328"/>
      <c r="AD22" s="328"/>
    </row>
    <row r="23" spans="1:30" s="19" customFormat="1" ht="18" customHeight="1">
      <c r="A23" s="328" t="s">
        <v>475</v>
      </c>
      <c r="B23" s="292" t="s">
        <v>189</v>
      </c>
      <c r="C23" s="328" t="s">
        <v>715</v>
      </c>
      <c r="D23" s="328" t="s">
        <v>716</v>
      </c>
      <c r="E23" s="328" t="s">
        <v>717</v>
      </c>
      <c r="F23" s="254" t="s">
        <v>718</v>
      </c>
      <c r="G23" s="254" t="s">
        <v>719</v>
      </c>
      <c r="H23" s="328" t="s">
        <v>720</v>
      </c>
      <c r="I23" s="328" t="s">
        <v>721</v>
      </c>
      <c r="J23" s="328" t="s">
        <v>722</v>
      </c>
      <c r="K23" s="256" t="s">
        <v>570</v>
      </c>
      <c r="L23" s="328"/>
      <c r="M23" s="328"/>
      <c r="N23" s="328"/>
      <c r="O23" s="328"/>
      <c r="P23" s="328"/>
      <c r="Q23" s="328"/>
      <c r="R23" s="328" t="s">
        <v>631</v>
      </c>
      <c r="S23" s="328" t="s">
        <v>632</v>
      </c>
      <c r="T23" s="328"/>
      <c r="U23" s="328"/>
      <c r="V23" s="328"/>
      <c r="W23" s="328"/>
      <c r="X23" s="328"/>
      <c r="Y23" s="328"/>
      <c r="Z23" s="328"/>
      <c r="AA23" s="328"/>
      <c r="AB23" s="328"/>
      <c r="AC23" s="328" t="s">
        <v>487</v>
      </c>
      <c r="AD23" s="328" t="s">
        <v>723</v>
      </c>
    </row>
    <row r="24" spans="1:30" s="19" customFormat="1" ht="18" customHeight="1">
      <c r="A24" s="328" t="s">
        <v>475</v>
      </c>
      <c r="B24" s="292" t="s">
        <v>233</v>
      </c>
      <c r="C24" s="328" t="s">
        <v>724</v>
      </c>
      <c r="D24" s="328" t="s">
        <v>725</v>
      </c>
      <c r="E24" s="328" t="s">
        <v>726</v>
      </c>
      <c r="F24" s="328" t="s">
        <v>727</v>
      </c>
      <c r="G24" s="328" t="s">
        <v>728</v>
      </c>
      <c r="H24" s="328" t="s">
        <v>729</v>
      </c>
      <c r="I24" s="254" t="s">
        <v>730</v>
      </c>
      <c r="J24" s="328" t="s">
        <v>731</v>
      </c>
      <c r="K24" s="256" t="s">
        <v>732</v>
      </c>
      <c r="L24" s="328" t="s">
        <v>733</v>
      </c>
      <c r="M24" s="328"/>
      <c r="N24" s="328"/>
      <c r="O24" s="328"/>
      <c r="P24" s="328"/>
      <c r="Q24" s="328"/>
      <c r="R24" s="328" t="s">
        <v>631</v>
      </c>
      <c r="S24" s="328" t="s">
        <v>490</v>
      </c>
      <c r="T24" s="328" t="s">
        <v>608</v>
      </c>
      <c r="U24" s="328"/>
      <c r="V24" s="328"/>
      <c r="W24" s="328"/>
      <c r="X24" s="328"/>
      <c r="Y24" s="328"/>
      <c r="Z24" s="328"/>
      <c r="AA24" s="328"/>
      <c r="AB24" s="328"/>
      <c r="AC24" s="328"/>
      <c r="AD24" s="328"/>
    </row>
    <row r="25" spans="1:30" s="19" customFormat="1" ht="243" customHeight="1">
      <c r="A25" s="328" t="s">
        <v>475</v>
      </c>
      <c r="B25" s="292" t="s">
        <v>233</v>
      </c>
      <c r="C25" s="328" t="s">
        <v>734</v>
      </c>
      <c r="D25" s="328" t="s">
        <v>735</v>
      </c>
      <c r="E25" s="328" t="s">
        <v>736</v>
      </c>
      <c r="F25" s="328" t="s">
        <v>737</v>
      </c>
      <c r="G25" s="328" t="s">
        <v>738</v>
      </c>
      <c r="H25" s="328" t="s">
        <v>739</v>
      </c>
      <c r="I25" s="328" t="s">
        <v>740</v>
      </c>
      <c r="J25" s="328" t="s">
        <v>741</v>
      </c>
      <c r="K25" s="256" t="s">
        <v>742</v>
      </c>
      <c r="L25" s="256" t="s">
        <v>743</v>
      </c>
      <c r="M25" s="328" t="s">
        <v>744</v>
      </c>
      <c r="N25" s="328"/>
      <c r="O25" s="328"/>
      <c r="P25" s="328"/>
      <c r="Q25" s="328"/>
      <c r="R25" s="328" t="s">
        <v>631</v>
      </c>
      <c r="S25" s="328" t="s">
        <v>490</v>
      </c>
      <c r="T25" s="328" t="s">
        <v>608</v>
      </c>
      <c r="U25" s="328"/>
      <c r="V25" s="328"/>
      <c r="W25" s="328"/>
      <c r="X25" s="328"/>
      <c r="Y25" s="328"/>
      <c r="Z25" s="328"/>
      <c r="AA25" s="328" t="s">
        <v>487</v>
      </c>
      <c r="AB25" s="256" t="s">
        <v>745</v>
      </c>
      <c r="AC25" s="328" t="s">
        <v>487</v>
      </c>
      <c r="AD25" s="256" t="s">
        <v>746</v>
      </c>
    </row>
    <row r="26" spans="1:30" s="19" customFormat="1" ht="18" customHeight="1">
      <c r="A26" s="328" t="s">
        <v>475</v>
      </c>
      <c r="B26" s="292" t="s">
        <v>233</v>
      </c>
      <c r="C26" s="328" t="s">
        <v>747</v>
      </c>
      <c r="D26" s="328" t="s">
        <v>748</v>
      </c>
      <c r="E26" s="328" t="s">
        <v>749</v>
      </c>
      <c r="F26" s="328" t="s">
        <v>750</v>
      </c>
      <c r="G26" s="328" t="s">
        <v>751</v>
      </c>
      <c r="H26" s="328" t="s">
        <v>752</v>
      </c>
      <c r="I26" s="328" t="s">
        <v>753</v>
      </c>
      <c r="J26" s="328" t="s">
        <v>754</v>
      </c>
      <c r="K26" s="256" t="s">
        <v>755</v>
      </c>
      <c r="L26" s="328"/>
      <c r="M26" s="328"/>
      <c r="N26" s="328"/>
      <c r="O26" s="328"/>
      <c r="P26" s="328"/>
      <c r="Q26" s="328"/>
      <c r="R26" s="328" t="s">
        <v>631</v>
      </c>
      <c r="S26" s="328" t="s">
        <v>632</v>
      </c>
      <c r="T26" s="254" t="s">
        <v>385</v>
      </c>
      <c r="U26" s="328" t="s">
        <v>487</v>
      </c>
      <c r="V26" s="328" t="s">
        <v>756</v>
      </c>
      <c r="W26" s="328" t="s">
        <v>487</v>
      </c>
      <c r="X26" s="328" t="s">
        <v>756</v>
      </c>
      <c r="Y26" s="328" t="s">
        <v>487</v>
      </c>
      <c r="Z26" s="328" t="s">
        <v>756</v>
      </c>
      <c r="AA26" s="328"/>
      <c r="AB26" s="328"/>
      <c r="AC26" s="328"/>
      <c r="AD26" s="328"/>
    </row>
    <row r="27" spans="1:30" s="19" customFormat="1" ht="156.75">
      <c r="A27" s="328" t="s">
        <v>475</v>
      </c>
      <c r="B27" s="292" t="s">
        <v>233</v>
      </c>
      <c r="C27" s="328" t="s">
        <v>757</v>
      </c>
      <c r="D27" s="328" t="s">
        <v>758</v>
      </c>
      <c r="E27" s="328" t="s">
        <v>759</v>
      </c>
      <c r="F27" s="328" t="s">
        <v>760</v>
      </c>
      <c r="G27" s="328" t="s">
        <v>761</v>
      </c>
      <c r="H27" s="328" t="s">
        <v>762</v>
      </c>
      <c r="I27" s="328" t="s">
        <v>763</v>
      </c>
      <c r="J27" s="328" t="s">
        <v>764</v>
      </c>
      <c r="K27" s="256" t="s">
        <v>765</v>
      </c>
      <c r="L27" s="256" t="s">
        <v>766</v>
      </c>
      <c r="M27" s="256" t="s">
        <v>767</v>
      </c>
      <c r="N27" s="328"/>
      <c r="O27" s="328"/>
      <c r="P27" s="328"/>
      <c r="Q27" s="328"/>
      <c r="R27" s="328" t="s">
        <v>631</v>
      </c>
      <c r="S27" s="328" t="s">
        <v>632</v>
      </c>
      <c r="T27" s="328" t="s">
        <v>385</v>
      </c>
      <c r="U27" s="328" t="s">
        <v>487</v>
      </c>
      <c r="V27" s="256" t="s">
        <v>768</v>
      </c>
      <c r="W27" s="328" t="s">
        <v>487</v>
      </c>
      <c r="X27" s="256" t="s">
        <v>769</v>
      </c>
      <c r="Y27" s="328" t="s">
        <v>487</v>
      </c>
      <c r="Z27" s="256" t="s">
        <v>769</v>
      </c>
      <c r="AA27" s="328" t="s">
        <v>487</v>
      </c>
      <c r="AB27" s="256" t="s">
        <v>770</v>
      </c>
      <c r="AC27" s="328"/>
      <c r="AD27" s="328"/>
    </row>
    <row r="28" spans="1:30" s="19" customFormat="1" ht="18" customHeight="1">
      <c r="A28" s="328" t="s">
        <v>475</v>
      </c>
      <c r="B28" s="292" t="s">
        <v>269</v>
      </c>
      <c r="C28" s="328" t="s">
        <v>771</v>
      </c>
      <c r="D28" s="328" t="s">
        <v>772</v>
      </c>
      <c r="E28" s="328" t="s">
        <v>773</v>
      </c>
      <c r="F28" s="328" t="s">
        <v>774</v>
      </c>
      <c r="G28" s="328" t="s">
        <v>775</v>
      </c>
      <c r="H28" s="328" t="s">
        <v>776</v>
      </c>
      <c r="I28" s="328" t="s">
        <v>777</v>
      </c>
      <c r="J28" s="328" t="s">
        <v>778</v>
      </c>
      <c r="K28" s="256" t="s">
        <v>779</v>
      </c>
      <c r="L28" s="328" t="s">
        <v>486</v>
      </c>
      <c r="M28" s="328"/>
      <c r="N28" s="328"/>
      <c r="O28" s="328"/>
      <c r="P28" s="328"/>
      <c r="Q28" s="328"/>
      <c r="R28" s="328" t="s">
        <v>631</v>
      </c>
      <c r="S28" s="328" t="s">
        <v>780</v>
      </c>
      <c r="T28" s="328"/>
      <c r="U28" s="328"/>
      <c r="V28" s="328"/>
      <c r="W28" s="328"/>
      <c r="X28" s="328"/>
      <c r="Y28" s="328"/>
      <c r="Z28" s="328"/>
      <c r="AA28" s="328"/>
      <c r="AB28" s="328"/>
      <c r="AC28" s="328"/>
      <c r="AD28" s="328"/>
    </row>
    <row r="29" spans="1:30" s="19" customFormat="1" ht="128.25">
      <c r="A29" s="328" t="s">
        <v>475</v>
      </c>
      <c r="B29" s="292" t="s">
        <v>344</v>
      </c>
      <c r="C29" s="328" t="s">
        <v>781</v>
      </c>
      <c r="D29" s="328" t="s">
        <v>782</v>
      </c>
      <c r="E29" s="328" t="s">
        <v>783</v>
      </c>
      <c r="F29" s="328" t="s">
        <v>784</v>
      </c>
      <c r="G29" s="328" t="s">
        <v>785</v>
      </c>
      <c r="H29" s="328" t="s">
        <v>786</v>
      </c>
      <c r="I29" s="328" t="s">
        <v>787</v>
      </c>
      <c r="J29" s="328" t="s">
        <v>788</v>
      </c>
      <c r="K29" s="256" t="s">
        <v>789</v>
      </c>
      <c r="L29" s="256" t="s">
        <v>790</v>
      </c>
      <c r="M29" s="328"/>
      <c r="N29" s="328" t="s">
        <v>487</v>
      </c>
      <c r="O29" s="328"/>
      <c r="P29" s="328"/>
      <c r="Q29" s="328"/>
      <c r="R29" s="328" t="s">
        <v>631</v>
      </c>
      <c r="S29" s="328" t="s">
        <v>490</v>
      </c>
      <c r="T29" s="328" t="s">
        <v>608</v>
      </c>
      <c r="U29" s="328"/>
      <c r="V29" s="328"/>
      <c r="W29" s="328"/>
      <c r="X29" s="328"/>
      <c r="Y29" s="328" t="s">
        <v>487</v>
      </c>
      <c r="Z29" s="256" t="s">
        <v>791</v>
      </c>
      <c r="AA29" s="328" t="s">
        <v>487</v>
      </c>
      <c r="AB29" s="256" t="s">
        <v>792</v>
      </c>
      <c r="AC29" s="328" t="s">
        <v>487</v>
      </c>
      <c r="AD29" s="256" t="s">
        <v>792</v>
      </c>
    </row>
    <row r="30" spans="1:30" s="19" customFormat="1" ht="99.75">
      <c r="A30" s="328" t="s">
        <v>475</v>
      </c>
      <c r="B30" s="292" t="s">
        <v>357</v>
      </c>
      <c r="C30" s="328" t="s">
        <v>793</v>
      </c>
      <c r="D30" s="328" t="s">
        <v>794</v>
      </c>
      <c r="E30" s="328" t="s">
        <v>795</v>
      </c>
      <c r="F30" s="328" t="s">
        <v>796</v>
      </c>
      <c r="G30" s="328" t="s">
        <v>797</v>
      </c>
      <c r="H30" s="328" t="s">
        <v>798</v>
      </c>
      <c r="I30" s="328" t="s">
        <v>799</v>
      </c>
      <c r="J30" s="328" t="s">
        <v>800</v>
      </c>
      <c r="K30" s="256" t="s">
        <v>801</v>
      </c>
      <c r="L30" s="256" t="s">
        <v>802</v>
      </c>
      <c r="M30" s="328"/>
      <c r="N30" s="328"/>
      <c r="O30" s="328" t="s">
        <v>487</v>
      </c>
      <c r="P30" s="328"/>
      <c r="Q30" s="328"/>
      <c r="R30" s="328" t="s">
        <v>631</v>
      </c>
      <c r="S30" s="328" t="s">
        <v>490</v>
      </c>
      <c r="T30" s="328" t="s">
        <v>803</v>
      </c>
      <c r="U30" s="328"/>
      <c r="V30" s="328"/>
      <c r="W30" s="328"/>
      <c r="X30" s="328"/>
      <c r="Y30" s="328" t="s">
        <v>487</v>
      </c>
      <c r="Z30" s="256" t="s">
        <v>804</v>
      </c>
      <c r="AA30" s="328" t="s">
        <v>487</v>
      </c>
      <c r="AB30" s="256" t="s">
        <v>805</v>
      </c>
      <c r="AC30" s="328" t="s">
        <v>487</v>
      </c>
      <c r="AD30" s="256" t="s">
        <v>806</v>
      </c>
    </row>
    <row r="31" spans="1:30" s="19" customFormat="1" ht="106.5" customHeight="1">
      <c r="A31" s="328" t="s">
        <v>475</v>
      </c>
      <c r="B31" s="292" t="s">
        <v>357</v>
      </c>
      <c r="C31" s="328" t="s">
        <v>807</v>
      </c>
      <c r="D31" s="328" t="s">
        <v>808</v>
      </c>
      <c r="E31" s="328" t="s">
        <v>809</v>
      </c>
      <c r="F31" s="328" t="s">
        <v>810</v>
      </c>
      <c r="G31" s="328" t="s">
        <v>811</v>
      </c>
      <c r="H31" s="328" t="s">
        <v>812</v>
      </c>
      <c r="I31" s="328" t="s">
        <v>813</v>
      </c>
      <c r="J31" s="328" t="s">
        <v>814</v>
      </c>
      <c r="K31" s="256" t="s">
        <v>815</v>
      </c>
      <c r="L31" s="256" t="s">
        <v>816</v>
      </c>
      <c r="M31" s="328"/>
      <c r="N31" s="328"/>
      <c r="O31" s="328" t="s">
        <v>487</v>
      </c>
      <c r="P31" s="328"/>
      <c r="Q31" s="328"/>
      <c r="R31" s="328" t="s">
        <v>631</v>
      </c>
      <c r="S31" s="328" t="s">
        <v>490</v>
      </c>
      <c r="T31" s="328" t="s">
        <v>803</v>
      </c>
      <c r="U31" s="328"/>
      <c r="V31" s="328"/>
      <c r="W31" s="328"/>
      <c r="X31" s="328"/>
      <c r="Y31" s="328"/>
      <c r="Z31" s="328"/>
      <c r="AA31" s="328"/>
      <c r="AB31" s="328"/>
      <c r="AC31" s="328" t="s">
        <v>487</v>
      </c>
      <c r="AD31" s="256" t="s">
        <v>817</v>
      </c>
    </row>
    <row r="32" spans="1:30" s="19" customFormat="1" ht="18" customHeight="1">
      <c r="A32" s="328" t="s">
        <v>475</v>
      </c>
      <c r="B32" s="292" t="s">
        <v>357</v>
      </c>
      <c r="C32" s="328" t="s">
        <v>818</v>
      </c>
      <c r="D32" s="328" t="s">
        <v>819</v>
      </c>
      <c r="E32" s="328" t="s">
        <v>820</v>
      </c>
      <c r="F32" s="328" t="s">
        <v>821</v>
      </c>
      <c r="G32" s="328" t="s">
        <v>822</v>
      </c>
      <c r="H32" s="328" t="s">
        <v>823</v>
      </c>
      <c r="I32" s="328" t="s">
        <v>824</v>
      </c>
      <c r="J32" s="328" t="s">
        <v>825</v>
      </c>
      <c r="K32" s="256" t="s">
        <v>826</v>
      </c>
      <c r="L32" s="328" t="s">
        <v>503</v>
      </c>
      <c r="M32" s="328"/>
      <c r="N32" s="328"/>
      <c r="O32" s="328"/>
      <c r="P32" s="328"/>
      <c r="Q32" s="328"/>
      <c r="R32" s="328" t="s">
        <v>631</v>
      </c>
      <c r="S32" s="328" t="s">
        <v>490</v>
      </c>
      <c r="T32" s="328" t="s">
        <v>827</v>
      </c>
      <c r="U32" s="328"/>
      <c r="V32" s="328"/>
      <c r="W32" s="328"/>
      <c r="X32" s="328"/>
      <c r="Y32" s="328"/>
      <c r="Z32" s="328" t="s">
        <v>828</v>
      </c>
      <c r="AA32" s="328"/>
      <c r="AB32" s="328"/>
      <c r="AC32" s="328"/>
      <c r="AD32" s="328" t="s">
        <v>829</v>
      </c>
    </row>
    <row r="33" spans="1:35" s="19" customFormat="1" ht="28.5">
      <c r="A33" s="328" t="s">
        <v>475</v>
      </c>
      <c r="B33" s="292" t="s">
        <v>365</v>
      </c>
      <c r="C33" s="328" t="s">
        <v>830</v>
      </c>
      <c r="D33" s="328" t="s">
        <v>831</v>
      </c>
      <c r="E33" s="328" t="s">
        <v>832</v>
      </c>
      <c r="F33" s="328" t="s">
        <v>833</v>
      </c>
      <c r="G33" s="328" t="s">
        <v>834</v>
      </c>
      <c r="H33" s="328" t="s">
        <v>835</v>
      </c>
      <c r="I33" s="328" t="s">
        <v>836</v>
      </c>
      <c r="J33" s="328" t="s">
        <v>837</v>
      </c>
      <c r="K33" s="256" t="s">
        <v>838</v>
      </c>
      <c r="L33" s="328" t="s">
        <v>839</v>
      </c>
      <c r="M33" s="328"/>
      <c r="N33" s="328"/>
      <c r="O33" s="328"/>
      <c r="P33" s="328"/>
      <c r="Q33" s="328"/>
      <c r="R33" s="328" t="s">
        <v>631</v>
      </c>
      <c r="S33" s="328" t="s">
        <v>840</v>
      </c>
      <c r="T33" s="328"/>
      <c r="U33" s="328"/>
      <c r="V33" s="328"/>
      <c r="W33" s="328"/>
      <c r="X33" s="328"/>
      <c r="Y33" s="328"/>
      <c r="Z33" s="328"/>
      <c r="AA33" s="328" t="s">
        <v>487</v>
      </c>
      <c r="AB33" s="328"/>
      <c r="AC33" s="328" t="s">
        <v>487</v>
      </c>
      <c r="AD33" s="328" t="s">
        <v>841</v>
      </c>
    </row>
    <row r="34" spans="1:35" s="19" customFormat="1" ht="71.25">
      <c r="A34" s="328" t="s">
        <v>475</v>
      </c>
      <c r="B34" s="292" t="s">
        <v>365</v>
      </c>
      <c r="C34" s="328" t="s">
        <v>842</v>
      </c>
      <c r="D34" s="328" t="s">
        <v>843</v>
      </c>
      <c r="E34" s="328" t="s">
        <v>844</v>
      </c>
      <c r="F34" s="328" t="s">
        <v>845</v>
      </c>
      <c r="G34" s="328" t="s">
        <v>846</v>
      </c>
      <c r="H34" s="328" t="s">
        <v>847</v>
      </c>
      <c r="I34" s="328" t="s">
        <v>848</v>
      </c>
      <c r="J34" s="256" t="s">
        <v>849</v>
      </c>
      <c r="K34" s="256" t="s">
        <v>850</v>
      </c>
      <c r="L34" s="256" t="s">
        <v>802</v>
      </c>
      <c r="M34" s="256" t="s">
        <v>851</v>
      </c>
      <c r="N34" s="328"/>
      <c r="O34" s="328"/>
      <c r="P34" s="328"/>
      <c r="Q34" s="328"/>
      <c r="R34" s="328" t="s">
        <v>631</v>
      </c>
      <c r="S34" s="328" t="s">
        <v>852</v>
      </c>
      <c r="T34" s="328"/>
      <c r="U34" s="328" t="s">
        <v>487</v>
      </c>
      <c r="V34" s="256" t="s">
        <v>853</v>
      </c>
      <c r="W34" s="328"/>
      <c r="X34" s="328"/>
      <c r="Y34" s="328" t="s">
        <v>487</v>
      </c>
      <c r="Z34" s="256" t="s">
        <v>854</v>
      </c>
      <c r="AA34" s="328"/>
      <c r="AB34" s="328"/>
      <c r="AC34" s="328"/>
      <c r="AD34" s="328"/>
    </row>
    <row r="35" spans="1:35" s="19" customFormat="1" ht="28.5">
      <c r="A35" s="328" t="s">
        <v>475</v>
      </c>
      <c r="B35" s="292" t="s">
        <v>365</v>
      </c>
      <c r="C35" s="328" t="s">
        <v>855</v>
      </c>
      <c r="D35" s="328" t="s">
        <v>856</v>
      </c>
      <c r="E35" s="328" t="s">
        <v>857</v>
      </c>
      <c r="F35" s="328" t="s">
        <v>858</v>
      </c>
      <c r="G35" s="328" t="s">
        <v>859</v>
      </c>
      <c r="H35" s="328" t="s">
        <v>860</v>
      </c>
      <c r="I35" s="328" t="s">
        <v>861</v>
      </c>
      <c r="J35" s="328"/>
      <c r="K35" s="256" t="s">
        <v>862</v>
      </c>
      <c r="L35" s="328"/>
      <c r="M35" s="328"/>
      <c r="N35" s="328"/>
      <c r="O35" s="328"/>
      <c r="P35" s="328"/>
      <c r="Q35" s="328"/>
      <c r="R35" s="328" t="s">
        <v>631</v>
      </c>
      <c r="S35" s="328" t="s">
        <v>852</v>
      </c>
      <c r="T35" s="328"/>
      <c r="U35" s="328"/>
      <c r="V35" s="328"/>
      <c r="W35" s="328"/>
      <c r="X35" s="328"/>
      <c r="Y35" s="328" t="s">
        <v>487</v>
      </c>
      <c r="Z35" s="328" t="s">
        <v>863</v>
      </c>
      <c r="AA35" s="328"/>
      <c r="AB35" s="328"/>
      <c r="AC35" s="328"/>
      <c r="AD35" s="328"/>
    </row>
    <row r="36" spans="1:35" s="19" customFormat="1" ht="142.5">
      <c r="A36" s="328" t="s">
        <v>475</v>
      </c>
      <c r="B36" s="292" t="s">
        <v>369</v>
      </c>
      <c r="C36" s="328" t="s">
        <v>864</v>
      </c>
      <c r="D36" s="328" t="s">
        <v>865</v>
      </c>
      <c r="E36" s="328" t="s">
        <v>866</v>
      </c>
      <c r="F36" s="328" t="s">
        <v>867</v>
      </c>
      <c r="G36" s="328" t="s">
        <v>868</v>
      </c>
      <c r="H36" s="262" t="s">
        <v>869</v>
      </c>
      <c r="I36" s="262" t="s">
        <v>870</v>
      </c>
      <c r="J36" s="262" t="s">
        <v>871</v>
      </c>
      <c r="K36" s="262" t="s">
        <v>872</v>
      </c>
      <c r="L36" s="256" t="s">
        <v>766</v>
      </c>
      <c r="M36" s="328"/>
      <c r="N36" s="328"/>
      <c r="O36" s="328" t="s">
        <v>487</v>
      </c>
      <c r="P36" s="328"/>
      <c r="Q36" s="328" t="s">
        <v>487</v>
      </c>
      <c r="R36" s="328" t="s">
        <v>631</v>
      </c>
      <c r="S36" s="328" t="s">
        <v>490</v>
      </c>
      <c r="T36" s="328" t="s">
        <v>504</v>
      </c>
      <c r="U36" s="328"/>
      <c r="V36" s="328"/>
      <c r="W36" s="328"/>
      <c r="X36" s="328"/>
      <c r="Y36" s="328" t="s">
        <v>487</v>
      </c>
      <c r="Z36" s="262" t="s">
        <v>873</v>
      </c>
      <c r="AA36" s="328"/>
      <c r="AB36" s="328"/>
      <c r="AC36" s="328" t="s">
        <v>487</v>
      </c>
      <c r="AD36" s="262" t="s">
        <v>874</v>
      </c>
    </row>
    <row r="37" spans="1:35" s="147" customFormat="1" ht="61.5" customHeight="1">
      <c r="A37" s="328" t="s">
        <v>475</v>
      </c>
      <c r="B37" s="292" t="s">
        <v>369</v>
      </c>
      <c r="C37" s="328" t="s">
        <v>875</v>
      </c>
      <c r="D37" s="328" t="s">
        <v>876</v>
      </c>
      <c r="E37" s="328" t="s">
        <v>877</v>
      </c>
      <c r="F37" s="328" t="s">
        <v>878</v>
      </c>
      <c r="G37" s="328" t="s">
        <v>879</v>
      </c>
      <c r="H37" s="328" t="s">
        <v>880</v>
      </c>
      <c r="I37" s="328" t="s">
        <v>881</v>
      </c>
      <c r="J37" s="328" t="s">
        <v>882</v>
      </c>
      <c r="K37" s="262" t="s">
        <v>883</v>
      </c>
      <c r="L37" s="256" t="s">
        <v>884</v>
      </c>
      <c r="M37" s="256" t="s">
        <v>885</v>
      </c>
      <c r="N37" s="328"/>
      <c r="O37" s="328"/>
      <c r="P37" s="328"/>
      <c r="Q37" s="328"/>
      <c r="R37" s="328" t="s">
        <v>631</v>
      </c>
      <c r="S37" s="328" t="s">
        <v>840</v>
      </c>
      <c r="T37" s="328" t="s">
        <v>886</v>
      </c>
      <c r="U37" s="328"/>
      <c r="V37" s="328"/>
      <c r="W37" s="328"/>
      <c r="X37" s="328"/>
      <c r="Y37" s="328"/>
      <c r="Z37" s="328"/>
      <c r="AA37" s="328"/>
      <c r="AB37" s="328"/>
      <c r="AC37" s="328" t="s">
        <v>487</v>
      </c>
      <c r="AD37" s="256" t="s">
        <v>887</v>
      </c>
    </row>
    <row r="38" spans="1:35" s="19" customFormat="1" ht="28.5">
      <c r="A38" s="328" t="s">
        <v>475</v>
      </c>
      <c r="B38" s="292" t="s">
        <v>372</v>
      </c>
      <c r="C38" s="328" t="s">
        <v>888</v>
      </c>
      <c r="D38" s="328" t="s">
        <v>889</v>
      </c>
      <c r="E38" s="328" t="s">
        <v>890</v>
      </c>
      <c r="F38" s="328" t="s">
        <v>891</v>
      </c>
      <c r="G38" s="328" t="s">
        <v>892</v>
      </c>
      <c r="H38" s="328" t="s">
        <v>893</v>
      </c>
      <c r="I38" s="328" t="s">
        <v>894</v>
      </c>
      <c r="J38" s="268" t="s">
        <v>895</v>
      </c>
      <c r="K38" s="256" t="s">
        <v>896</v>
      </c>
      <c r="L38" s="328"/>
      <c r="M38" s="328"/>
      <c r="N38" s="328"/>
      <c r="O38" s="328"/>
      <c r="P38" s="328"/>
      <c r="Q38" s="255"/>
      <c r="R38" s="328" t="s">
        <v>631</v>
      </c>
      <c r="S38" s="328" t="s">
        <v>490</v>
      </c>
      <c r="T38" s="254" t="s">
        <v>897</v>
      </c>
      <c r="U38" s="328"/>
      <c r="V38" s="328"/>
      <c r="W38" s="328"/>
      <c r="X38" s="328"/>
      <c r="Y38" s="328"/>
      <c r="Z38" s="328"/>
      <c r="AA38" s="328"/>
      <c r="AB38" s="328"/>
      <c r="AC38" s="328"/>
      <c r="AD38" s="328"/>
    </row>
    <row r="39" spans="1:35" s="19" customFormat="1" ht="99.75">
      <c r="A39" s="328" t="s">
        <v>475</v>
      </c>
      <c r="B39" s="292" t="s">
        <v>372</v>
      </c>
      <c r="C39" s="328" t="s">
        <v>898</v>
      </c>
      <c r="D39" s="328" t="s">
        <v>899</v>
      </c>
      <c r="E39" s="328" t="s">
        <v>900</v>
      </c>
      <c r="F39" s="328" t="s">
        <v>901</v>
      </c>
      <c r="G39" s="328" t="s">
        <v>902</v>
      </c>
      <c r="H39" s="328" t="s">
        <v>903</v>
      </c>
      <c r="I39" s="328" t="s">
        <v>904</v>
      </c>
      <c r="J39" s="268" t="s">
        <v>905</v>
      </c>
      <c r="K39" s="256" t="s">
        <v>906</v>
      </c>
      <c r="L39" s="328"/>
      <c r="M39" s="328"/>
      <c r="N39" s="328"/>
      <c r="O39" s="328"/>
      <c r="P39" s="328"/>
      <c r="Q39" s="328"/>
      <c r="R39" s="328" t="s">
        <v>631</v>
      </c>
      <c r="S39" s="328" t="s">
        <v>490</v>
      </c>
      <c r="T39" s="328" t="s">
        <v>897</v>
      </c>
      <c r="U39" s="328"/>
      <c r="V39" s="328"/>
      <c r="W39" s="328"/>
      <c r="X39" s="328"/>
      <c r="Y39" s="328"/>
      <c r="Z39" s="328"/>
      <c r="AA39" s="328" t="s">
        <v>487</v>
      </c>
      <c r="AB39" s="256" t="s">
        <v>907</v>
      </c>
      <c r="AC39" s="328"/>
      <c r="AD39" s="328"/>
    </row>
    <row r="40" spans="1:35" s="19" customFormat="1" ht="14.25">
      <c r="A40" s="328" t="s">
        <v>475</v>
      </c>
      <c r="B40" s="292" t="s">
        <v>376</v>
      </c>
      <c r="C40" s="328" t="s">
        <v>908</v>
      </c>
      <c r="D40" s="328" t="s">
        <v>909</v>
      </c>
      <c r="E40" s="328" t="s">
        <v>910</v>
      </c>
      <c r="F40" s="328" t="s">
        <v>911</v>
      </c>
      <c r="G40" s="328" t="s">
        <v>912</v>
      </c>
      <c r="H40" s="328" t="s">
        <v>913</v>
      </c>
      <c r="I40" s="328" t="s">
        <v>914</v>
      </c>
      <c r="J40" s="328" t="s">
        <v>915</v>
      </c>
      <c r="K40" s="256" t="s">
        <v>916</v>
      </c>
      <c r="L40" s="328"/>
      <c r="M40" s="328"/>
      <c r="N40" s="328"/>
      <c r="O40" s="328"/>
      <c r="P40" s="328"/>
      <c r="Q40" s="328"/>
      <c r="R40" s="328" t="s">
        <v>631</v>
      </c>
      <c r="S40" s="328" t="s">
        <v>632</v>
      </c>
      <c r="T40" s="328"/>
      <c r="U40" s="328"/>
      <c r="V40" s="328"/>
      <c r="W40" s="328"/>
      <c r="X40" s="328"/>
      <c r="Y40" s="328"/>
      <c r="Z40" s="328"/>
      <c r="AA40" s="328"/>
      <c r="AB40" s="328"/>
      <c r="AC40" s="328" t="s">
        <v>487</v>
      </c>
      <c r="AD40" s="328" t="s">
        <v>917</v>
      </c>
    </row>
    <row r="41" spans="1:35" s="19" customFormat="1" ht="85.5">
      <c r="A41" s="328" t="s">
        <v>475</v>
      </c>
      <c r="B41" s="292" t="s">
        <v>381</v>
      </c>
      <c r="C41" s="328" t="s">
        <v>918</v>
      </c>
      <c r="D41" s="328" t="s">
        <v>919</v>
      </c>
      <c r="E41" s="328" t="s">
        <v>920</v>
      </c>
      <c r="F41" s="328" t="s">
        <v>921</v>
      </c>
      <c r="G41" s="328" t="s">
        <v>922</v>
      </c>
      <c r="H41" s="328" t="s">
        <v>923</v>
      </c>
      <c r="I41" s="328" t="s">
        <v>924</v>
      </c>
      <c r="J41" s="328" t="s">
        <v>925</v>
      </c>
      <c r="K41" s="256" t="s">
        <v>926</v>
      </c>
      <c r="L41" s="256" t="s">
        <v>927</v>
      </c>
      <c r="M41" s="328"/>
      <c r="N41" s="328"/>
      <c r="O41" s="328"/>
      <c r="P41" s="328"/>
      <c r="Q41" s="328"/>
      <c r="R41" s="328" t="s">
        <v>631</v>
      </c>
      <c r="S41" s="328" t="s">
        <v>490</v>
      </c>
      <c r="T41" s="328" t="s">
        <v>608</v>
      </c>
      <c r="U41" s="328"/>
      <c r="V41" s="328"/>
      <c r="W41" s="328"/>
      <c r="X41" s="328"/>
      <c r="Y41" s="328"/>
      <c r="Z41" s="328"/>
      <c r="AA41" s="328"/>
      <c r="AB41" s="328"/>
      <c r="AC41" s="328" t="s">
        <v>395</v>
      </c>
      <c r="AD41" s="254" t="s">
        <v>928</v>
      </c>
    </row>
    <row r="42" spans="1:35" s="19" customFormat="1" ht="99.75" customHeight="1">
      <c r="A42" s="328" t="s">
        <v>475</v>
      </c>
      <c r="B42" s="292" t="s">
        <v>381</v>
      </c>
      <c r="C42" s="328" t="s">
        <v>929</v>
      </c>
      <c r="D42" s="328" t="s">
        <v>930</v>
      </c>
      <c r="E42" s="328" t="s">
        <v>931</v>
      </c>
      <c r="F42" s="328" t="s">
        <v>932</v>
      </c>
      <c r="G42" s="328" t="s">
        <v>933</v>
      </c>
      <c r="H42" s="328" t="s">
        <v>934</v>
      </c>
      <c r="I42" s="328" t="s">
        <v>935</v>
      </c>
      <c r="J42" s="328"/>
      <c r="K42" s="256" t="s">
        <v>936</v>
      </c>
      <c r="L42" s="328"/>
      <c r="M42" s="328"/>
      <c r="N42" s="328"/>
      <c r="O42" s="328"/>
      <c r="P42" s="328"/>
      <c r="Q42" s="328"/>
      <c r="R42" s="328" t="s">
        <v>631</v>
      </c>
      <c r="S42" s="328" t="s">
        <v>632</v>
      </c>
      <c r="T42" s="328"/>
      <c r="U42" s="328"/>
      <c r="V42" s="328"/>
      <c r="W42" s="328"/>
      <c r="X42" s="328"/>
      <c r="Y42" s="328"/>
      <c r="Z42" s="328"/>
      <c r="AA42" s="328" t="s">
        <v>395</v>
      </c>
      <c r="AB42" s="256" t="s">
        <v>937</v>
      </c>
      <c r="AC42" s="328"/>
      <c r="AD42" s="328"/>
    </row>
    <row r="43" spans="1:35" s="19" customFormat="1" ht="118.5" customHeight="1">
      <c r="A43" s="328" t="s">
        <v>475</v>
      </c>
      <c r="B43" s="292" t="s">
        <v>233</v>
      </c>
      <c r="C43" s="328" t="s">
        <v>938</v>
      </c>
      <c r="D43" s="328" t="s">
        <v>939</v>
      </c>
      <c r="E43" s="328" t="s">
        <v>940</v>
      </c>
      <c r="F43" s="328" t="s">
        <v>941</v>
      </c>
      <c r="G43" s="328" t="s">
        <v>942</v>
      </c>
      <c r="H43" s="328" t="s">
        <v>943</v>
      </c>
      <c r="I43" s="328" t="s">
        <v>944</v>
      </c>
      <c r="J43" s="257" t="s">
        <v>945</v>
      </c>
      <c r="K43" s="331" t="s">
        <v>946</v>
      </c>
      <c r="L43" s="256" t="s">
        <v>947</v>
      </c>
      <c r="M43" s="328"/>
      <c r="N43" s="328"/>
      <c r="O43" s="328" t="s">
        <v>395</v>
      </c>
      <c r="P43" s="328"/>
      <c r="Q43" s="328"/>
      <c r="R43" s="328" t="s">
        <v>572</v>
      </c>
      <c r="S43" s="328" t="s">
        <v>490</v>
      </c>
      <c r="T43" s="328" t="s">
        <v>491</v>
      </c>
      <c r="U43" s="328"/>
      <c r="V43" s="328"/>
      <c r="W43" s="328"/>
      <c r="X43" s="328"/>
      <c r="Y43" s="328"/>
      <c r="Z43" s="328"/>
      <c r="AA43" s="328"/>
      <c r="AB43" s="328"/>
      <c r="AC43" s="328" t="s">
        <v>487</v>
      </c>
      <c r="AD43" s="256" t="s">
        <v>948</v>
      </c>
    </row>
    <row r="44" spans="1:35" s="19" customFormat="1" ht="18" customHeight="1">
      <c r="A44" s="328" t="s">
        <v>475</v>
      </c>
      <c r="B44" s="292" t="s">
        <v>357</v>
      </c>
      <c r="C44" s="328" t="s">
        <v>949</v>
      </c>
      <c r="D44" s="328" t="s">
        <v>950</v>
      </c>
      <c r="E44" s="328" t="s">
        <v>951</v>
      </c>
      <c r="F44" s="328" t="s">
        <v>952</v>
      </c>
      <c r="G44" s="328" t="s">
        <v>953</v>
      </c>
      <c r="H44" s="328" t="s">
        <v>954</v>
      </c>
      <c r="I44" s="328" t="s">
        <v>955</v>
      </c>
      <c r="J44" s="328" t="s">
        <v>956</v>
      </c>
      <c r="K44" s="256" t="s">
        <v>957</v>
      </c>
      <c r="L44" s="254" t="s">
        <v>958</v>
      </c>
      <c r="M44" s="328"/>
      <c r="N44" s="328"/>
      <c r="O44" s="328"/>
      <c r="P44" s="328"/>
      <c r="Q44" s="328"/>
      <c r="R44" s="328" t="s">
        <v>631</v>
      </c>
      <c r="S44" s="328" t="s">
        <v>632</v>
      </c>
      <c r="T44" s="328"/>
      <c r="U44" s="328"/>
      <c r="V44" s="328"/>
      <c r="W44" s="328"/>
      <c r="X44" s="328"/>
      <c r="Y44" s="328"/>
      <c r="Z44" s="328"/>
      <c r="AA44" s="328"/>
      <c r="AB44" s="328"/>
      <c r="AC44" s="328" t="s">
        <v>487</v>
      </c>
      <c r="AD44" s="328" t="s">
        <v>959</v>
      </c>
    </row>
    <row r="45" spans="1:35" s="24" customFormat="1" ht="85.5">
      <c r="A45" s="328" t="s">
        <v>475</v>
      </c>
      <c r="B45" s="292" t="s">
        <v>189</v>
      </c>
      <c r="C45" s="328" t="s">
        <v>960</v>
      </c>
      <c r="D45" s="328" t="s">
        <v>961</v>
      </c>
      <c r="E45" s="257" t="s">
        <v>962</v>
      </c>
      <c r="F45" s="257" t="s">
        <v>963</v>
      </c>
      <c r="G45" s="257" t="s">
        <v>964</v>
      </c>
      <c r="H45" s="257" t="s">
        <v>965</v>
      </c>
      <c r="I45" s="257" t="s">
        <v>966</v>
      </c>
      <c r="J45" s="257" t="s">
        <v>967</v>
      </c>
      <c r="K45" s="270" t="s">
        <v>968</v>
      </c>
      <c r="L45" s="270" t="s">
        <v>969</v>
      </c>
      <c r="M45" s="270" t="s">
        <v>970</v>
      </c>
      <c r="N45" s="257"/>
      <c r="O45" s="257"/>
      <c r="P45" s="257"/>
      <c r="Q45" s="257"/>
      <c r="R45" s="328" t="s">
        <v>631</v>
      </c>
      <c r="S45" s="328" t="s">
        <v>632</v>
      </c>
      <c r="T45" s="257" t="s">
        <v>385</v>
      </c>
      <c r="U45" s="257" t="s">
        <v>487</v>
      </c>
      <c r="V45" s="257" t="s">
        <v>971</v>
      </c>
      <c r="W45" s="257"/>
      <c r="X45" s="257"/>
      <c r="Y45" s="257"/>
      <c r="Z45" s="257"/>
      <c r="AA45" s="257"/>
      <c r="AB45" s="257"/>
      <c r="AC45" s="257" t="s">
        <v>487</v>
      </c>
      <c r="AD45" s="270" t="s">
        <v>972</v>
      </c>
      <c r="AE45" s="20"/>
      <c r="AF45" s="20"/>
      <c r="AG45" s="20"/>
      <c r="AH45" s="20"/>
      <c r="AI45" s="20"/>
    </row>
    <row r="46" spans="1:35" s="24" customFormat="1" ht="105.75" customHeight="1">
      <c r="A46" s="328" t="s">
        <v>475</v>
      </c>
      <c r="B46" s="292" t="s">
        <v>377</v>
      </c>
      <c r="C46" s="257" t="s">
        <v>973</v>
      </c>
      <c r="D46" s="257" t="s">
        <v>974</v>
      </c>
      <c r="E46" s="257" t="s">
        <v>975</v>
      </c>
      <c r="F46" s="257" t="s">
        <v>976</v>
      </c>
      <c r="G46" s="257" t="s">
        <v>977</v>
      </c>
      <c r="H46" s="257" t="s">
        <v>978</v>
      </c>
      <c r="I46" s="257" t="s">
        <v>979</v>
      </c>
      <c r="J46" s="257" t="s">
        <v>980</v>
      </c>
      <c r="K46" s="270" t="s">
        <v>981</v>
      </c>
      <c r="L46" s="270" t="s">
        <v>982</v>
      </c>
      <c r="M46" s="257"/>
      <c r="N46" s="257"/>
      <c r="O46" s="257" t="s">
        <v>395</v>
      </c>
      <c r="P46" s="257"/>
      <c r="Q46" s="257"/>
      <c r="R46" s="257" t="s">
        <v>631</v>
      </c>
      <c r="S46" s="257" t="s">
        <v>490</v>
      </c>
      <c r="T46" s="257" t="s">
        <v>491</v>
      </c>
      <c r="U46" s="257"/>
      <c r="V46" s="257"/>
      <c r="W46" s="257"/>
      <c r="X46" s="257"/>
      <c r="Y46" s="257"/>
      <c r="Z46" s="257"/>
      <c r="AA46" s="257"/>
      <c r="AB46" s="257"/>
      <c r="AC46" s="257"/>
      <c r="AD46" s="257"/>
    </row>
    <row r="47" spans="1:35" s="24" customFormat="1" ht="18" customHeight="1">
      <c r="A47" s="328" t="s">
        <v>475</v>
      </c>
      <c r="B47" s="292" t="s">
        <v>142</v>
      </c>
      <c r="C47" s="259" t="s">
        <v>983</v>
      </c>
      <c r="D47" s="259" t="s">
        <v>984</v>
      </c>
      <c r="E47" s="257" t="s">
        <v>985</v>
      </c>
      <c r="F47" s="257" t="s">
        <v>986</v>
      </c>
      <c r="G47" s="257" t="s">
        <v>987</v>
      </c>
      <c r="H47" s="257" t="s">
        <v>988</v>
      </c>
      <c r="I47" s="328" t="s">
        <v>989</v>
      </c>
      <c r="J47" s="257" t="s">
        <v>990</v>
      </c>
      <c r="K47" s="270" t="s">
        <v>991</v>
      </c>
      <c r="L47" s="270"/>
      <c r="M47" s="257"/>
      <c r="N47" s="257" t="s">
        <v>395</v>
      </c>
      <c r="O47" s="257"/>
      <c r="P47" s="257"/>
      <c r="Q47" s="257"/>
      <c r="R47" s="257" t="s">
        <v>631</v>
      </c>
      <c r="S47" s="257" t="s">
        <v>490</v>
      </c>
      <c r="T47" s="257" t="s">
        <v>385</v>
      </c>
      <c r="U47" s="257"/>
      <c r="V47" s="257"/>
      <c r="W47" s="257"/>
      <c r="X47" s="257"/>
      <c r="Y47" s="257" t="s">
        <v>395</v>
      </c>
      <c r="Z47" s="257" t="s">
        <v>992</v>
      </c>
      <c r="AA47" s="257" t="s">
        <v>395</v>
      </c>
      <c r="AB47" s="257"/>
      <c r="AC47" s="257"/>
      <c r="AD47" s="257"/>
    </row>
    <row r="48" spans="1:35" s="24" customFormat="1" ht="92.25" customHeight="1">
      <c r="A48" s="328" t="s">
        <v>475</v>
      </c>
      <c r="B48" s="292" t="s">
        <v>95</v>
      </c>
      <c r="C48" s="328" t="s">
        <v>993</v>
      </c>
      <c r="D48" s="258" t="s">
        <v>994</v>
      </c>
      <c r="E48" s="257" t="s">
        <v>995</v>
      </c>
      <c r="F48" s="257" t="s">
        <v>996</v>
      </c>
      <c r="G48" s="257" t="s">
        <v>997</v>
      </c>
      <c r="H48" s="257" t="s">
        <v>998</v>
      </c>
      <c r="I48" s="328" t="s">
        <v>999</v>
      </c>
      <c r="J48" s="257" t="s">
        <v>1000</v>
      </c>
      <c r="K48" s="270" t="s">
        <v>1001</v>
      </c>
      <c r="L48" s="270" t="s">
        <v>969</v>
      </c>
      <c r="M48" s="258"/>
      <c r="N48" s="258"/>
      <c r="O48" s="258" t="s">
        <v>487</v>
      </c>
      <c r="P48" s="258"/>
      <c r="Q48" s="258"/>
      <c r="R48" s="328" t="s">
        <v>631</v>
      </c>
      <c r="S48" s="328" t="s">
        <v>840</v>
      </c>
      <c r="T48" s="328" t="s">
        <v>491</v>
      </c>
      <c r="U48" s="258"/>
      <c r="V48" s="258"/>
      <c r="W48" s="258"/>
      <c r="X48" s="258"/>
      <c r="Y48" s="258"/>
      <c r="Z48" s="258"/>
      <c r="AA48" s="258"/>
      <c r="AB48" s="258"/>
      <c r="AC48" s="258"/>
      <c r="AD48" s="258"/>
    </row>
    <row r="49" spans="1:30" s="24" customFormat="1" ht="228">
      <c r="A49" s="328" t="s">
        <v>475</v>
      </c>
      <c r="B49" s="292" t="s">
        <v>380</v>
      </c>
      <c r="C49" s="257" t="s">
        <v>1002</v>
      </c>
      <c r="D49" s="257" t="s">
        <v>1003</v>
      </c>
      <c r="E49" s="257" t="s">
        <v>1004</v>
      </c>
      <c r="F49" s="257" t="s">
        <v>1005</v>
      </c>
      <c r="G49" s="257" t="s">
        <v>1006</v>
      </c>
      <c r="H49" s="257" t="s">
        <v>1007</v>
      </c>
      <c r="I49" s="257" t="s">
        <v>1008</v>
      </c>
      <c r="J49" s="257" t="s">
        <v>1009</v>
      </c>
      <c r="K49" s="270" t="s">
        <v>1010</v>
      </c>
      <c r="L49" s="270" t="s">
        <v>1011</v>
      </c>
      <c r="M49" s="270" t="s">
        <v>1012</v>
      </c>
      <c r="N49" s="270" t="s">
        <v>487</v>
      </c>
      <c r="O49" s="257"/>
      <c r="P49" s="258"/>
      <c r="Q49" s="258"/>
      <c r="R49" s="328" t="s">
        <v>389</v>
      </c>
      <c r="S49" s="328" t="s">
        <v>490</v>
      </c>
      <c r="T49" s="328" t="s">
        <v>491</v>
      </c>
      <c r="U49" s="258"/>
      <c r="V49" s="258" t="s">
        <v>1013</v>
      </c>
      <c r="W49" s="258" t="s">
        <v>487</v>
      </c>
      <c r="X49" s="258" t="s">
        <v>1013</v>
      </c>
      <c r="Y49" s="257" t="s">
        <v>395</v>
      </c>
      <c r="Z49" s="257" t="s">
        <v>1014</v>
      </c>
      <c r="AA49" s="258"/>
      <c r="AB49" s="258"/>
      <c r="AC49" s="257" t="s">
        <v>487</v>
      </c>
      <c r="AD49" s="257" t="s">
        <v>1015</v>
      </c>
    </row>
    <row r="50" spans="1:30" s="24" customFormat="1" ht="107.25" customHeight="1">
      <c r="A50" s="328" t="s">
        <v>475</v>
      </c>
      <c r="B50" s="292" t="s">
        <v>189</v>
      </c>
      <c r="C50" s="257" t="s">
        <v>1016</v>
      </c>
      <c r="D50" s="257" t="s">
        <v>1017</v>
      </c>
      <c r="E50" s="257" t="s">
        <v>1018</v>
      </c>
      <c r="F50" s="257" t="s">
        <v>1019</v>
      </c>
      <c r="G50" s="257" t="s">
        <v>1020</v>
      </c>
      <c r="H50" s="270" t="s">
        <v>1021</v>
      </c>
      <c r="I50" s="270" t="s">
        <v>1022</v>
      </c>
      <c r="J50" s="270" t="s">
        <v>1023</v>
      </c>
      <c r="K50" s="270" t="s">
        <v>1024</v>
      </c>
      <c r="L50" s="257" t="s">
        <v>1025</v>
      </c>
      <c r="M50" s="257"/>
      <c r="N50" s="257"/>
      <c r="O50" s="257"/>
      <c r="P50" s="258"/>
      <c r="Q50" s="258"/>
      <c r="R50" s="328" t="s">
        <v>389</v>
      </c>
      <c r="S50" s="328" t="s">
        <v>780</v>
      </c>
      <c r="T50" s="328" t="s">
        <v>385</v>
      </c>
      <c r="U50" s="258" t="s">
        <v>487</v>
      </c>
      <c r="V50" s="264" t="s">
        <v>1026</v>
      </c>
      <c r="W50" s="258" t="s">
        <v>487</v>
      </c>
      <c r="X50" s="264" t="s">
        <v>1026</v>
      </c>
      <c r="Y50" s="257" t="s">
        <v>487</v>
      </c>
      <c r="Z50" s="270" t="s">
        <v>1027</v>
      </c>
      <c r="AA50" s="258" t="s">
        <v>487</v>
      </c>
      <c r="AB50" s="264" t="s">
        <v>1028</v>
      </c>
      <c r="AC50" s="257" t="s">
        <v>487</v>
      </c>
      <c r="AD50" s="270" t="s">
        <v>1029</v>
      </c>
    </row>
    <row r="51" spans="1:30" s="24" customFormat="1" ht="107.25" customHeight="1">
      <c r="A51" s="328" t="s">
        <v>475</v>
      </c>
      <c r="B51" s="292" t="s">
        <v>189</v>
      </c>
      <c r="C51" s="257" t="s">
        <v>1030</v>
      </c>
      <c r="D51" s="257" t="s">
        <v>1031</v>
      </c>
      <c r="E51" s="257" t="s">
        <v>1032</v>
      </c>
      <c r="F51" s="257" t="s">
        <v>1033</v>
      </c>
      <c r="G51" s="257" t="s">
        <v>1034</v>
      </c>
      <c r="H51" s="270" t="s">
        <v>1035</v>
      </c>
      <c r="I51" s="270" t="s">
        <v>1036</v>
      </c>
      <c r="J51" s="270" t="s">
        <v>1037</v>
      </c>
      <c r="K51" s="270" t="s">
        <v>1038</v>
      </c>
      <c r="L51" s="257" t="s">
        <v>1039</v>
      </c>
      <c r="M51" s="257" t="s">
        <v>1040</v>
      </c>
      <c r="N51" s="257" t="s">
        <v>487</v>
      </c>
      <c r="O51" s="257"/>
      <c r="P51" s="258"/>
      <c r="Q51" s="258"/>
      <c r="R51" s="328" t="s">
        <v>389</v>
      </c>
      <c r="S51" s="328" t="s">
        <v>780</v>
      </c>
      <c r="T51" s="328" t="s">
        <v>388</v>
      </c>
      <c r="U51" s="258"/>
      <c r="V51" s="264"/>
      <c r="W51" s="258"/>
      <c r="X51" s="264"/>
      <c r="Y51" s="257"/>
      <c r="Z51" s="270"/>
      <c r="AA51" s="258" t="s">
        <v>487</v>
      </c>
      <c r="AB51" s="264" t="s">
        <v>1041</v>
      </c>
      <c r="AC51" s="257" t="s">
        <v>487</v>
      </c>
      <c r="AD51" s="270" t="s">
        <v>1042</v>
      </c>
    </row>
    <row r="52" spans="1:30" s="21" customFormat="1" ht="69.75" customHeight="1">
      <c r="A52" s="254" t="s">
        <v>1043</v>
      </c>
      <c r="B52" s="292" t="s">
        <v>1044</v>
      </c>
      <c r="C52" s="254" t="s">
        <v>1045</v>
      </c>
      <c r="D52" s="254" t="s">
        <v>1046</v>
      </c>
      <c r="E52" s="254" t="s">
        <v>1047</v>
      </c>
      <c r="F52" s="254" t="s">
        <v>1048</v>
      </c>
      <c r="G52" s="254" t="s">
        <v>1049</v>
      </c>
      <c r="H52" s="254" t="s">
        <v>1050</v>
      </c>
      <c r="I52" s="254" t="s">
        <v>1051</v>
      </c>
      <c r="J52" s="254" t="s">
        <v>1052</v>
      </c>
      <c r="K52" s="256" t="s">
        <v>1053</v>
      </c>
      <c r="L52" s="254"/>
      <c r="M52" s="254"/>
      <c r="N52" s="254"/>
      <c r="O52" s="254" t="s">
        <v>487</v>
      </c>
      <c r="P52" s="254"/>
      <c r="Q52" s="254"/>
      <c r="R52" s="254" t="s">
        <v>386</v>
      </c>
      <c r="S52" s="254" t="s">
        <v>840</v>
      </c>
      <c r="T52" s="254" t="s">
        <v>388</v>
      </c>
      <c r="U52" s="254"/>
      <c r="V52" s="254"/>
      <c r="W52" s="254"/>
      <c r="X52" s="254"/>
      <c r="Y52" s="254"/>
      <c r="Z52" s="254"/>
      <c r="AA52" s="254"/>
      <c r="AB52" s="254"/>
      <c r="AC52" s="254" t="s">
        <v>487</v>
      </c>
      <c r="AD52" s="256" t="s">
        <v>1054</v>
      </c>
    </row>
    <row r="53" spans="1:30" s="21" customFormat="1" ht="20.25" customHeight="1">
      <c r="A53" s="254" t="s">
        <v>1043</v>
      </c>
      <c r="B53" s="292" t="s">
        <v>379</v>
      </c>
      <c r="C53" s="292" t="s">
        <v>1055</v>
      </c>
      <c r="D53" s="292" t="s">
        <v>1056</v>
      </c>
      <c r="E53" s="292" t="s">
        <v>1057</v>
      </c>
      <c r="F53" s="292" t="s">
        <v>1058</v>
      </c>
      <c r="G53" s="292" t="s">
        <v>1059</v>
      </c>
      <c r="H53" s="292" t="s">
        <v>1060</v>
      </c>
      <c r="I53" s="292" t="s">
        <v>1061</v>
      </c>
      <c r="J53" s="292" t="s">
        <v>1062</v>
      </c>
      <c r="K53" s="292" t="s">
        <v>1063</v>
      </c>
      <c r="L53" s="292" t="s">
        <v>1062</v>
      </c>
      <c r="M53" s="292" t="s">
        <v>1062</v>
      </c>
      <c r="N53" s="292"/>
      <c r="O53" s="292"/>
      <c r="P53" s="292"/>
      <c r="Q53" s="292"/>
      <c r="R53" s="254" t="s">
        <v>386</v>
      </c>
      <c r="S53" s="292" t="s">
        <v>387</v>
      </c>
      <c r="T53" s="292"/>
      <c r="U53" s="292"/>
      <c r="V53" s="292"/>
      <c r="W53" s="292"/>
      <c r="X53" s="292"/>
      <c r="Y53" s="292"/>
      <c r="Z53" s="292"/>
      <c r="AA53" s="292"/>
      <c r="AB53" s="292"/>
      <c r="AC53" s="292"/>
      <c r="AD53" s="292"/>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53" xr:uid="{00000000-0009-0000-0000-000001000000}"/>
  <phoneticPr fontId="1"/>
  <dataValidations count="1">
    <dataValidation type="list" allowBlank="1" showInputMessage="1" showErrorMessage="1" sqref="Y36:Y51 AA3:AA51 V34 W3:W51 N3:Q36 N38:Q51 U3:U33 U35:U51 Y3:Y33 Z34:Z35 AC3:AC32 AC34:AC51 AD33 N37:P37" xr:uid="{2F57EB66-3D09-4C83-884B-BC805AAF2B65}">
      <formula1>"○"</formula1>
    </dataValidation>
  </dataValidations>
  <hyperlinks>
    <hyperlink ref="J44" r:id="rId1" xr:uid="{7E95873A-A2E6-4103-BB54-E3868E5CCB28}"/>
    <hyperlink ref="J47" r:id="rId2" xr:uid="{2EDDCDFC-713F-47D5-94CA-5D32CA9B7468}"/>
    <hyperlink ref="J48" r:id="rId3" xr:uid="{45AF19DC-2F04-4C94-B88A-54BD9F0A88DC}"/>
    <hyperlink ref="J7" r:id="rId4" xr:uid="{71C5A26F-EFAA-497C-92AB-76797BC9CABA}"/>
    <hyperlink ref="J6" r:id="rId5" xr:uid="{0914FA7D-727F-41A1-97A2-83BB39167090}"/>
    <hyperlink ref="J21" r:id="rId6" xr:uid="{AF1E473F-8E13-4F43-9BC2-51DD1696ECA9}"/>
    <hyperlink ref="J38" r:id="rId7" xr:uid="{E5344A2F-B7E1-4727-B89E-3199C37909DB}"/>
    <hyperlink ref="J39" r:id="rId8" xr:uid="{8820FA83-354C-48E8-9C05-CCF290754CFA}"/>
    <hyperlink ref="J3" r:id="rId9" xr:uid="{14D42A8F-9C7A-45E9-AE43-5D9E03DF7974}"/>
  </hyperlinks>
  <pageMargins left="0.7" right="0.7" top="0.75" bottom="0.75" header="0.3" footer="0.3"/>
  <pageSetup paperSize="9" scale="16"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BC87-9B43-4097-A6A0-8AD964AEA7B5}">
  <sheetPr>
    <pageSetUpPr fitToPage="1"/>
  </sheetPr>
  <dimension ref="A1:AD572"/>
  <sheetViews>
    <sheetView zoomScale="70" zoomScaleNormal="70" zoomScaleSheetLayoutView="100" workbookViewId="0">
      <selection activeCell="A4" sqref="A4"/>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146" t="s">
        <v>448</v>
      </c>
      <c r="R1" s="19"/>
    </row>
    <row r="2" spans="1:30" s="129" customFormat="1" ht="87"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56.75">
      <c r="A3" s="254" t="s">
        <v>1064</v>
      </c>
      <c r="B3" s="254" t="s">
        <v>143</v>
      </c>
      <c r="C3" s="254" t="s">
        <v>1065</v>
      </c>
      <c r="D3" s="254" t="s">
        <v>1066</v>
      </c>
      <c r="E3" s="254" t="s">
        <v>1067</v>
      </c>
      <c r="F3" s="254" t="s">
        <v>1068</v>
      </c>
      <c r="G3" s="254" t="s">
        <v>1069</v>
      </c>
      <c r="H3" s="254" t="s">
        <v>1070</v>
      </c>
      <c r="I3" s="256" t="s">
        <v>1071</v>
      </c>
      <c r="J3" s="322" t="s">
        <v>1072</v>
      </c>
      <c r="K3" s="256" t="s">
        <v>25901</v>
      </c>
      <c r="L3" s="256" t="s">
        <v>1073</v>
      </c>
      <c r="M3" s="254"/>
      <c r="N3" s="254" t="s">
        <v>395</v>
      </c>
      <c r="O3" s="254" t="s">
        <v>395</v>
      </c>
      <c r="P3" s="254"/>
      <c r="Q3" s="254"/>
      <c r="R3" s="254" t="s">
        <v>1074</v>
      </c>
      <c r="S3" s="254" t="s">
        <v>490</v>
      </c>
      <c r="T3" s="256" t="s">
        <v>1075</v>
      </c>
      <c r="U3" s="254"/>
      <c r="V3" s="254"/>
      <c r="W3" s="254" t="s">
        <v>487</v>
      </c>
      <c r="X3" s="256" t="s">
        <v>1076</v>
      </c>
      <c r="Y3" s="254" t="s">
        <v>487</v>
      </c>
      <c r="Z3" s="256" t="s">
        <v>1076</v>
      </c>
      <c r="AA3" s="254" t="s">
        <v>395</v>
      </c>
      <c r="AB3" s="256" t="s">
        <v>25902</v>
      </c>
      <c r="AC3" s="254" t="s">
        <v>487</v>
      </c>
      <c r="AD3" s="256" t="s">
        <v>1077</v>
      </c>
    </row>
    <row r="4" spans="1:30" s="19" customFormat="1" ht="213.75">
      <c r="A4" s="254" t="s">
        <v>1078</v>
      </c>
      <c r="B4" s="254" t="s">
        <v>49</v>
      </c>
      <c r="C4" s="254" t="s">
        <v>1079</v>
      </c>
      <c r="D4" s="254" t="s">
        <v>1080</v>
      </c>
      <c r="E4" s="254" t="s">
        <v>1081</v>
      </c>
      <c r="F4" s="254" t="s">
        <v>1082</v>
      </c>
      <c r="G4" s="254" t="s">
        <v>1083</v>
      </c>
      <c r="H4" s="254" t="s">
        <v>1084</v>
      </c>
      <c r="I4" s="254" t="s">
        <v>1085</v>
      </c>
      <c r="J4" s="254" t="s">
        <v>1086</v>
      </c>
      <c r="K4" s="256" t="s">
        <v>1087</v>
      </c>
      <c r="L4" s="256" t="s">
        <v>1088</v>
      </c>
      <c r="M4" s="254"/>
      <c r="N4" s="254"/>
      <c r="O4" s="254" t="s">
        <v>487</v>
      </c>
      <c r="P4" s="254"/>
      <c r="Q4" s="254"/>
      <c r="R4" s="254" t="s">
        <v>1089</v>
      </c>
      <c r="S4" s="254" t="s">
        <v>490</v>
      </c>
      <c r="T4" s="256" t="s">
        <v>504</v>
      </c>
      <c r="U4" s="254"/>
      <c r="V4" s="254"/>
      <c r="W4" s="254"/>
      <c r="X4" s="254"/>
      <c r="Y4" s="254"/>
      <c r="Z4" s="254"/>
      <c r="AA4" s="254"/>
      <c r="AB4" s="254"/>
      <c r="AC4" s="254" t="s">
        <v>395</v>
      </c>
      <c r="AD4" s="254" t="s">
        <v>1090</v>
      </c>
    </row>
    <row r="5" spans="1:30" s="19" customFormat="1" ht="71.25">
      <c r="A5" s="254" t="s">
        <v>2</v>
      </c>
      <c r="B5" s="260" t="s">
        <v>96</v>
      </c>
      <c r="C5" s="260" t="s">
        <v>1091</v>
      </c>
      <c r="D5" s="254" t="s">
        <v>1092</v>
      </c>
      <c r="E5" s="260" t="s">
        <v>1093</v>
      </c>
      <c r="F5" s="260" t="s">
        <v>1094</v>
      </c>
      <c r="G5" s="260" t="s">
        <v>1095</v>
      </c>
      <c r="H5" s="260" t="s">
        <v>1096</v>
      </c>
      <c r="I5" s="260" t="s">
        <v>1097</v>
      </c>
      <c r="J5" s="260" t="s">
        <v>1098</v>
      </c>
      <c r="K5" s="261" t="s">
        <v>1099</v>
      </c>
      <c r="L5" s="256" t="s">
        <v>1100</v>
      </c>
      <c r="M5" s="260"/>
      <c r="N5" s="260" t="s">
        <v>487</v>
      </c>
      <c r="O5" s="260" t="s">
        <v>487</v>
      </c>
      <c r="P5" s="260"/>
      <c r="Q5" s="260"/>
      <c r="R5" s="260" t="s">
        <v>1089</v>
      </c>
      <c r="S5" s="260" t="s">
        <v>490</v>
      </c>
      <c r="T5" s="261" t="s">
        <v>1075</v>
      </c>
      <c r="U5" s="260"/>
      <c r="V5" s="260"/>
      <c r="W5" s="260"/>
      <c r="X5" s="260"/>
      <c r="Y5" s="260"/>
      <c r="Z5" s="260"/>
      <c r="AA5" s="260"/>
      <c r="AB5" s="260"/>
      <c r="AC5" s="260" t="s">
        <v>487</v>
      </c>
      <c r="AD5" s="260" t="s">
        <v>1101</v>
      </c>
    </row>
    <row r="6" spans="1:30" s="19" customFormat="1" ht="28.5">
      <c r="A6" s="254" t="s">
        <v>2</v>
      </c>
      <c r="B6" s="254" t="s">
        <v>96</v>
      </c>
      <c r="C6" s="254" t="s">
        <v>1102</v>
      </c>
      <c r="D6" s="254" t="s">
        <v>1103</v>
      </c>
      <c r="E6" s="254" t="s">
        <v>1104</v>
      </c>
      <c r="F6" s="254" t="s">
        <v>1105</v>
      </c>
      <c r="G6" s="254" t="s">
        <v>1106</v>
      </c>
      <c r="H6" s="254" t="s">
        <v>1107</v>
      </c>
      <c r="I6" s="254" t="s">
        <v>1108</v>
      </c>
      <c r="J6" s="254" t="s">
        <v>1109</v>
      </c>
      <c r="K6" s="256" t="s">
        <v>1110</v>
      </c>
      <c r="L6" s="256" t="s">
        <v>1111</v>
      </c>
      <c r="M6" s="254"/>
      <c r="N6" s="254"/>
      <c r="O6" s="254"/>
      <c r="P6" s="254"/>
      <c r="Q6" s="254"/>
      <c r="R6" s="254" t="s">
        <v>386</v>
      </c>
      <c r="S6" s="254" t="s">
        <v>490</v>
      </c>
      <c r="T6" s="256" t="s">
        <v>534</v>
      </c>
      <c r="U6" s="254"/>
      <c r="V6" s="254"/>
      <c r="W6" s="254"/>
      <c r="X6" s="254"/>
      <c r="Y6" s="254"/>
      <c r="Z6" s="254"/>
      <c r="AA6" s="254"/>
      <c r="AB6" s="254"/>
      <c r="AC6" s="254"/>
      <c r="AD6" s="254"/>
    </row>
    <row r="7" spans="1:30" s="19" customFormat="1" ht="128.25">
      <c r="A7" s="254" t="s">
        <v>2</v>
      </c>
      <c r="B7" s="254" t="s">
        <v>234</v>
      </c>
      <c r="C7" s="254" t="s">
        <v>1112</v>
      </c>
      <c r="D7" s="254" t="s">
        <v>1113</v>
      </c>
      <c r="E7" s="254" t="s">
        <v>1114</v>
      </c>
      <c r="F7" s="254" t="s">
        <v>1115</v>
      </c>
      <c r="G7" s="254" t="s">
        <v>1116</v>
      </c>
      <c r="H7" s="254" t="s">
        <v>1117</v>
      </c>
      <c r="I7" s="254" t="s">
        <v>1118</v>
      </c>
      <c r="J7" s="254" t="s">
        <v>1119</v>
      </c>
      <c r="K7" s="261" t="s">
        <v>1120</v>
      </c>
      <c r="L7" s="256" t="s">
        <v>1121</v>
      </c>
      <c r="M7" s="254"/>
      <c r="N7" s="254" t="s">
        <v>487</v>
      </c>
      <c r="O7" s="254" t="s">
        <v>487</v>
      </c>
      <c r="P7" s="254"/>
      <c r="Q7" s="254"/>
      <c r="R7" s="254" t="s">
        <v>547</v>
      </c>
      <c r="S7" s="254" t="s">
        <v>490</v>
      </c>
      <c r="T7" s="256" t="s">
        <v>1122</v>
      </c>
      <c r="U7" s="254"/>
      <c r="V7" s="254"/>
      <c r="W7" s="254"/>
      <c r="X7" s="254"/>
      <c r="Y7" s="254"/>
      <c r="Z7" s="254"/>
      <c r="AA7" s="254"/>
      <c r="AB7" s="254"/>
      <c r="AC7" s="254" t="s">
        <v>487</v>
      </c>
      <c r="AD7" s="256" t="s">
        <v>1123</v>
      </c>
    </row>
    <row r="8" spans="1:30" s="184" customFormat="1" ht="99.95" customHeight="1">
      <c r="A8" s="260" t="s">
        <v>2</v>
      </c>
      <c r="B8" s="260" t="s">
        <v>143</v>
      </c>
      <c r="C8" s="260" t="s">
        <v>1124</v>
      </c>
      <c r="D8" s="260" t="s">
        <v>1125</v>
      </c>
      <c r="E8" s="260" t="s">
        <v>1126</v>
      </c>
      <c r="F8" s="260" t="s">
        <v>1127</v>
      </c>
      <c r="G8" s="260" t="s">
        <v>1128</v>
      </c>
      <c r="H8" s="260" t="s">
        <v>1129</v>
      </c>
      <c r="I8" s="260" t="s">
        <v>1130</v>
      </c>
      <c r="J8" s="332" t="s">
        <v>1131</v>
      </c>
      <c r="K8" s="261" t="s">
        <v>1132</v>
      </c>
      <c r="L8" s="261" t="s">
        <v>1133</v>
      </c>
      <c r="M8" s="261" t="s">
        <v>1134</v>
      </c>
      <c r="N8" s="260"/>
      <c r="O8" s="260"/>
      <c r="P8" s="260"/>
      <c r="Q8" s="260"/>
      <c r="R8" s="260" t="s">
        <v>386</v>
      </c>
      <c r="S8" s="260" t="s">
        <v>1135</v>
      </c>
      <c r="T8" s="261" t="s">
        <v>1136</v>
      </c>
      <c r="U8" s="260"/>
      <c r="V8" s="261"/>
      <c r="W8" s="260" t="s">
        <v>395</v>
      </c>
      <c r="X8" s="261" t="s">
        <v>1137</v>
      </c>
      <c r="Y8" s="260" t="s">
        <v>487</v>
      </c>
      <c r="Z8" s="261" t="s">
        <v>1137</v>
      </c>
      <c r="AA8" s="260" t="s">
        <v>487</v>
      </c>
      <c r="AB8" s="261" t="s">
        <v>1137</v>
      </c>
      <c r="AC8" s="260"/>
      <c r="AD8" s="261"/>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8" xr:uid="{00000000-0009-0000-0000-000003000000}"/>
  <phoneticPr fontId="1"/>
  <dataValidations count="1">
    <dataValidation type="list" allowBlank="1" showInputMessage="1" showErrorMessage="1" sqref="N3:Q8 U3:U8 W3:W8 Y3:Y8 AA3:AA8 AC3:AC8" xr:uid="{AFAEEAED-9DF8-4E9A-BBA7-731044B24EB1}">
      <formula1>"○"</formula1>
    </dataValidation>
  </dataValidations>
  <pageMargins left="0.82677165354330717" right="0.23622047244094491" top="0.55118110236220474" bottom="0.15748031496062992" header="0.31496062992125984" footer="0.31496062992125984"/>
  <pageSetup paperSize="8" scale="61" fitToWidth="2" fitToHeight="2" orientation="landscape" r:id="rId1"/>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9E3D-8220-40D9-8D00-C21A3F26AD8F}">
  <sheetPr>
    <pageSetUpPr fitToPage="1"/>
  </sheetPr>
  <dimension ref="A1:AD573"/>
  <sheetViews>
    <sheetView showGridLines="0" zoomScale="70" zoomScaleNormal="70" workbookViewId="0">
      <pane xSplit="3" ySplit="2" topLeftCell="D3" activePane="bottomRight" state="frozen"/>
      <selection pane="topRight" activeCell="B2" sqref="B2"/>
      <selection pane="bottomLeft" activeCell="B2" sqref="B2"/>
      <selection pane="bottomRight" activeCell="C3" sqref="C3"/>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254" t="s">
        <v>1138</v>
      </c>
      <c r="B3" s="254" t="s">
        <v>1139</v>
      </c>
      <c r="C3" s="254" t="s">
        <v>1140</v>
      </c>
      <c r="D3" s="254" t="s">
        <v>1141</v>
      </c>
      <c r="E3" s="254" t="s">
        <v>1142</v>
      </c>
      <c r="F3" s="254" t="s">
        <v>1143</v>
      </c>
      <c r="G3" s="254" t="s">
        <v>1144</v>
      </c>
      <c r="H3" s="254" t="s">
        <v>1145</v>
      </c>
      <c r="I3" s="254" t="s">
        <v>1146</v>
      </c>
      <c r="J3" s="254" t="s">
        <v>1147</v>
      </c>
      <c r="K3" s="256" t="s">
        <v>1148</v>
      </c>
      <c r="L3" s="256" t="s">
        <v>1149</v>
      </c>
      <c r="M3" s="254"/>
      <c r="N3" s="254" t="s">
        <v>487</v>
      </c>
      <c r="O3" s="254" t="s">
        <v>487</v>
      </c>
      <c r="P3" s="254"/>
      <c r="Q3" s="254"/>
      <c r="R3" s="254" t="s">
        <v>572</v>
      </c>
      <c r="S3" s="254" t="s">
        <v>490</v>
      </c>
      <c r="T3" s="254" t="s">
        <v>391</v>
      </c>
      <c r="U3" s="254"/>
      <c r="V3" s="254"/>
      <c r="W3" s="254"/>
      <c r="X3" s="254"/>
      <c r="Y3" s="254"/>
      <c r="Z3" s="254"/>
      <c r="AA3" s="254"/>
      <c r="AB3" s="254"/>
      <c r="AC3" s="254" t="s">
        <v>487</v>
      </c>
      <c r="AD3" s="254" t="s">
        <v>1150</v>
      </c>
    </row>
    <row r="4" spans="1:30" s="19" customFormat="1" ht="57">
      <c r="A4" s="254" t="s">
        <v>1138</v>
      </c>
      <c r="B4" s="254" t="s">
        <v>1151</v>
      </c>
      <c r="C4" s="254" t="s">
        <v>1152</v>
      </c>
      <c r="D4" s="254" t="s">
        <v>1153</v>
      </c>
      <c r="E4" s="254" t="s">
        <v>1154</v>
      </c>
      <c r="F4" s="254" t="s">
        <v>1155</v>
      </c>
      <c r="G4" s="254" t="s">
        <v>1156</v>
      </c>
      <c r="H4" s="254" t="s">
        <v>1157</v>
      </c>
      <c r="I4" s="254" t="s">
        <v>1158</v>
      </c>
      <c r="J4" s="254" t="s">
        <v>1159</v>
      </c>
      <c r="K4" s="256" t="s">
        <v>1160</v>
      </c>
      <c r="L4" s="256" t="s">
        <v>1161</v>
      </c>
      <c r="M4" s="254"/>
      <c r="N4" s="254" t="s">
        <v>487</v>
      </c>
      <c r="O4" s="254" t="s">
        <v>487</v>
      </c>
      <c r="P4" s="254"/>
      <c r="Q4" s="254"/>
      <c r="R4" s="254" t="s">
        <v>572</v>
      </c>
      <c r="S4" s="254" t="s">
        <v>490</v>
      </c>
      <c r="T4" s="254" t="s">
        <v>491</v>
      </c>
      <c r="U4" s="254"/>
      <c r="V4" s="254"/>
      <c r="W4" s="254"/>
      <c r="X4" s="254"/>
      <c r="Y4" s="254" t="s">
        <v>487</v>
      </c>
      <c r="Z4" s="254" t="s">
        <v>1162</v>
      </c>
      <c r="AA4" s="254" t="s">
        <v>487</v>
      </c>
      <c r="AB4" s="254" t="s">
        <v>1163</v>
      </c>
      <c r="AC4" s="254" t="s">
        <v>487</v>
      </c>
      <c r="AD4" s="254" t="s">
        <v>1164</v>
      </c>
    </row>
    <row r="5" spans="1:30" s="19" customFormat="1" ht="85.5">
      <c r="A5" s="254" t="s">
        <v>1138</v>
      </c>
      <c r="B5" s="254" t="s">
        <v>1139</v>
      </c>
      <c r="C5" s="254" t="s">
        <v>1165</v>
      </c>
      <c r="D5" s="254" t="s">
        <v>1166</v>
      </c>
      <c r="E5" s="254" t="s">
        <v>1167</v>
      </c>
      <c r="F5" s="254" t="s">
        <v>1168</v>
      </c>
      <c r="G5" s="254" t="s">
        <v>1169</v>
      </c>
      <c r="H5" s="254" t="s">
        <v>1170</v>
      </c>
      <c r="I5" s="254" t="s">
        <v>1171</v>
      </c>
      <c r="J5" s="254" t="s">
        <v>1172</v>
      </c>
      <c r="K5" s="256" t="s">
        <v>1173</v>
      </c>
      <c r="L5" s="256" t="s">
        <v>1174</v>
      </c>
      <c r="M5" s="254"/>
      <c r="N5" s="254" t="s">
        <v>487</v>
      </c>
      <c r="O5" s="254" t="s">
        <v>487</v>
      </c>
      <c r="P5" s="254"/>
      <c r="Q5" s="254"/>
      <c r="R5" s="254" t="s">
        <v>547</v>
      </c>
      <c r="S5" s="254" t="s">
        <v>490</v>
      </c>
      <c r="T5" s="254" t="s">
        <v>1175</v>
      </c>
      <c r="U5" s="254"/>
      <c r="V5" s="254"/>
      <c r="W5" s="254"/>
      <c r="X5" s="254"/>
      <c r="Y5" s="254"/>
      <c r="Z5" s="254"/>
      <c r="AA5" s="254" t="s">
        <v>487</v>
      </c>
      <c r="AB5" s="254" t="s">
        <v>1163</v>
      </c>
      <c r="AC5" s="254" t="s">
        <v>487</v>
      </c>
      <c r="AD5" s="254" t="s">
        <v>1176</v>
      </c>
    </row>
    <row r="6" spans="1:30" s="19" customFormat="1" ht="71.25">
      <c r="A6" s="254" t="s">
        <v>1138</v>
      </c>
      <c r="B6" s="254" t="s">
        <v>1177</v>
      </c>
      <c r="C6" s="254" t="s">
        <v>1178</v>
      </c>
      <c r="D6" s="254" t="s">
        <v>1179</v>
      </c>
      <c r="E6" s="254" t="s">
        <v>1180</v>
      </c>
      <c r="F6" s="254" t="s">
        <v>1181</v>
      </c>
      <c r="G6" s="254" t="s">
        <v>1182</v>
      </c>
      <c r="H6" s="254" t="s">
        <v>1183</v>
      </c>
      <c r="I6" s="254" t="s">
        <v>1184</v>
      </c>
      <c r="J6" s="254" t="s">
        <v>1185</v>
      </c>
      <c r="K6" s="256" t="s">
        <v>1186</v>
      </c>
      <c r="L6" s="256" t="s">
        <v>1187</v>
      </c>
      <c r="M6" s="254"/>
      <c r="N6" s="254" t="s">
        <v>487</v>
      </c>
      <c r="O6" s="254" t="s">
        <v>487</v>
      </c>
      <c r="P6" s="254"/>
      <c r="Q6" s="254"/>
      <c r="R6" s="254" t="s">
        <v>547</v>
      </c>
      <c r="S6" s="254" t="s">
        <v>490</v>
      </c>
      <c r="T6" s="254" t="s">
        <v>1075</v>
      </c>
      <c r="U6" s="254"/>
      <c r="V6" s="254"/>
      <c r="W6" s="254"/>
      <c r="X6" s="254"/>
      <c r="Y6" s="254"/>
      <c r="Z6" s="254"/>
      <c r="AA6" s="254" t="s">
        <v>487</v>
      </c>
      <c r="AB6" s="254" t="s">
        <v>1163</v>
      </c>
      <c r="AC6" s="254" t="s">
        <v>487</v>
      </c>
      <c r="AD6" s="254" t="s">
        <v>1176</v>
      </c>
    </row>
    <row r="7" spans="1:30" s="19" customFormat="1" ht="85.5">
      <c r="A7" s="254" t="s">
        <v>1138</v>
      </c>
      <c r="B7" s="254" t="s">
        <v>1188</v>
      </c>
      <c r="C7" s="254" t="s">
        <v>1189</v>
      </c>
      <c r="D7" s="254" t="s">
        <v>1190</v>
      </c>
      <c r="E7" s="254" t="s">
        <v>1191</v>
      </c>
      <c r="F7" s="254" t="s">
        <v>1192</v>
      </c>
      <c r="G7" s="254" t="s">
        <v>1193</v>
      </c>
      <c r="H7" s="254" t="s">
        <v>1194</v>
      </c>
      <c r="I7" s="254" t="s">
        <v>1195</v>
      </c>
      <c r="J7" s="254" t="s">
        <v>1196</v>
      </c>
      <c r="K7" s="256" t="s">
        <v>1197</v>
      </c>
      <c r="L7" s="256" t="s">
        <v>1198</v>
      </c>
      <c r="M7" s="254"/>
      <c r="N7" s="254" t="s">
        <v>487</v>
      </c>
      <c r="O7" s="254" t="s">
        <v>487</v>
      </c>
      <c r="P7" s="254"/>
      <c r="Q7" s="254"/>
      <c r="R7" s="254" t="s">
        <v>547</v>
      </c>
      <c r="S7" s="254" t="s">
        <v>490</v>
      </c>
      <c r="T7" s="254" t="s">
        <v>1122</v>
      </c>
      <c r="U7" s="254"/>
      <c r="V7" s="254"/>
      <c r="W7" s="254"/>
      <c r="X7" s="254"/>
      <c r="Y7" s="254"/>
      <c r="Z7" s="254"/>
      <c r="AA7" s="254" t="s">
        <v>487</v>
      </c>
      <c r="AB7" s="254" t="s">
        <v>1163</v>
      </c>
      <c r="AC7" s="254" t="s">
        <v>487</v>
      </c>
      <c r="AD7" s="254" t="s">
        <v>1176</v>
      </c>
    </row>
    <row r="8" spans="1:30" s="19" customFormat="1" ht="114">
      <c r="A8" s="254" t="s">
        <v>1138</v>
      </c>
      <c r="B8" s="254" t="s">
        <v>1199</v>
      </c>
      <c r="C8" s="254" t="s">
        <v>1200</v>
      </c>
      <c r="D8" s="254" t="s">
        <v>1201</v>
      </c>
      <c r="E8" s="254" t="s">
        <v>1202</v>
      </c>
      <c r="F8" s="254" t="s">
        <v>1203</v>
      </c>
      <c r="G8" s="254" t="s">
        <v>1204</v>
      </c>
      <c r="H8" s="254" t="s">
        <v>1205</v>
      </c>
      <c r="I8" s="254" t="s">
        <v>1206</v>
      </c>
      <c r="J8" s="254" t="s">
        <v>1207</v>
      </c>
      <c r="K8" s="256" t="s">
        <v>1208</v>
      </c>
      <c r="L8" s="256" t="s">
        <v>1209</v>
      </c>
      <c r="M8" s="254"/>
      <c r="N8" s="254" t="s">
        <v>487</v>
      </c>
      <c r="O8" s="254" t="s">
        <v>487</v>
      </c>
      <c r="P8" s="254"/>
      <c r="Q8" s="254"/>
      <c r="R8" s="254" t="s">
        <v>547</v>
      </c>
      <c r="S8" s="254" t="s">
        <v>490</v>
      </c>
      <c r="T8" s="254" t="s">
        <v>1122</v>
      </c>
      <c r="U8" s="254"/>
      <c r="V8" s="254"/>
      <c r="W8" s="254"/>
      <c r="X8" s="254"/>
      <c r="Y8" s="254" t="s">
        <v>487</v>
      </c>
      <c r="Z8" s="254" t="s">
        <v>1162</v>
      </c>
      <c r="AA8" s="254" t="s">
        <v>487</v>
      </c>
      <c r="AB8" s="254" t="s">
        <v>1163</v>
      </c>
      <c r="AC8" s="254" t="s">
        <v>487</v>
      </c>
      <c r="AD8" s="254" t="s">
        <v>1210</v>
      </c>
    </row>
    <row r="9" spans="1:30" s="19" customFormat="1" ht="85.5">
      <c r="A9" s="254" t="s">
        <v>1138</v>
      </c>
      <c r="B9" s="254" t="s">
        <v>1211</v>
      </c>
      <c r="C9" s="254" t="s">
        <v>1212</v>
      </c>
      <c r="D9" s="254" t="s">
        <v>1213</v>
      </c>
      <c r="E9" s="254" t="s">
        <v>1214</v>
      </c>
      <c r="F9" s="254" t="s">
        <v>1215</v>
      </c>
      <c r="G9" s="254" t="s">
        <v>1216</v>
      </c>
      <c r="H9" s="254" t="s">
        <v>1217</v>
      </c>
      <c r="I9" s="254" t="s">
        <v>1218</v>
      </c>
      <c r="J9" s="254" t="s">
        <v>1219</v>
      </c>
      <c r="K9" s="256" t="s">
        <v>1220</v>
      </c>
      <c r="L9" s="256" t="s">
        <v>1221</v>
      </c>
      <c r="M9" s="254"/>
      <c r="N9" s="254" t="s">
        <v>487</v>
      </c>
      <c r="O9" s="254" t="s">
        <v>487</v>
      </c>
      <c r="P9" s="254"/>
      <c r="Q9" s="254"/>
      <c r="R9" s="254" t="s">
        <v>547</v>
      </c>
      <c r="S9" s="254" t="s">
        <v>490</v>
      </c>
      <c r="T9" s="254" t="s">
        <v>1122</v>
      </c>
      <c r="U9" s="254"/>
      <c r="V9" s="254"/>
      <c r="W9" s="254"/>
      <c r="X9" s="254"/>
      <c r="Y9" s="254" t="s">
        <v>487</v>
      </c>
      <c r="Z9" s="254" t="s">
        <v>1162</v>
      </c>
      <c r="AA9" s="254" t="s">
        <v>487</v>
      </c>
      <c r="AB9" s="254" t="s">
        <v>1163</v>
      </c>
      <c r="AC9" s="254" t="s">
        <v>487</v>
      </c>
      <c r="AD9" s="254" t="s">
        <v>1176</v>
      </c>
    </row>
    <row r="10" spans="1:30" s="19" customFormat="1" ht="99.75">
      <c r="A10" s="254" t="s">
        <v>1138</v>
      </c>
      <c r="B10" s="254" t="s">
        <v>1222</v>
      </c>
      <c r="C10" s="254" t="s">
        <v>1223</v>
      </c>
      <c r="D10" s="254" t="s">
        <v>1224</v>
      </c>
      <c r="E10" s="254" t="s">
        <v>1225</v>
      </c>
      <c r="F10" s="254" t="s">
        <v>1226</v>
      </c>
      <c r="G10" s="254" t="s">
        <v>1227</v>
      </c>
      <c r="H10" s="254" t="s">
        <v>1228</v>
      </c>
      <c r="I10" s="254" t="s">
        <v>1229</v>
      </c>
      <c r="J10" s="254" t="s">
        <v>1230</v>
      </c>
      <c r="K10" s="256" t="s">
        <v>1231</v>
      </c>
      <c r="L10" s="256" t="s">
        <v>1232</v>
      </c>
      <c r="M10" s="254"/>
      <c r="N10" s="254" t="s">
        <v>487</v>
      </c>
      <c r="O10" s="254" t="s">
        <v>487</v>
      </c>
      <c r="P10" s="254"/>
      <c r="Q10" s="254"/>
      <c r="R10" s="254" t="s">
        <v>547</v>
      </c>
      <c r="S10" s="254" t="s">
        <v>490</v>
      </c>
      <c r="T10" s="254" t="s">
        <v>1075</v>
      </c>
      <c r="U10" s="254"/>
      <c r="V10" s="254"/>
      <c r="W10" s="254"/>
      <c r="X10" s="254"/>
      <c r="Y10" s="254"/>
      <c r="Z10" s="254"/>
      <c r="AA10" s="254" t="s">
        <v>487</v>
      </c>
      <c r="AB10" s="256" t="s">
        <v>1163</v>
      </c>
      <c r="AC10" s="256" t="s">
        <v>487</v>
      </c>
      <c r="AD10" s="256" t="s">
        <v>1176</v>
      </c>
    </row>
    <row r="11" spans="1:30" s="19" customFormat="1" ht="128.25">
      <c r="A11" s="254" t="s">
        <v>1138</v>
      </c>
      <c r="B11" s="254" t="s">
        <v>1233</v>
      </c>
      <c r="C11" s="254" t="s">
        <v>1234</v>
      </c>
      <c r="D11" s="254" t="s">
        <v>1235</v>
      </c>
      <c r="E11" s="254" t="s">
        <v>1236</v>
      </c>
      <c r="F11" s="254" t="s">
        <v>1237</v>
      </c>
      <c r="G11" s="254" t="s">
        <v>1238</v>
      </c>
      <c r="H11" s="254" t="s">
        <v>1239</v>
      </c>
      <c r="I11" s="254" t="s">
        <v>1240</v>
      </c>
      <c r="J11" s="254" t="s">
        <v>1241</v>
      </c>
      <c r="K11" s="256" t="s">
        <v>1242</v>
      </c>
      <c r="L11" s="256" t="s">
        <v>1198</v>
      </c>
      <c r="M11" s="254"/>
      <c r="N11" s="254" t="s">
        <v>487</v>
      </c>
      <c r="O11" s="254" t="s">
        <v>487</v>
      </c>
      <c r="P11" s="254"/>
      <c r="Q11" s="254"/>
      <c r="R11" s="254" t="s">
        <v>547</v>
      </c>
      <c r="S11" s="254" t="s">
        <v>490</v>
      </c>
      <c r="T11" s="254" t="s">
        <v>1122</v>
      </c>
      <c r="U11" s="254"/>
      <c r="V11" s="254"/>
      <c r="W11" s="254"/>
      <c r="X11" s="254"/>
      <c r="Y11" s="254" t="s">
        <v>487</v>
      </c>
      <c r="Z11" s="256" t="s">
        <v>1162</v>
      </c>
      <c r="AA11" s="254" t="s">
        <v>487</v>
      </c>
      <c r="AB11" s="256" t="s">
        <v>1163</v>
      </c>
      <c r="AC11" s="254" t="s">
        <v>487</v>
      </c>
      <c r="AD11" s="256" t="s">
        <v>1243</v>
      </c>
    </row>
    <row r="12" spans="1:30" s="19" customFormat="1" ht="99.75">
      <c r="A12" s="254" t="s">
        <v>1138</v>
      </c>
      <c r="B12" s="254" t="s">
        <v>1244</v>
      </c>
      <c r="C12" s="254" t="s">
        <v>1245</v>
      </c>
      <c r="D12" s="254" t="s">
        <v>1246</v>
      </c>
      <c r="E12" s="254" t="s">
        <v>1247</v>
      </c>
      <c r="F12" s="254" t="s">
        <v>1248</v>
      </c>
      <c r="G12" s="254" t="s">
        <v>1249</v>
      </c>
      <c r="H12" s="254" t="s">
        <v>1250</v>
      </c>
      <c r="I12" s="254" t="s">
        <v>1251</v>
      </c>
      <c r="J12" s="254" t="s">
        <v>1252</v>
      </c>
      <c r="K12" s="256" t="s">
        <v>1253</v>
      </c>
      <c r="L12" s="256" t="s">
        <v>1254</v>
      </c>
      <c r="M12" s="254"/>
      <c r="N12" s="254" t="s">
        <v>487</v>
      </c>
      <c r="O12" s="254" t="s">
        <v>487</v>
      </c>
      <c r="P12" s="254"/>
      <c r="Q12" s="254"/>
      <c r="R12" s="254" t="s">
        <v>547</v>
      </c>
      <c r="S12" s="254" t="s">
        <v>490</v>
      </c>
      <c r="T12" s="254" t="s">
        <v>1122</v>
      </c>
      <c r="U12" s="254"/>
      <c r="V12" s="254"/>
      <c r="W12" s="254"/>
      <c r="X12" s="254"/>
      <c r="Y12" s="254"/>
      <c r="Z12" s="254"/>
      <c r="AA12" s="254" t="s">
        <v>487</v>
      </c>
      <c r="AB12" s="256" t="s">
        <v>1163</v>
      </c>
      <c r="AC12" s="254" t="s">
        <v>487</v>
      </c>
      <c r="AD12" s="256" t="s">
        <v>1243</v>
      </c>
    </row>
    <row r="13" spans="1:30" s="19" customFormat="1" ht="99.75">
      <c r="A13" s="254" t="s">
        <v>1138</v>
      </c>
      <c r="B13" s="254" t="s">
        <v>1139</v>
      </c>
      <c r="C13" s="254" t="s">
        <v>1255</v>
      </c>
      <c r="D13" s="254" t="s">
        <v>1256</v>
      </c>
      <c r="E13" s="254" t="s">
        <v>1257</v>
      </c>
      <c r="F13" s="254" t="s">
        <v>1258</v>
      </c>
      <c r="G13" s="254" t="s">
        <v>1259</v>
      </c>
      <c r="H13" s="254" t="s">
        <v>1260</v>
      </c>
      <c r="I13" s="254" t="s">
        <v>1261</v>
      </c>
      <c r="J13" s="254" t="s">
        <v>1262</v>
      </c>
      <c r="K13" s="256" t="s">
        <v>1263</v>
      </c>
      <c r="L13" s="256" t="s">
        <v>1264</v>
      </c>
      <c r="M13" s="254"/>
      <c r="N13" s="254"/>
      <c r="O13" s="254" t="s">
        <v>487</v>
      </c>
      <c r="P13" s="254"/>
      <c r="Q13" s="254"/>
      <c r="R13" s="254" t="s">
        <v>547</v>
      </c>
      <c r="S13" s="254" t="s">
        <v>490</v>
      </c>
      <c r="T13" s="254" t="s">
        <v>1122</v>
      </c>
      <c r="U13" s="254"/>
      <c r="V13" s="254"/>
      <c r="W13" s="254"/>
      <c r="X13" s="254"/>
      <c r="Y13" s="254"/>
      <c r="Z13" s="254"/>
      <c r="AA13" s="254"/>
      <c r="AB13" s="254"/>
      <c r="AC13" s="254" t="s">
        <v>487</v>
      </c>
      <c r="AD13" s="256" t="s">
        <v>1265</v>
      </c>
    </row>
    <row r="14" spans="1:30" s="19" customFormat="1" ht="28.5">
      <c r="A14" s="254" t="s">
        <v>1138</v>
      </c>
      <c r="B14" s="254" t="s">
        <v>1139</v>
      </c>
      <c r="C14" s="254" t="s">
        <v>1266</v>
      </c>
      <c r="D14" s="254" t="s">
        <v>1267</v>
      </c>
      <c r="E14" s="254" t="s">
        <v>1268</v>
      </c>
      <c r="F14" s="254" t="s">
        <v>1269</v>
      </c>
      <c r="G14" s="254" t="s">
        <v>1270</v>
      </c>
      <c r="H14" s="254" t="s">
        <v>1271</v>
      </c>
      <c r="I14" s="254" t="s">
        <v>1272</v>
      </c>
      <c r="J14" s="254" t="s">
        <v>1273</v>
      </c>
      <c r="K14" s="256" t="s">
        <v>1274</v>
      </c>
      <c r="L14" s="254" t="s">
        <v>1161</v>
      </c>
      <c r="M14" s="254"/>
      <c r="N14" s="254"/>
      <c r="O14" s="254"/>
      <c r="P14" s="254"/>
      <c r="Q14" s="254"/>
      <c r="R14" s="254" t="s">
        <v>621</v>
      </c>
      <c r="S14" s="254" t="s">
        <v>490</v>
      </c>
      <c r="T14" s="254" t="s">
        <v>1122</v>
      </c>
      <c r="U14" s="254"/>
      <c r="V14" s="254"/>
      <c r="W14" s="254"/>
      <c r="X14" s="254"/>
      <c r="Y14" s="254"/>
      <c r="Z14" s="254"/>
      <c r="AA14" s="254"/>
      <c r="AB14" s="254"/>
      <c r="AC14" s="254" t="s">
        <v>487</v>
      </c>
      <c r="AD14" s="254" t="s">
        <v>1275</v>
      </c>
    </row>
    <row r="15" spans="1:30" s="19" customFormat="1" ht="19.149999999999999" customHeight="1">
      <c r="A15" s="254" t="s">
        <v>1138</v>
      </c>
      <c r="B15" s="254" t="s">
        <v>1139</v>
      </c>
      <c r="C15" s="254" t="s">
        <v>1276</v>
      </c>
      <c r="D15" s="254" t="s">
        <v>1277</v>
      </c>
      <c r="E15" s="254" t="s">
        <v>1278</v>
      </c>
      <c r="F15" s="254" t="s">
        <v>1279</v>
      </c>
      <c r="G15" s="254" t="s">
        <v>1280</v>
      </c>
      <c r="H15" s="254" t="s">
        <v>1281</v>
      </c>
      <c r="I15" s="254" t="s">
        <v>1282</v>
      </c>
      <c r="J15" s="254" t="s">
        <v>1283</v>
      </c>
      <c r="K15" s="254" t="s">
        <v>1284</v>
      </c>
      <c r="L15" s="254"/>
      <c r="M15" s="254"/>
      <c r="N15" s="254"/>
      <c r="O15" s="254"/>
      <c r="P15" s="254"/>
      <c r="Q15" s="254"/>
      <c r="R15" s="254" t="s">
        <v>621</v>
      </c>
      <c r="S15" s="254" t="s">
        <v>1285</v>
      </c>
      <c r="T15" s="254"/>
      <c r="U15" s="254"/>
      <c r="V15" s="254"/>
      <c r="W15" s="254"/>
      <c r="X15" s="254"/>
      <c r="Y15" s="254"/>
      <c r="Z15" s="254"/>
      <c r="AA15" s="254"/>
      <c r="AB15" s="254"/>
      <c r="AC15" s="254" t="s">
        <v>487</v>
      </c>
      <c r="AD15" s="254" t="s">
        <v>1286</v>
      </c>
    </row>
    <row r="16" spans="1:30" s="19" customFormat="1" ht="19.149999999999999" customHeight="1">
      <c r="A16" s="254" t="s">
        <v>1138</v>
      </c>
      <c r="B16" s="254" t="s">
        <v>1233</v>
      </c>
      <c r="C16" s="254" t="s">
        <v>1287</v>
      </c>
      <c r="D16" s="254" t="s">
        <v>1288</v>
      </c>
      <c r="E16" s="254" t="s">
        <v>1289</v>
      </c>
      <c r="F16" s="254" t="s">
        <v>1290</v>
      </c>
      <c r="G16" s="254" t="s">
        <v>1291</v>
      </c>
      <c r="H16" s="254" t="s">
        <v>1292</v>
      </c>
      <c r="I16" s="254" t="s">
        <v>1293</v>
      </c>
      <c r="J16" s="254"/>
      <c r="K16" s="254" t="s">
        <v>1294</v>
      </c>
      <c r="L16" s="254"/>
      <c r="M16" s="254"/>
      <c r="N16" s="254"/>
      <c r="O16" s="254"/>
      <c r="P16" s="254"/>
      <c r="Q16" s="254"/>
      <c r="R16" s="254" t="s">
        <v>631</v>
      </c>
      <c r="S16" s="254" t="s">
        <v>1285</v>
      </c>
      <c r="T16" s="254"/>
      <c r="U16" s="254"/>
      <c r="V16" s="254"/>
      <c r="W16" s="254"/>
      <c r="X16" s="254"/>
      <c r="Y16" s="254"/>
      <c r="Z16" s="254"/>
      <c r="AA16" s="254"/>
      <c r="AB16" s="254"/>
      <c r="AC16" s="254" t="s">
        <v>487</v>
      </c>
      <c r="AD16" s="254" t="s">
        <v>1295</v>
      </c>
    </row>
    <row r="17" spans="1:30" s="19" customFormat="1" ht="19.149999999999999" customHeight="1">
      <c r="A17" s="254" t="s">
        <v>1138</v>
      </c>
      <c r="B17" s="254" t="s">
        <v>1233</v>
      </c>
      <c r="C17" s="254" t="s">
        <v>1296</v>
      </c>
      <c r="D17" s="254" t="s">
        <v>1297</v>
      </c>
      <c r="E17" s="254" t="s">
        <v>1298</v>
      </c>
      <c r="F17" s="254" t="s">
        <v>1299</v>
      </c>
      <c r="G17" s="254" t="s">
        <v>1300</v>
      </c>
      <c r="H17" s="254" t="s">
        <v>1301</v>
      </c>
      <c r="I17" s="254" t="s">
        <v>1302</v>
      </c>
      <c r="J17" s="254" t="s">
        <v>1303</v>
      </c>
      <c r="K17" s="254" t="s">
        <v>1304</v>
      </c>
      <c r="L17" s="254" t="s">
        <v>1305</v>
      </c>
      <c r="M17" s="254"/>
      <c r="N17" s="254"/>
      <c r="O17" s="254"/>
      <c r="P17" s="254"/>
      <c r="Q17" s="254"/>
      <c r="R17" s="254" t="s">
        <v>631</v>
      </c>
      <c r="S17" s="254" t="s">
        <v>1285</v>
      </c>
      <c r="T17" s="254"/>
      <c r="U17" s="254"/>
      <c r="V17" s="254"/>
      <c r="W17" s="254"/>
      <c r="X17" s="254"/>
      <c r="Y17" s="254"/>
      <c r="Z17" s="254"/>
      <c r="AA17" s="254"/>
      <c r="AB17" s="254"/>
      <c r="AC17" s="254" t="s">
        <v>487</v>
      </c>
      <c r="AD17" s="254" t="s">
        <v>1306</v>
      </c>
    </row>
    <row r="18" spans="1:30" s="19" customFormat="1" ht="19.149999999999999" customHeight="1">
      <c r="A18" s="254" t="s">
        <v>1138</v>
      </c>
      <c r="B18" s="254" t="s">
        <v>1199</v>
      </c>
      <c r="C18" s="254" t="s">
        <v>1307</v>
      </c>
      <c r="D18" s="254" t="s">
        <v>1308</v>
      </c>
      <c r="E18" s="254" t="s">
        <v>1309</v>
      </c>
      <c r="F18" s="254" t="s">
        <v>1310</v>
      </c>
      <c r="G18" s="254" t="s">
        <v>1311</v>
      </c>
      <c r="H18" s="254" t="s">
        <v>1312</v>
      </c>
      <c r="I18" s="254" t="s">
        <v>1313</v>
      </c>
      <c r="J18" s="254" t="s">
        <v>1314</v>
      </c>
      <c r="K18" s="254" t="s">
        <v>1315</v>
      </c>
      <c r="L18" s="254" t="s">
        <v>1316</v>
      </c>
      <c r="M18" s="254"/>
      <c r="N18" s="254"/>
      <c r="O18" s="254"/>
      <c r="P18" s="254"/>
      <c r="Q18" s="254"/>
      <c r="R18" s="254" t="s">
        <v>631</v>
      </c>
      <c r="S18" s="254" t="s">
        <v>1285</v>
      </c>
      <c r="T18" s="254"/>
      <c r="U18" s="254"/>
      <c r="V18" s="254"/>
      <c r="W18" s="254"/>
      <c r="X18" s="254"/>
      <c r="Y18" s="254"/>
      <c r="Z18" s="254"/>
      <c r="AA18" s="254"/>
      <c r="AB18" s="254"/>
      <c r="AC18" s="254" t="s">
        <v>487</v>
      </c>
      <c r="AD18" s="254" t="s">
        <v>1317</v>
      </c>
    </row>
    <row r="19" spans="1:30" s="19" customFormat="1" ht="19.149999999999999" customHeight="1">
      <c r="A19" s="254" t="s">
        <v>1138</v>
      </c>
      <c r="B19" s="254" t="s">
        <v>1211</v>
      </c>
      <c r="C19" s="254" t="s">
        <v>1318</v>
      </c>
      <c r="D19" s="254" t="s">
        <v>1319</v>
      </c>
      <c r="E19" s="254" t="s">
        <v>1320</v>
      </c>
      <c r="F19" s="254" t="s">
        <v>1321</v>
      </c>
      <c r="G19" s="254" t="s">
        <v>1322</v>
      </c>
      <c r="H19" s="254" t="s">
        <v>1323</v>
      </c>
      <c r="I19" s="254" t="s">
        <v>1324</v>
      </c>
      <c r="J19" s="254" t="s">
        <v>1325</v>
      </c>
      <c r="K19" s="254" t="s">
        <v>1326</v>
      </c>
      <c r="L19" s="254" t="s">
        <v>1327</v>
      </c>
      <c r="M19" s="254"/>
      <c r="N19" s="254"/>
      <c r="O19" s="254"/>
      <c r="P19" s="254"/>
      <c r="Q19" s="254"/>
      <c r="R19" s="254" t="s">
        <v>631</v>
      </c>
      <c r="S19" s="254" t="s">
        <v>1285</v>
      </c>
      <c r="T19" s="254"/>
      <c r="U19" s="254"/>
      <c r="V19" s="254"/>
      <c r="W19" s="254"/>
      <c r="X19" s="254"/>
      <c r="Y19" s="254"/>
      <c r="Z19" s="254"/>
      <c r="AA19" s="254"/>
      <c r="AB19" s="254"/>
      <c r="AC19" s="254" t="s">
        <v>487</v>
      </c>
      <c r="AD19" s="254" t="s">
        <v>1328</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4000000}"/>
  <phoneticPr fontId="1"/>
  <dataValidations count="1">
    <dataValidation type="list" allowBlank="1" showInputMessage="1" showErrorMessage="1" sqref="N3:Q19 U3:U19 W3:W19 Y3:Y19 AA3:AA19 AC3:AC19" xr:uid="{4CD8E0F9-C143-4E70-BEA9-FA91FAD30C90}">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924F-E15F-42C4-BFEF-BEA46C9289C4}">
  <sheetPr>
    <pageSetUpPr fitToPage="1"/>
  </sheetPr>
  <dimension ref="A1:AD579"/>
  <sheetViews>
    <sheetView showGridLines="0" view="pageBreakPreview" zoomScale="70" zoomScaleNormal="51" zoomScaleSheetLayoutView="70"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44.25"/>
  <cols>
    <col min="1" max="1" width="10.75" style="13" customWidth="1"/>
    <col min="2" max="2" width="24.875" style="13" bestFit="1" customWidth="1"/>
    <col min="3" max="3" width="59.75" style="13"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04" customFormat="1" ht="18.75" customHeight="1">
      <c r="A3" s="254" t="s">
        <v>1329</v>
      </c>
      <c r="B3" s="254" t="s">
        <v>98</v>
      </c>
      <c r="C3" s="254" t="s">
        <v>1330</v>
      </c>
      <c r="D3" s="254" t="s">
        <v>1331</v>
      </c>
      <c r="E3" s="254" t="s">
        <v>1332</v>
      </c>
      <c r="F3" s="254" t="s">
        <v>1333</v>
      </c>
      <c r="G3" s="254" t="s">
        <v>1334</v>
      </c>
      <c r="H3" s="254" t="s">
        <v>1335</v>
      </c>
      <c r="I3" s="254" t="s">
        <v>1336</v>
      </c>
      <c r="J3" s="254"/>
      <c r="K3" s="256" t="s">
        <v>1337</v>
      </c>
      <c r="L3" s="254"/>
      <c r="M3" s="254"/>
      <c r="N3" s="254"/>
      <c r="O3" s="254"/>
      <c r="P3" s="254"/>
      <c r="Q3" s="254"/>
      <c r="R3" s="254" t="s">
        <v>631</v>
      </c>
      <c r="S3" s="254" t="s">
        <v>1338</v>
      </c>
      <c r="T3" s="254" t="s">
        <v>1136</v>
      </c>
      <c r="U3" s="254"/>
      <c r="V3" s="254"/>
      <c r="W3" s="254"/>
      <c r="X3" s="254"/>
      <c r="Y3" s="254"/>
      <c r="Z3" s="254"/>
      <c r="AA3" s="254"/>
      <c r="AB3" s="254"/>
      <c r="AC3" s="254"/>
      <c r="AD3" s="254"/>
    </row>
    <row r="4" spans="1:30" s="104" customFormat="1" ht="171">
      <c r="A4" s="254" t="s">
        <v>1339</v>
      </c>
      <c r="B4" s="254" t="s">
        <v>192</v>
      </c>
      <c r="C4" s="254" t="s">
        <v>1340</v>
      </c>
      <c r="D4" s="254" t="s">
        <v>1341</v>
      </c>
      <c r="E4" s="254" t="s">
        <v>1342</v>
      </c>
      <c r="F4" s="254" t="s">
        <v>1343</v>
      </c>
      <c r="G4" s="254" t="s">
        <v>1344</v>
      </c>
      <c r="H4" s="254" t="s">
        <v>1345</v>
      </c>
      <c r="I4" s="254" t="s">
        <v>1346</v>
      </c>
      <c r="J4" s="254" t="s">
        <v>1347</v>
      </c>
      <c r="K4" s="256" t="s">
        <v>1348</v>
      </c>
      <c r="L4" s="254" t="s">
        <v>1349</v>
      </c>
      <c r="M4" s="254"/>
      <c r="N4" s="254" t="s">
        <v>487</v>
      </c>
      <c r="O4" s="254" t="s">
        <v>487</v>
      </c>
      <c r="P4" s="254"/>
      <c r="Q4" s="254"/>
      <c r="R4" s="254" t="s">
        <v>489</v>
      </c>
      <c r="S4" s="254" t="s">
        <v>490</v>
      </c>
      <c r="T4" s="254" t="s">
        <v>504</v>
      </c>
      <c r="U4" s="254"/>
      <c r="V4" s="254"/>
      <c r="W4" s="254"/>
      <c r="X4" s="254"/>
      <c r="Y4" s="254"/>
      <c r="Z4" s="254"/>
      <c r="AA4" s="254" t="s">
        <v>487</v>
      </c>
      <c r="AB4" s="256" t="s">
        <v>1350</v>
      </c>
      <c r="AC4" s="254"/>
      <c r="AD4" s="254"/>
    </row>
    <row r="5" spans="1:30" s="104" customFormat="1" ht="18.75" customHeight="1">
      <c r="A5" s="254" t="s">
        <v>1329</v>
      </c>
      <c r="B5" s="254" t="s">
        <v>98</v>
      </c>
      <c r="C5" s="254" t="s">
        <v>1351</v>
      </c>
      <c r="D5" s="254" t="s">
        <v>1352</v>
      </c>
      <c r="E5" s="254" t="s">
        <v>1353</v>
      </c>
      <c r="F5" s="254" t="s">
        <v>1354</v>
      </c>
      <c r="G5" s="254" t="s">
        <v>1355</v>
      </c>
      <c r="H5" s="254" t="s">
        <v>1356</v>
      </c>
      <c r="I5" s="254" t="s">
        <v>1357</v>
      </c>
      <c r="J5" s="254"/>
      <c r="K5" s="256" t="s">
        <v>1358</v>
      </c>
      <c r="L5" s="254"/>
      <c r="M5" s="254"/>
      <c r="N5" s="254"/>
      <c r="O5" s="254"/>
      <c r="P5" s="254"/>
      <c r="Q5" s="254"/>
      <c r="R5" s="254" t="s">
        <v>386</v>
      </c>
      <c r="S5" s="254" t="s">
        <v>1338</v>
      </c>
      <c r="T5" s="254" t="s">
        <v>1136</v>
      </c>
      <c r="U5" s="254"/>
      <c r="V5" s="254"/>
      <c r="W5" s="254"/>
      <c r="X5" s="254"/>
      <c r="Y5" s="254"/>
      <c r="Z5" s="254"/>
      <c r="AA5" s="254"/>
      <c r="AB5" s="254"/>
      <c r="AC5" s="254"/>
      <c r="AD5" s="254"/>
    </row>
    <row r="6" spans="1:30" s="104" customFormat="1" ht="244.5" customHeight="1">
      <c r="A6" s="256" t="s">
        <v>1329</v>
      </c>
      <c r="B6" s="256" t="s">
        <v>145</v>
      </c>
      <c r="C6" s="256" t="s">
        <v>1359</v>
      </c>
      <c r="D6" s="256" t="s">
        <v>1360</v>
      </c>
      <c r="E6" s="256" t="s">
        <v>1361</v>
      </c>
      <c r="F6" s="256" t="s">
        <v>1362</v>
      </c>
      <c r="G6" s="256" t="s">
        <v>1363</v>
      </c>
      <c r="H6" s="256" t="s">
        <v>1364</v>
      </c>
      <c r="I6" s="256" t="s">
        <v>1365</v>
      </c>
      <c r="J6" s="256" t="s">
        <v>1366</v>
      </c>
      <c r="K6" s="256" t="s">
        <v>1367</v>
      </c>
      <c r="L6" s="256" t="s">
        <v>1368</v>
      </c>
      <c r="M6" s="256"/>
      <c r="N6" s="256" t="s">
        <v>487</v>
      </c>
      <c r="O6" s="256" t="s">
        <v>487</v>
      </c>
      <c r="P6" s="256"/>
      <c r="Q6" s="256"/>
      <c r="R6" s="256" t="s">
        <v>383</v>
      </c>
      <c r="S6" s="256" t="s">
        <v>490</v>
      </c>
      <c r="T6" s="256" t="s">
        <v>1369</v>
      </c>
      <c r="U6" s="256"/>
      <c r="V6" s="256"/>
      <c r="W6" s="256"/>
      <c r="X6" s="256"/>
      <c r="Y6" s="256"/>
      <c r="Z6" s="256"/>
      <c r="AA6" s="256" t="s">
        <v>487</v>
      </c>
      <c r="AB6" s="256" t="s">
        <v>1370</v>
      </c>
      <c r="AC6" s="256"/>
      <c r="AD6" s="256"/>
    </row>
    <row r="7" spans="1:30" s="104" customFormat="1" ht="50.1" customHeight="1">
      <c r="A7" s="256" t="s">
        <v>1339</v>
      </c>
      <c r="B7" s="256" t="s">
        <v>98</v>
      </c>
      <c r="C7" s="256" t="s">
        <v>1371</v>
      </c>
      <c r="D7" s="256" t="s">
        <v>1372</v>
      </c>
      <c r="E7" s="256" t="s">
        <v>1373</v>
      </c>
      <c r="F7" s="256" t="s">
        <v>1374</v>
      </c>
      <c r="G7" s="256" t="s">
        <v>1375</v>
      </c>
      <c r="H7" s="256" t="s">
        <v>1376</v>
      </c>
      <c r="I7" s="256" t="s">
        <v>1377</v>
      </c>
      <c r="J7" s="256" t="s">
        <v>1378</v>
      </c>
      <c r="K7" s="256" t="s">
        <v>1379</v>
      </c>
      <c r="L7" s="256"/>
      <c r="M7" s="256"/>
      <c r="N7" s="256"/>
      <c r="O7" s="256"/>
      <c r="P7" s="256"/>
      <c r="Q7" s="256"/>
      <c r="R7" s="256" t="s">
        <v>621</v>
      </c>
      <c r="S7" s="256" t="s">
        <v>1338</v>
      </c>
      <c r="T7" s="256" t="s">
        <v>1136</v>
      </c>
      <c r="U7" s="256"/>
      <c r="V7" s="256"/>
      <c r="W7" s="256"/>
      <c r="X7" s="256"/>
      <c r="Y7" s="256"/>
      <c r="Z7" s="256"/>
      <c r="AA7" s="256"/>
      <c r="AB7" s="256"/>
      <c r="AC7" s="256"/>
      <c r="AD7" s="256"/>
    </row>
    <row r="8" spans="1:30" s="104" customFormat="1" ht="50.1" customHeight="1">
      <c r="A8" s="256" t="s">
        <v>1329</v>
      </c>
      <c r="B8" s="256" t="s">
        <v>98</v>
      </c>
      <c r="C8" s="256" t="s">
        <v>1380</v>
      </c>
      <c r="D8" s="256" t="s">
        <v>1381</v>
      </c>
      <c r="E8" s="256" t="s">
        <v>1382</v>
      </c>
      <c r="F8" s="256" t="s">
        <v>1383</v>
      </c>
      <c r="G8" s="256" t="s">
        <v>1384</v>
      </c>
      <c r="H8" s="256" t="s">
        <v>1385</v>
      </c>
      <c r="I8" s="256" t="s">
        <v>1386</v>
      </c>
      <c r="J8" s="256"/>
      <c r="K8" s="256" t="s">
        <v>779</v>
      </c>
      <c r="L8" s="256"/>
      <c r="M8" s="256"/>
      <c r="N8" s="256"/>
      <c r="O8" s="256"/>
      <c r="P8" s="256"/>
      <c r="Q8" s="256"/>
      <c r="R8" s="256" t="s">
        <v>386</v>
      </c>
      <c r="S8" s="256" t="s">
        <v>1338</v>
      </c>
      <c r="T8" s="256" t="s">
        <v>385</v>
      </c>
      <c r="U8" s="256"/>
      <c r="V8" s="256"/>
      <c r="W8" s="256"/>
      <c r="X8" s="256"/>
      <c r="Y8" s="256"/>
      <c r="Z8" s="256"/>
      <c r="AA8" s="256"/>
      <c r="AB8" s="256"/>
      <c r="AC8" s="256"/>
      <c r="AD8" s="256"/>
    </row>
    <row r="9" spans="1:30" s="104" customFormat="1" ht="50.1" customHeight="1">
      <c r="A9" s="256" t="s">
        <v>1329</v>
      </c>
      <c r="B9" s="256" t="s">
        <v>98</v>
      </c>
      <c r="C9" s="256" t="s">
        <v>1387</v>
      </c>
      <c r="D9" s="256" t="s">
        <v>1388</v>
      </c>
      <c r="E9" s="256" t="s">
        <v>1389</v>
      </c>
      <c r="F9" s="256" t="s">
        <v>1390</v>
      </c>
      <c r="G9" s="256" t="s">
        <v>1391</v>
      </c>
      <c r="H9" s="256" t="s">
        <v>1392</v>
      </c>
      <c r="I9" s="256" t="s">
        <v>1393</v>
      </c>
      <c r="J9" s="256"/>
      <c r="K9" s="256" t="s">
        <v>1394</v>
      </c>
      <c r="L9" s="256"/>
      <c r="M9" s="256"/>
      <c r="N9" s="256"/>
      <c r="O9" s="256"/>
      <c r="P9" s="256"/>
      <c r="Q9" s="256"/>
      <c r="R9" s="256" t="s">
        <v>631</v>
      </c>
      <c r="S9" s="256" t="s">
        <v>1338</v>
      </c>
      <c r="T9" s="256" t="s">
        <v>385</v>
      </c>
      <c r="U9" s="256"/>
      <c r="V9" s="256"/>
      <c r="W9" s="256"/>
      <c r="X9" s="256"/>
      <c r="Y9" s="256" t="s">
        <v>487</v>
      </c>
      <c r="Z9" s="256" t="s">
        <v>1395</v>
      </c>
      <c r="AA9" s="256" t="s">
        <v>487</v>
      </c>
      <c r="AB9" s="256" t="s">
        <v>1396</v>
      </c>
      <c r="AC9" s="256"/>
      <c r="AD9" s="256"/>
    </row>
    <row r="10" spans="1:30" s="104" customFormat="1" ht="357" customHeight="1">
      <c r="A10" s="256" t="s">
        <v>1339</v>
      </c>
      <c r="B10" s="256" t="s">
        <v>98</v>
      </c>
      <c r="C10" s="256" t="s">
        <v>1397</v>
      </c>
      <c r="D10" s="256" t="s">
        <v>1398</v>
      </c>
      <c r="E10" s="256" t="s">
        <v>1399</v>
      </c>
      <c r="F10" s="256" t="s">
        <v>1400</v>
      </c>
      <c r="G10" s="256" t="s">
        <v>1401</v>
      </c>
      <c r="H10" s="256" t="s">
        <v>1402</v>
      </c>
      <c r="I10" s="256" t="s">
        <v>1403</v>
      </c>
      <c r="J10" s="256" t="s">
        <v>1404</v>
      </c>
      <c r="K10" s="256" t="s">
        <v>1405</v>
      </c>
      <c r="L10" s="256" t="s">
        <v>1406</v>
      </c>
      <c r="M10" s="256"/>
      <c r="N10" s="256" t="s">
        <v>487</v>
      </c>
      <c r="O10" s="256" t="s">
        <v>487</v>
      </c>
      <c r="P10" s="256"/>
      <c r="Q10" s="256"/>
      <c r="R10" s="256" t="s">
        <v>383</v>
      </c>
      <c r="S10" s="256" t="s">
        <v>490</v>
      </c>
      <c r="T10" s="256" t="s">
        <v>504</v>
      </c>
      <c r="U10" s="256"/>
      <c r="V10" s="256"/>
      <c r="W10" s="256"/>
      <c r="X10" s="256"/>
      <c r="Y10" s="256"/>
      <c r="Z10" s="256" t="s">
        <v>1407</v>
      </c>
      <c r="AA10" s="256" t="s">
        <v>1408</v>
      </c>
      <c r="AB10" s="256" t="s">
        <v>1409</v>
      </c>
      <c r="AC10" s="256"/>
      <c r="AD10" s="256"/>
    </row>
    <row r="11" spans="1:30" s="104" customFormat="1" ht="50.1" customHeight="1">
      <c r="A11" s="256" t="s">
        <v>1329</v>
      </c>
      <c r="B11" s="256" t="s">
        <v>98</v>
      </c>
      <c r="C11" s="256" t="s">
        <v>1410</v>
      </c>
      <c r="D11" s="256" t="s">
        <v>1411</v>
      </c>
      <c r="E11" s="256" t="s">
        <v>1412</v>
      </c>
      <c r="F11" s="256" t="s">
        <v>1413</v>
      </c>
      <c r="G11" s="256" t="s">
        <v>1414</v>
      </c>
      <c r="H11" s="256" t="s">
        <v>1415</v>
      </c>
      <c r="I11" s="256" t="s">
        <v>1416</v>
      </c>
      <c r="J11" s="256" t="s">
        <v>1417</v>
      </c>
      <c r="K11" s="256" t="s">
        <v>1418</v>
      </c>
      <c r="L11" s="256"/>
      <c r="M11" s="256"/>
      <c r="N11" s="256"/>
      <c r="O11" s="256"/>
      <c r="P11" s="256"/>
      <c r="Q11" s="256"/>
      <c r="R11" s="256" t="s">
        <v>621</v>
      </c>
      <c r="S11" s="256" t="s">
        <v>1338</v>
      </c>
      <c r="T11" s="256" t="s">
        <v>385</v>
      </c>
      <c r="U11" s="256"/>
      <c r="V11" s="256"/>
      <c r="W11" s="256"/>
      <c r="X11" s="256"/>
      <c r="Y11" s="256"/>
      <c r="Z11" s="256"/>
      <c r="AA11" s="256"/>
      <c r="AB11" s="256"/>
      <c r="AC11" s="256"/>
      <c r="AD11" s="256"/>
    </row>
    <row r="12" spans="1:30" s="104" customFormat="1" ht="50.1" customHeight="1">
      <c r="A12" s="256" t="s">
        <v>1329</v>
      </c>
      <c r="B12" s="256" t="s">
        <v>51</v>
      </c>
      <c r="C12" s="256" t="s">
        <v>1419</v>
      </c>
      <c r="D12" s="256" t="s">
        <v>1420</v>
      </c>
      <c r="E12" s="256" t="s">
        <v>1421</v>
      </c>
      <c r="F12" s="256" t="s">
        <v>1422</v>
      </c>
      <c r="G12" s="256" t="s">
        <v>1423</v>
      </c>
      <c r="H12" s="256" t="s">
        <v>1424</v>
      </c>
      <c r="I12" s="256" t="s">
        <v>1425</v>
      </c>
      <c r="J12" s="256" t="s">
        <v>1426</v>
      </c>
      <c r="K12" s="256" t="s">
        <v>1427</v>
      </c>
      <c r="L12" s="256" t="s">
        <v>486</v>
      </c>
      <c r="M12" s="256"/>
      <c r="N12" s="256" t="s">
        <v>487</v>
      </c>
      <c r="O12" s="256" t="s">
        <v>487</v>
      </c>
      <c r="P12" s="256"/>
      <c r="Q12" s="256"/>
      <c r="R12" s="256" t="s">
        <v>489</v>
      </c>
      <c r="S12" s="256" t="s">
        <v>1428</v>
      </c>
      <c r="T12" s="256" t="s">
        <v>1075</v>
      </c>
      <c r="U12" s="256"/>
      <c r="V12" s="256"/>
      <c r="W12" s="256"/>
      <c r="X12" s="256"/>
      <c r="Y12" s="256"/>
      <c r="Z12" s="256"/>
      <c r="AA12" s="256"/>
      <c r="AB12" s="256"/>
      <c r="AC12" s="256"/>
      <c r="AD12" s="256"/>
    </row>
    <row r="13" spans="1:30" s="104" customFormat="1" ht="50.1" customHeight="1">
      <c r="A13" s="256" t="s">
        <v>1329</v>
      </c>
      <c r="B13" s="256" t="s">
        <v>98</v>
      </c>
      <c r="C13" s="256" t="s">
        <v>1429</v>
      </c>
      <c r="D13" s="256" t="s">
        <v>1430</v>
      </c>
      <c r="E13" s="256" t="s">
        <v>1431</v>
      </c>
      <c r="F13" s="256" t="s">
        <v>1432</v>
      </c>
      <c r="G13" s="256" t="s">
        <v>1433</v>
      </c>
      <c r="H13" s="256" t="s">
        <v>1434</v>
      </c>
      <c r="I13" s="256" t="s">
        <v>1435</v>
      </c>
      <c r="J13" s="256" t="s">
        <v>1436</v>
      </c>
      <c r="K13" s="256" t="s">
        <v>1437</v>
      </c>
      <c r="L13" s="256"/>
      <c r="M13" s="256"/>
      <c r="N13" s="256"/>
      <c r="O13" s="256"/>
      <c r="P13" s="256"/>
      <c r="Q13" s="256"/>
      <c r="R13" s="256" t="s">
        <v>631</v>
      </c>
      <c r="S13" s="256" t="s">
        <v>632</v>
      </c>
      <c r="T13" s="256" t="s">
        <v>1136</v>
      </c>
      <c r="U13" s="256"/>
      <c r="V13" s="256"/>
      <c r="W13" s="256"/>
      <c r="X13" s="256"/>
      <c r="Y13" s="256" t="s">
        <v>487</v>
      </c>
      <c r="Z13" s="256" t="s">
        <v>1438</v>
      </c>
      <c r="AA13" s="256" t="s">
        <v>487</v>
      </c>
      <c r="AB13" s="256" t="s">
        <v>1438</v>
      </c>
      <c r="AC13" s="256"/>
      <c r="AD13" s="256"/>
    </row>
    <row r="14" spans="1:30" s="121" customFormat="1" ht="57">
      <c r="A14" s="256" t="s">
        <v>1339</v>
      </c>
      <c r="B14" s="256" t="s">
        <v>98</v>
      </c>
      <c r="C14" s="256" t="s">
        <v>1439</v>
      </c>
      <c r="D14" s="256" t="s">
        <v>1440</v>
      </c>
      <c r="E14" s="256" t="s">
        <v>1441</v>
      </c>
      <c r="F14" s="256" t="s">
        <v>1442</v>
      </c>
      <c r="G14" s="256" t="s">
        <v>1443</v>
      </c>
      <c r="H14" s="256" t="s">
        <v>1444</v>
      </c>
      <c r="I14" s="256" t="s">
        <v>1445</v>
      </c>
      <c r="J14" s="256" t="s">
        <v>1446</v>
      </c>
      <c r="K14" s="256" t="s">
        <v>1447</v>
      </c>
      <c r="L14" s="256" t="s">
        <v>1448</v>
      </c>
      <c r="M14" s="256" t="s">
        <v>1449</v>
      </c>
      <c r="N14" s="256"/>
      <c r="O14" s="256"/>
      <c r="P14" s="256"/>
      <c r="Q14" s="256"/>
      <c r="R14" s="256" t="s">
        <v>386</v>
      </c>
      <c r="S14" s="256" t="s">
        <v>1338</v>
      </c>
      <c r="T14" s="256"/>
      <c r="U14" s="256"/>
      <c r="V14" s="256"/>
      <c r="W14" s="256"/>
      <c r="X14" s="256"/>
      <c r="Y14" s="256"/>
      <c r="Z14" s="256"/>
      <c r="AA14" s="256"/>
      <c r="AB14" s="256"/>
      <c r="AC14" s="256" t="s">
        <v>487</v>
      </c>
      <c r="AD14" s="256" t="s">
        <v>1450</v>
      </c>
    </row>
    <row r="15" spans="1:30" s="121" customFormat="1" ht="171">
      <c r="A15" s="256" t="s">
        <v>1329</v>
      </c>
      <c r="B15" s="256" t="s">
        <v>1451</v>
      </c>
      <c r="C15" s="256" t="s">
        <v>1452</v>
      </c>
      <c r="D15" s="256" t="s">
        <v>1453</v>
      </c>
      <c r="E15" s="256" t="s">
        <v>1454</v>
      </c>
      <c r="F15" s="256" t="s">
        <v>1455</v>
      </c>
      <c r="G15" s="256" t="s">
        <v>1456</v>
      </c>
      <c r="H15" s="256" t="s">
        <v>1457</v>
      </c>
      <c r="I15" s="256" t="s">
        <v>1458</v>
      </c>
      <c r="J15" s="256" t="s">
        <v>1459</v>
      </c>
      <c r="K15" s="256" t="s">
        <v>1460</v>
      </c>
      <c r="L15" s="256" t="s">
        <v>1461</v>
      </c>
      <c r="M15" s="256"/>
      <c r="N15" s="256" t="s">
        <v>395</v>
      </c>
      <c r="O15" s="256" t="s">
        <v>395</v>
      </c>
      <c r="P15" s="256"/>
      <c r="Q15" s="256"/>
      <c r="R15" s="256" t="s">
        <v>489</v>
      </c>
      <c r="S15" s="256" t="s">
        <v>840</v>
      </c>
      <c r="T15" s="256" t="s">
        <v>1462</v>
      </c>
      <c r="U15" s="256"/>
      <c r="V15" s="256"/>
      <c r="W15" s="256"/>
      <c r="X15" s="256"/>
      <c r="Y15" s="256"/>
      <c r="Z15" s="256"/>
      <c r="AA15" s="256"/>
      <c r="AB15" s="256"/>
      <c r="AC15" s="256"/>
      <c r="AD15" s="256"/>
    </row>
    <row r="16" spans="1:30" s="121" customFormat="1" ht="94.5" customHeight="1">
      <c r="A16" s="256" t="s">
        <v>1329</v>
      </c>
      <c r="B16" s="256" t="s">
        <v>1463</v>
      </c>
      <c r="C16" s="256" t="s">
        <v>1464</v>
      </c>
      <c r="D16" s="256" t="s">
        <v>1465</v>
      </c>
      <c r="E16" s="256" t="s">
        <v>1466</v>
      </c>
      <c r="F16" s="256" t="s">
        <v>1467</v>
      </c>
      <c r="G16" s="256" t="s">
        <v>1468</v>
      </c>
      <c r="H16" s="256" t="s">
        <v>1469</v>
      </c>
      <c r="I16" s="256" t="s">
        <v>1470</v>
      </c>
      <c r="J16" s="256" t="s">
        <v>1471</v>
      </c>
      <c r="K16" s="256" t="s">
        <v>1472</v>
      </c>
      <c r="L16" s="256" t="s">
        <v>1473</v>
      </c>
      <c r="M16" s="256" t="s">
        <v>1474</v>
      </c>
      <c r="N16" s="256"/>
      <c r="O16" s="256"/>
      <c r="P16" s="256"/>
      <c r="Q16" s="256"/>
      <c r="R16" s="254" t="s">
        <v>631</v>
      </c>
      <c r="S16" s="256" t="s">
        <v>1475</v>
      </c>
      <c r="T16" s="256"/>
      <c r="U16" s="256"/>
      <c r="V16" s="256"/>
      <c r="W16" s="256"/>
      <c r="X16" s="256"/>
      <c r="Y16" s="256"/>
      <c r="Z16" s="256"/>
      <c r="AA16" s="256"/>
      <c r="AB16" s="256"/>
      <c r="AC16" s="256"/>
      <c r="AD16" s="256"/>
    </row>
    <row r="17" spans="1:30" s="121" customFormat="1" ht="50.1" customHeight="1">
      <c r="A17" s="256" t="s">
        <v>1329</v>
      </c>
      <c r="B17" s="256" t="s">
        <v>1463</v>
      </c>
      <c r="C17" s="256" t="s">
        <v>1476</v>
      </c>
      <c r="D17" s="256" t="s">
        <v>1477</v>
      </c>
      <c r="E17" s="256" t="s">
        <v>1478</v>
      </c>
      <c r="F17" s="256" t="s">
        <v>1479</v>
      </c>
      <c r="G17" s="256" t="s">
        <v>1480</v>
      </c>
      <c r="H17" s="256" t="s">
        <v>1481</v>
      </c>
      <c r="I17" s="256" t="s">
        <v>1482</v>
      </c>
      <c r="J17" s="290" t="s">
        <v>1483</v>
      </c>
      <c r="K17" s="256" t="s">
        <v>1484</v>
      </c>
      <c r="L17" s="256"/>
      <c r="M17" s="256"/>
      <c r="N17" s="256"/>
      <c r="O17" s="256"/>
      <c r="P17" s="256"/>
      <c r="Q17" s="256"/>
      <c r="R17" s="254" t="s">
        <v>631</v>
      </c>
      <c r="S17" s="256" t="s">
        <v>1475</v>
      </c>
      <c r="T17" s="256"/>
      <c r="U17" s="256"/>
      <c r="V17" s="256"/>
      <c r="W17" s="256"/>
      <c r="X17" s="256"/>
      <c r="Y17" s="256" t="s">
        <v>487</v>
      </c>
      <c r="Z17" s="256" t="s">
        <v>1485</v>
      </c>
      <c r="AA17" s="256"/>
      <c r="AB17" s="256"/>
      <c r="AC17" s="256"/>
      <c r="AD17" s="256"/>
    </row>
    <row r="18" spans="1:30" s="121" customFormat="1" ht="50.1" customHeight="1">
      <c r="A18" s="254" t="s">
        <v>1486</v>
      </c>
      <c r="B18" s="254" t="s">
        <v>1487</v>
      </c>
      <c r="C18" s="254" t="s">
        <v>1488</v>
      </c>
      <c r="D18" s="254" t="s">
        <v>1489</v>
      </c>
      <c r="E18" s="256" t="s">
        <v>1490</v>
      </c>
      <c r="F18" s="254" t="s">
        <v>1491</v>
      </c>
      <c r="G18" s="254" t="s">
        <v>1492</v>
      </c>
      <c r="H18" s="254" t="s">
        <v>1493</v>
      </c>
      <c r="I18" s="254" t="s">
        <v>1494</v>
      </c>
      <c r="J18" s="254" t="s">
        <v>1495</v>
      </c>
      <c r="K18" s="256" t="s">
        <v>1496</v>
      </c>
      <c r="L18" s="254" t="s">
        <v>1497</v>
      </c>
      <c r="M18" s="254"/>
      <c r="N18" s="254"/>
      <c r="O18" s="254"/>
      <c r="P18" s="254"/>
      <c r="Q18" s="254"/>
      <c r="R18" s="254" t="s">
        <v>631</v>
      </c>
      <c r="S18" s="254" t="s">
        <v>1475</v>
      </c>
      <c r="T18" s="254"/>
      <c r="U18" s="254"/>
      <c r="V18" s="254"/>
      <c r="W18" s="254"/>
      <c r="X18" s="254"/>
      <c r="Y18" s="254"/>
      <c r="Z18" s="254"/>
      <c r="AA18" s="254"/>
      <c r="AB18" s="254"/>
      <c r="AC18" s="254"/>
      <c r="AD18" s="254"/>
    </row>
    <row r="19" spans="1:30" s="121" customFormat="1" ht="81.75" customHeight="1">
      <c r="A19" s="216" t="s">
        <v>1486</v>
      </c>
      <c r="B19" s="216" t="s">
        <v>1451</v>
      </c>
      <c r="C19" s="216" t="s">
        <v>1498</v>
      </c>
      <c r="D19" s="216" t="s">
        <v>1499</v>
      </c>
      <c r="E19" s="216" t="s">
        <v>1500</v>
      </c>
      <c r="F19" s="216" t="s">
        <v>1501</v>
      </c>
      <c r="G19" s="216" t="s">
        <v>1502</v>
      </c>
      <c r="H19" s="216" t="s">
        <v>1503</v>
      </c>
      <c r="I19" s="214" t="s">
        <v>1504</v>
      </c>
      <c r="J19" s="216"/>
      <c r="K19" s="214" t="s">
        <v>1505</v>
      </c>
      <c r="L19" s="216" t="s">
        <v>1506</v>
      </c>
      <c r="M19" s="216"/>
      <c r="N19" s="216"/>
      <c r="O19" s="216"/>
      <c r="P19" s="216"/>
      <c r="Q19" s="216"/>
      <c r="R19" s="216" t="s">
        <v>631</v>
      </c>
      <c r="S19" s="216" t="s">
        <v>1475</v>
      </c>
      <c r="T19" s="216"/>
      <c r="U19" s="216"/>
      <c r="V19" s="216"/>
      <c r="W19" s="216"/>
      <c r="X19" s="216"/>
      <c r="Y19" s="216"/>
      <c r="Z19" s="216"/>
      <c r="AA19" s="216"/>
      <c r="AB19" s="216"/>
      <c r="AC19" s="216"/>
      <c r="AD19" s="216"/>
    </row>
    <row r="20" spans="1:30" s="121" customFormat="1" ht="81.75" customHeight="1">
      <c r="A20" s="254" t="s">
        <v>1507</v>
      </c>
      <c r="B20" s="254" t="s">
        <v>1508</v>
      </c>
      <c r="C20" s="254" t="s">
        <v>1509</v>
      </c>
      <c r="D20" s="254" t="s">
        <v>1510</v>
      </c>
      <c r="E20" s="254" t="s">
        <v>1511</v>
      </c>
      <c r="F20" s="254" t="s">
        <v>1512</v>
      </c>
      <c r="G20" s="254" t="s">
        <v>1513</v>
      </c>
      <c r="H20" s="263" t="s">
        <v>1514</v>
      </c>
      <c r="I20" s="333" t="s">
        <v>1515</v>
      </c>
      <c r="J20" s="334" t="s">
        <v>1516</v>
      </c>
      <c r="K20" s="263" t="s">
        <v>1010</v>
      </c>
      <c r="L20" s="262" t="s">
        <v>1517</v>
      </c>
      <c r="M20" s="254"/>
      <c r="N20" s="254"/>
      <c r="O20" s="254"/>
      <c r="P20" s="254"/>
      <c r="Q20" s="254"/>
      <c r="R20" s="254" t="s">
        <v>386</v>
      </c>
      <c r="S20" s="254" t="s">
        <v>840</v>
      </c>
      <c r="T20" s="254"/>
      <c r="U20" s="254"/>
      <c r="V20" s="254"/>
      <c r="W20" s="254"/>
      <c r="X20" s="254"/>
      <c r="Y20" s="254"/>
      <c r="Z20" s="254"/>
      <c r="AA20" s="254"/>
      <c r="AB20" s="254"/>
      <c r="AC20" s="254"/>
      <c r="AD20" s="254"/>
    </row>
    <row r="21" spans="1:30" s="155" customFormat="1" ht="22.5" customHeight="1">
      <c r="A21" s="19"/>
      <c r="B21" s="112"/>
      <c r="C21" s="112"/>
      <c r="D21" s="112"/>
      <c r="E21" s="112"/>
      <c r="F21" s="112"/>
      <c r="G21" s="112"/>
      <c r="H21" s="112"/>
      <c r="I21" s="112"/>
      <c r="J21" s="156"/>
      <c r="K21" s="157"/>
      <c r="L21" s="112"/>
      <c r="M21" s="112"/>
      <c r="N21" s="112"/>
      <c r="O21" s="112"/>
      <c r="P21" s="112"/>
      <c r="Q21" s="112"/>
      <c r="R21" s="112"/>
      <c r="S21" s="112"/>
      <c r="T21" s="112"/>
      <c r="U21" s="112"/>
      <c r="V21" s="112"/>
      <c r="W21" s="112"/>
      <c r="X21" s="112"/>
      <c r="Y21" s="112"/>
      <c r="Z21" s="112"/>
      <c r="AA21" s="112"/>
      <c r="AB21" s="112"/>
      <c r="AC21" s="112"/>
      <c r="AD21" s="112"/>
    </row>
    <row r="22" spans="1:30" s="36" customFormat="1" ht="2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9"/>
      <c r="D25" s="19"/>
      <c r="E25" s="19"/>
      <c r="F25" s="19"/>
      <c r="G25" s="19"/>
      <c r="H25" s="19"/>
      <c r="I25" s="19"/>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8"/>
      <c r="D26" s="19"/>
      <c r="E26" s="19"/>
      <c r="F26" s="19"/>
      <c r="G26" s="19"/>
      <c r="H26" s="19"/>
      <c r="I26" s="18"/>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100000000000001" customHeight="1">
      <c r="A29" s="19"/>
      <c r="B29" s="19"/>
      <c r="C29" s="19"/>
      <c r="D29" s="19"/>
      <c r="E29" s="19"/>
      <c r="F29" s="19"/>
      <c r="G29" s="19"/>
      <c r="H29" s="19"/>
      <c r="I29" s="19"/>
      <c r="J29" s="19"/>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8"/>
      <c r="J30" s="18"/>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77"/>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9"/>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19"/>
      <c r="F49" s="19"/>
      <c r="G49" s="19"/>
      <c r="H49" s="19"/>
      <c r="I49" s="19"/>
      <c r="J49" s="19"/>
      <c r="K49" s="18"/>
      <c r="L49" s="19"/>
      <c r="M49" s="19"/>
      <c r="N49" s="19"/>
      <c r="O49" s="19"/>
      <c r="P49" s="19"/>
      <c r="Q49" s="19"/>
      <c r="R49" s="19"/>
      <c r="S49" s="19"/>
      <c r="T49" s="19"/>
      <c r="U49" s="19"/>
      <c r="V49" s="19"/>
      <c r="W49" s="19"/>
      <c r="X49" s="19"/>
      <c r="Y49" s="19"/>
      <c r="Z49" s="19"/>
      <c r="AA49" s="19"/>
      <c r="AB49" s="19"/>
      <c r="AC49" s="19"/>
      <c r="AD49" s="19"/>
    </row>
    <row r="50" spans="1:30" s="36" customFormat="1" ht="20.25" customHeight="1">
      <c r="A50" s="19"/>
      <c r="B50" s="19"/>
      <c r="C50" s="19"/>
      <c r="D50" s="19"/>
      <c r="E50" s="20"/>
      <c r="F50" s="20"/>
      <c r="G50" s="20"/>
      <c r="H50" s="20"/>
      <c r="I50" s="20"/>
      <c r="J50" s="20"/>
      <c r="K50" s="12"/>
      <c r="L50" s="20"/>
      <c r="M50" s="20"/>
      <c r="N50" s="20"/>
      <c r="O50" s="20"/>
      <c r="P50" s="20"/>
      <c r="Q50" s="20"/>
      <c r="R50" s="19"/>
      <c r="S50" s="19"/>
      <c r="T50" s="20"/>
      <c r="U50" s="20"/>
      <c r="V50" s="20"/>
      <c r="W50" s="20"/>
      <c r="X50" s="20"/>
      <c r="Y50" s="20"/>
      <c r="Z50" s="20"/>
      <c r="AA50" s="20"/>
      <c r="AB50" s="20"/>
      <c r="AC50" s="20"/>
      <c r="AD50" s="20"/>
    </row>
    <row r="51" spans="1:30" s="36" customFormat="1" ht="20.25" customHeight="1">
      <c r="A51" s="19"/>
      <c r="B51" s="19"/>
      <c r="C51" s="20"/>
      <c r="D51" s="20"/>
      <c r="E51" s="20"/>
      <c r="F51" s="20"/>
      <c r="G51" s="20"/>
      <c r="H51" s="20"/>
      <c r="I51" s="20"/>
      <c r="J51" s="20"/>
      <c r="K51" s="12"/>
      <c r="L51" s="20"/>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88"/>
      <c r="D52" s="88"/>
      <c r="E52" s="20"/>
      <c r="F52" s="94"/>
      <c r="G52" s="12"/>
      <c r="H52" s="20"/>
      <c r="I52" s="12"/>
      <c r="J52" s="25"/>
      <c r="K52" s="12"/>
      <c r="L52" s="12"/>
      <c r="M52" s="20"/>
      <c r="N52" s="20"/>
      <c r="O52" s="20"/>
      <c r="P52" s="20"/>
      <c r="Q52" s="20"/>
      <c r="R52" s="20"/>
      <c r="S52" s="20"/>
      <c r="T52" s="20"/>
      <c r="U52" s="20"/>
      <c r="V52" s="20"/>
      <c r="W52" s="20"/>
      <c r="X52" s="20"/>
      <c r="Y52" s="20"/>
      <c r="Z52" s="20"/>
      <c r="AA52" s="20"/>
      <c r="AB52" s="20"/>
      <c r="AC52" s="20"/>
      <c r="AD52" s="20"/>
    </row>
    <row r="53" spans="1:30" s="36" customFormat="1" ht="20.25" customHeight="1">
      <c r="A53" s="19"/>
      <c r="B53" s="19"/>
      <c r="C53" s="19"/>
      <c r="D53" s="21"/>
      <c r="E53" s="20"/>
      <c r="F53" s="20"/>
      <c r="G53" s="20"/>
      <c r="H53" s="20"/>
      <c r="I53" s="18"/>
      <c r="J53" s="43"/>
      <c r="K53" s="12"/>
      <c r="L53" s="20"/>
      <c r="M53" s="21"/>
      <c r="N53" s="21"/>
      <c r="O53" s="21"/>
      <c r="P53" s="21"/>
      <c r="Q53" s="21"/>
      <c r="R53" s="19"/>
      <c r="S53" s="19"/>
      <c r="T53" s="19"/>
      <c r="U53" s="21"/>
      <c r="V53" s="21"/>
      <c r="W53" s="21"/>
      <c r="X53" s="21"/>
      <c r="Y53" s="21"/>
      <c r="Z53" s="21"/>
      <c r="AA53" s="21"/>
      <c r="AB53" s="21"/>
      <c r="AC53" s="21"/>
      <c r="AD53" s="21"/>
    </row>
    <row r="54" spans="1:30" s="36" customFormat="1" ht="20.25" customHeight="1">
      <c r="A54" s="19"/>
      <c r="B54" s="19"/>
      <c r="C54" s="20"/>
      <c r="D54" s="20"/>
      <c r="E54" s="20"/>
      <c r="F54" s="20"/>
      <c r="G54" s="20"/>
      <c r="H54" s="20"/>
      <c r="I54" s="20"/>
      <c r="J54" s="20"/>
      <c r="K54" s="12"/>
      <c r="L54" s="20"/>
      <c r="M54" s="20"/>
      <c r="N54" s="20"/>
      <c r="O54" s="20"/>
      <c r="P54" s="24"/>
      <c r="Q54" s="21"/>
      <c r="R54" s="19"/>
      <c r="S54" s="19"/>
      <c r="T54" s="19"/>
      <c r="U54" s="21"/>
      <c r="V54" s="21"/>
      <c r="W54" s="21"/>
      <c r="X54" s="21"/>
      <c r="Y54" s="20"/>
      <c r="Z54" s="20"/>
      <c r="AA54" s="21"/>
      <c r="AB54" s="21"/>
      <c r="AC54" s="20"/>
      <c r="AD54" s="20"/>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ht="20.25" customHeigh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row r="579" spans="14:29" s="36" customFormat="1">
      <c r="N579" s="37"/>
      <c r="O579" s="37"/>
      <c r="P579" s="37"/>
      <c r="Q579" s="37"/>
      <c r="AA579" s="37"/>
      <c r="AC579" s="37"/>
    </row>
  </sheetData>
  <autoFilter ref="A2:AI20" xr:uid="{00000000-0009-0000-0000-000005000000}"/>
  <phoneticPr fontId="1"/>
  <dataValidations count="1">
    <dataValidation type="list" allowBlank="1" showInputMessage="1" showErrorMessage="1" sqref="AC3:AC21 AA3:AA21 Y3:Y21 W3:W21 U3:U21 N3:Q21" xr:uid="{9EE1F981-F223-419B-A600-6E0D745990C5}">
      <formula1>"○"</formula1>
    </dataValidation>
  </dataValidations>
  <hyperlinks>
    <hyperlink ref="J17" r:id="rId1" xr:uid="{480A16C8-64E9-49EB-BFB0-82F5694F1667}"/>
    <hyperlink ref="J20" r:id="rId2" xr:uid="{D8AB17E1-1C13-4EEC-A657-251918A7F636}"/>
  </hyperlinks>
  <pageMargins left="0.25" right="0.25" top="0.75" bottom="0.75" header="0.3" footer="0.3"/>
  <pageSetup paperSize="8" scale="19" fitToHeight="0" orientation="landscape" r:id="rId3"/>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B636-BA7B-499A-90B2-B100F66C7DEC}">
  <sheetPr>
    <pageSetUpPr fitToPage="1"/>
  </sheetPr>
  <dimension ref="A1:AD570"/>
  <sheetViews>
    <sheetView showGridLines="0" zoomScale="70" zoomScaleNormal="70" zoomScaleSheetLayoutView="46"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18.75"/>
  <cols>
    <col min="1" max="1" width="10.75" style="65" customWidth="1"/>
    <col min="2" max="2" width="15.125" style="65" customWidth="1"/>
    <col min="3" max="3" width="67.625" style="65" customWidth="1"/>
    <col min="4" max="8" width="14.375" style="102" customWidth="1"/>
    <col min="9" max="9" width="29" style="102" customWidth="1"/>
    <col min="10" max="10" width="14.375" style="102" customWidth="1"/>
    <col min="11" max="11" width="57.625" style="102" customWidth="1"/>
    <col min="12" max="12" width="14.375" style="102" customWidth="1"/>
    <col min="13" max="13" width="31.25" style="102" customWidth="1"/>
    <col min="14" max="19" width="14.375" style="65" customWidth="1"/>
    <col min="20" max="20" width="14.375" style="102" customWidth="1"/>
    <col min="21" max="21" width="14.375" style="65" customWidth="1"/>
    <col min="22" max="22" width="14.375" style="102" customWidth="1"/>
    <col min="23" max="25" width="14.375" style="65" customWidth="1"/>
    <col min="26" max="26" width="14.375" style="102" customWidth="1"/>
    <col min="27" max="27" width="14.375" style="65" customWidth="1"/>
    <col min="28" max="28" width="29.75" style="102" customWidth="1"/>
    <col min="29" max="29" width="14.375" style="65" customWidth="1"/>
    <col min="30" max="30" width="33.75" style="102" customWidth="1"/>
    <col min="31" max="16384" width="9" style="65"/>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29" customFormat="1" ht="213.75">
      <c r="A3" s="335" t="s">
        <v>1518</v>
      </c>
      <c r="B3" s="292" t="s">
        <v>1519</v>
      </c>
      <c r="C3" s="335" t="s">
        <v>1520</v>
      </c>
      <c r="D3" s="335" t="s">
        <v>1521</v>
      </c>
      <c r="E3" s="335" t="s">
        <v>1522</v>
      </c>
      <c r="F3" s="335" t="s">
        <v>1523</v>
      </c>
      <c r="G3" s="335" t="s">
        <v>1524</v>
      </c>
      <c r="H3" s="335" t="s">
        <v>1525</v>
      </c>
      <c r="I3" s="335" t="s">
        <v>1526</v>
      </c>
      <c r="J3" s="335" t="s">
        <v>1527</v>
      </c>
      <c r="K3" s="336" t="s">
        <v>1528</v>
      </c>
      <c r="L3" s="336" t="s">
        <v>1529</v>
      </c>
      <c r="M3" s="335"/>
      <c r="N3" s="335" t="s">
        <v>487</v>
      </c>
      <c r="O3" s="335" t="s">
        <v>487</v>
      </c>
      <c r="P3" s="335"/>
      <c r="Q3" s="335"/>
      <c r="R3" s="335" t="s">
        <v>631</v>
      </c>
      <c r="S3" s="335" t="s">
        <v>490</v>
      </c>
      <c r="T3" s="335" t="s">
        <v>1530</v>
      </c>
      <c r="U3" s="335"/>
      <c r="V3" s="335"/>
      <c r="W3" s="335"/>
      <c r="X3" s="335"/>
      <c r="Y3" s="335"/>
      <c r="Z3" s="335"/>
      <c r="AA3" s="335" t="s">
        <v>487</v>
      </c>
      <c r="AB3" s="335" t="s">
        <v>1531</v>
      </c>
      <c r="AC3" s="335"/>
      <c r="AD3" s="336"/>
    </row>
    <row r="4" spans="1:30" s="29" customFormat="1" ht="28.5">
      <c r="A4" s="335" t="s">
        <v>1532</v>
      </c>
      <c r="B4" s="292" t="s">
        <v>1519</v>
      </c>
      <c r="C4" s="335" t="s">
        <v>1533</v>
      </c>
      <c r="D4" s="335" t="s">
        <v>1534</v>
      </c>
      <c r="E4" s="335" t="s">
        <v>1535</v>
      </c>
      <c r="F4" s="335" t="s">
        <v>1536</v>
      </c>
      <c r="G4" s="335" t="s">
        <v>1537</v>
      </c>
      <c r="H4" s="335" t="s">
        <v>1538</v>
      </c>
      <c r="I4" s="335" t="s">
        <v>1539</v>
      </c>
      <c r="J4" s="335" t="s">
        <v>1540</v>
      </c>
      <c r="K4" s="336" t="s">
        <v>1541</v>
      </c>
      <c r="L4" s="335" t="s">
        <v>1542</v>
      </c>
      <c r="M4" s="335"/>
      <c r="N4" s="335"/>
      <c r="O4" s="335" t="s">
        <v>487</v>
      </c>
      <c r="P4" s="335"/>
      <c r="Q4" s="335"/>
      <c r="R4" s="335" t="s">
        <v>631</v>
      </c>
      <c r="S4" s="335" t="s">
        <v>490</v>
      </c>
      <c r="T4" s="335" t="s">
        <v>1543</v>
      </c>
      <c r="U4" s="335"/>
      <c r="V4" s="335"/>
      <c r="W4" s="335"/>
      <c r="X4" s="335"/>
      <c r="Y4" s="335"/>
      <c r="Z4" s="335"/>
      <c r="AA4" s="335"/>
      <c r="AB4" s="335"/>
      <c r="AC4" s="335"/>
      <c r="AD4" s="336"/>
    </row>
    <row r="5" spans="1:30" s="29" customFormat="1" ht="21" customHeight="1">
      <c r="A5" s="335" t="s">
        <v>1518</v>
      </c>
      <c r="B5" s="292" t="s">
        <v>1519</v>
      </c>
      <c r="C5" s="335" t="s">
        <v>1544</v>
      </c>
      <c r="D5" s="335" t="s">
        <v>1545</v>
      </c>
      <c r="E5" s="335" t="s">
        <v>1546</v>
      </c>
      <c r="F5" s="335" t="s">
        <v>1547</v>
      </c>
      <c r="G5" s="335" t="s">
        <v>1548</v>
      </c>
      <c r="H5" s="335" t="s">
        <v>1549</v>
      </c>
      <c r="I5" s="335" t="s">
        <v>1550</v>
      </c>
      <c r="J5" s="335"/>
      <c r="K5" s="336" t="s">
        <v>1551</v>
      </c>
      <c r="L5" s="335" t="s">
        <v>1552</v>
      </c>
      <c r="M5" s="335" t="s">
        <v>1553</v>
      </c>
      <c r="N5" s="335"/>
      <c r="O5" s="335"/>
      <c r="P5" s="335"/>
      <c r="Q5" s="335"/>
      <c r="R5" s="335" t="s">
        <v>631</v>
      </c>
      <c r="S5" s="335" t="s">
        <v>1554</v>
      </c>
      <c r="T5" s="335"/>
      <c r="U5" s="335"/>
      <c r="V5" s="335"/>
      <c r="W5" s="335"/>
      <c r="X5" s="335"/>
      <c r="Y5" s="335"/>
      <c r="Z5" s="335"/>
      <c r="AA5" s="335"/>
      <c r="AB5" s="335"/>
      <c r="AC5" s="335" t="s">
        <v>487</v>
      </c>
      <c r="AD5" s="336" t="s">
        <v>1555</v>
      </c>
    </row>
    <row r="6" spans="1:30" s="29" customFormat="1" ht="26.25" customHeight="1">
      <c r="A6" s="335" t="s">
        <v>1532</v>
      </c>
      <c r="B6" s="292" t="s">
        <v>1519</v>
      </c>
      <c r="C6" s="335" t="s">
        <v>1556</v>
      </c>
      <c r="D6" s="335" t="s">
        <v>1557</v>
      </c>
      <c r="E6" s="335" t="s">
        <v>1558</v>
      </c>
      <c r="F6" s="335" t="s">
        <v>1559</v>
      </c>
      <c r="G6" s="335" t="s">
        <v>1560</v>
      </c>
      <c r="H6" s="335" t="s">
        <v>1561</v>
      </c>
      <c r="I6" s="335" t="s">
        <v>1562</v>
      </c>
      <c r="J6" s="335"/>
      <c r="K6" s="336" t="s">
        <v>1563</v>
      </c>
      <c r="L6" s="335"/>
      <c r="M6" s="335"/>
      <c r="N6" s="335"/>
      <c r="O6" s="335"/>
      <c r="P6" s="335"/>
      <c r="Q6" s="335"/>
      <c r="R6" s="335" t="s">
        <v>631</v>
      </c>
      <c r="S6" s="335" t="s">
        <v>1564</v>
      </c>
      <c r="T6" s="335"/>
      <c r="U6" s="335"/>
      <c r="V6" s="335"/>
      <c r="W6" s="335"/>
      <c r="X6" s="335"/>
      <c r="Y6" s="335"/>
      <c r="Z6" s="335"/>
      <c r="AA6" s="335"/>
      <c r="AB6" s="335"/>
      <c r="AC6" s="335" t="s">
        <v>487</v>
      </c>
      <c r="AD6" s="336" t="s">
        <v>1565</v>
      </c>
    </row>
    <row r="7" spans="1:30" s="61" customFormat="1" ht="153.6" customHeight="1">
      <c r="A7" s="335" t="s">
        <v>1518</v>
      </c>
      <c r="B7" s="292" t="s">
        <v>1519</v>
      </c>
      <c r="C7" s="335" t="s">
        <v>1566</v>
      </c>
      <c r="D7" s="335" t="s">
        <v>1567</v>
      </c>
      <c r="E7" s="335" t="s">
        <v>1568</v>
      </c>
      <c r="F7" s="335" t="s">
        <v>1569</v>
      </c>
      <c r="G7" s="335" t="s">
        <v>1570</v>
      </c>
      <c r="H7" s="335" t="s">
        <v>1571</v>
      </c>
      <c r="I7" s="335" t="s">
        <v>1572</v>
      </c>
      <c r="J7" s="335" t="s">
        <v>1573</v>
      </c>
      <c r="K7" s="336" t="s">
        <v>1574</v>
      </c>
      <c r="L7" s="336" t="s">
        <v>1575</v>
      </c>
      <c r="M7" s="335"/>
      <c r="N7" s="335" t="s">
        <v>487</v>
      </c>
      <c r="O7" s="335" t="s">
        <v>487</v>
      </c>
      <c r="P7" s="335"/>
      <c r="Q7" s="335"/>
      <c r="R7" s="335" t="s">
        <v>631</v>
      </c>
      <c r="S7" s="335" t="s">
        <v>490</v>
      </c>
      <c r="T7" s="335" t="s">
        <v>1530</v>
      </c>
      <c r="U7" s="335"/>
      <c r="V7" s="335"/>
      <c r="W7" s="335"/>
      <c r="X7" s="335"/>
      <c r="Y7" s="335"/>
      <c r="Z7" s="335"/>
      <c r="AA7" s="335"/>
      <c r="AB7" s="335"/>
      <c r="AC7" s="335" t="s">
        <v>487</v>
      </c>
      <c r="AD7" s="336" t="s">
        <v>1576</v>
      </c>
    </row>
    <row r="8" spans="1:30" s="29" customFormat="1" ht="103.9" customHeight="1">
      <c r="A8" s="335" t="s">
        <v>1532</v>
      </c>
      <c r="B8" s="292" t="s">
        <v>1519</v>
      </c>
      <c r="C8" s="335" t="s">
        <v>1577</v>
      </c>
      <c r="D8" s="335" t="s">
        <v>1578</v>
      </c>
      <c r="E8" s="335" t="s">
        <v>1579</v>
      </c>
      <c r="F8" s="335" t="s">
        <v>1580</v>
      </c>
      <c r="G8" s="335" t="s">
        <v>1581</v>
      </c>
      <c r="H8" s="335" t="s">
        <v>1582</v>
      </c>
      <c r="I8" s="336" t="s">
        <v>1583</v>
      </c>
      <c r="J8" s="335" t="s">
        <v>1584</v>
      </c>
      <c r="K8" s="336" t="s">
        <v>1585</v>
      </c>
      <c r="L8" s="336" t="s">
        <v>1586</v>
      </c>
      <c r="M8" s="335"/>
      <c r="N8" s="335" t="s">
        <v>487</v>
      </c>
      <c r="O8" s="335"/>
      <c r="P8" s="335"/>
      <c r="Q8" s="335"/>
      <c r="R8" s="335" t="s">
        <v>572</v>
      </c>
      <c r="S8" s="335" t="s">
        <v>490</v>
      </c>
      <c r="T8" s="335" t="s">
        <v>1543</v>
      </c>
      <c r="U8" s="335"/>
      <c r="V8" s="335"/>
      <c r="W8" s="335"/>
      <c r="X8" s="335"/>
      <c r="Y8" s="335"/>
      <c r="Z8" s="335"/>
      <c r="AA8" s="335" t="s">
        <v>487</v>
      </c>
      <c r="AB8" s="336" t="s">
        <v>1587</v>
      </c>
      <c r="AC8" s="335" t="s">
        <v>487</v>
      </c>
      <c r="AD8" s="336" t="s">
        <v>1588</v>
      </c>
    </row>
    <row r="9" spans="1:30" s="29" customFormat="1" ht="57">
      <c r="A9" s="335" t="s">
        <v>1518</v>
      </c>
      <c r="B9" s="292" t="s">
        <v>1519</v>
      </c>
      <c r="C9" s="335" t="s">
        <v>1589</v>
      </c>
      <c r="D9" s="335" t="s">
        <v>1590</v>
      </c>
      <c r="E9" s="335" t="s">
        <v>1591</v>
      </c>
      <c r="F9" s="335" t="s">
        <v>1592</v>
      </c>
      <c r="G9" s="335" t="s">
        <v>1593</v>
      </c>
      <c r="H9" s="335" t="s">
        <v>1594</v>
      </c>
      <c r="I9" s="335" t="s">
        <v>1595</v>
      </c>
      <c r="J9" s="335" t="s">
        <v>1596</v>
      </c>
      <c r="K9" s="336" t="s">
        <v>1597</v>
      </c>
      <c r="L9" s="335"/>
      <c r="M9" s="335"/>
      <c r="N9" s="335"/>
      <c r="O9" s="335"/>
      <c r="P9" s="335"/>
      <c r="Q9" s="335"/>
      <c r="R9" s="335" t="s">
        <v>631</v>
      </c>
      <c r="S9" s="335" t="s">
        <v>1564</v>
      </c>
      <c r="T9" s="335"/>
      <c r="U9" s="335"/>
      <c r="V9" s="335"/>
      <c r="W9" s="335"/>
      <c r="X9" s="335"/>
      <c r="Y9" s="335"/>
      <c r="Z9" s="335"/>
      <c r="AA9" s="335"/>
      <c r="AB9" s="335"/>
      <c r="AC9" s="335" t="s">
        <v>487</v>
      </c>
      <c r="AD9" s="336" t="s">
        <v>1598</v>
      </c>
    </row>
    <row r="10" spans="1:30" s="29" customFormat="1" ht="21" customHeight="1">
      <c r="A10" s="335" t="s">
        <v>1532</v>
      </c>
      <c r="B10" s="292" t="s">
        <v>1519</v>
      </c>
      <c r="C10" s="335" t="s">
        <v>1599</v>
      </c>
      <c r="D10" s="335" t="s">
        <v>1600</v>
      </c>
      <c r="E10" s="335" t="s">
        <v>1601</v>
      </c>
      <c r="F10" s="335" t="s">
        <v>1602</v>
      </c>
      <c r="G10" s="335" t="s">
        <v>1603</v>
      </c>
      <c r="H10" s="335" t="s">
        <v>1604</v>
      </c>
      <c r="I10" s="335" t="s">
        <v>1605</v>
      </c>
      <c r="J10" s="335" t="s">
        <v>1606</v>
      </c>
      <c r="K10" s="336" t="s">
        <v>1551</v>
      </c>
      <c r="L10" s="335" t="s">
        <v>1607</v>
      </c>
      <c r="M10" s="335"/>
      <c r="N10" s="335"/>
      <c r="O10" s="335"/>
      <c r="P10" s="335"/>
      <c r="Q10" s="335"/>
      <c r="R10" s="335" t="s">
        <v>631</v>
      </c>
      <c r="S10" s="335" t="s">
        <v>1554</v>
      </c>
      <c r="T10" s="335"/>
      <c r="U10" s="335"/>
      <c r="V10" s="335"/>
      <c r="W10" s="335"/>
      <c r="X10" s="335"/>
      <c r="Y10" s="335"/>
      <c r="Z10" s="335"/>
      <c r="AA10" s="335"/>
      <c r="AB10" s="335"/>
      <c r="AC10" s="335"/>
      <c r="AD10" s="336"/>
    </row>
    <row r="11" spans="1:30" s="29" customFormat="1" ht="59.25" customHeight="1">
      <c r="A11" s="335" t="s">
        <v>1518</v>
      </c>
      <c r="B11" s="292" t="s">
        <v>1519</v>
      </c>
      <c r="C11" s="335" t="s">
        <v>1608</v>
      </c>
      <c r="D11" s="335" t="s">
        <v>1609</v>
      </c>
      <c r="E11" s="335" t="s">
        <v>1610</v>
      </c>
      <c r="F11" s="335" t="s">
        <v>1611</v>
      </c>
      <c r="G11" s="335" t="s">
        <v>1612</v>
      </c>
      <c r="H11" s="335" t="s">
        <v>1613</v>
      </c>
      <c r="I11" s="336" t="s">
        <v>1614</v>
      </c>
      <c r="J11" s="335" t="s">
        <v>1615</v>
      </c>
      <c r="K11" s="336" t="s">
        <v>1616</v>
      </c>
      <c r="L11" s="335"/>
      <c r="M11" s="335"/>
      <c r="N11" s="335"/>
      <c r="O11" s="335"/>
      <c r="P11" s="335"/>
      <c r="Q11" s="335"/>
      <c r="R11" s="335" t="s">
        <v>631</v>
      </c>
      <c r="S11" s="335" t="s">
        <v>1554</v>
      </c>
      <c r="T11" s="335"/>
      <c r="U11" s="335"/>
      <c r="V11" s="335"/>
      <c r="W11" s="335"/>
      <c r="X11" s="335"/>
      <c r="Y11" s="335"/>
      <c r="Z11" s="335"/>
      <c r="AA11" s="335"/>
      <c r="AB11" s="335"/>
      <c r="AC11" s="335"/>
      <c r="AD11" s="336"/>
    </row>
    <row r="12" spans="1:30" s="29" customFormat="1" ht="199.5">
      <c r="A12" s="335" t="s">
        <v>1532</v>
      </c>
      <c r="B12" s="292" t="s">
        <v>1617</v>
      </c>
      <c r="C12" s="335" t="s">
        <v>1618</v>
      </c>
      <c r="D12" s="335" t="s">
        <v>1619</v>
      </c>
      <c r="E12" s="335" t="s">
        <v>1620</v>
      </c>
      <c r="F12" s="335" t="s">
        <v>1621</v>
      </c>
      <c r="G12" s="335" t="s">
        <v>1622</v>
      </c>
      <c r="H12" s="335" t="s">
        <v>1623</v>
      </c>
      <c r="I12" s="335" t="s">
        <v>1624</v>
      </c>
      <c r="J12" s="335" t="s">
        <v>1625</v>
      </c>
      <c r="K12" s="336" t="s">
        <v>1626</v>
      </c>
      <c r="L12" s="336" t="s">
        <v>1627</v>
      </c>
      <c r="M12" s="335"/>
      <c r="N12" s="335" t="s">
        <v>487</v>
      </c>
      <c r="O12" s="335" t="s">
        <v>487</v>
      </c>
      <c r="P12" s="335"/>
      <c r="Q12" s="335"/>
      <c r="R12" s="335" t="s">
        <v>572</v>
      </c>
      <c r="S12" s="335" t="s">
        <v>490</v>
      </c>
      <c r="T12" s="335" t="s">
        <v>1628</v>
      </c>
      <c r="U12" s="335"/>
      <c r="V12" s="335"/>
      <c r="W12" s="335"/>
      <c r="X12" s="335"/>
      <c r="Y12" s="335"/>
      <c r="Z12" s="335"/>
      <c r="AA12" s="335" t="s">
        <v>487</v>
      </c>
      <c r="AB12" s="335" t="s">
        <v>1629</v>
      </c>
      <c r="AC12" s="335" t="s">
        <v>487</v>
      </c>
      <c r="AD12" s="336" t="s">
        <v>1630</v>
      </c>
    </row>
    <row r="13" spans="1:30" s="29" customFormat="1" ht="71.25">
      <c r="A13" s="335" t="s">
        <v>1518</v>
      </c>
      <c r="B13" s="292" t="s">
        <v>1617</v>
      </c>
      <c r="C13" s="335" t="s">
        <v>1631</v>
      </c>
      <c r="D13" s="335" t="s">
        <v>1632</v>
      </c>
      <c r="E13" s="335" t="s">
        <v>1633</v>
      </c>
      <c r="F13" s="335" t="s">
        <v>1634</v>
      </c>
      <c r="G13" s="335" t="s">
        <v>1635</v>
      </c>
      <c r="H13" s="335" t="s">
        <v>1636</v>
      </c>
      <c r="I13" s="335" t="s">
        <v>1637</v>
      </c>
      <c r="J13" s="335" t="s">
        <v>1638</v>
      </c>
      <c r="K13" s="336" t="s">
        <v>1639</v>
      </c>
      <c r="L13" s="336" t="s">
        <v>1640</v>
      </c>
      <c r="M13" s="335"/>
      <c r="N13" s="335"/>
      <c r="O13" s="335"/>
      <c r="P13" s="335"/>
      <c r="Q13" s="335"/>
      <c r="R13" s="335" t="s">
        <v>631</v>
      </c>
      <c r="S13" s="335" t="s">
        <v>1641</v>
      </c>
      <c r="T13" s="335"/>
      <c r="U13" s="335"/>
      <c r="V13" s="335"/>
      <c r="W13" s="335"/>
      <c r="X13" s="335"/>
      <c r="Y13" s="335"/>
      <c r="Z13" s="335"/>
      <c r="AA13" s="335"/>
      <c r="AB13" s="335"/>
      <c r="AC13" s="335"/>
      <c r="AD13" s="336" t="s">
        <v>1642</v>
      </c>
    </row>
    <row r="14" spans="1:30" s="29" customFormat="1" ht="156.75">
      <c r="A14" s="335" t="s">
        <v>1532</v>
      </c>
      <c r="B14" s="292" t="s">
        <v>1617</v>
      </c>
      <c r="C14" s="335" t="s">
        <v>1643</v>
      </c>
      <c r="D14" s="335" t="s">
        <v>1644</v>
      </c>
      <c r="E14" s="335" t="s">
        <v>1645</v>
      </c>
      <c r="F14" s="335" t="s">
        <v>1646</v>
      </c>
      <c r="G14" s="335" t="s">
        <v>1647</v>
      </c>
      <c r="H14" s="335" t="s">
        <v>1648</v>
      </c>
      <c r="I14" s="335" t="s">
        <v>1649</v>
      </c>
      <c r="J14" s="335" t="s">
        <v>1650</v>
      </c>
      <c r="K14" s="336" t="s">
        <v>1651</v>
      </c>
      <c r="L14" s="336" t="s">
        <v>1652</v>
      </c>
      <c r="M14" s="335" t="s">
        <v>1653</v>
      </c>
      <c r="N14" s="335" t="s">
        <v>487</v>
      </c>
      <c r="O14" s="335"/>
      <c r="P14" s="335"/>
      <c r="Q14" s="335"/>
      <c r="R14" s="335" t="s">
        <v>572</v>
      </c>
      <c r="S14" s="335" t="s">
        <v>490</v>
      </c>
      <c r="T14" s="335" t="s">
        <v>1530</v>
      </c>
      <c r="U14" s="335"/>
      <c r="V14" s="335"/>
      <c r="W14" s="335"/>
      <c r="X14" s="335"/>
      <c r="Y14" s="335"/>
      <c r="Z14" s="335"/>
      <c r="AA14" s="335"/>
      <c r="AB14" s="335"/>
      <c r="AC14" s="335"/>
      <c r="AD14" s="336"/>
    </row>
    <row r="15" spans="1:30" s="29" customFormat="1" ht="21" customHeight="1">
      <c r="A15" s="335" t="s">
        <v>1518</v>
      </c>
      <c r="B15" s="292" t="s">
        <v>1617</v>
      </c>
      <c r="C15" s="335" t="s">
        <v>1654</v>
      </c>
      <c r="D15" s="335" t="s">
        <v>1655</v>
      </c>
      <c r="E15" s="335" t="s">
        <v>1656</v>
      </c>
      <c r="F15" s="335" t="s">
        <v>1657</v>
      </c>
      <c r="G15" s="335" t="s">
        <v>1658</v>
      </c>
      <c r="H15" s="335" t="s">
        <v>1659</v>
      </c>
      <c r="I15" s="335" t="s">
        <v>1660</v>
      </c>
      <c r="J15" s="335"/>
      <c r="K15" s="336" t="s">
        <v>1661</v>
      </c>
      <c r="L15" s="335"/>
      <c r="M15" s="335"/>
      <c r="N15" s="335"/>
      <c r="O15" s="335"/>
      <c r="P15" s="335"/>
      <c r="Q15" s="335"/>
      <c r="R15" s="335" t="s">
        <v>631</v>
      </c>
      <c r="S15" s="335" t="s">
        <v>1641</v>
      </c>
      <c r="T15" s="335"/>
      <c r="U15" s="335"/>
      <c r="V15" s="335"/>
      <c r="W15" s="335"/>
      <c r="X15" s="335"/>
      <c r="Y15" s="335"/>
      <c r="Z15" s="335"/>
      <c r="AA15" s="335"/>
      <c r="AB15" s="335"/>
      <c r="AC15" s="335"/>
      <c r="AD15" s="336"/>
    </row>
    <row r="16" spans="1:30" s="29" customFormat="1" ht="28.5">
      <c r="A16" s="335" t="s">
        <v>1532</v>
      </c>
      <c r="B16" s="292" t="s">
        <v>1617</v>
      </c>
      <c r="C16" s="335" t="s">
        <v>1662</v>
      </c>
      <c r="D16" s="335" t="s">
        <v>1663</v>
      </c>
      <c r="E16" s="335" t="s">
        <v>1664</v>
      </c>
      <c r="F16" s="335" t="s">
        <v>1665</v>
      </c>
      <c r="G16" s="335" t="s">
        <v>1666</v>
      </c>
      <c r="H16" s="335" t="s">
        <v>1667</v>
      </c>
      <c r="I16" s="335" t="s">
        <v>1668</v>
      </c>
      <c r="J16" s="335" t="s">
        <v>1669</v>
      </c>
      <c r="K16" s="336" t="s">
        <v>1670</v>
      </c>
      <c r="L16" s="335" t="s">
        <v>958</v>
      </c>
      <c r="M16" s="335"/>
      <c r="N16" s="335"/>
      <c r="O16" s="335"/>
      <c r="P16" s="335"/>
      <c r="Q16" s="335"/>
      <c r="R16" s="335" t="s">
        <v>631</v>
      </c>
      <c r="S16" s="335" t="s">
        <v>1564</v>
      </c>
      <c r="T16" s="335"/>
      <c r="U16" s="335"/>
      <c r="V16" s="335"/>
      <c r="W16" s="335"/>
      <c r="X16" s="335"/>
      <c r="Y16" s="335"/>
      <c r="Z16" s="335"/>
      <c r="AA16" s="335"/>
      <c r="AB16" s="335"/>
      <c r="AC16" s="335"/>
      <c r="AD16" s="336"/>
    </row>
    <row r="17" spans="1:30" s="29" customFormat="1" ht="28.5">
      <c r="A17" s="335" t="s">
        <v>1518</v>
      </c>
      <c r="B17" s="292" t="s">
        <v>1617</v>
      </c>
      <c r="C17" s="335" t="s">
        <v>1671</v>
      </c>
      <c r="D17" s="335" t="s">
        <v>1672</v>
      </c>
      <c r="E17" s="335" t="s">
        <v>1673</v>
      </c>
      <c r="F17" s="335" t="s">
        <v>1674</v>
      </c>
      <c r="G17" s="335" t="s">
        <v>1675</v>
      </c>
      <c r="H17" s="335" t="s">
        <v>1676</v>
      </c>
      <c r="I17" s="335" t="s">
        <v>1677</v>
      </c>
      <c r="J17" s="335" t="s">
        <v>1678</v>
      </c>
      <c r="K17" s="336" t="s">
        <v>1670</v>
      </c>
      <c r="L17" s="335"/>
      <c r="M17" s="335"/>
      <c r="N17" s="335"/>
      <c r="O17" s="335"/>
      <c r="P17" s="335"/>
      <c r="Q17" s="335"/>
      <c r="R17" s="335" t="s">
        <v>631</v>
      </c>
      <c r="S17" s="335" t="s">
        <v>1564</v>
      </c>
      <c r="T17" s="335"/>
      <c r="U17" s="335"/>
      <c r="V17" s="335"/>
      <c r="W17" s="335"/>
      <c r="X17" s="335"/>
      <c r="Y17" s="335"/>
      <c r="Z17" s="335"/>
      <c r="AA17" s="335"/>
      <c r="AB17" s="335"/>
      <c r="AC17" s="335"/>
      <c r="AD17" s="336"/>
    </row>
    <row r="18" spans="1:30" s="29" customFormat="1" ht="106.5" customHeight="1">
      <c r="A18" s="335" t="s">
        <v>1532</v>
      </c>
      <c r="B18" s="292" t="s">
        <v>1617</v>
      </c>
      <c r="C18" s="335" t="s">
        <v>1679</v>
      </c>
      <c r="D18" s="335" t="s">
        <v>1680</v>
      </c>
      <c r="E18" s="335" t="s">
        <v>1681</v>
      </c>
      <c r="F18" s="335" t="s">
        <v>1682</v>
      </c>
      <c r="G18" s="335" t="s">
        <v>1683</v>
      </c>
      <c r="H18" s="335" t="s">
        <v>1684</v>
      </c>
      <c r="I18" s="262" t="s">
        <v>1685</v>
      </c>
      <c r="J18" s="335" t="s">
        <v>1686</v>
      </c>
      <c r="K18" s="336" t="s">
        <v>1687</v>
      </c>
      <c r="L18" s="336" t="s">
        <v>1688</v>
      </c>
      <c r="M18" s="336" t="s">
        <v>1689</v>
      </c>
      <c r="N18" s="335"/>
      <c r="O18" s="335"/>
      <c r="P18" s="335"/>
      <c r="Q18" s="335"/>
      <c r="R18" s="335" t="s">
        <v>631</v>
      </c>
      <c r="S18" s="335" t="s">
        <v>1564</v>
      </c>
      <c r="T18" s="335"/>
      <c r="U18" s="335"/>
      <c r="V18" s="335"/>
      <c r="W18" s="335"/>
      <c r="X18" s="335"/>
      <c r="Y18" s="335"/>
      <c r="Z18" s="335"/>
      <c r="AA18" s="335"/>
      <c r="AB18" s="335"/>
      <c r="AC18" s="335"/>
      <c r="AD18" s="336"/>
    </row>
    <row r="19" spans="1:30" s="29" customFormat="1" ht="71.25">
      <c r="A19" s="335" t="s">
        <v>1518</v>
      </c>
      <c r="B19" s="292" t="s">
        <v>1617</v>
      </c>
      <c r="C19" s="335" t="s">
        <v>1690</v>
      </c>
      <c r="D19" s="335" t="s">
        <v>1691</v>
      </c>
      <c r="E19" s="335" t="s">
        <v>1692</v>
      </c>
      <c r="F19" s="335" t="s">
        <v>1693</v>
      </c>
      <c r="G19" s="335" t="s">
        <v>1694</v>
      </c>
      <c r="H19" s="335" t="s">
        <v>1695</v>
      </c>
      <c r="I19" s="335" t="s">
        <v>1696</v>
      </c>
      <c r="J19" s="335" t="s">
        <v>1697</v>
      </c>
      <c r="K19" s="336" t="s">
        <v>1698</v>
      </c>
      <c r="L19" s="336" t="s">
        <v>1699</v>
      </c>
      <c r="M19" s="335"/>
      <c r="N19" s="335"/>
      <c r="O19" s="335"/>
      <c r="P19" s="335"/>
      <c r="Q19" s="335"/>
      <c r="R19" s="335" t="s">
        <v>631</v>
      </c>
      <c r="S19" s="335" t="s">
        <v>1564</v>
      </c>
      <c r="T19" s="335"/>
      <c r="U19" s="335"/>
      <c r="V19" s="335"/>
      <c r="W19" s="335"/>
      <c r="X19" s="335"/>
      <c r="Y19" s="335" t="s">
        <v>487</v>
      </c>
      <c r="Z19" s="335" t="s">
        <v>723</v>
      </c>
      <c r="AA19" s="335"/>
      <c r="AB19" s="335"/>
      <c r="AC19" s="335"/>
      <c r="AD19" s="336"/>
    </row>
    <row r="20" spans="1:30" s="29" customFormat="1" ht="21" customHeight="1">
      <c r="A20" s="335" t="s">
        <v>1532</v>
      </c>
      <c r="B20" s="292" t="s">
        <v>1617</v>
      </c>
      <c r="C20" s="335" t="s">
        <v>1700</v>
      </c>
      <c r="D20" s="335" t="s">
        <v>1701</v>
      </c>
      <c r="E20" s="335" t="s">
        <v>1702</v>
      </c>
      <c r="F20" s="335" t="s">
        <v>1703</v>
      </c>
      <c r="G20" s="335" t="s">
        <v>1704</v>
      </c>
      <c r="H20" s="335" t="s">
        <v>1705</v>
      </c>
      <c r="I20" s="262" t="s">
        <v>1706</v>
      </c>
      <c r="J20" s="335" t="s">
        <v>1707</v>
      </c>
      <c r="K20" s="336" t="s">
        <v>1708</v>
      </c>
      <c r="L20" s="335" t="s">
        <v>1709</v>
      </c>
      <c r="M20" s="335"/>
      <c r="N20" s="335"/>
      <c r="O20" s="335"/>
      <c r="P20" s="335"/>
      <c r="Q20" s="335"/>
      <c r="R20" s="335" t="s">
        <v>631</v>
      </c>
      <c r="S20" s="335" t="s">
        <v>1641</v>
      </c>
      <c r="T20" s="335"/>
      <c r="U20" s="335"/>
      <c r="V20" s="335"/>
      <c r="W20" s="335"/>
      <c r="X20" s="335"/>
      <c r="Y20" s="335"/>
      <c r="Z20" s="335"/>
      <c r="AA20" s="335"/>
      <c r="AB20" s="335"/>
      <c r="AC20" s="335"/>
      <c r="AD20" s="336"/>
    </row>
    <row r="21" spans="1:30" s="29" customFormat="1" ht="21" customHeight="1">
      <c r="A21" s="335" t="s">
        <v>1518</v>
      </c>
      <c r="B21" s="292" t="s">
        <v>1617</v>
      </c>
      <c r="C21" s="335" t="s">
        <v>1710</v>
      </c>
      <c r="D21" s="335" t="s">
        <v>1711</v>
      </c>
      <c r="E21" s="335" t="s">
        <v>1692</v>
      </c>
      <c r="F21" s="335" t="s">
        <v>1693</v>
      </c>
      <c r="G21" s="335" t="s">
        <v>1694</v>
      </c>
      <c r="H21" s="335" t="s">
        <v>1712</v>
      </c>
      <c r="I21" s="335" t="s">
        <v>1713</v>
      </c>
      <c r="J21" s="335"/>
      <c r="K21" s="336" t="s">
        <v>1714</v>
      </c>
      <c r="L21" s="335"/>
      <c r="M21" s="335"/>
      <c r="N21" s="335"/>
      <c r="O21" s="335"/>
      <c r="P21" s="335"/>
      <c r="Q21" s="335"/>
      <c r="R21" s="335" t="s">
        <v>631</v>
      </c>
      <c r="S21" s="335" t="s">
        <v>1641</v>
      </c>
      <c r="T21" s="335"/>
      <c r="U21" s="335"/>
      <c r="V21" s="335"/>
      <c r="W21" s="335"/>
      <c r="X21" s="335"/>
      <c r="Y21" s="335" t="s">
        <v>487</v>
      </c>
      <c r="Z21" s="336" t="s">
        <v>1715</v>
      </c>
      <c r="AA21" s="335"/>
      <c r="AB21" s="335"/>
      <c r="AC21" s="335"/>
      <c r="AD21" s="336"/>
    </row>
    <row r="22" spans="1:30" s="29" customFormat="1" ht="21" customHeight="1">
      <c r="A22" s="335" t="s">
        <v>1532</v>
      </c>
      <c r="B22" s="292" t="s">
        <v>1617</v>
      </c>
      <c r="C22" s="335" t="s">
        <v>1716</v>
      </c>
      <c r="D22" s="335" t="s">
        <v>1717</v>
      </c>
      <c r="E22" s="335" t="s">
        <v>1718</v>
      </c>
      <c r="F22" s="335" t="s">
        <v>1719</v>
      </c>
      <c r="G22" s="335" t="s">
        <v>1720</v>
      </c>
      <c r="H22" s="335" t="s">
        <v>1721</v>
      </c>
      <c r="I22" s="335" t="s">
        <v>1722</v>
      </c>
      <c r="J22" s="335"/>
      <c r="K22" s="336" t="s">
        <v>1723</v>
      </c>
      <c r="L22" s="335"/>
      <c r="M22" s="335"/>
      <c r="N22" s="335"/>
      <c r="O22" s="335"/>
      <c r="P22" s="335"/>
      <c r="Q22" s="335"/>
      <c r="R22" s="335" t="s">
        <v>631</v>
      </c>
      <c r="S22" s="335" t="s">
        <v>1641</v>
      </c>
      <c r="T22" s="335"/>
      <c r="U22" s="335"/>
      <c r="V22" s="335"/>
      <c r="W22" s="335"/>
      <c r="X22" s="335"/>
      <c r="Y22" s="335"/>
      <c r="Z22" s="335"/>
      <c r="AA22" s="335"/>
      <c r="AB22" s="335"/>
      <c r="AC22" s="335"/>
      <c r="AD22" s="336"/>
    </row>
    <row r="23" spans="1:30" s="29" customFormat="1" ht="99.75">
      <c r="A23" s="335" t="s">
        <v>1518</v>
      </c>
      <c r="B23" s="292" t="s">
        <v>1617</v>
      </c>
      <c r="C23" s="335" t="s">
        <v>1724</v>
      </c>
      <c r="D23" s="335" t="s">
        <v>1725</v>
      </c>
      <c r="E23" s="335" t="s">
        <v>1726</v>
      </c>
      <c r="F23" s="335" t="s">
        <v>1727</v>
      </c>
      <c r="G23" s="335" t="s">
        <v>1728</v>
      </c>
      <c r="H23" s="335" t="s">
        <v>1729</v>
      </c>
      <c r="I23" s="335" t="s">
        <v>1730</v>
      </c>
      <c r="J23" s="335" t="s">
        <v>1731</v>
      </c>
      <c r="K23" s="336" t="s">
        <v>1732</v>
      </c>
      <c r="L23" s="335"/>
      <c r="M23" s="335"/>
      <c r="N23" s="335"/>
      <c r="O23" s="335"/>
      <c r="P23" s="335"/>
      <c r="Q23" s="335"/>
      <c r="R23" s="335" t="s">
        <v>631</v>
      </c>
      <c r="S23" s="335" t="s">
        <v>1641</v>
      </c>
      <c r="T23" s="335"/>
      <c r="U23" s="335"/>
      <c r="V23" s="335"/>
      <c r="W23" s="335"/>
      <c r="X23" s="335"/>
      <c r="Y23" s="335"/>
      <c r="Z23" s="335"/>
      <c r="AA23" s="335" t="s">
        <v>487</v>
      </c>
      <c r="AB23" s="335" t="s">
        <v>1733</v>
      </c>
      <c r="AC23" s="335" t="s">
        <v>487</v>
      </c>
      <c r="AD23" s="336" t="s">
        <v>1734</v>
      </c>
    </row>
    <row r="24" spans="1:30" s="29" customFormat="1" ht="21" customHeight="1">
      <c r="A24" s="335" t="s">
        <v>1532</v>
      </c>
      <c r="B24" s="292" t="s">
        <v>1617</v>
      </c>
      <c r="C24" s="335" t="s">
        <v>1735</v>
      </c>
      <c r="D24" s="335" t="s">
        <v>1736</v>
      </c>
      <c r="E24" s="335" t="s">
        <v>1737</v>
      </c>
      <c r="F24" s="335" t="s">
        <v>1738</v>
      </c>
      <c r="G24" s="335" t="s">
        <v>1739</v>
      </c>
      <c r="H24" s="335" t="s">
        <v>1740</v>
      </c>
      <c r="I24" s="335" t="s">
        <v>1741</v>
      </c>
      <c r="J24" s="335"/>
      <c r="K24" s="336" t="s">
        <v>1742</v>
      </c>
      <c r="L24" s="335"/>
      <c r="M24" s="335"/>
      <c r="N24" s="335"/>
      <c r="O24" s="335"/>
      <c r="P24" s="335"/>
      <c r="Q24" s="335"/>
      <c r="R24" s="335" t="s">
        <v>631</v>
      </c>
      <c r="S24" s="335" t="s">
        <v>1554</v>
      </c>
      <c r="T24" s="335"/>
      <c r="U24" s="335"/>
      <c r="V24" s="335"/>
      <c r="W24" s="335"/>
      <c r="X24" s="335"/>
      <c r="Y24" s="335"/>
      <c r="Z24" s="335"/>
      <c r="AA24" s="335"/>
      <c r="AB24" s="335"/>
      <c r="AC24" s="335"/>
      <c r="AD24" s="336"/>
    </row>
    <row r="25" spans="1:30" s="29" customFormat="1" ht="21" customHeight="1">
      <c r="A25" s="335" t="s">
        <v>1518</v>
      </c>
      <c r="B25" s="292" t="s">
        <v>1617</v>
      </c>
      <c r="C25" s="335" t="s">
        <v>1743</v>
      </c>
      <c r="D25" s="335" t="s">
        <v>1744</v>
      </c>
      <c r="E25" s="335" t="s">
        <v>1745</v>
      </c>
      <c r="F25" s="335" t="s">
        <v>1746</v>
      </c>
      <c r="G25" s="335" t="s">
        <v>1747</v>
      </c>
      <c r="H25" s="335" t="s">
        <v>1748</v>
      </c>
      <c r="I25" s="335" t="s">
        <v>1749</v>
      </c>
      <c r="J25" s="336"/>
      <c r="K25" s="336" t="s">
        <v>1750</v>
      </c>
      <c r="L25" s="335"/>
      <c r="M25" s="335"/>
      <c r="N25" s="335"/>
      <c r="O25" s="335"/>
      <c r="P25" s="335"/>
      <c r="Q25" s="335"/>
      <c r="R25" s="335" t="s">
        <v>631</v>
      </c>
      <c r="S25" s="335" t="s">
        <v>1554</v>
      </c>
      <c r="T25" s="335"/>
      <c r="U25" s="335"/>
      <c r="V25" s="335"/>
      <c r="W25" s="335"/>
      <c r="X25" s="335"/>
      <c r="Y25" s="335"/>
      <c r="Z25" s="335"/>
      <c r="AA25" s="335"/>
      <c r="AB25" s="335"/>
      <c r="AC25" s="335"/>
      <c r="AD25" s="336"/>
    </row>
    <row r="26" spans="1:30" s="29" customFormat="1" ht="28.5">
      <c r="A26" s="335" t="s">
        <v>1532</v>
      </c>
      <c r="B26" s="292" t="s">
        <v>1617</v>
      </c>
      <c r="C26" s="335" t="s">
        <v>1751</v>
      </c>
      <c r="D26" s="335" t="s">
        <v>1752</v>
      </c>
      <c r="E26" s="335" t="s">
        <v>1753</v>
      </c>
      <c r="F26" s="335" t="s">
        <v>1754</v>
      </c>
      <c r="G26" s="335" t="s">
        <v>1755</v>
      </c>
      <c r="H26" s="335" t="s">
        <v>1756</v>
      </c>
      <c r="I26" s="335" t="s">
        <v>1757</v>
      </c>
      <c r="J26" s="335"/>
      <c r="K26" s="336" t="s">
        <v>1758</v>
      </c>
      <c r="L26" s="335" t="s">
        <v>1759</v>
      </c>
      <c r="M26" s="335"/>
      <c r="N26" s="335"/>
      <c r="O26" s="335"/>
      <c r="P26" s="335"/>
      <c r="Q26" s="335"/>
      <c r="R26" s="335" t="s">
        <v>631</v>
      </c>
      <c r="S26" s="335" t="s">
        <v>1760</v>
      </c>
      <c r="T26" s="335"/>
      <c r="U26" s="335"/>
      <c r="V26" s="335"/>
      <c r="W26" s="335"/>
      <c r="X26" s="335"/>
      <c r="Y26" s="335"/>
      <c r="Z26" s="335"/>
      <c r="AA26" s="335"/>
      <c r="AB26" s="335"/>
      <c r="AC26" s="335"/>
      <c r="AD26" s="336"/>
    </row>
    <row r="27" spans="1:30" s="29" customFormat="1" ht="115.5" customHeight="1">
      <c r="A27" s="335" t="s">
        <v>1532</v>
      </c>
      <c r="B27" s="292" t="s">
        <v>1617</v>
      </c>
      <c r="C27" s="335" t="s">
        <v>1761</v>
      </c>
      <c r="D27" s="335" t="s">
        <v>1762</v>
      </c>
      <c r="E27" s="335" t="s">
        <v>1763</v>
      </c>
      <c r="F27" s="335" t="s">
        <v>1764</v>
      </c>
      <c r="G27" s="335" t="s">
        <v>1765</v>
      </c>
      <c r="H27" s="335" t="s">
        <v>1766</v>
      </c>
      <c r="I27" s="335" t="s">
        <v>1767</v>
      </c>
      <c r="J27" s="335" t="s">
        <v>1768</v>
      </c>
      <c r="K27" s="336" t="s">
        <v>1769</v>
      </c>
      <c r="L27" s="336" t="s">
        <v>1770</v>
      </c>
      <c r="M27" s="337" t="s">
        <v>1771</v>
      </c>
      <c r="N27" s="335"/>
      <c r="O27" s="335"/>
      <c r="P27" s="335"/>
      <c r="Q27" s="335"/>
      <c r="R27" s="335" t="s">
        <v>631</v>
      </c>
      <c r="S27" s="335" t="s">
        <v>1554</v>
      </c>
      <c r="T27" s="335"/>
      <c r="U27" s="335" t="s">
        <v>487</v>
      </c>
      <c r="V27" s="335" t="s">
        <v>1772</v>
      </c>
      <c r="W27" s="335"/>
      <c r="X27" s="335"/>
      <c r="Y27" s="335" t="s">
        <v>487</v>
      </c>
      <c r="Z27" s="335" t="s">
        <v>1772</v>
      </c>
      <c r="AA27" s="335"/>
      <c r="AB27" s="335"/>
      <c r="AC27" s="335"/>
      <c r="AD27" s="336"/>
    </row>
    <row r="28" spans="1:30" s="29" customFormat="1" ht="21" customHeight="1">
      <c r="A28" s="335" t="s">
        <v>1518</v>
      </c>
      <c r="B28" s="292" t="s">
        <v>1617</v>
      </c>
      <c r="C28" s="335" t="s">
        <v>1773</v>
      </c>
      <c r="D28" s="335" t="s">
        <v>1774</v>
      </c>
      <c r="E28" s="335" t="s">
        <v>1775</v>
      </c>
      <c r="F28" s="335" t="s">
        <v>1776</v>
      </c>
      <c r="G28" s="335" t="s">
        <v>1777</v>
      </c>
      <c r="H28" s="335" t="s">
        <v>1778</v>
      </c>
      <c r="I28" s="335" t="s">
        <v>1779</v>
      </c>
      <c r="J28" s="335" t="s">
        <v>1780</v>
      </c>
      <c r="K28" s="336" t="s">
        <v>1750</v>
      </c>
      <c r="L28" s="335"/>
      <c r="M28" s="335"/>
      <c r="N28" s="335"/>
      <c r="O28" s="335"/>
      <c r="P28" s="335"/>
      <c r="Q28" s="335"/>
      <c r="R28" s="335" t="s">
        <v>631</v>
      </c>
      <c r="S28" s="335" t="s">
        <v>1554</v>
      </c>
      <c r="T28" s="335"/>
      <c r="U28" s="335"/>
      <c r="V28" s="335"/>
      <c r="W28" s="335"/>
      <c r="X28" s="335"/>
      <c r="Y28" s="335"/>
      <c r="Z28" s="335"/>
      <c r="AA28" s="335"/>
      <c r="AB28" s="335"/>
      <c r="AC28" s="335"/>
      <c r="AD28" s="336"/>
    </row>
    <row r="29" spans="1:30" s="29" customFormat="1" ht="57">
      <c r="A29" s="335" t="s">
        <v>1532</v>
      </c>
      <c r="B29" s="292" t="s">
        <v>1617</v>
      </c>
      <c r="C29" s="335" t="s">
        <v>1781</v>
      </c>
      <c r="D29" s="335" t="s">
        <v>1782</v>
      </c>
      <c r="E29" s="335" t="s">
        <v>1783</v>
      </c>
      <c r="F29" s="335" t="s">
        <v>1784</v>
      </c>
      <c r="G29" s="335" t="s">
        <v>1785</v>
      </c>
      <c r="H29" s="335" t="s">
        <v>1786</v>
      </c>
      <c r="I29" s="335" t="s">
        <v>1787</v>
      </c>
      <c r="J29" s="335" t="s">
        <v>1788</v>
      </c>
      <c r="K29" s="336" t="s">
        <v>1789</v>
      </c>
      <c r="L29" s="335"/>
      <c r="M29" s="335"/>
      <c r="N29" s="335"/>
      <c r="O29" s="335"/>
      <c r="P29" s="335"/>
      <c r="Q29" s="335"/>
      <c r="R29" s="335" t="s">
        <v>631</v>
      </c>
      <c r="S29" s="335" t="s">
        <v>1554</v>
      </c>
      <c r="T29" s="335"/>
      <c r="U29" s="335"/>
      <c r="V29" s="335"/>
      <c r="W29" s="335"/>
      <c r="X29" s="335"/>
      <c r="Y29" s="335"/>
      <c r="Z29" s="335"/>
      <c r="AA29" s="335"/>
      <c r="AB29" s="335"/>
      <c r="AC29" s="335"/>
      <c r="AD29" s="336"/>
    </row>
    <row r="30" spans="1:30" s="29" customFormat="1" ht="27.75" customHeight="1">
      <c r="A30" s="335" t="s">
        <v>1518</v>
      </c>
      <c r="B30" s="292" t="s">
        <v>1617</v>
      </c>
      <c r="C30" s="335" t="s">
        <v>1790</v>
      </c>
      <c r="D30" s="335" t="s">
        <v>1791</v>
      </c>
      <c r="E30" s="335" t="s">
        <v>1792</v>
      </c>
      <c r="F30" s="335" t="s">
        <v>1793</v>
      </c>
      <c r="G30" s="335" t="s">
        <v>1794</v>
      </c>
      <c r="H30" s="335" t="s">
        <v>1795</v>
      </c>
      <c r="I30" s="335" t="s">
        <v>1796</v>
      </c>
      <c r="J30" s="335" t="s">
        <v>1797</v>
      </c>
      <c r="K30" s="336" t="s">
        <v>1798</v>
      </c>
      <c r="L30" s="335" t="s">
        <v>1799</v>
      </c>
      <c r="M30" s="335"/>
      <c r="N30" s="335"/>
      <c r="O30" s="335"/>
      <c r="P30" s="335"/>
      <c r="Q30" s="335"/>
      <c r="R30" s="335" t="s">
        <v>631</v>
      </c>
      <c r="S30" s="335" t="s">
        <v>1554</v>
      </c>
      <c r="T30" s="335"/>
      <c r="U30" s="335"/>
      <c r="V30" s="335"/>
      <c r="W30" s="335"/>
      <c r="X30" s="335"/>
      <c r="Y30" s="335"/>
      <c r="Z30" s="335"/>
      <c r="AA30" s="335"/>
      <c r="AB30" s="335"/>
      <c r="AC30" s="335" t="s">
        <v>487</v>
      </c>
      <c r="AD30" s="336" t="s">
        <v>1800</v>
      </c>
    </row>
    <row r="31" spans="1:30" s="29" customFormat="1" ht="71.25">
      <c r="A31" s="335" t="s">
        <v>1532</v>
      </c>
      <c r="B31" s="292" t="s">
        <v>1617</v>
      </c>
      <c r="C31" s="335" t="s">
        <v>1801</v>
      </c>
      <c r="D31" s="335" t="s">
        <v>1802</v>
      </c>
      <c r="E31" s="335" t="s">
        <v>1803</v>
      </c>
      <c r="F31" s="335" t="s">
        <v>1804</v>
      </c>
      <c r="G31" s="335" t="s">
        <v>1805</v>
      </c>
      <c r="H31" s="335" t="s">
        <v>1806</v>
      </c>
      <c r="I31" s="335" t="s">
        <v>1807</v>
      </c>
      <c r="J31" s="267" t="s">
        <v>1808</v>
      </c>
      <c r="K31" s="336" t="s">
        <v>1809</v>
      </c>
      <c r="L31" s="336" t="s">
        <v>1810</v>
      </c>
      <c r="M31" s="336" t="s">
        <v>1811</v>
      </c>
      <c r="N31" s="335"/>
      <c r="O31" s="335"/>
      <c r="P31" s="335"/>
      <c r="Q31" s="335"/>
      <c r="R31" s="335" t="s">
        <v>631</v>
      </c>
      <c r="S31" s="335" t="s">
        <v>1564</v>
      </c>
      <c r="T31" s="335"/>
      <c r="U31" s="335"/>
      <c r="V31" s="335"/>
      <c r="W31" s="335"/>
      <c r="X31" s="335"/>
      <c r="Y31" s="335"/>
      <c r="Z31" s="335"/>
      <c r="AA31" s="335"/>
      <c r="AB31" s="335"/>
      <c r="AC31" s="335" t="s">
        <v>487</v>
      </c>
      <c r="AD31" s="262" t="s">
        <v>1812</v>
      </c>
    </row>
    <row r="32" spans="1:30" s="29" customFormat="1" ht="99.75">
      <c r="A32" s="335" t="s">
        <v>1518</v>
      </c>
      <c r="B32" s="292" t="s">
        <v>1813</v>
      </c>
      <c r="C32" s="335" t="s">
        <v>1814</v>
      </c>
      <c r="D32" s="335" t="s">
        <v>1815</v>
      </c>
      <c r="E32" s="335" t="s">
        <v>1816</v>
      </c>
      <c r="F32" s="335" t="s">
        <v>1817</v>
      </c>
      <c r="G32" s="335" t="s">
        <v>1818</v>
      </c>
      <c r="H32" s="335" t="s">
        <v>1819</v>
      </c>
      <c r="I32" s="335" t="s">
        <v>1820</v>
      </c>
      <c r="J32" s="335" t="s">
        <v>1821</v>
      </c>
      <c r="K32" s="336" t="s">
        <v>1822</v>
      </c>
      <c r="L32" s="336" t="s">
        <v>1823</v>
      </c>
      <c r="M32" s="335"/>
      <c r="N32" s="335" t="s">
        <v>487</v>
      </c>
      <c r="O32" s="335" t="s">
        <v>487</v>
      </c>
      <c r="P32" s="335"/>
      <c r="Q32" s="335"/>
      <c r="R32" s="335" t="s">
        <v>572</v>
      </c>
      <c r="S32" s="335" t="s">
        <v>1824</v>
      </c>
      <c r="T32" s="335" t="s">
        <v>1825</v>
      </c>
      <c r="U32" s="335"/>
      <c r="V32" s="335"/>
      <c r="W32" s="335"/>
      <c r="X32" s="335"/>
      <c r="Y32" s="335"/>
      <c r="Z32" s="335"/>
      <c r="AA32" s="335"/>
      <c r="AB32" s="335"/>
      <c r="AC32" s="335" t="s">
        <v>487</v>
      </c>
      <c r="AD32" s="336" t="s">
        <v>1826</v>
      </c>
    </row>
    <row r="33" spans="1:30" s="29" customFormat="1" ht="21" customHeight="1">
      <c r="A33" s="335" t="s">
        <v>1532</v>
      </c>
      <c r="B33" s="292" t="s">
        <v>1813</v>
      </c>
      <c r="C33" s="335" t="s">
        <v>1827</v>
      </c>
      <c r="D33" s="335" t="s">
        <v>1828</v>
      </c>
      <c r="E33" s="335" t="s">
        <v>1829</v>
      </c>
      <c r="F33" s="335" t="s">
        <v>1830</v>
      </c>
      <c r="G33" s="335" t="s">
        <v>1831</v>
      </c>
      <c r="H33" s="335" t="s">
        <v>1832</v>
      </c>
      <c r="I33" s="335" t="s">
        <v>1833</v>
      </c>
      <c r="J33" s="335" t="s">
        <v>1834</v>
      </c>
      <c r="K33" s="336" t="s">
        <v>1835</v>
      </c>
      <c r="L33" s="335"/>
      <c r="M33" s="335"/>
      <c r="N33" s="335"/>
      <c r="O33" s="335"/>
      <c r="P33" s="335"/>
      <c r="Q33" s="335"/>
      <c r="R33" s="335" t="s">
        <v>631</v>
      </c>
      <c r="S33" s="335" t="s">
        <v>1641</v>
      </c>
      <c r="T33" s="335"/>
      <c r="U33" s="335"/>
      <c r="V33" s="335"/>
      <c r="W33" s="335"/>
      <c r="X33" s="335"/>
      <c r="Y33" s="335"/>
      <c r="Z33" s="335"/>
      <c r="AA33" s="335"/>
      <c r="AB33" s="335"/>
      <c r="AC33" s="335"/>
      <c r="AD33" s="336"/>
    </row>
    <row r="34" spans="1:30" s="29" customFormat="1" ht="28.5">
      <c r="A34" s="335" t="s">
        <v>1518</v>
      </c>
      <c r="B34" s="292" t="s">
        <v>1813</v>
      </c>
      <c r="C34" s="335" t="s">
        <v>1836</v>
      </c>
      <c r="D34" s="335" t="s">
        <v>1837</v>
      </c>
      <c r="E34" s="335" t="s">
        <v>1838</v>
      </c>
      <c r="F34" s="335" t="s">
        <v>1839</v>
      </c>
      <c r="G34" s="335" t="s">
        <v>1840</v>
      </c>
      <c r="H34" s="335" t="s">
        <v>1841</v>
      </c>
      <c r="I34" s="335" t="s">
        <v>1842</v>
      </c>
      <c r="J34" s="335"/>
      <c r="K34" s="336" t="s">
        <v>1843</v>
      </c>
      <c r="L34" s="335"/>
      <c r="M34" s="335"/>
      <c r="N34" s="335"/>
      <c r="O34" s="335"/>
      <c r="P34" s="335"/>
      <c r="Q34" s="335"/>
      <c r="R34" s="335" t="s">
        <v>631</v>
      </c>
      <c r="S34" s="335" t="s">
        <v>1641</v>
      </c>
      <c r="T34" s="335"/>
      <c r="U34" s="335"/>
      <c r="V34" s="335"/>
      <c r="W34" s="335"/>
      <c r="X34" s="335"/>
      <c r="Y34" s="335"/>
      <c r="Z34" s="335"/>
      <c r="AA34" s="335"/>
      <c r="AB34" s="335"/>
      <c r="AC34" s="335"/>
      <c r="AD34" s="336"/>
    </row>
    <row r="35" spans="1:30" s="29" customFormat="1" ht="21" customHeight="1">
      <c r="A35" s="335" t="s">
        <v>1532</v>
      </c>
      <c r="B35" s="292" t="s">
        <v>1813</v>
      </c>
      <c r="C35" s="335" t="s">
        <v>1844</v>
      </c>
      <c r="D35" s="335" t="s">
        <v>1845</v>
      </c>
      <c r="E35" s="335" t="s">
        <v>1846</v>
      </c>
      <c r="F35" s="335" t="s">
        <v>1847</v>
      </c>
      <c r="G35" s="335" t="s">
        <v>1848</v>
      </c>
      <c r="H35" s="335" t="s">
        <v>1849</v>
      </c>
      <c r="I35" s="335" t="s">
        <v>1850</v>
      </c>
      <c r="J35" s="335" t="s">
        <v>1851</v>
      </c>
      <c r="K35" s="336" t="s">
        <v>1708</v>
      </c>
      <c r="L35" s="335"/>
      <c r="M35" s="335" t="s">
        <v>1852</v>
      </c>
      <c r="N35" s="335"/>
      <c r="O35" s="335"/>
      <c r="P35" s="335"/>
      <c r="Q35" s="335"/>
      <c r="R35" s="335" t="s">
        <v>631</v>
      </c>
      <c r="S35" s="335" t="s">
        <v>1853</v>
      </c>
      <c r="T35" s="335"/>
      <c r="U35" s="335"/>
      <c r="V35" s="335"/>
      <c r="W35" s="335"/>
      <c r="X35" s="335"/>
      <c r="Y35" s="335"/>
      <c r="Z35" s="335"/>
      <c r="AA35" s="335"/>
      <c r="AB35" s="335"/>
      <c r="AC35" s="335" t="s">
        <v>487</v>
      </c>
      <c r="AD35" s="336" t="s">
        <v>1854</v>
      </c>
    </row>
    <row r="36" spans="1:30" s="29" customFormat="1" ht="21" customHeight="1">
      <c r="A36" s="335" t="s">
        <v>1518</v>
      </c>
      <c r="B36" s="292" t="s">
        <v>1813</v>
      </c>
      <c r="C36" s="335" t="s">
        <v>1855</v>
      </c>
      <c r="D36" s="335" t="s">
        <v>1856</v>
      </c>
      <c r="E36" s="335" t="s">
        <v>1857</v>
      </c>
      <c r="F36" s="335" t="s">
        <v>1858</v>
      </c>
      <c r="G36" s="335" t="s">
        <v>1859</v>
      </c>
      <c r="H36" s="335" t="s">
        <v>1860</v>
      </c>
      <c r="I36" s="335" t="s">
        <v>1861</v>
      </c>
      <c r="J36" s="335"/>
      <c r="K36" s="336" t="s">
        <v>1862</v>
      </c>
      <c r="L36" s="335"/>
      <c r="M36" s="335"/>
      <c r="N36" s="335"/>
      <c r="O36" s="335"/>
      <c r="P36" s="335"/>
      <c r="Q36" s="335"/>
      <c r="R36" s="335" t="s">
        <v>631</v>
      </c>
      <c r="S36" s="335" t="s">
        <v>1554</v>
      </c>
      <c r="T36" s="335"/>
      <c r="U36" s="335"/>
      <c r="V36" s="335"/>
      <c r="W36" s="335"/>
      <c r="X36" s="335"/>
      <c r="Y36" s="335"/>
      <c r="Z36" s="335"/>
      <c r="AA36" s="335"/>
      <c r="AB36" s="335"/>
      <c r="AC36" s="335"/>
      <c r="AD36" s="336"/>
    </row>
    <row r="37" spans="1:30" s="29" customFormat="1" ht="21" customHeight="1">
      <c r="A37" s="335" t="s">
        <v>1532</v>
      </c>
      <c r="B37" s="292" t="s">
        <v>1813</v>
      </c>
      <c r="C37" s="335" t="s">
        <v>1863</v>
      </c>
      <c r="D37" s="335" t="s">
        <v>1864</v>
      </c>
      <c r="E37" s="335" t="s">
        <v>1865</v>
      </c>
      <c r="F37" s="335" t="s">
        <v>1866</v>
      </c>
      <c r="G37" s="335" t="s">
        <v>1867</v>
      </c>
      <c r="H37" s="335" t="s">
        <v>1868</v>
      </c>
      <c r="I37" s="335" t="s">
        <v>1869</v>
      </c>
      <c r="J37" s="335"/>
      <c r="K37" s="336" t="s">
        <v>1551</v>
      </c>
      <c r="L37" s="335"/>
      <c r="M37" s="335"/>
      <c r="N37" s="335"/>
      <c r="O37" s="335"/>
      <c r="P37" s="335"/>
      <c r="Q37" s="335"/>
      <c r="R37" s="335" t="s">
        <v>631</v>
      </c>
      <c r="S37" s="335" t="s">
        <v>1554</v>
      </c>
      <c r="T37" s="335"/>
      <c r="U37" s="335"/>
      <c r="V37" s="335"/>
      <c r="W37" s="335"/>
      <c r="X37" s="335"/>
      <c r="Y37" s="335"/>
      <c r="Z37" s="335"/>
      <c r="AA37" s="335"/>
      <c r="AB37" s="335"/>
      <c r="AC37" s="335"/>
      <c r="AD37" s="336"/>
    </row>
    <row r="38" spans="1:30" s="29" customFormat="1" ht="42.75">
      <c r="A38" s="335" t="s">
        <v>1518</v>
      </c>
      <c r="B38" s="292" t="s">
        <v>1813</v>
      </c>
      <c r="C38" s="335" t="s">
        <v>1870</v>
      </c>
      <c r="D38" s="335" t="s">
        <v>1871</v>
      </c>
      <c r="E38" s="335" t="s">
        <v>1872</v>
      </c>
      <c r="F38" s="335" t="s">
        <v>1873</v>
      </c>
      <c r="G38" s="335" t="s">
        <v>1874</v>
      </c>
      <c r="H38" s="335" t="s">
        <v>1875</v>
      </c>
      <c r="I38" s="335" t="s">
        <v>1876</v>
      </c>
      <c r="J38" s="335" t="s">
        <v>1877</v>
      </c>
      <c r="K38" s="336" t="s">
        <v>1878</v>
      </c>
      <c r="L38" s="336" t="s">
        <v>1879</v>
      </c>
      <c r="M38" s="335"/>
      <c r="N38" s="335"/>
      <c r="O38" s="335" t="s">
        <v>487</v>
      </c>
      <c r="P38" s="335"/>
      <c r="Q38" s="335"/>
      <c r="R38" s="335" t="s">
        <v>572</v>
      </c>
      <c r="S38" s="335" t="s">
        <v>490</v>
      </c>
      <c r="T38" s="335" t="s">
        <v>1530</v>
      </c>
      <c r="U38" s="335"/>
      <c r="V38" s="335"/>
      <c r="W38" s="335"/>
      <c r="X38" s="335"/>
      <c r="Y38" s="335"/>
      <c r="Z38" s="335"/>
      <c r="AA38" s="335"/>
      <c r="AB38" s="335"/>
      <c r="AC38" s="335" t="s">
        <v>487</v>
      </c>
      <c r="AD38" s="336" t="s">
        <v>1880</v>
      </c>
    </row>
    <row r="39" spans="1:30" s="29" customFormat="1" ht="28.5">
      <c r="A39" s="335" t="s">
        <v>1532</v>
      </c>
      <c r="B39" s="292" t="s">
        <v>1813</v>
      </c>
      <c r="C39" s="335" t="s">
        <v>1881</v>
      </c>
      <c r="D39" s="335" t="s">
        <v>1882</v>
      </c>
      <c r="E39" s="335" t="s">
        <v>1883</v>
      </c>
      <c r="F39" s="335" t="s">
        <v>1884</v>
      </c>
      <c r="G39" s="335" t="s">
        <v>1885</v>
      </c>
      <c r="H39" s="335" t="s">
        <v>1886</v>
      </c>
      <c r="I39" s="335" t="s">
        <v>1887</v>
      </c>
      <c r="J39" s="335" t="s">
        <v>1888</v>
      </c>
      <c r="K39" s="336" t="s">
        <v>1742</v>
      </c>
      <c r="L39" s="335" t="s">
        <v>1889</v>
      </c>
      <c r="M39" s="335"/>
      <c r="N39" s="335"/>
      <c r="O39" s="335"/>
      <c r="P39" s="335"/>
      <c r="Q39" s="335"/>
      <c r="R39" s="335" t="s">
        <v>631</v>
      </c>
      <c r="S39" s="335" t="s">
        <v>1554</v>
      </c>
      <c r="T39" s="335"/>
      <c r="U39" s="335"/>
      <c r="V39" s="335"/>
      <c r="W39" s="335"/>
      <c r="X39" s="335"/>
      <c r="Y39" s="335"/>
      <c r="Z39" s="335"/>
      <c r="AA39" s="335"/>
      <c r="AB39" s="335"/>
      <c r="AC39" s="336" t="s">
        <v>1890</v>
      </c>
      <c r="AD39" s="262" t="s">
        <v>1891</v>
      </c>
    </row>
    <row r="40" spans="1:30" s="100"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0" customFormat="1" ht="20.25" customHeight="1">
      <c r="A41" s="29"/>
      <c r="B41" s="29"/>
      <c r="C41" s="29"/>
      <c r="D41" s="101"/>
      <c r="E41" s="29"/>
      <c r="F41" s="29"/>
      <c r="G41" s="61"/>
      <c r="H41" s="61"/>
      <c r="I41" s="61"/>
      <c r="K41" s="61"/>
      <c r="L41" s="61"/>
      <c r="M41" s="101"/>
      <c r="R41" s="29"/>
      <c r="S41" s="29"/>
      <c r="T41" s="61"/>
      <c r="V41" s="101"/>
      <c r="Z41" s="101"/>
      <c r="AB41" s="101"/>
      <c r="AD41" s="101"/>
    </row>
    <row r="42" spans="1:30" s="100" customFormat="1" ht="20.25" customHeight="1">
      <c r="A42" s="29"/>
      <c r="B42" s="29"/>
      <c r="C42" s="29"/>
      <c r="D42" s="61"/>
      <c r="E42" s="29"/>
      <c r="F42" s="29"/>
      <c r="G42" s="61"/>
      <c r="H42" s="61"/>
      <c r="I42" s="61"/>
      <c r="J42" s="29"/>
      <c r="K42" s="61"/>
      <c r="L42" s="61"/>
      <c r="M42" s="61"/>
      <c r="N42" s="29"/>
      <c r="O42" s="29"/>
      <c r="P42" s="42"/>
      <c r="R42" s="29"/>
      <c r="S42" s="29"/>
      <c r="T42" s="61"/>
      <c r="V42" s="101"/>
      <c r="Y42" s="29"/>
      <c r="Z42" s="61"/>
      <c r="AB42" s="101"/>
      <c r="AC42" s="29"/>
      <c r="AD42" s="61"/>
    </row>
    <row r="43" spans="1:30" s="100" customFormat="1" ht="20.25" customHeight="1">
      <c r="D43" s="101"/>
      <c r="E43" s="101"/>
      <c r="F43" s="101"/>
      <c r="G43" s="101"/>
      <c r="H43" s="101"/>
      <c r="I43" s="101"/>
      <c r="J43" s="101"/>
      <c r="K43" s="101"/>
      <c r="L43" s="101"/>
      <c r="M43" s="101"/>
      <c r="T43" s="101"/>
      <c r="V43" s="101"/>
      <c r="Z43" s="101"/>
      <c r="AB43" s="101"/>
      <c r="AD43" s="101"/>
    </row>
    <row r="44" spans="1:30" s="100" customFormat="1" ht="20.25" customHeight="1">
      <c r="D44" s="101"/>
      <c r="E44" s="101"/>
      <c r="F44" s="101"/>
      <c r="G44" s="101"/>
      <c r="H44" s="101"/>
      <c r="I44" s="101"/>
      <c r="J44" s="101"/>
      <c r="K44" s="101"/>
      <c r="L44" s="101"/>
      <c r="M44" s="101"/>
      <c r="T44" s="101"/>
      <c r="V44" s="101"/>
      <c r="Z44" s="101"/>
      <c r="AB44" s="101"/>
      <c r="AD44" s="101"/>
    </row>
    <row r="45" spans="1:30" s="100" customFormat="1" ht="20.25" customHeight="1">
      <c r="D45" s="101"/>
      <c r="E45" s="101"/>
      <c r="F45" s="101"/>
      <c r="G45" s="101"/>
      <c r="H45" s="101"/>
      <c r="I45" s="101"/>
      <c r="J45" s="101"/>
      <c r="K45" s="101"/>
      <c r="L45" s="101"/>
      <c r="M45" s="101"/>
      <c r="T45" s="101"/>
      <c r="V45" s="101"/>
      <c r="Z45" s="101"/>
      <c r="AB45" s="101"/>
      <c r="AD45" s="101"/>
    </row>
    <row r="46" spans="1:30" s="100" customFormat="1" ht="20.25" customHeight="1">
      <c r="D46" s="101"/>
      <c r="E46" s="101"/>
      <c r="F46" s="101"/>
      <c r="G46" s="101"/>
      <c r="H46" s="101"/>
      <c r="I46" s="101"/>
      <c r="J46" s="101"/>
      <c r="K46" s="101"/>
      <c r="L46" s="101"/>
      <c r="M46" s="101"/>
      <c r="T46" s="101"/>
      <c r="V46" s="101"/>
      <c r="Z46" s="101"/>
      <c r="AB46" s="101"/>
      <c r="AD46" s="101"/>
    </row>
    <row r="47" spans="1:30" s="100" customFormat="1" ht="20.25" customHeight="1">
      <c r="D47" s="101"/>
      <c r="E47" s="101"/>
      <c r="F47" s="101"/>
      <c r="G47" s="101"/>
      <c r="H47" s="101"/>
      <c r="I47" s="101"/>
      <c r="J47" s="101"/>
      <c r="K47" s="101"/>
      <c r="L47" s="101"/>
      <c r="M47" s="101"/>
      <c r="T47" s="101"/>
      <c r="V47" s="101"/>
      <c r="Z47" s="101"/>
      <c r="AB47" s="101"/>
      <c r="AD47" s="101"/>
    </row>
    <row r="48" spans="1:30" s="100" customFormat="1" ht="20.25" customHeight="1">
      <c r="D48" s="101"/>
      <c r="E48" s="101"/>
      <c r="F48" s="101"/>
      <c r="G48" s="101"/>
      <c r="H48" s="101"/>
      <c r="I48" s="101"/>
      <c r="J48" s="101"/>
      <c r="K48" s="101"/>
      <c r="L48" s="101"/>
      <c r="M48" s="101"/>
      <c r="T48" s="101"/>
      <c r="V48" s="101"/>
      <c r="Z48" s="101"/>
      <c r="AB48" s="101"/>
      <c r="AD48" s="101"/>
    </row>
    <row r="49" spans="4:30" s="100" customFormat="1" ht="20.25" customHeight="1">
      <c r="D49" s="101"/>
      <c r="E49" s="101"/>
      <c r="F49" s="101"/>
      <c r="G49" s="101"/>
      <c r="H49" s="101"/>
      <c r="I49" s="101"/>
      <c r="J49" s="101"/>
      <c r="K49" s="101"/>
      <c r="L49" s="101"/>
      <c r="M49" s="101"/>
      <c r="T49" s="101"/>
      <c r="V49" s="101"/>
      <c r="Z49" s="101"/>
      <c r="AB49" s="101"/>
      <c r="AD49" s="101"/>
    </row>
    <row r="50" spans="4:30" s="100" customFormat="1" ht="20.25" customHeight="1">
      <c r="D50" s="101"/>
      <c r="E50" s="101"/>
      <c r="F50" s="101"/>
      <c r="G50" s="101"/>
      <c r="H50" s="101"/>
      <c r="I50" s="101"/>
      <c r="J50" s="101"/>
      <c r="K50" s="101"/>
      <c r="L50" s="101"/>
      <c r="M50" s="101"/>
      <c r="T50" s="101"/>
      <c r="V50" s="101"/>
      <c r="Z50" s="101"/>
      <c r="AB50" s="101"/>
      <c r="AD50" s="101"/>
    </row>
    <row r="51" spans="4:30" s="100" customFormat="1" ht="20.25" customHeight="1">
      <c r="D51" s="101"/>
      <c r="E51" s="101"/>
      <c r="F51" s="101"/>
      <c r="G51" s="101"/>
      <c r="H51" s="101"/>
      <c r="I51" s="101"/>
      <c r="J51" s="101"/>
      <c r="K51" s="101"/>
      <c r="L51" s="101"/>
      <c r="M51" s="101"/>
      <c r="T51" s="101"/>
      <c r="V51" s="101"/>
      <c r="Z51" s="101"/>
      <c r="AB51" s="101"/>
      <c r="AD51" s="101"/>
    </row>
    <row r="52" spans="4:30" s="100" customFormat="1" ht="20.25" customHeight="1">
      <c r="D52" s="101"/>
      <c r="E52" s="101"/>
      <c r="F52" s="101"/>
      <c r="G52" s="101"/>
      <c r="H52" s="101"/>
      <c r="I52" s="101"/>
      <c r="J52" s="101"/>
      <c r="K52" s="101"/>
      <c r="L52" s="101"/>
      <c r="M52" s="101"/>
      <c r="T52" s="101"/>
      <c r="V52" s="101"/>
      <c r="Z52" s="101"/>
      <c r="AB52" s="101"/>
      <c r="AD52" s="101"/>
    </row>
    <row r="53" spans="4:30" s="100" customFormat="1" ht="20.25" customHeight="1">
      <c r="D53" s="101"/>
      <c r="E53" s="101"/>
      <c r="F53" s="101"/>
      <c r="G53" s="101"/>
      <c r="H53" s="101"/>
      <c r="I53" s="101"/>
      <c r="J53" s="101"/>
      <c r="K53" s="101"/>
      <c r="L53" s="101"/>
      <c r="M53" s="101"/>
      <c r="T53" s="101"/>
      <c r="V53" s="101"/>
      <c r="Z53" s="101"/>
      <c r="AB53" s="101"/>
      <c r="AD53" s="101"/>
    </row>
    <row r="54" spans="4:30" s="100" customFormat="1" ht="20.25" customHeight="1">
      <c r="D54" s="101"/>
      <c r="E54" s="101"/>
      <c r="F54" s="101"/>
      <c r="G54" s="101"/>
      <c r="H54" s="101"/>
      <c r="I54" s="101"/>
      <c r="J54" s="101"/>
      <c r="K54" s="101"/>
      <c r="L54" s="101"/>
      <c r="M54" s="101"/>
      <c r="T54" s="101"/>
      <c r="V54" s="101"/>
      <c r="Z54" s="101"/>
      <c r="AB54" s="101"/>
      <c r="AD54" s="101"/>
    </row>
    <row r="55" spans="4:30" s="100" customFormat="1" ht="20.25" customHeight="1">
      <c r="D55" s="101"/>
      <c r="E55" s="101"/>
      <c r="F55" s="101"/>
      <c r="G55" s="101"/>
      <c r="H55" s="101"/>
      <c r="I55" s="101"/>
      <c r="J55" s="101"/>
      <c r="K55" s="101"/>
      <c r="L55" s="101"/>
      <c r="M55" s="101"/>
      <c r="T55" s="101"/>
      <c r="V55" s="101"/>
      <c r="Z55" s="101"/>
      <c r="AB55" s="101"/>
      <c r="AD55" s="101"/>
    </row>
    <row r="56" spans="4:30" s="100" customFormat="1" ht="20.25" customHeight="1">
      <c r="D56" s="101"/>
      <c r="E56" s="101"/>
      <c r="F56" s="101"/>
      <c r="G56" s="101"/>
      <c r="H56" s="101"/>
      <c r="I56" s="101"/>
      <c r="J56" s="101"/>
      <c r="K56" s="101"/>
      <c r="L56" s="101"/>
      <c r="M56" s="101"/>
      <c r="T56" s="101"/>
      <c r="V56" s="101"/>
      <c r="Z56" s="101"/>
      <c r="AB56" s="101"/>
      <c r="AD56" s="101"/>
    </row>
    <row r="57" spans="4:30" s="100" customFormat="1" ht="20.25" customHeight="1">
      <c r="D57" s="101"/>
      <c r="E57" s="101"/>
      <c r="F57" s="101"/>
      <c r="G57" s="101"/>
      <c r="H57" s="101"/>
      <c r="I57" s="101"/>
      <c r="J57" s="101"/>
      <c r="K57" s="101"/>
      <c r="L57" s="101"/>
      <c r="M57" s="101"/>
      <c r="T57" s="101"/>
      <c r="V57" s="101"/>
      <c r="Z57" s="101"/>
      <c r="AB57" s="101"/>
      <c r="AD57" s="101"/>
    </row>
    <row r="58" spans="4:30" s="100" customFormat="1" ht="20.25" customHeight="1">
      <c r="D58" s="101"/>
      <c r="E58" s="101"/>
      <c r="F58" s="101"/>
      <c r="G58" s="101"/>
      <c r="H58" s="101"/>
      <c r="I58" s="101"/>
      <c r="J58" s="101"/>
      <c r="K58" s="101"/>
      <c r="L58" s="101"/>
      <c r="M58" s="101"/>
      <c r="T58" s="101"/>
      <c r="V58" s="101"/>
      <c r="Z58" s="101"/>
      <c r="AB58" s="101"/>
      <c r="AD58" s="101"/>
    </row>
    <row r="59" spans="4:30" s="100" customFormat="1" ht="20.25" customHeight="1">
      <c r="D59" s="101"/>
      <c r="E59" s="101"/>
      <c r="F59" s="101"/>
      <c r="G59" s="101"/>
      <c r="H59" s="101"/>
      <c r="I59" s="101"/>
      <c r="J59" s="101"/>
      <c r="K59" s="101"/>
      <c r="L59" s="101"/>
      <c r="M59" s="101"/>
      <c r="T59" s="101"/>
      <c r="V59" s="101"/>
      <c r="Z59" s="101"/>
      <c r="AB59" s="101"/>
      <c r="AD59" s="101"/>
    </row>
    <row r="60" spans="4:30" s="100" customFormat="1" ht="20.25" customHeight="1">
      <c r="D60" s="101"/>
      <c r="E60" s="101"/>
      <c r="F60" s="101"/>
      <c r="G60" s="101"/>
      <c r="H60" s="101"/>
      <c r="I60" s="101"/>
      <c r="J60" s="101"/>
      <c r="K60" s="101"/>
      <c r="L60" s="101"/>
      <c r="M60" s="101"/>
      <c r="T60" s="101"/>
      <c r="V60" s="101"/>
      <c r="Z60" s="101"/>
      <c r="AB60" s="101"/>
      <c r="AD60" s="101"/>
    </row>
    <row r="61" spans="4:30" s="100" customFormat="1" ht="20.25" customHeight="1">
      <c r="D61" s="101"/>
      <c r="E61" s="101"/>
      <c r="F61" s="101"/>
      <c r="G61" s="101"/>
      <c r="H61" s="101"/>
      <c r="I61" s="101"/>
      <c r="J61" s="101"/>
      <c r="K61" s="101"/>
      <c r="L61" s="101"/>
      <c r="M61" s="101"/>
      <c r="T61" s="101"/>
      <c r="V61" s="101"/>
      <c r="Z61" s="101"/>
      <c r="AB61" s="101"/>
      <c r="AD61" s="101"/>
    </row>
    <row r="62" spans="4:30" s="100" customFormat="1" ht="20.25" customHeight="1">
      <c r="D62" s="101"/>
      <c r="E62" s="101"/>
      <c r="F62" s="101"/>
      <c r="G62" s="101"/>
      <c r="H62" s="101"/>
      <c r="I62" s="101"/>
      <c r="J62" s="101"/>
      <c r="K62" s="101"/>
      <c r="L62" s="101"/>
      <c r="M62" s="101"/>
      <c r="T62" s="101"/>
      <c r="V62" s="101"/>
      <c r="Z62" s="101"/>
      <c r="AB62" s="101"/>
      <c r="AD62" s="101"/>
    </row>
    <row r="63" spans="4:30" s="100" customFormat="1" ht="20.25" customHeight="1">
      <c r="D63" s="101"/>
      <c r="E63" s="101"/>
      <c r="F63" s="101"/>
      <c r="G63" s="101"/>
      <c r="H63" s="101"/>
      <c r="I63" s="101"/>
      <c r="J63" s="101"/>
      <c r="K63" s="101"/>
      <c r="L63" s="101"/>
      <c r="M63" s="101"/>
      <c r="T63" s="101"/>
      <c r="V63" s="101"/>
      <c r="Z63" s="101"/>
      <c r="AB63" s="101"/>
      <c r="AD63" s="101"/>
    </row>
    <row r="64" spans="4:30" s="100" customFormat="1" ht="20.25" customHeight="1">
      <c r="D64" s="101"/>
      <c r="E64" s="101"/>
      <c r="F64" s="101"/>
      <c r="G64" s="101"/>
      <c r="H64" s="101"/>
      <c r="I64" s="101"/>
      <c r="J64" s="101"/>
      <c r="K64" s="101"/>
      <c r="L64" s="101"/>
      <c r="M64" s="101"/>
      <c r="T64" s="101"/>
      <c r="V64" s="101"/>
      <c r="Z64" s="101"/>
      <c r="AB64" s="101"/>
      <c r="AD64" s="101"/>
    </row>
    <row r="65" spans="4:30" s="100" customFormat="1" ht="20.25" customHeight="1">
      <c r="D65" s="101"/>
      <c r="E65" s="101"/>
      <c r="F65" s="101"/>
      <c r="G65" s="101"/>
      <c r="H65" s="101"/>
      <c r="I65" s="101"/>
      <c r="J65" s="101"/>
      <c r="K65" s="101"/>
      <c r="L65" s="101"/>
      <c r="M65" s="101"/>
      <c r="T65" s="101"/>
      <c r="V65" s="101"/>
      <c r="Z65" s="101"/>
      <c r="AB65" s="101"/>
      <c r="AD65" s="101"/>
    </row>
    <row r="66" spans="4:30" s="100" customFormat="1" ht="20.25" customHeight="1">
      <c r="D66" s="101"/>
      <c r="E66" s="101"/>
      <c r="F66" s="101"/>
      <c r="G66" s="101"/>
      <c r="H66" s="101"/>
      <c r="I66" s="101"/>
      <c r="J66" s="101"/>
      <c r="K66" s="101"/>
      <c r="L66" s="101"/>
      <c r="M66" s="101"/>
      <c r="T66" s="101"/>
      <c r="V66" s="101"/>
      <c r="Z66" s="101"/>
      <c r="AB66" s="101"/>
      <c r="AD66" s="101"/>
    </row>
    <row r="67" spans="4:30" s="100" customFormat="1" ht="20.25" customHeight="1">
      <c r="D67" s="101"/>
      <c r="E67" s="101"/>
      <c r="F67" s="101"/>
      <c r="G67" s="101"/>
      <c r="H67" s="101"/>
      <c r="I67" s="101"/>
      <c r="J67" s="101"/>
      <c r="K67" s="101"/>
      <c r="L67" s="101"/>
      <c r="M67" s="101"/>
      <c r="T67" s="101"/>
      <c r="V67" s="101"/>
      <c r="Z67" s="101"/>
      <c r="AB67" s="101"/>
      <c r="AD67" s="101"/>
    </row>
    <row r="68" spans="4:30" s="100" customFormat="1" ht="20.25" customHeight="1">
      <c r="D68" s="101"/>
      <c r="E68" s="101"/>
      <c r="F68" s="101"/>
      <c r="G68" s="101"/>
      <c r="H68" s="101"/>
      <c r="I68" s="101"/>
      <c r="J68" s="101"/>
      <c r="K68" s="101"/>
      <c r="L68" s="101"/>
      <c r="M68" s="101"/>
      <c r="T68" s="101"/>
      <c r="V68" s="101"/>
      <c r="Z68" s="101"/>
      <c r="AB68" s="101"/>
      <c r="AD68" s="101"/>
    </row>
    <row r="69" spans="4:30" s="100" customFormat="1" ht="20.25" customHeight="1">
      <c r="D69" s="101"/>
      <c r="E69" s="101"/>
      <c r="F69" s="101"/>
      <c r="G69" s="101"/>
      <c r="H69" s="101"/>
      <c r="I69" s="101"/>
      <c r="J69" s="101"/>
      <c r="K69" s="101"/>
      <c r="L69" s="101"/>
      <c r="M69" s="101"/>
      <c r="T69" s="101"/>
      <c r="V69" s="101"/>
      <c r="Z69" s="101"/>
      <c r="AB69" s="101"/>
      <c r="AD69" s="101"/>
    </row>
    <row r="70" spans="4:30" s="100" customFormat="1" ht="20.25" customHeight="1">
      <c r="D70" s="101"/>
      <c r="E70" s="101"/>
      <c r="F70" s="101"/>
      <c r="G70" s="101"/>
      <c r="H70" s="101"/>
      <c r="I70" s="101"/>
      <c r="J70" s="101"/>
      <c r="K70" s="101"/>
      <c r="L70" s="101"/>
      <c r="M70" s="101"/>
      <c r="T70" s="101"/>
      <c r="V70" s="101"/>
      <c r="Z70" s="101"/>
      <c r="AB70" s="101"/>
      <c r="AD70" s="101"/>
    </row>
    <row r="71" spans="4:30" s="100" customFormat="1" ht="20.25" customHeight="1">
      <c r="D71" s="101"/>
      <c r="E71" s="101"/>
      <c r="F71" s="101"/>
      <c r="G71" s="101"/>
      <c r="H71" s="101"/>
      <c r="I71" s="101"/>
      <c r="J71" s="101"/>
      <c r="K71" s="101"/>
      <c r="L71" s="101"/>
      <c r="M71" s="101"/>
      <c r="T71" s="101"/>
      <c r="V71" s="101"/>
      <c r="Z71" s="101"/>
      <c r="AB71" s="101"/>
      <c r="AD71" s="101"/>
    </row>
    <row r="72" spans="4:30" s="100" customFormat="1" ht="20.25" customHeight="1">
      <c r="D72" s="101"/>
      <c r="E72" s="101"/>
      <c r="F72" s="101"/>
      <c r="G72" s="101"/>
      <c r="H72" s="101"/>
      <c r="I72" s="101"/>
      <c r="J72" s="101"/>
      <c r="K72" s="101"/>
      <c r="L72" s="101"/>
      <c r="M72" s="101"/>
      <c r="T72" s="101"/>
      <c r="V72" s="101"/>
      <c r="Z72" s="101"/>
      <c r="AB72" s="101"/>
      <c r="AD72" s="101"/>
    </row>
    <row r="73" spans="4:30" s="100" customFormat="1" ht="20.25" customHeight="1">
      <c r="D73" s="101"/>
      <c r="E73" s="101"/>
      <c r="F73" s="101"/>
      <c r="G73" s="101"/>
      <c r="H73" s="101"/>
      <c r="I73" s="101"/>
      <c r="J73" s="101"/>
      <c r="K73" s="101"/>
      <c r="L73" s="101"/>
      <c r="M73" s="101"/>
      <c r="T73" s="101"/>
      <c r="V73" s="101"/>
      <c r="Z73" s="101"/>
      <c r="AB73" s="101"/>
      <c r="AD73" s="101"/>
    </row>
    <row r="74" spans="4:30" s="100" customFormat="1" ht="20.25" customHeight="1">
      <c r="D74" s="101"/>
      <c r="E74" s="101"/>
      <c r="F74" s="101"/>
      <c r="G74" s="101"/>
      <c r="H74" s="101"/>
      <c r="I74" s="101"/>
      <c r="J74" s="101"/>
      <c r="K74" s="101"/>
      <c r="L74" s="101"/>
      <c r="M74" s="101"/>
      <c r="T74" s="101"/>
      <c r="V74" s="101"/>
      <c r="Z74" s="101"/>
      <c r="AB74" s="101"/>
      <c r="AD74" s="101"/>
    </row>
    <row r="75" spans="4:30" s="100" customFormat="1" ht="20.25" customHeight="1">
      <c r="D75" s="101"/>
      <c r="E75" s="101"/>
      <c r="F75" s="101"/>
      <c r="G75" s="101"/>
      <c r="H75" s="101"/>
      <c r="I75" s="101"/>
      <c r="J75" s="101"/>
      <c r="K75" s="101"/>
      <c r="L75" s="101"/>
      <c r="M75" s="101"/>
      <c r="T75" s="101"/>
      <c r="V75" s="101"/>
      <c r="Z75" s="101"/>
      <c r="AB75" s="101"/>
      <c r="AD75" s="101"/>
    </row>
    <row r="76" spans="4:30" s="100" customFormat="1" ht="20.25" customHeight="1">
      <c r="D76" s="101"/>
      <c r="E76" s="101"/>
      <c r="F76" s="101"/>
      <c r="G76" s="101"/>
      <c r="H76" s="101"/>
      <c r="I76" s="101"/>
      <c r="J76" s="101"/>
      <c r="K76" s="101"/>
      <c r="L76" s="101"/>
      <c r="M76" s="101"/>
      <c r="T76" s="101"/>
      <c r="V76" s="101"/>
      <c r="Z76" s="101"/>
      <c r="AB76" s="101"/>
      <c r="AD76" s="101"/>
    </row>
    <row r="77" spans="4:30" s="100" customFormat="1" ht="20.25" customHeight="1">
      <c r="D77" s="101"/>
      <c r="E77" s="101"/>
      <c r="F77" s="101"/>
      <c r="G77" s="101"/>
      <c r="H77" s="101"/>
      <c r="I77" s="101"/>
      <c r="J77" s="101"/>
      <c r="K77" s="101"/>
      <c r="L77" s="101"/>
      <c r="M77" s="101"/>
      <c r="T77" s="101"/>
      <c r="V77" s="101"/>
      <c r="Z77" s="101"/>
      <c r="AB77" s="101"/>
      <c r="AD77" s="101"/>
    </row>
    <row r="78" spans="4:30" s="100" customFormat="1" ht="20.25" customHeight="1">
      <c r="D78" s="101"/>
      <c r="E78" s="101"/>
      <c r="F78" s="101"/>
      <c r="G78" s="101"/>
      <c r="H78" s="101"/>
      <c r="I78" s="101"/>
      <c r="J78" s="101"/>
      <c r="K78" s="101"/>
      <c r="L78" s="101"/>
      <c r="M78" s="101"/>
      <c r="T78" s="101"/>
      <c r="V78" s="101"/>
      <c r="Z78" s="101"/>
      <c r="AB78" s="101"/>
      <c r="AD78" s="101"/>
    </row>
    <row r="79" spans="4:30" s="100" customFormat="1" ht="20.25" customHeight="1">
      <c r="D79" s="101"/>
      <c r="E79" s="101"/>
      <c r="F79" s="101"/>
      <c r="G79" s="101"/>
      <c r="H79" s="101"/>
      <c r="I79" s="101"/>
      <c r="J79" s="101"/>
      <c r="K79" s="101"/>
      <c r="L79" s="101"/>
      <c r="M79" s="101"/>
      <c r="T79" s="101"/>
      <c r="V79" s="101"/>
      <c r="Z79" s="101"/>
      <c r="AB79" s="101"/>
      <c r="AD79" s="101"/>
    </row>
    <row r="80" spans="4:30" s="100" customFormat="1" ht="20.25" customHeight="1">
      <c r="D80" s="101"/>
      <c r="E80" s="101"/>
      <c r="F80" s="101"/>
      <c r="G80" s="101"/>
      <c r="H80" s="101"/>
      <c r="I80" s="101"/>
      <c r="J80" s="101"/>
      <c r="K80" s="101"/>
      <c r="L80" s="101"/>
      <c r="M80" s="101"/>
      <c r="T80" s="101"/>
      <c r="V80" s="101"/>
      <c r="Z80" s="101"/>
      <c r="AB80" s="101"/>
      <c r="AD80" s="101"/>
    </row>
    <row r="81" spans="4:30" s="100" customFormat="1" ht="20.25" customHeight="1">
      <c r="D81" s="101"/>
      <c r="E81" s="101"/>
      <c r="F81" s="101"/>
      <c r="G81" s="101"/>
      <c r="H81" s="101"/>
      <c r="I81" s="101"/>
      <c r="J81" s="101"/>
      <c r="K81" s="101"/>
      <c r="L81" s="101"/>
      <c r="M81" s="101"/>
      <c r="T81" s="101"/>
      <c r="V81" s="101"/>
      <c r="Z81" s="101"/>
      <c r="AB81" s="101"/>
      <c r="AD81" s="101"/>
    </row>
    <row r="82" spans="4:30" s="100" customFormat="1" ht="20.25" customHeight="1">
      <c r="D82" s="101"/>
      <c r="E82" s="101"/>
      <c r="F82" s="101"/>
      <c r="G82" s="101"/>
      <c r="H82" s="101"/>
      <c r="I82" s="101"/>
      <c r="J82" s="101"/>
      <c r="K82" s="101"/>
      <c r="L82" s="101"/>
      <c r="M82" s="101"/>
      <c r="T82" s="101"/>
      <c r="V82" s="101"/>
      <c r="Z82" s="101"/>
      <c r="AB82" s="101"/>
      <c r="AD82" s="101"/>
    </row>
    <row r="83" spans="4:30" s="100" customFormat="1" ht="20.25" customHeight="1">
      <c r="D83" s="101"/>
      <c r="E83" s="101"/>
      <c r="F83" s="101"/>
      <c r="G83" s="101"/>
      <c r="H83" s="101"/>
      <c r="I83" s="101"/>
      <c r="J83" s="101"/>
      <c r="K83" s="101"/>
      <c r="L83" s="101"/>
      <c r="M83" s="101"/>
      <c r="T83" s="101"/>
      <c r="V83" s="101"/>
      <c r="Z83" s="101"/>
      <c r="AB83" s="101"/>
      <c r="AD83" s="101"/>
    </row>
    <row r="84" spans="4:30" s="100" customFormat="1" ht="20.25" customHeight="1">
      <c r="D84" s="101"/>
      <c r="E84" s="101"/>
      <c r="F84" s="101"/>
      <c r="G84" s="101"/>
      <c r="H84" s="101"/>
      <c r="I84" s="101"/>
      <c r="J84" s="101"/>
      <c r="K84" s="101"/>
      <c r="L84" s="101"/>
      <c r="M84" s="101"/>
      <c r="T84" s="101"/>
      <c r="V84" s="101"/>
      <c r="Z84" s="101"/>
      <c r="AB84" s="101"/>
      <c r="AD84" s="101"/>
    </row>
    <row r="85" spans="4:30" s="100" customFormat="1" ht="20.25" customHeight="1">
      <c r="D85" s="101"/>
      <c r="E85" s="101"/>
      <c r="F85" s="101"/>
      <c r="G85" s="101"/>
      <c r="H85" s="101"/>
      <c r="I85" s="101"/>
      <c r="J85" s="101"/>
      <c r="K85" s="101"/>
      <c r="L85" s="101"/>
      <c r="M85" s="101"/>
      <c r="T85" s="101"/>
      <c r="V85" s="101"/>
      <c r="Z85" s="101"/>
      <c r="AB85" s="101"/>
      <c r="AD85" s="101"/>
    </row>
    <row r="86" spans="4:30" s="100" customFormat="1" ht="20.25" customHeight="1">
      <c r="D86" s="101"/>
      <c r="E86" s="101"/>
      <c r="F86" s="101"/>
      <c r="G86" s="101"/>
      <c r="H86" s="101"/>
      <c r="I86" s="101"/>
      <c r="J86" s="101"/>
      <c r="K86" s="101"/>
      <c r="L86" s="101"/>
      <c r="M86" s="101"/>
      <c r="T86" s="101"/>
      <c r="V86" s="101"/>
      <c r="Z86" s="101"/>
      <c r="AB86" s="101"/>
      <c r="AD86" s="101"/>
    </row>
    <row r="87" spans="4:30" s="100" customFormat="1" ht="20.25" customHeight="1">
      <c r="D87" s="101"/>
      <c r="E87" s="101"/>
      <c r="F87" s="101"/>
      <c r="G87" s="101"/>
      <c r="H87" s="101"/>
      <c r="I87" s="101"/>
      <c r="J87" s="101"/>
      <c r="K87" s="101"/>
      <c r="L87" s="101"/>
      <c r="M87" s="101"/>
      <c r="T87" s="101"/>
      <c r="V87" s="101"/>
      <c r="Z87" s="101"/>
      <c r="AB87" s="101"/>
      <c r="AD87" s="101"/>
    </row>
    <row r="88" spans="4:30" s="100" customFormat="1" ht="20.25" customHeight="1">
      <c r="D88" s="101"/>
      <c r="E88" s="101"/>
      <c r="F88" s="101"/>
      <c r="G88" s="101"/>
      <c r="H88" s="101"/>
      <c r="I88" s="101"/>
      <c r="J88" s="101"/>
      <c r="K88" s="101"/>
      <c r="L88" s="101"/>
      <c r="M88" s="101"/>
      <c r="T88" s="101"/>
      <c r="V88" s="101"/>
      <c r="Z88" s="101"/>
      <c r="AB88" s="101"/>
      <c r="AD88" s="101"/>
    </row>
    <row r="89" spans="4:30" s="100" customFormat="1" ht="20.25" customHeight="1">
      <c r="D89" s="101"/>
      <c r="E89" s="101"/>
      <c r="F89" s="101"/>
      <c r="G89" s="101"/>
      <c r="H89" s="101"/>
      <c r="I89" s="101"/>
      <c r="J89" s="101"/>
      <c r="K89" s="101"/>
      <c r="L89" s="101"/>
      <c r="M89" s="101"/>
      <c r="T89" s="101"/>
      <c r="V89" s="101"/>
      <c r="Z89" s="101"/>
      <c r="AB89" s="101"/>
      <c r="AD89" s="101"/>
    </row>
    <row r="90" spans="4:30" s="100" customFormat="1" ht="20.25" customHeight="1">
      <c r="D90" s="101"/>
      <c r="E90" s="101"/>
      <c r="F90" s="101"/>
      <c r="G90" s="101"/>
      <c r="H90" s="101"/>
      <c r="I90" s="101"/>
      <c r="J90" s="101"/>
      <c r="K90" s="101"/>
      <c r="L90" s="101"/>
      <c r="M90" s="101"/>
      <c r="T90" s="101"/>
      <c r="V90" s="101"/>
      <c r="Z90" s="101"/>
      <c r="AB90" s="101"/>
      <c r="AD90" s="101"/>
    </row>
    <row r="91" spans="4:30" s="100" customFormat="1" ht="20.25" customHeight="1">
      <c r="D91" s="101"/>
      <c r="E91" s="101"/>
      <c r="F91" s="101"/>
      <c r="G91" s="101"/>
      <c r="H91" s="101"/>
      <c r="I91" s="101"/>
      <c r="J91" s="101"/>
      <c r="K91" s="101"/>
      <c r="L91" s="101"/>
      <c r="M91" s="101"/>
      <c r="T91" s="101"/>
      <c r="V91" s="101"/>
      <c r="Z91" s="101"/>
      <c r="AB91" s="101"/>
      <c r="AD91" s="101"/>
    </row>
    <row r="92" spans="4:30" s="100" customFormat="1" ht="20.25" customHeight="1">
      <c r="D92" s="101"/>
      <c r="E92" s="101"/>
      <c r="F92" s="101"/>
      <c r="G92" s="101"/>
      <c r="H92" s="101"/>
      <c r="I92" s="101"/>
      <c r="J92" s="101"/>
      <c r="K92" s="101"/>
      <c r="L92" s="101"/>
      <c r="M92" s="101"/>
      <c r="T92" s="101"/>
      <c r="V92" s="101"/>
      <c r="Z92" s="101"/>
      <c r="AB92" s="101"/>
      <c r="AD92" s="101"/>
    </row>
    <row r="93" spans="4:30" s="100" customFormat="1" ht="20.25" customHeight="1">
      <c r="D93" s="101"/>
      <c r="E93" s="101"/>
      <c r="F93" s="101"/>
      <c r="G93" s="101"/>
      <c r="H93" s="101"/>
      <c r="I93" s="101"/>
      <c r="J93" s="101"/>
      <c r="K93" s="101"/>
      <c r="L93" s="101"/>
      <c r="M93" s="101"/>
      <c r="T93" s="101"/>
      <c r="V93" s="101"/>
      <c r="Z93" s="101"/>
      <c r="AB93" s="101"/>
      <c r="AD93" s="101"/>
    </row>
    <row r="94" spans="4:30" s="100" customFormat="1" ht="20.25" customHeight="1">
      <c r="D94" s="101"/>
      <c r="E94" s="101"/>
      <c r="F94" s="101"/>
      <c r="G94" s="101"/>
      <c r="H94" s="101"/>
      <c r="I94" s="101"/>
      <c r="J94" s="101"/>
      <c r="K94" s="101"/>
      <c r="L94" s="101"/>
      <c r="M94" s="101"/>
      <c r="T94" s="101"/>
      <c r="V94" s="101"/>
      <c r="Z94" s="101"/>
      <c r="AB94" s="101"/>
      <c r="AD94" s="101"/>
    </row>
    <row r="95" spans="4:30" s="100" customFormat="1" ht="20.25" customHeight="1">
      <c r="D95" s="101"/>
      <c r="E95" s="101"/>
      <c r="F95" s="101"/>
      <c r="G95" s="101"/>
      <c r="H95" s="101"/>
      <c r="I95" s="101"/>
      <c r="J95" s="101"/>
      <c r="K95" s="101"/>
      <c r="L95" s="101"/>
      <c r="M95" s="101"/>
      <c r="T95" s="101"/>
      <c r="V95" s="101"/>
      <c r="Z95" s="101"/>
      <c r="AB95" s="101"/>
      <c r="AD95" s="101"/>
    </row>
    <row r="96" spans="4:30" s="100" customFormat="1" ht="20.25" customHeight="1">
      <c r="D96" s="101"/>
      <c r="E96" s="101"/>
      <c r="F96" s="101"/>
      <c r="G96" s="101"/>
      <c r="H96" s="101"/>
      <c r="I96" s="101"/>
      <c r="J96" s="101"/>
      <c r="K96" s="101"/>
      <c r="L96" s="101"/>
      <c r="M96" s="101"/>
      <c r="T96" s="101"/>
      <c r="V96" s="101"/>
      <c r="Z96" s="101"/>
      <c r="AB96" s="101"/>
      <c r="AD96" s="101"/>
    </row>
    <row r="97" spans="4:30" s="100" customFormat="1" ht="20.25" customHeight="1">
      <c r="D97" s="101"/>
      <c r="E97" s="101"/>
      <c r="F97" s="101"/>
      <c r="G97" s="101"/>
      <c r="H97" s="101"/>
      <c r="I97" s="101"/>
      <c r="J97" s="101"/>
      <c r="K97" s="101"/>
      <c r="L97" s="101"/>
      <c r="M97" s="101"/>
      <c r="T97" s="101"/>
      <c r="V97" s="101"/>
      <c r="Z97" s="101"/>
      <c r="AB97" s="101"/>
      <c r="AD97" s="101"/>
    </row>
    <row r="98" spans="4:30" s="100" customFormat="1" ht="20.25" customHeight="1">
      <c r="D98" s="101"/>
      <c r="E98" s="101"/>
      <c r="F98" s="101"/>
      <c r="G98" s="101"/>
      <c r="H98" s="101"/>
      <c r="I98" s="101"/>
      <c r="J98" s="101"/>
      <c r="K98" s="101"/>
      <c r="L98" s="101"/>
      <c r="M98" s="101"/>
      <c r="T98" s="101"/>
      <c r="V98" s="101"/>
      <c r="Z98" s="101"/>
      <c r="AB98" s="101"/>
      <c r="AD98" s="101"/>
    </row>
    <row r="99" spans="4:30" s="100" customFormat="1" ht="20.25" customHeight="1">
      <c r="D99" s="101"/>
      <c r="E99" s="101"/>
      <c r="F99" s="101"/>
      <c r="G99" s="101"/>
      <c r="H99" s="101"/>
      <c r="I99" s="101"/>
      <c r="J99" s="101"/>
      <c r="K99" s="101"/>
      <c r="L99" s="101"/>
      <c r="M99" s="101"/>
      <c r="T99" s="101"/>
      <c r="V99" s="101"/>
      <c r="Z99" s="101"/>
      <c r="AB99" s="101"/>
      <c r="AD99" s="101"/>
    </row>
    <row r="100" spans="4:30" s="100" customFormat="1" ht="20.25" customHeight="1">
      <c r="D100" s="101"/>
      <c r="E100" s="101"/>
      <c r="F100" s="101"/>
      <c r="G100" s="101"/>
      <c r="H100" s="101"/>
      <c r="I100" s="101"/>
      <c r="J100" s="101"/>
      <c r="K100" s="101"/>
      <c r="L100" s="101"/>
      <c r="M100" s="101"/>
      <c r="T100" s="101"/>
      <c r="V100" s="101"/>
      <c r="Z100" s="101"/>
      <c r="AB100" s="101"/>
      <c r="AD100" s="101"/>
    </row>
    <row r="101" spans="4:30" s="100" customFormat="1" ht="20.25" customHeight="1">
      <c r="D101" s="101"/>
      <c r="E101" s="101"/>
      <c r="F101" s="101"/>
      <c r="G101" s="101"/>
      <c r="H101" s="101"/>
      <c r="I101" s="101"/>
      <c r="J101" s="101"/>
      <c r="K101" s="101"/>
      <c r="L101" s="101"/>
      <c r="M101" s="101"/>
      <c r="T101" s="101"/>
      <c r="V101" s="101"/>
      <c r="Z101" s="101"/>
      <c r="AB101" s="101"/>
      <c r="AD101" s="101"/>
    </row>
    <row r="102" spans="4:30" s="100" customFormat="1" ht="20.25" customHeight="1">
      <c r="D102" s="101"/>
      <c r="E102" s="101"/>
      <c r="F102" s="101"/>
      <c r="G102" s="101"/>
      <c r="H102" s="101"/>
      <c r="I102" s="101"/>
      <c r="J102" s="101"/>
      <c r="K102" s="101"/>
      <c r="L102" s="101"/>
      <c r="M102" s="101"/>
      <c r="T102" s="101"/>
      <c r="V102" s="101"/>
      <c r="Z102" s="101"/>
      <c r="AB102" s="101"/>
      <c r="AD102" s="101"/>
    </row>
    <row r="103" spans="4:30" s="100" customFormat="1" ht="20.25" customHeight="1">
      <c r="D103" s="101"/>
      <c r="E103" s="101"/>
      <c r="F103" s="101"/>
      <c r="G103" s="101"/>
      <c r="H103" s="101"/>
      <c r="I103" s="101"/>
      <c r="J103" s="101"/>
      <c r="K103" s="101"/>
      <c r="L103" s="101"/>
      <c r="M103" s="101"/>
      <c r="T103" s="101"/>
      <c r="V103" s="101"/>
      <c r="Z103" s="101"/>
      <c r="AB103" s="101"/>
      <c r="AD103" s="101"/>
    </row>
    <row r="104" spans="4:30" s="100" customFormat="1" ht="20.25" customHeight="1">
      <c r="D104" s="101"/>
      <c r="E104" s="101"/>
      <c r="F104" s="101"/>
      <c r="G104" s="101"/>
      <c r="H104" s="101"/>
      <c r="I104" s="101"/>
      <c r="J104" s="101"/>
      <c r="K104" s="101"/>
      <c r="L104" s="101"/>
      <c r="M104" s="101"/>
      <c r="T104" s="101"/>
      <c r="V104" s="101"/>
      <c r="Z104" s="101"/>
      <c r="AB104" s="101"/>
      <c r="AD104" s="101"/>
    </row>
    <row r="105" spans="4:30" s="100" customFormat="1" ht="20.25" customHeight="1">
      <c r="D105" s="101"/>
      <c r="E105" s="101"/>
      <c r="F105" s="101"/>
      <c r="G105" s="101"/>
      <c r="H105" s="101"/>
      <c r="I105" s="101"/>
      <c r="J105" s="101"/>
      <c r="K105" s="101"/>
      <c r="L105" s="101"/>
      <c r="M105" s="101"/>
      <c r="T105" s="101"/>
      <c r="V105" s="101"/>
      <c r="Z105" s="101"/>
      <c r="AB105" s="101"/>
      <c r="AD105" s="101"/>
    </row>
    <row r="106" spans="4:30" s="100" customFormat="1" ht="20.25" customHeight="1">
      <c r="D106" s="101"/>
      <c r="E106" s="101"/>
      <c r="F106" s="101"/>
      <c r="G106" s="101"/>
      <c r="H106" s="101"/>
      <c r="I106" s="101"/>
      <c r="J106" s="101"/>
      <c r="K106" s="101"/>
      <c r="L106" s="101"/>
      <c r="M106" s="101"/>
      <c r="T106" s="101"/>
      <c r="V106" s="101"/>
      <c r="Z106" s="101"/>
      <c r="AB106" s="101"/>
      <c r="AD106" s="101"/>
    </row>
    <row r="107" spans="4:30" s="100" customFormat="1" ht="20.25" customHeight="1">
      <c r="D107" s="101"/>
      <c r="E107" s="101"/>
      <c r="F107" s="101"/>
      <c r="G107" s="101"/>
      <c r="H107" s="101"/>
      <c r="I107" s="101"/>
      <c r="J107" s="101"/>
      <c r="K107" s="101"/>
      <c r="L107" s="101"/>
      <c r="M107" s="101"/>
      <c r="T107" s="101"/>
      <c r="V107" s="101"/>
      <c r="Z107" s="101"/>
      <c r="AB107" s="101"/>
      <c r="AD107" s="101"/>
    </row>
    <row r="108" spans="4:30" s="100" customFormat="1" ht="20.25" customHeight="1">
      <c r="D108" s="101"/>
      <c r="E108" s="101"/>
      <c r="F108" s="101"/>
      <c r="G108" s="101"/>
      <c r="H108" s="101"/>
      <c r="I108" s="101"/>
      <c r="J108" s="101"/>
      <c r="K108" s="101"/>
      <c r="L108" s="101"/>
      <c r="M108" s="101"/>
      <c r="T108" s="101"/>
      <c r="V108" s="101"/>
      <c r="Z108" s="101"/>
      <c r="AB108" s="101"/>
      <c r="AD108" s="101"/>
    </row>
    <row r="109" spans="4:30" s="100" customFormat="1" ht="20.25" customHeight="1">
      <c r="D109" s="101"/>
      <c r="E109" s="101"/>
      <c r="F109" s="101"/>
      <c r="G109" s="101"/>
      <c r="H109" s="101"/>
      <c r="I109" s="101"/>
      <c r="J109" s="101"/>
      <c r="K109" s="101"/>
      <c r="L109" s="101"/>
      <c r="M109" s="101"/>
      <c r="T109" s="101"/>
      <c r="V109" s="101"/>
      <c r="Z109" s="101"/>
      <c r="AB109" s="101"/>
      <c r="AD109" s="101"/>
    </row>
    <row r="110" spans="4:30" s="100" customFormat="1" ht="20.25" customHeight="1">
      <c r="D110" s="101"/>
      <c r="E110" s="101"/>
      <c r="F110" s="101"/>
      <c r="G110" s="101"/>
      <c r="H110" s="101"/>
      <c r="I110" s="101"/>
      <c r="J110" s="101"/>
      <c r="K110" s="101"/>
      <c r="L110" s="101"/>
      <c r="M110" s="101"/>
      <c r="T110" s="101"/>
      <c r="V110" s="101"/>
      <c r="Z110" s="101"/>
      <c r="AB110" s="101"/>
      <c r="AD110" s="101"/>
    </row>
    <row r="111" spans="4:30" s="100" customFormat="1" ht="20.25" customHeight="1">
      <c r="D111" s="101"/>
      <c r="E111" s="101"/>
      <c r="F111" s="101"/>
      <c r="G111" s="101"/>
      <c r="H111" s="101"/>
      <c r="I111" s="101"/>
      <c r="J111" s="101"/>
      <c r="K111" s="101"/>
      <c r="L111" s="101"/>
      <c r="M111" s="101"/>
      <c r="T111" s="101"/>
      <c r="V111" s="101"/>
      <c r="Z111" s="101"/>
      <c r="AB111" s="101"/>
      <c r="AD111" s="101"/>
    </row>
    <row r="112" spans="4:30" s="100" customFormat="1" ht="20.25" customHeight="1">
      <c r="D112" s="101"/>
      <c r="E112" s="101"/>
      <c r="F112" s="101"/>
      <c r="G112" s="101"/>
      <c r="H112" s="101"/>
      <c r="I112" s="101"/>
      <c r="J112" s="101"/>
      <c r="K112" s="101"/>
      <c r="L112" s="101"/>
      <c r="M112" s="101"/>
      <c r="T112" s="101"/>
      <c r="V112" s="101"/>
      <c r="Z112" s="101"/>
      <c r="AB112" s="101"/>
      <c r="AD112" s="101"/>
    </row>
    <row r="113" spans="4:30" s="100" customFormat="1" ht="20.25" customHeight="1">
      <c r="D113" s="101"/>
      <c r="E113" s="101"/>
      <c r="F113" s="101"/>
      <c r="G113" s="101"/>
      <c r="H113" s="101"/>
      <c r="I113" s="101"/>
      <c r="J113" s="101"/>
      <c r="K113" s="101"/>
      <c r="L113" s="101"/>
      <c r="M113" s="101"/>
      <c r="T113" s="101"/>
      <c r="V113" s="101"/>
      <c r="Z113" s="101"/>
      <c r="AB113" s="101"/>
      <c r="AD113" s="101"/>
    </row>
    <row r="114" spans="4:30" s="100" customFormat="1" ht="20.25" customHeight="1">
      <c r="D114" s="101"/>
      <c r="E114" s="101"/>
      <c r="F114" s="101"/>
      <c r="G114" s="101"/>
      <c r="H114" s="101"/>
      <c r="I114" s="101"/>
      <c r="J114" s="101"/>
      <c r="K114" s="101"/>
      <c r="L114" s="101"/>
      <c r="M114" s="101"/>
      <c r="T114" s="101"/>
      <c r="V114" s="101"/>
      <c r="Z114" s="101"/>
      <c r="AB114" s="101"/>
      <c r="AD114" s="101"/>
    </row>
    <row r="115" spans="4:30" s="100" customFormat="1" ht="20.25" customHeight="1">
      <c r="D115" s="101"/>
      <c r="E115" s="101"/>
      <c r="F115" s="101"/>
      <c r="G115" s="101"/>
      <c r="H115" s="101"/>
      <c r="I115" s="101"/>
      <c r="J115" s="101"/>
      <c r="K115" s="101"/>
      <c r="L115" s="101"/>
      <c r="M115" s="101"/>
      <c r="T115" s="101"/>
      <c r="V115" s="101"/>
      <c r="Z115" s="101"/>
      <c r="AB115" s="101"/>
      <c r="AD115" s="101"/>
    </row>
    <row r="116" spans="4:30" s="100" customFormat="1" ht="20.25" customHeight="1">
      <c r="D116" s="101"/>
      <c r="E116" s="101"/>
      <c r="F116" s="101"/>
      <c r="G116" s="101"/>
      <c r="H116" s="101"/>
      <c r="I116" s="101"/>
      <c r="J116" s="101"/>
      <c r="K116" s="101"/>
      <c r="L116" s="101"/>
      <c r="M116" s="101"/>
      <c r="T116" s="101"/>
      <c r="V116" s="101"/>
      <c r="Z116" s="101"/>
      <c r="AB116" s="101"/>
      <c r="AD116" s="101"/>
    </row>
    <row r="117" spans="4:30" s="100" customFormat="1" ht="20.25" customHeight="1">
      <c r="D117" s="101"/>
      <c r="E117" s="101"/>
      <c r="F117" s="101"/>
      <c r="G117" s="101"/>
      <c r="H117" s="101"/>
      <c r="I117" s="101"/>
      <c r="J117" s="101"/>
      <c r="K117" s="101"/>
      <c r="L117" s="101"/>
      <c r="M117" s="101"/>
      <c r="T117" s="101"/>
      <c r="V117" s="101"/>
      <c r="Z117" s="101"/>
      <c r="AB117" s="101"/>
      <c r="AD117" s="101"/>
    </row>
    <row r="118" spans="4:30" s="100" customFormat="1" ht="20.25" customHeight="1">
      <c r="D118" s="101"/>
      <c r="E118" s="101"/>
      <c r="F118" s="101"/>
      <c r="G118" s="101"/>
      <c r="H118" s="101"/>
      <c r="I118" s="101"/>
      <c r="J118" s="101"/>
      <c r="K118" s="101"/>
      <c r="L118" s="101"/>
      <c r="M118" s="101"/>
      <c r="T118" s="101"/>
      <c r="V118" s="101"/>
      <c r="Z118" s="101"/>
      <c r="AB118" s="101"/>
      <c r="AD118" s="101"/>
    </row>
    <row r="119" spans="4:30" s="100" customFormat="1" ht="20.25" customHeight="1">
      <c r="D119" s="101"/>
      <c r="E119" s="101"/>
      <c r="F119" s="101"/>
      <c r="G119" s="101"/>
      <c r="H119" s="101"/>
      <c r="I119" s="101"/>
      <c r="J119" s="101"/>
      <c r="K119" s="101"/>
      <c r="L119" s="101"/>
      <c r="M119" s="101"/>
      <c r="T119" s="101"/>
      <c r="V119" s="101"/>
      <c r="Z119" s="101"/>
      <c r="AB119" s="101"/>
      <c r="AD119" s="101"/>
    </row>
    <row r="120" spans="4:30" s="100" customFormat="1" ht="20.25" customHeight="1">
      <c r="D120" s="101"/>
      <c r="E120" s="101"/>
      <c r="F120" s="101"/>
      <c r="G120" s="101"/>
      <c r="H120" s="101"/>
      <c r="I120" s="101"/>
      <c r="J120" s="101"/>
      <c r="K120" s="101"/>
      <c r="L120" s="101"/>
      <c r="M120" s="101"/>
      <c r="T120" s="101"/>
      <c r="V120" s="101"/>
      <c r="Z120" s="101"/>
      <c r="AB120" s="101"/>
      <c r="AD120" s="101"/>
    </row>
    <row r="121" spans="4:30" s="100" customFormat="1" ht="20.25" customHeight="1">
      <c r="D121" s="101"/>
      <c r="E121" s="101"/>
      <c r="F121" s="101"/>
      <c r="G121" s="101"/>
      <c r="H121" s="101"/>
      <c r="I121" s="101"/>
      <c r="J121" s="101"/>
      <c r="K121" s="101"/>
      <c r="L121" s="101"/>
      <c r="M121" s="101"/>
      <c r="T121" s="101"/>
      <c r="V121" s="101"/>
      <c r="Z121" s="101"/>
      <c r="AB121" s="101"/>
      <c r="AD121" s="101"/>
    </row>
    <row r="122" spans="4:30" s="100" customFormat="1" ht="20.25" customHeight="1">
      <c r="D122" s="101"/>
      <c r="E122" s="101"/>
      <c r="F122" s="101"/>
      <c r="G122" s="101"/>
      <c r="H122" s="101"/>
      <c r="I122" s="101"/>
      <c r="J122" s="101"/>
      <c r="K122" s="101"/>
      <c r="L122" s="101"/>
      <c r="M122" s="101"/>
      <c r="T122" s="101"/>
      <c r="V122" s="101"/>
      <c r="Z122" s="101"/>
      <c r="AB122" s="101"/>
      <c r="AD122" s="101"/>
    </row>
    <row r="123" spans="4:30" s="100" customFormat="1" ht="20.25" customHeight="1">
      <c r="D123" s="101"/>
      <c r="E123" s="101"/>
      <c r="F123" s="101"/>
      <c r="G123" s="101"/>
      <c r="H123" s="101"/>
      <c r="I123" s="101"/>
      <c r="J123" s="101"/>
      <c r="K123" s="101"/>
      <c r="L123" s="101"/>
      <c r="M123" s="101"/>
      <c r="T123" s="101"/>
      <c r="V123" s="101"/>
      <c r="Z123" s="101"/>
      <c r="AB123" s="101"/>
      <c r="AD123" s="101"/>
    </row>
    <row r="124" spans="4:30" s="100" customFormat="1" ht="20.25" customHeight="1">
      <c r="D124" s="101"/>
      <c r="E124" s="101"/>
      <c r="F124" s="101"/>
      <c r="G124" s="101"/>
      <c r="H124" s="101"/>
      <c r="I124" s="101"/>
      <c r="J124" s="101"/>
      <c r="K124" s="101"/>
      <c r="L124" s="101"/>
      <c r="M124" s="101"/>
      <c r="T124" s="101"/>
      <c r="V124" s="101"/>
      <c r="Z124" s="101"/>
      <c r="AB124" s="101"/>
      <c r="AD124" s="101"/>
    </row>
    <row r="125" spans="4:30" s="100" customFormat="1" ht="20.25" customHeight="1">
      <c r="D125" s="101"/>
      <c r="E125" s="101"/>
      <c r="F125" s="101"/>
      <c r="G125" s="101"/>
      <c r="H125" s="101"/>
      <c r="I125" s="101"/>
      <c r="J125" s="101"/>
      <c r="K125" s="101"/>
      <c r="L125" s="101"/>
      <c r="M125" s="101"/>
      <c r="T125" s="101"/>
      <c r="V125" s="101"/>
      <c r="Z125" s="101"/>
      <c r="AB125" s="101"/>
      <c r="AD125" s="101"/>
    </row>
    <row r="126" spans="4:30" s="100" customFormat="1" ht="20.25" customHeight="1">
      <c r="D126" s="101"/>
      <c r="E126" s="101"/>
      <c r="F126" s="101"/>
      <c r="G126" s="101"/>
      <c r="H126" s="101"/>
      <c r="I126" s="101"/>
      <c r="J126" s="101"/>
      <c r="K126" s="101"/>
      <c r="L126" s="101"/>
      <c r="M126" s="101"/>
      <c r="T126" s="101"/>
      <c r="V126" s="101"/>
      <c r="Z126" s="101"/>
      <c r="AB126" s="101"/>
      <c r="AD126" s="101"/>
    </row>
    <row r="127" spans="4:30" s="100" customFormat="1" ht="20.25" customHeight="1">
      <c r="D127" s="101"/>
      <c r="E127" s="101"/>
      <c r="F127" s="101"/>
      <c r="G127" s="101"/>
      <c r="H127" s="101"/>
      <c r="I127" s="101"/>
      <c r="J127" s="101"/>
      <c r="K127" s="101"/>
      <c r="L127" s="101"/>
      <c r="M127" s="101"/>
      <c r="T127" s="101"/>
      <c r="V127" s="101"/>
      <c r="Z127" s="101"/>
      <c r="AB127" s="101"/>
      <c r="AD127" s="101"/>
    </row>
    <row r="128" spans="4:30" s="100" customFormat="1" ht="20.25" customHeight="1">
      <c r="D128" s="101"/>
      <c r="E128" s="101"/>
      <c r="F128" s="101"/>
      <c r="G128" s="101"/>
      <c r="H128" s="101"/>
      <c r="I128" s="101"/>
      <c r="J128" s="101"/>
      <c r="K128" s="101"/>
      <c r="L128" s="101"/>
      <c r="M128" s="101"/>
      <c r="T128" s="101"/>
      <c r="V128" s="101"/>
      <c r="Z128" s="101"/>
      <c r="AB128" s="101"/>
      <c r="AD128" s="101"/>
    </row>
    <row r="129" spans="4:30" s="100" customFormat="1" ht="20.25" customHeight="1">
      <c r="D129" s="101"/>
      <c r="E129" s="101"/>
      <c r="F129" s="101"/>
      <c r="G129" s="101"/>
      <c r="H129" s="101"/>
      <c r="I129" s="101"/>
      <c r="J129" s="101"/>
      <c r="K129" s="101"/>
      <c r="L129" s="101"/>
      <c r="M129" s="101"/>
      <c r="T129" s="101"/>
      <c r="V129" s="101"/>
      <c r="Z129" s="101"/>
      <c r="AB129" s="101"/>
      <c r="AD129" s="101"/>
    </row>
    <row r="130" spans="4:30" s="100" customFormat="1" ht="20.25" customHeight="1">
      <c r="D130" s="101"/>
      <c r="E130" s="101"/>
      <c r="F130" s="101"/>
      <c r="G130" s="101"/>
      <c r="H130" s="101"/>
      <c r="I130" s="101"/>
      <c r="J130" s="101"/>
      <c r="K130" s="101"/>
      <c r="L130" s="101"/>
      <c r="M130" s="101"/>
      <c r="T130" s="101"/>
      <c r="V130" s="101"/>
      <c r="Z130" s="101"/>
      <c r="AB130" s="101"/>
      <c r="AD130" s="101"/>
    </row>
    <row r="131" spans="4:30" s="100" customFormat="1" ht="20.25" customHeight="1">
      <c r="D131" s="101"/>
      <c r="E131" s="101"/>
      <c r="F131" s="101"/>
      <c r="G131" s="101"/>
      <c r="H131" s="101"/>
      <c r="I131" s="101"/>
      <c r="J131" s="101"/>
      <c r="K131" s="101"/>
      <c r="L131" s="101"/>
      <c r="M131" s="101"/>
      <c r="T131" s="101"/>
      <c r="V131" s="101"/>
      <c r="Z131" s="101"/>
      <c r="AB131" s="101"/>
      <c r="AD131" s="101"/>
    </row>
    <row r="132" spans="4:30" s="100" customFormat="1" ht="20.25" customHeight="1">
      <c r="D132" s="101"/>
      <c r="E132" s="101"/>
      <c r="F132" s="101"/>
      <c r="G132" s="101"/>
      <c r="H132" s="101"/>
      <c r="I132" s="101"/>
      <c r="J132" s="101"/>
      <c r="K132" s="101"/>
      <c r="L132" s="101"/>
      <c r="M132" s="101"/>
      <c r="T132" s="101"/>
      <c r="V132" s="101"/>
      <c r="Z132" s="101"/>
      <c r="AB132" s="101"/>
      <c r="AD132" s="101"/>
    </row>
    <row r="133" spans="4:30" s="100" customFormat="1" ht="20.25" customHeight="1">
      <c r="D133" s="101"/>
      <c r="E133" s="101"/>
      <c r="F133" s="101"/>
      <c r="G133" s="101"/>
      <c r="H133" s="101"/>
      <c r="I133" s="101"/>
      <c r="J133" s="101"/>
      <c r="K133" s="101"/>
      <c r="L133" s="101"/>
      <c r="M133" s="101"/>
      <c r="T133" s="101"/>
      <c r="V133" s="101"/>
      <c r="Z133" s="101"/>
      <c r="AB133" s="101"/>
      <c r="AD133" s="101"/>
    </row>
    <row r="134" spans="4:30" s="100" customFormat="1" ht="20.25" customHeight="1">
      <c r="D134" s="101"/>
      <c r="E134" s="101"/>
      <c r="F134" s="101"/>
      <c r="G134" s="101"/>
      <c r="H134" s="101"/>
      <c r="I134" s="101"/>
      <c r="J134" s="101"/>
      <c r="K134" s="101"/>
      <c r="L134" s="101"/>
      <c r="M134" s="101"/>
      <c r="T134" s="101"/>
      <c r="V134" s="101"/>
      <c r="Z134" s="101"/>
      <c r="AB134" s="101"/>
      <c r="AD134" s="101"/>
    </row>
    <row r="135" spans="4:30" s="100" customFormat="1" ht="20.25" customHeight="1">
      <c r="D135" s="101"/>
      <c r="E135" s="101"/>
      <c r="F135" s="101"/>
      <c r="G135" s="101"/>
      <c r="H135" s="101"/>
      <c r="I135" s="101"/>
      <c r="J135" s="101"/>
      <c r="K135" s="101"/>
      <c r="L135" s="101"/>
      <c r="M135" s="101"/>
      <c r="T135" s="101"/>
      <c r="V135" s="101"/>
      <c r="Z135" s="101"/>
      <c r="AB135" s="101"/>
      <c r="AD135" s="101"/>
    </row>
    <row r="136" spans="4:30" s="100" customFormat="1" ht="20.25" customHeight="1">
      <c r="D136" s="101"/>
      <c r="E136" s="101"/>
      <c r="F136" s="101"/>
      <c r="G136" s="101"/>
      <c r="H136" s="101"/>
      <c r="I136" s="101"/>
      <c r="J136" s="101"/>
      <c r="K136" s="101"/>
      <c r="L136" s="101"/>
      <c r="M136" s="101"/>
      <c r="T136" s="101"/>
      <c r="V136" s="101"/>
      <c r="Z136" s="101"/>
      <c r="AB136" s="101"/>
      <c r="AD136" s="101"/>
    </row>
    <row r="137" spans="4:30" s="100" customFormat="1" ht="20.25" customHeight="1">
      <c r="D137" s="101"/>
      <c r="E137" s="101"/>
      <c r="F137" s="101"/>
      <c r="G137" s="101"/>
      <c r="H137" s="101"/>
      <c r="I137" s="101"/>
      <c r="J137" s="101"/>
      <c r="K137" s="101"/>
      <c r="L137" s="101"/>
      <c r="M137" s="101"/>
      <c r="T137" s="101"/>
      <c r="V137" s="101"/>
      <c r="Z137" s="101"/>
      <c r="AB137" s="101"/>
      <c r="AD137" s="101"/>
    </row>
    <row r="138" spans="4:30" s="100" customFormat="1" ht="20.25" customHeight="1">
      <c r="D138" s="101"/>
      <c r="E138" s="101"/>
      <c r="F138" s="101"/>
      <c r="G138" s="101"/>
      <c r="H138" s="101"/>
      <c r="I138" s="101"/>
      <c r="J138" s="101"/>
      <c r="K138" s="101"/>
      <c r="L138" s="101"/>
      <c r="M138" s="101"/>
      <c r="T138" s="101"/>
      <c r="V138" s="101"/>
      <c r="Z138" s="101"/>
      <c r="AB138" s="101"/>
      <c r="AD138" s="101"/>
    </row>
    <row r="139" spans="4:30" s="100" customFormat="1" ht="20.25" customHeight="1">
      <c r="D139" s="101"/>
      <c r="E139" s="101"/>
      <c r="F139" s="101"/>
      <c r="G139" s="101"/>
      <c r="H139" s="101"/>
      <c r="I139" s="101"/>
      <c r="J139" s="101"/>
      <c r="K139" s="101"/>
      <c r="L139" s="101"/>
      <c r="M139" s="101"/>
      <c r="T139" s="101"/>
      <c r="V139" s="101"/>
      <c r="Z139" s="101"/>
      <c r="AB139" s="101"/>
      <c r="AD139" s="101"/>
    </row>
    <row r="140" spans="4:30" s="100" customFormat="1" ht="20.25" customHeight="1">
      <c r="D140" s="101"/>
      <c r="E140" s="101"/>
      <c r="F140" s="101"/>
      <c r="G140" s="101"/>
      <c r="H140" s="101"/>
      <c r="I140" s="101"/>
      <c r="J140" s="101"/>
      <c r="K140" s="101"/>
      <c r="L140" s="101"/>
      <c r="M140" s="101"/>
      <c r="T140" s="101"/>
      <c r="V140" s="101"/>
      <c r="Z140" s="101"/>
      <c r="AB140" s="101"/>
      <c r="AD140" s="101"/>
    </row>
    <row r="141" spans="4:30" s="100" customFormat="1" ht="20.25" customHeight="1">
      <c r="D141" s="101"/>
      <c r="E141" s="101"/>
      <c r="F141" s="101"/>
      <c r="G141" s="101"/>
      <c r="H141" s="101"/>
      <c r="I141" s="101"/>
      <c r="J141" s="101"/>
      <c r="K141" s="101"/>
      <c r="L141" s="101"/>
      <c r="M141" s="101"/>
      <c r="T141" s="101"/>
      <c r="V141" s="101"/>
      <c r="Z141" s="101"/>
      <c r="AB141" s="101"/>
      <c r="AD141" s="101"/>
    </row>
    <row r="142" spans="4:30" s="100" customFormat="1" ht="20.25" customHeight="1">
      <c r="D142" s="101"/>
      <c r="E142" s="101"/>
      <c r="F142" s="101"/>
      <c r="G142" s="101"/>
      <c r="H142" s="101"/>
      <c r="I142" s="101"/>
      <c r="J142" s="101"/>
      <c r="K142" s="101"/>
      <c r="L142" s="101"/>
      <c r="M142" s="101"/>
      <c r="T142" s="101"/>
      <c r="V142" s="101"/>
      <c r="Z142" s="101"/>
      <c r="AB142" s="101"/>
      <c r="AD142" s="101"/>
    </row>
    <row r="143" spans="4:30" s="100" customFormat="1" ht="20.25" customHeight="1">
      <c r="D143" s="101"/>
      <c r="E143" s="101"/>
      <c r="F143" s="101"/>
      <c r="G143" s="101"/>
      <c r="H143" s="101"/>
      <c r="I143" s="101"/>
      <c r="J143" s="101"/>
      <c r="K143" s="101"/>
      <c r="L143" s="101"/>
      <c r="M143" s="101"/>
      <c r="T143" s="101"/>
      <c r="V143" s="101"/>
      <c r="Z143" s="101"/>
      <c r="AB143" s="101"/>
      <c r="AD143" s="101"/>
    </row>
    <row r="144" spans="4:30" s="100" customFormat="1" ht="20.25" customHeight="1">
      <c r="D144" s="101"/>
      <c r="E144" s="101"/>
      <c r="F144" s="101"/>
      <c r="G144" s="101"/>
      <c r="H144" s="101"/>
      <c r="I144" s="101"/>
      <c r="J144" s="101"/>
      <c r="K144" s="101"/>
      <c r="L144" s="101"/>
      <c r="M144" s="101"/>
      <c r="T144" s="101"/>
      <c r="V144" s="101"/>
      <c r="Z144" s="101"/>
      <c r="AB144" s="101"/>
      <c r="AD144" s="101"/>
    </row>
    <row r="145" spans="4:30" s="100" customFormat="1" ht="20.25" customHeight="1">
      <c r="D145" s="101"/>
      <c r="E145" s="101"/>
      <c r="F145" s="101"/>
      <c r="G145" s="101"/>
      <c r="H145" s="101"/>
      <c r="I145" s="101"/>
      <c r="J145" s="101"/>
      <c r="K145" s="101"/>
      <c r="L145" s="101"/>
      <c r="M145" s="101"/>
      <c r="T145" s="101"/>
      <c r="V145" s="101"/>
      <c r="Z145" s="101"/>
      <c r="AB145" s="101"/>
      <c r="AD145" s="101"/>
    </row>
    <row r="146" spans="4:30" s="100" customFormat="1" ht="20.25" customHeight="1">
      <c r="D146" s="101"/>
      <c r="E146" s="101"/>
      <c r="F146" s="101"/>
      <c r="G146" s="101"/>
      <c r="H146" s="101"/>
      <c r="I146" s="101"/>
      <c r="J146" s="101"/>
      <c r="K146" s="101"/>
      <c r="L146" s="101"/>
      <c r="M146" s="101"/>
      <c r="T146" s="101"/>
      <c r="V146" s="101"/>
      <c r="Z146" s="101"/>
      <c r="AB146" s="101"/>
      <c r="AD146" s="101"/>
    </row>
    <row r="147" spans="4:30" s="100" customFormat="1" ht="20.25" customHeight="1">
      <c r="D147" s="101"/>
      <c r="E147" s="101"/>
      <c r="F147" s="101"/>
      <c r="G147" s="101"/>
      <c r="H147" s="101"/>
      <c r="I147" s="101"/>
      <c r="J147" s="101"/>
      <c r="K147" s="101"/>
      <c r="L147" s="101"/>
      <c r="M147" s="101"/>
      <c r="T147" s="101"/>
      <c r="V147" s="101"/>
      <c r="Z147" s="101"/>
      <c r="AB147" s="101"/>
      <c r="AD147" s="101"/>
    </row>
    <row r="148" spans="4:30" s="100" customFormat="1" ht="20.25" customHeight="1">
      <c r="D148" s="101"/>
      <c r="E148" s="101"/>
      <c r="F148" s="101"/>
      <c r="G148" s="101"/>
      <c r="H148" s="101"/>
      <c r="I148" s="101"/>
      <c r="J148" s="101"/>
      <c r="K148" s="101"/>
      <c r="L148" s="101"/>
      <c r="M148" s="101"/>
      <c r="T148" s="101"/>
      <c r="V148" s="101"/>
      <c r="Z148" s="101"/>
      <c r="AB148" s="101"/>
      <c r="AD148" s="101"/>
    </row>
    <row r="149" spans="4:30" s="100" customFormat="1" ht="20.25" customHeight="1">
      <c r="D149" s="101"/>
      <c r="E149" s="101"/>
      <c r="F149" s="101"/>
      <c r="G149" s="101"/>
      <c r="H149" s="101"/>
      <c r="I149" s="101"/>
      <c r="J149" s="101"/>
      <c r="K149" s="101"/>
      <c r="L149" s="101"/>
      <c r="M149" s="101"/>
      <c r="T149" s="101"/>
      <c r="V149" s="101"/>
      <c r="Z149" s="101"/>
      <c r="AB149" s="101"/>
      <c r="AD149" s="101"/>
    </row>
    <row r="150" spans="4:30" s="100" customFormat="1" ht="20.25" customHeight="1">
      <c r="D150" s="101"/>
      <c r="E150" s="101"/>
      <c r="F150" s="101"/>
      <c r="G150" s="101"/>
      <c r="H150" s="101"/>
      <c r="I150" s="101"/>
      <c r="J150" s="101"/>
      <c r="K150" s="101"/>
      <c r="L150" s="101"/>
      <c r="M150" s="101"/>
      <c r="T150" s="101"/>
      <c r="V150" s="101"/>
      <c r="Z150" s="101"/>
      <c r="AB150" s="101"/>
      <c r="AD150" s="101"/>
    </row>
    <row r="151" spans="4:30" s="100" customFormat="1" ht="20.25" customHeight="1">
      <c r="D151" s="101"/>
      <c r="E151" s="101"/>
      <c r="F151" s="101"/>
      <c r="G151" s="101"/>
      <c r="H151" s="101"/>
      <c r="I151" s="101"/>
      <c r="J151" s="101"/>
      <c r="K151" s="101"/>
      <c r="L151" s="101"/>
      <c r="M151" s="101"/>
      <c r="T151" s="101"/>
      <c r="V151" s="101"/>
      <c r="Z151" s="101"/>
      <c r="AB151" s="101"/>
      <c r="AD151" s="101"/>
    </row>
    <row r="152" spans="4:30" s="100" customFormat="1" ht="20.25" customHeight="1">
      <c r="D152" s="101"/>
      <c r="E152" s="101"/>
      <c r="F152" s="101"/>
      <c r="G152" s="101"/>
      <c r="H152" s="101"/>
      <c r="I152" s="101"/>
      <c r="J152" s="101"/>
      <c r="K152" s="101"/>
      <c r="L152" s="101"/>
      <c r="M152" s="101"/>
      <c r="T152" s="101"/>
      <c r="V152" s="101"/>
      <c r="Z152" s="101"/>
      <c r="AB152" s="101"/>
      <c r="AD152" s="101"/>
    </row>
    <row r="153" spans="4:30" s="100" customFormat="1" ht="20.25" customHeight="1">
      <c r="D153" s="101"/>
      <c r="E153" s="101"/>
      <c r="F153" s="101"/>
      <c r="G153" s="101"/>
      <c r="H153" s="101"/>
      <c r="I153" s="101"/>
      <c r="J153" s="101"/>
      <c r="K153" s="101"/>
      <c r="L153" s="101"/>
      <c r="M153" s="101"/>
      <c r="T153" s="101"/>
      <c r="V153" s="101"/>
      <c r="Z153" s="101"/>
      <c r="AB153" s="101"/>
      <c r="AD153" s="101"/>
    </row>
    <row r="154" spans="4:30" s="100" customFormat="1" ht="20.25" customHeight="1">
      <c r="D154" s="101"/>
      <c r="E154" s="101"/>
      <c r="F154" s="101"/>
      <c r="G154" s="101"/>
      <c r="H154" s="101"/>
      <c r="I154" s="101"/>
      <c r="J154" s="101"/>
      <c r="K154" s="101"/>
      <c r="L154" s="101"/>
      <c r="M154" s="101"/>
      <c r="T154" s="101"/>
      <c r="V154" s="101"/>
      <c r="Z154" s="101"/>
      <c r="AB154" s="101"/>
      <c r="AD154" s="101"/>
    </row>
    <row r="155" spans="4:30" s="100" customFormat="1" ht="20.25" customHeight="1">
      <c r="D155" s="101"/>
      <c r="E155" s="101"/>
      <c r="F155" s="101"/>
      <c r="G155" s="101"/>
      <c r="H155" s="101"/>
      <c r="I155" s="101"/>
      <c r="J155" s="101"/>
      <c r="K155" s="101"/>
      <c r="L155" s="101"/>
      <c r="M155" s="101"/>
      <c r="T155" s="101"/>
      <c r="V155" s="101"/>
      <c r="Z155" s="101"/>
      <c r="AB155" s="101"/>
      <c r="AD155" s="101"/>
    </row>
    <row r="156" spans="4:30" s="100" customFormat="1" ht="20.25" customHeight="1">
      <c r="D156" s="101"/>
      <c r="E156" s="101"/>
      <c r="F156" s="101"/>
      <c r="G156" s="101"/>
      <c r="H156" s="101"/>
      <c r="I156" s="101"/>
      <c r="J156" s="101"/>
      <c r="K156" s="101"/>
      <c r="L156" s="101"/>
      <c r="M156" s="101"/>
      <c r="T156" s="101"/>
      <c r="V156" s="101"/>
      <c r="Z156" s="101"/>
      <c r="AB156" s="101"/>
      <c r="AD156" s="101"/>
    </row>
    <row r="157" spans="4:30" s="100" customFormat="1" ht="20.25" customHeight="1">
      <c r="D157" s="101"/>
      <c r="E157" s="101"/>
      <c r="F157" s="101"/>
      <c r="G157" s="101"/>
      <c r="H157" s="101"/>
      <c r="I157" s="101"/>
      <c r="J157" s="101"/>
      <c r="K157" s="101"/>
      <c r="L157" s="101"/>
      <c r="M157" s="101"/>
      <c r="T157" s="101"/>
      <c r="V157" s="101"/>
      <c r="Z157" s="101"/>
      <c r="AB157" s="101"/>
      <c r="AD157" s="101"/>
    </row>
    <row r="158" spans="4:30" s="100" customFormat="1" ht="20.25" customHeight="1">
      <c r="D158" s="101"/>
      <c r="E158" s="101"/>
      <c r="F158" s="101"/>
      <c r="G158" s="101"/>
      <c r="H158" s="101"/>
      <c r="I158" s="101"/>
      <c r="J158" s="101"/>
      <c r="K158" s="101"/>
      <c r="L158" s="101"/>
      <c r="M158" s="101"/>
      <c r="T158" s="101"/>
      <c r="V158" s="101"/>
      <c r="Z158" s="101"/>
      <c r="AB158" s="101"/>
      <c r="AD158" s="101"/>
    </row>
    <row r="159" spans="4:30" s="100" customFormat="1" ht="20.25" customHeight="1">
      <c r="D159" s="101"/>
      <c r="E159" s="101"/>
      <c r="F159" s="101"/>
      <c r="G159" s="101"/>
      <c r="H159" s="101"/>
      <c r="I159" s="101"/>
      <c r="J159" s="101"/>
      <c r="K159" s="101"/>
      <c r="L159" s="101"/>
      <c r="M159" s="101"/>
      <c r="T159" s="101"/>
      <c r="V159" s="101"/>
      <c r="Z159" s="101"/>
      <c r="AB159" s="101"/>
      <c r="AD159" s="101"/>
    </row>
    <row r="160" spans="4:30" s="100" customFormat="1" ht="20.25" customHeight="1">
      <c r="D160" s="101"/>
      <c r="E160" s="101"/>
      <c r="F160" s="101"/>
      <c r="G160" s="101"/>
      <c r="H160" s="101"/>
      <c r="I160" s="101"/>
      <c r="J160" s="101"/>
      <c r="K160" s="101"/>
      <c r="L160" s="101"/>
      <c r="M160" s="101"/>
      <c r="T160" s="101"/>
      <c r="V160" s="101"/>
      <c r="Z160" s="101"/>
      <c r="AB160" s="101"/>
      <c r="AD160" s="101"/>
    </row>
    <row r="161" spans="4:30" s="100" customFormat="1" ht="20.25" customHeight="1">
      <c r="D161" s="101"/>
      <c r="E161" s="101"/>
      <c r="F161" s="101"/>
      <c r="G161" s="101"/>
      <c r="H161" s="101"/>
      <c r="I161" s="101"/>
      <c r="J161" s="101"/>
      <c r="K161" s="101"/>
      <c r="L161" s="101"/>
      <c r="M161" s="101"/>
      <c r="T161" s="101"/>
      <c r="V161" s="101"/>
      <c r="Z161" s="101"/>
      <c r="AB161" s="101"/>
      <c r="AD161" s="101"/>
    </row>
    <row r="162" spans="4:30" s="100" customFormat="1" ht="20.25" customHeight="1">
      <c r="D162" s="101"/>
      <c r="E162" s="101"/>
      <c r="F162" s="101"/>
      <c r="G162" s="101"/>
      <c r="H162" s="101"/>
      <c r="I162" s="101"/>
      <c r="J162" s="101"/>
      <c r="K162" s="101"/>
      <c r="L162" s="101"/>
      <c r="M162" s="101"/>
      <c r="T162" s="101"/>
      <c r="V162" s="101"/>
      <c r="Z162" s="101"/>
      <c r="AB162" s="101"/>
      <c r="AD162" s="101"/>
    </row>
    <row r="163" spans="4:30" s="100" customFormat="1" ht="20.25" customHeight="1">
      <c r="D163" s="101"/>
      <c r="E163" s="101"/>
      <c r="F163" s="101"/>
      <c r="G163" s="101"/>
      <c r="H163" s="101"/>
      <c r="I163" s="101"/>
      <c r="J163" s="101"/>
      <c r="K163" s="101"/>
      <c r="L163" s="101"/>
      <c r="M163" s="101"/>
      <c r="T163" s="101"/>
      <c r="V163" s="101"/>
      <c r="Z163" s="101"/>
      <c r="AB163" s="101"/>
      <c r="AD163" s="101"/>
    </row>
    <row r="164" spans="4:30" s="100" customFormat="1" ht="20.25" customHeight="1">
      <c r="D164" s="101"/>
      <c r="E164" s="101"/>
      <c r="F164" s="101"/>
      <c r="G164" s="101"/>
      <c r="H164" s="101"/>
      <c r="I164" s="101"/>
      <c r="J164" s="101"/>
      <c r="K164" s="101"/>
      <c r="L164" s="101"/>
      <c r="M164" s="101"/>
      <c r="T164" s="101"/>
      <c r="V164" s="101"/>
      <c r="Z164" s="101"/>
      <c r="AB164" s="101"/>
      <c r="AD164" s="101"/>
    </row>
    <row r="165" spans="4:30" s="100" customFormat="1" ht="20.25" customHeight="1">
      <c r="D165" s="101"/>
      <c r="E165" s="101"/>
      <c r="F165" s="101"/>
      <c r="G165" s="101"/>
      <c r="H165" s="101"/>
      <c r="I165" s="101"/>
      <c r="J165" s="101"/>
      <c r="K165" s="101"/>
      <c r="L165" s="101"/>
      <c r="M165" s="101"/>
      <c r="T165" s="101"/>
      <c r="V165" s="101"/>
      <c r="Z165" s="101"/>
      <c r="AB165" s="101"/>
      <c r="AD165" s="101"/>
    </row>
    <row r="166" spans="4:30" s="100" customFormat="1" ht="20.25" customHeight="1">
      <c r="D166" s="101"/>
      <c r="E166" s="101"/>
      <c r="F166" s="101"/>
      <c r="G166" s="101"/>
      <c r="H166" s="101"/>
      <c r="I166" s="101"/>
      <c r="J166" s="101"/>
      <c r="K166" s="101"/>
      <c r="L166" s="101"/>
      <c r="M166" s="101"/>
      <c r="T166" s="101"/>
      <c r="V166" s="101"/>
      <c r="Z166" s="101"/>
      <c r="AB166" s="101"/>
      <c r="AD166" s="101"/>
    </row>
    <row r="167" spans="4:30" s="100" customFormat="1" ht="20.25" customHeight="1">
      <c r="D167" s="101"/>
      <c r="E167" s="101"/>
      <c r="F167" s="101"/>
      <c r="G167" s="101"/>
      <c r="H167" s="101"/>
      <c r="I167" s="101"/>
      <c r="J167" s="101"/>
      <c r="K167" s="101"/>
      <c r="L167" s="101"/>
      <c r="M167" s="101"/>
      <c r="T167" s="101"/>
      <c r="V167" s="101"/>
      <c r="Z167" s="101"/>
      <c r="AB167" s="101"/>
      <c r="AD167" s="101"/>
    </row>
    <row r="168" spans="4:30" s="100" customFormat="1" ht="20.25" customHeight="1">
      <c r="D168" s="101"/>
      <c r="E168" s="101"/>
      <c r="F168" s="101"/>
      <c r="G168" s="101"/>
      <c r="H168" s="101"/>
      <c r="I168" s="101"/>
      <c r="J168" s="101"/>
      <c r="K168" s="101"/>
      <c r="L168" s="101"/>
      <c r="M168" s="101"/>
      <c r="T168" s="101"/>
      <c r="V168" s="101"/>
      <c r="Z168" s="101"/>
      <c r="AB168" s="101"/>
      <c r="AD168" s="101"/>
    </row>
    <row r="169" spans="4:30" s="100" customFormat="1" ht="20.25" customHeight="1">
      <c r="D169" s="101"/>
      <c r="E169" s="101"/>
      <c r="F169" s="101"/>
      <c r="G169" s="101"/>
      <c r="H169" s="101"/>
      <c r="I169" s="101"/>
      <c r="J169" s="101"/>
      <c r="K169" s="101"/>
      <c r="L169" s="101"/>
      <c r="M169" s="101"/>
      <c r="T169" s="101"/>
      <c r="V169" s="101"/>
      <c r="Z169" s="101"/>
      <c r="AB169" s="101"/>
      <c r="AD169" s="101"/>
    </row>
    <row r="170" spans="4:30" s="100" customFormat="1" ht="20.25" customHeight="1">
      <c r="D170" s="101"/>
      <c r="E170" s="101"/>
      <c r="F170" s="101"/>
      <c r="G170" s="101"/>
      <c r="H170" s="101"/>
      <c r="I170" s="101"/>
      <c r="J170" s="101"/>
      <c r="K170" s="101"/>
      <c r="L170" s="101"/>
      <c r="M170" s="101"/>
      <c r="T170" s="101"/>
      <c r="V170" s="101"/>
      <c r="Z170" s="101"/>
      <c r="AB170" s="101"/>
      <c r="AD170" s="101"/>
    </row>
    <row r="171" spans="4:30" s="100" customFormat="1" ht="20.25" customHeight="1">
      <c r="D171" s="101"/>
      <c r="E171" s="101"/>
      <c r="F171" s="101"/>
      <c r="G171" s="101"/>
      <c r="H171" s="101"/>
      <c r="I171" s="101"/>
      <c r="J171" s="101"/>
      <c r="K171" s="101"/>
      <c r="L171" s="101"/>
      <c r="M171" s="101"/>
      <c r="T171" s="101"/>
      <c r="V171" s="101"/>
      <c r="Z171" s="101"/>
      <c r="AB171" s="101"/>
      <c r="AD171" s="101"/>
    </row>
    <row r="172" spans="4:30" s="100" customFormat="1" ht="20.25" customHeight="1">
      <c r="D172" s="101"/>
      <c r="E172" s="101"/>
      <c r="F172" s="101"/>
      <c r="G172" s="101"/>
      <c r="H172" s="101"/>
      <c r="I172" s="101"/>
      <c r="J172" s="101"/>
      <c r="K172" s="101"/>
      <c r="L172" s="101"/>
      <c r="M172" s="101"/>
      <c r="T172" s="101"/>
      <c r="V172" s="101"/>
      <c r="Z172" s="101"/>
      <c r="AB172" s="101"/>
      <c r="AD172" s="101"/>
    </row>
    <row r="173" spans="4:30" s="100" customFormat="1" ht="20.25" customHeight="1">
      <c r="D173" s="101"/>
      <c r="E173" s="101"/>
      <c r="F173" s="101"/>
      <c r="G173" s="101"/>
      <c r="H173" s="101"/>
      <c r="I173" s="101"/>
      <c r="J173" s="101"/>
      <c r="K173" s="101"/>
      <c r="L173" s="101"/>
      <c r="M173" s="101"/>
      <c r="T173" s="101"/>
      <c r="V173" s="101"/>
      <c r="Z173" s="101"/>
      <c r="AB173" s="101"/>
      <c r="AD173" s="101"/>
    </row>
    <row r="174" spans="4:30" s="100" customFormat="1" ht="20.25" customHeight="1">
      <c r="D174" s="101"/>
      <c r="E174" s="101"/>
      <c r="F174" s="101"/>
      <c r="G174" s="101"/>
      <c r="H174" s="101"/>
      <c r="I174" s="101"/>
      <c r="J174" s="101"/>
      <c r="K174" s="101"/>
      <c r="L174" s="101"/>
      <c r="M174" s="101"/>
      <c r="T174" s="101"/>
      <c r="V174" s="101"/>
      <c r="Z174" s="101"/>
      <c r="AB174" s="101"/>
      <c r="AD174" s="101"/>
    </row>
    <row r="175" spans="4:30" s="100" customFormat="1" ht="20.25" customHeight="1">
      <c r="D175" s="101"/>
      <c r="E175" s="101"/>
      <c r="F175" s="101"/>
      <c r="G175" s="101"/>
      <c r="H175" s="101"/>
      <c r="I175" s="101"/>
      <c r="J175" s="101"/>
      <c r="K175" s="101"/>
      <c r="L175" s="101"/>
      <c r="M175" s="101"/>
      <c r="T175" s="101"/>
      <c r="V175" s="101"/>
      <c r="Z175" s="101"/>
      <c r="AB175" s="101"/>
      <c r="AD175" s="101"/>
    </row>
    <row r="176" spans="4:30" s="100" customFormat="1" ht="20.25" customHeight="1">
      <c r="D176" s="101"/>
      <c r="E176" s="101"/>
      <c r="F176" s="101"/>
      <c r="G176" s="101"/>
      <c r="H176" s="101"/>
      <c r="I176" s="101"/>
      <c r="J176" s="101"/>
      <c r="K176" s="101"/>
      <c r="L176" s="101"/>
      <c r="M176" s="101"/>
      <c r="T176" s="101"/>
      <c r="V176" s="101"/>
      <c r="Z176" s="101"/>
      <c r="AB176" s="101"/>
      <c r="AD176" s="101"/>
    </row>
    <row r="177" spans="4:30" s="100" customFormat="1" ht="20.25" customHeight="1">
      <c r="D177" s="101"/>
      <c r="E177" s="101"/>
      <c r="F177" s="101"/>
      <c r="G177" s="101"/>
      <c r="H177" s="101"/>
      <c r="I177" s="101"/>
      <c r="J177" s="101"/>
      <c r="K177" s="101"/>
      <c r="L177" s="101"/>
      <c r="M177" s="101"/>
      <c r="T177" s="101"/>
      <c r="V177" s="101"/>
      <c r="Z177" s="101"/>
      <c r="AB177" s="101"/>
      <c r="AD177" s="101"/>
    </row>
    <row r="178" spans="4:30" s="100" customFormat="1" ht="20.25" customHeight="1">
      <c r="D178" s="101"/>
      <c r="E178" s="101"/>
      <c r="F178" s="101"/>
      <c r="G178" s="101"/>
      <c r="H178" s="101"/>
      <c r="I178" s="101"/>
      <c r="J178" s="101"/>
      <c r="K178" s="101"/>
      <c r="L178" s="101"/>
      <c r="M178" s="101"/>
      <c r="T178" s="101"/>
      <c r="V178" s="101"/>
      <c r="Z178" s="101"/>
      <c r="AB178" s="101"/>
      <c r="AD178" s="101"/>
    </row>
    <row r="179" spans="4:30" s="100" customFormat="1" ht="20.25" customHeight="1">
      <c r="D179" s="101"/>
      <c r="E179" s="101"/>
      <c r="F179" s="101"/>
      <c r="G179" s="101"/>
      <c r="H179" s="101"/>
      <c r="I179" s="101"/>
      <c r="J179" s="101"/>
      <c r="K179" s="101"/>
      <c r="L179" s="101"/>
      <c r="M179" s="101"/>
      <c r="T179" s="101"/>
      <c r="V179" s="101"/>
      <c r="Z179" s="101"/>
      <c r="AB179" s="101"/>
      <c r="AD179" s="101"/>
    </row>
    <row r="180" spans="4:30" s="100" customFormat="1" ht="20.25" customHeight="1">
      <c r="D180" s="101"/>
      <c r="E180" s="101"/>
      <c r="F180" s="101"/>
      <c r="G180" s="101"/>
      <c r="H180" s="101"/>
      <c r="I180" s="101"/>
      <c r="J180" s="101"/>
      <c r="K180" s="101"/>
      <c r="L180" s="101"/>
      <c r="M180" s="101"/>
      <c r="T180" s="101"/>
      <c r="V180" s="101"/>
      <c r="Z180" s="101"/>
      <c r="AB180" s="101"/>
      <c r="AD180" s="101"/>
    </row>
    <row r="181" spans="4:30" s="100" customFormat="1" ht="20.25" customHeight="1">
      <c r="D181" s="101"/>
      <c r="E181" s="101"/>
      <c r="F181" s="101"/>
      <c r="G181" s="101"/>
      <c r="H181" s="101"/>
      <c r="I181" s="101"/>
      <c r="J181" s="101"/>
      <c r="K181" s="101"/>
      <c r="L181" s="101"/>
      <c r="M181" s="101"/>
      <c r="T181" s="101"/>
      <c r="V181" s="101"/>
      <c r="Z181" s="101"/>
      <c r="AB181" s="101"/>
      <c r="AD181" s="101"/>
    </row>
    <row r="182" spans="4:30" s="100" customFormat="1" ht="20.25" customHeight="1">
      <c r="D182" s="101"/>
      <c r="E182" s="101"/>
      <c r="F182" s="101"/>
      <c r="G182" s="101"/>
      <c r="H182" s="101"/>
      <c r="I182" s="101"/>
      <c r="J182" s="101"/>
      <c r="K182" s="101"/>
      <c r="L182" s="101"/>
      <c r="M182" s="101"/>
      <c r="T182" s="101"/>
      <c r="V182" s="101"/>
      <c r="Z182" s="101"/>
      <c r="AB182" s="101"/>
      <c r="AD182" s="101"/>
    </row>
    <row r="183" spans="4:30" s="100" customFormat="1" ht="20.25" customHeight="1">
      <c r="D183" s="101"/>
      <c r="E183" s="101"/>
      <c r="F183" s="101"/>
      <c r="G183" s="101"/>
      <c r="H183" s="101"/>
      <c r="I183" s="101"/>
      <c r="J183" s="101"/>
      <c r="K183" s="101"/>
      <c r="L183" s="101"/>
      <c r="M183" s="101"/>
      <c r="T183" s="101"/>
      <c r="V183" s="101"/>
      <c r="Z183" s="101"/>
      <c r="AB183" s="101"/>
      <c r="AD183" s="101"/>
    </row>
    <row r="184" spans="4:30" s="100" customFormat="1" ht="20.25" customHeight="1">
      <c r="D184" s="101"/>
      <c r="E184" s="101"/>
      <c r="F184" s="101"/>
      <c r="G184" s="101"/>
      <c r="H184" s="101"/>
      <c r="I184" s="101"/>
      <c r="J184" s="101"/>
      <c r="K184" s="101"/>
      <c r="L184" s="101"/>
      <c r="M184" s="101"/>
      <c r="T184" s="101"/>
      <c r="V184" s="101"/>
      <c r="Z184" s="101"/>
      <c r="AB184" s="101"/>
      <c r="AD184" s="101"/>
    </row>
    <row r="185" spans="4:30" s="100" customFormat="1" ht="20.25" customHeight="1">
      <c r="D185" s="101"/>
      <c r="E185" s="101"/>
      <c r="F185" s="101"/>
      <c r="G185" s="101"/>
      <c r="H185" s="101"/>
      <c r="I185" s="101"/>
      <c r="J185" s="101"/>
      <c r="K185" s="101"/>
      <c r="L185" s="101"/>
      <c r="M185" s="101"/>
      <c r="T185" s="101"/>
      <c r="V185" s="101"/>
      <c r="Z185" s="101"/>
      <c r="AB185" s="101"/>
      <c r="AD185" s="101"/>
    </row>
    <row r="186" spans="4:30" s="100" customFormat="1" ht="20.25" customHeight="1">
      <c r="D186" s="101"/>
      <c r="E186" s="101"/>
      <c r="F186" s="101"/>
      <c r="G186" s="101"/>
      <c r="H186" s="101"/>
      <c r="I186" s="101"/>
      <c r="J186" s="101"/>
      <c r="K186" s="101"/>
      <c r="L186" s="101"/>
      <c r="M186" s="101"/>
      <c r="T186" s="101"/>
      <c r="V186" s="101"/>
      <c r="Z186" s="101"/>
      <c r="AB186" s="101"/>
      <c r="AD186" s="101"/>
    </row>
    <row r="187" spans="4:30" s="100" customFormat="1" ht="20.25" customHeight="1">
      <c r="D187" s="101"/>
      <c r="E187" s="101"/>
      <c r="F187" s="101"/>
      <c r="G187" s="101"/>
      <c r="H187" s="101"/>
      <c r="I187" s="101"/>
      <c r="J187" s="101"/>
      <c r="K187" s="101"/>
      <c r="L187" s="101"/>
      <c r="M187" s="101"/>
      <c r="T187" s="101"/>
      <c r="V187" s="101"/>
      <c r="Z187" s="101"/>
      <c r="AB187" s="101"/>
      <c r="AD187" s="101"/>
    </row>
    <row r="188" spans="4:30" s="100" customFormat="1" ht="20.25" customHeight="1">
      <c r="D188" s="101"/>
      <c r="E188" s="101"/>
      <c r="F188" s="101"/>
      <c r="G188" s="101"/>
      <c r="H188" s="101"/>
      <c r="I188" s="101"/>
      <c r="J188" s="101"/>
      <c r="K188" s="101"/>
      <c r="L188" s="101"/>
      <c r="M188" s="101"/>
      <c r="T188" s="101"/>
      <c r="V188" s="101"/>
      <c r="Z188" s="101"/>
      <c r="AB188" s="101"/>
      <c r="AD188" s="101"/>
    </row>
    <row r="189" spans="4:30" s="100" customFormat="1" ht="20.25" customHeight="1">
      <c r="D189" s="101"/>
      <c r="E189" s="101"/>
      <c r="F189" s="101"/>
      <c r="G189" s="101"/>
      <c r="H189" s="101"/>
      <c r="I189" s="101"/>
      <c r="J189" s="101"/>
      <c r="K189" s="101"/>
      <c r="L189" s="101"/>
      <c r="M189" s="101"/>
      <c r="T189" s="101"/>
      <c r="V189" s="101"/>
      <c r="Z189" s="101"/>
      <c r="AB189" s="101"/>
      <c r="AD189" s="101"/>
    </row>
    <row r="190" spans="4:30" s="100" customFormat="1" ht="20.25" customHeight="1">
      <c r="D190" s="101"/>
      <c r="E190" s="101"/>
      <c r="F190" s="101"/>
      <c r="G190" s="101"/>
      <c r="H190" s="101"/>
      <c r="I190" s="101"/>
      <c r="J190" s="101"/>
      <c r="K190" s="101"/>
      <c r="L190" s="101"/>
      <c r="M190" s="101"/>
      <c r="T190" s="101"/>
      <c r="V190" s="101"/>
      <c r="Z190" s="101"/>
      <c r="AB190" s="101"/>
      <c r="AD190" s="101"/>
    </row>
    <row r="191" spans="4:30" s="100" customFormat="1" ht="20.25" customHeight="1">
      <c r="D191" s="101"/>
      <c r="E191" s="101"/>
      <c r="F191" s="101"/>
      <c r="G191" s="101"/>
      <c r="H191" s="101"/>
      <c r="I191" s="101"/>
      <c r="J191" s="101"/>
      <c r="K191" s="101"/>
      <c r="L191" s="101"/>
      <c r="M191" s="101"/>
      <c r="T191" s="101"/>
      <c r="V191" s="101"/>
      <c r="Z191" s="101"/>
      <c r="AB191" s="101"/>
      <c r="AD191" s="101"/>
    </row>
    <row r="192" spans="4:30" s="100" customFormat="1" ht="20.25" customHeight="1">
      <c r="D192" s="101"/>
      <c r="E192" s="101"/>
      <c r="F192" s="101"/>
      <c r="G192" s="101"/>
      <c r="H192" s="101"/>
      <c r="I192" s="101"/>
      <c r="J192" s="101"/>
      <c r="K192" s="101"/>
      <c r="L192" s="101"/>
      <c r="M192" s="101"/>
      <c r="T192" s="101"/>
      <c r="V192" s="101"/>
      <c r="Z192" s="101"/>
      <c r="AB192" s="101"/>
      <c r="AD192" s="101"/>
    </row>
    <row r="193" spans="4:30" s="100" customFormat="1" ht="20.25" customHeight="1">
      <c r="D193" s="101"/>
      <c r="E193" s="101"/>
      <c r="F193" s="101"/>
      <c r="G193" s="101"/>
      <c r="H193" s="101"/>
      <c r="I193" s="101"/>
      <c r="J193" s="101"/>
      <c r="K193" s="101"/>
      <c r="L193" s="101"/>
      <c r="M193" s="101"/>
      <c r="T193" s="101"/>
      <c r="V193" s="101"/>
      <c r="Z193" s="101"/>
      <c r="AB193" s="101"/>
      <c r="AD193" s="101"/>
    </row>
    <row r="194" spans="4:30" s="100" customFormat="1" ht="20.25" customHeight="1">
      <c r="D194" s="101"/>
      <c r="E194" s="101"/>
      <c r="F194" s="101"/>
      <c r="G194" s="101"/>
      <c r="H194" s="101"/>
      <c r="I194" s="101"/>
      <c r="J194" s="101"/>
      <c r="K194" s="101"/>
      <c r="L194" s="101"/>
      <c r="M194" s="101"/>
      <c r="T194" s="101"/>
      <c r="V194" s="101"/>
      <c r="Z194" s="101"/>
      <c r="AB194" s="101"/>
      <c r="AD194" s="101"/>
    </row>
    <row r="195" spans="4:30" s="100" customFormat="1" ht="20.25" customHeight="1">
      <c r="D195" s="101"/>
      <c r="E195" s="101"/>
      <c r="F195" s="101"/>
      <c r="G195" s="101"/>
      <c r="H195" s="101"/>
      <c r="I195" s="101"/>
      <c r="J195" s="101"/>
      <c r="K195" s="101"/>
      <c r="L195" s="101"/>
      <c r="M195" s="101"/>
      <c r="T195" s="101"/>
      <c r="V195" s="101"/>
      <c r="Z195" s="101"/>
      <c r="AB195" s="101"/>
      <c r="AD195" s="101"/>
    </row>
    <row r="196" spans="4:30" s="100" customFormat="1" ht="20.25" customHeight="1">
      <c r="D196" s="101"/>
      <c r="E196" s="101"/>
      <c r="F196" s="101"/>
      <c r="G196" s="101"/>
      <c r="H196" s="101"/>
      <c r="I196" s="101"/>
      <c r="J196" s="101"/>
      <c r="K196" s="101"/>
      <c r="L196" s="101"/>
      <c r="M196" s="101"/>
      <c r="T196" s="101"/>
      <c r="V196" s="101"/>
      <c r="Z196" s="101"/>
      <c r="AB196" s="101"/>
      <c r="AD196" s="101"/>
    </row>
    <row r="197" spans="4:30" s="100" customFormat="1" ht="20.25" customHeight="1">
      <c r="D197" s="101"/>
      <c r="E197" s="101"/>
      <c r="F197" s="101"/>
      <c r="G197" s="101"/>
      <c r="H197" s="101"/>
      <c r="I197" s="101"/>
      <c r="J197" s="101"/>
      <c r="K197" s="101"/>
      <c r="L197" s="101"/>
      <c r="M197" s="101"/>
      <c r="T197" s="101"/>
      <c r="V197" s="101"/>
      <c r="Z197" s="101"/>
      <c r="AB197" s="101"/>
      <c r="AD197" s="101"/>
    </row>
    <row r="198" spans="4:30" s="100" customFormat="1" ht="20.25" customHeight="1">
      <c r="D198" s="101"/>
      <c r="E198" s="101"/>
      <c r="F198" s="101"/>
      <c r="G198" s="101"/>
      <c r="H198" s="101"/>
      <c r="I198" s="101"/>
      <c r="J198" s="101"/>
      <c r="K198" s="101"/>
      <c r="L198" s="101"/>
      <c r="M198" s="101"/>
      <c r="T198" s="101"/>
      <c r="V198" s="101"/>
      <c r="Z198" s="101"/>
      <c r="AB198" s="101"/>
      <c r="AD198" s="101"/>
    </row>
    <row r="199" spans="4:30" s="100" customFormat="1" ht="20.25" customHeight="1">
      <c r="D199" s="101"/>
      <c r="E199" s="101"/>
      <c r="F199" s="101"/>
      <c r="G199" s="101"/>
      <c r="H199" s="101"/>
      <c r="I199" s="101"/>
      <c r="J199" s="101"/>
      <c r="K199" s="101"/>
      <c r="L199" s="101"/>
      <c r="M199" s="101"/>
      <c r="T199" s="101"/>
      <c r="V199" s="101"/>
      <c r="Z199" s="101"/>
      <c r="AB199" s="101"/>
      <c r="AD199" s="101"/>
    </row>
    <row r="200" spans="4:30" s="100" customFormat="1" ht="20.25" customHeight="1">
      <c r="D200" s="101"/>
      <c r="E200" s="101"/>
      <c r="F200" s="101"/>
      <c r="G200" s="101"/>
      <c r="H200" s="101"/>
      <c r="I200" s="101"/>
      <c r="J200" s="101"/>
      <c r="K200" s="101"/>
      <c r="L200" s="101"/>
      <c r="M200" s="101"/>
      <c r="T200" s="101"/>
      <c r="V200" s="101"/>
      <c r="Z200" s="101"/>
      <c r="AB200" s="101"/>
      <c r="AD200" s="101"/>
    </row>
    <row r="201" spans="4:30" s="100" customFormat="1" ht="20.25" customHeight="1">
      <c r="D201" s="101"/>
      <c r="E201" s="101"/>
      <c r="F201" s="101"/>
      <c r="G201" s="101"/>
      <c r="H201" s="101"/>
      <c r="I201" s="101"/>
      <c r="J201" s="101"/>
      <c r="K201" s="101"/>
      <c r="L201" s="101"/>
      <c r="M201" s="101"/>
      <c r="T201" s="101"/>
      <c r="V201" s="101"/>
      <c r="Z201" s="101"/>
      <c r="AB201" s="101"/>
      <c r="AD201" s="101"/>
    </row>
    <row r="202" spans="4:30" s="100" customFormat="1" ht="20.25" customHeight="1">
      <c r="D202" s="101"/>
      <c r="E202" s="101"/>
      <c r="F202" s="101"/>
      <c r="G202" s="101"/>
      <c r="H202" s="101"/>
      <c r="I202" s="101"/>
      <c r="J202" s="101"/>
      <c r="K202" s="101"/>
      <c r="L202" s="101"/>
      <c r="M202" s="101"/>
      <c r="T202" s="101"/>
      <c r="V202" s="101"/>
      <c r="Z202" s="101"/>
      <c r="AB202" s="101"/>
      <c r="AD202" s="101"/>
    </row>
    <row r="203" spans="4:30" s="100" customFormat="1" ht="20.25" customHeight="1">
      <c r="D203" s="101"/>
      <c r="E203" s="101"/>
      <c r="F203" s="101"/>
      <c r="G203" s="101"/>
      <c r="H203" s="101"/>
      <c r="I203" s="101"/>
      <c r="J203" s="101"/>
      <c r="K203" s="101"/>
      <c r="L203" s="101"/>
      <c r="M203" s="101"/>
      <c r="T203" s="101"/>
      <c r="V203" s="101"/>
      <c r="Z203" s="101"/>
      <c r="AB203" s="101"/>
      <c r="AD203" s="101"/>
    </row>
    <row r="204" spans="4:30" s="100" customFormat="1" ht="20.25" customHeight="1">
      <c r="D204" s="101"/>
      <c r="E204" s="101"/>
      <c r="F204" s="101"/>
      <c r="G204" s="101"/>
      <c r="H204" s="101"/>
      <c r="I204" s="101"/>
      <c r="J204" s="101"/>
      <c r="K204" s="101"/>
      <c r="L204" s="101"/>
      <c r="M204" s="101"/>
      <c r="T204" s="101"/>
      <c r="V204" s="101"/>
      <c r="Z204" s="101"/>
      <c r="AB204" s="101"/>
      <c r="AD204" s="101"/>
    </row>
    <row r="205" spans="4:30" s="100" customFormat="1" ht="20.25" customHeight="1">
      <c r="D205" s="101"/>
      <c r="E205" s="101"/>
      <c r="F205" s="101"/>
      <c r="G205" s="101"/>
      <c r="H205" s="101"/>
      <c r="I205" s="101"/>
      <c r="J205" s="101"/>
      <c r="K205" s="101"/>
      <c r="L205" s="101"/>
      <c r="M205" s="101"/>
      <c r="T205" s="101"/>
      <c r="V205" s="101"/>
      <c r="Z205" s="101"/>
      <c r="AB205" s="101"/>
      <c r="AD205" s="101"/>
    </row>
    <row r="206" spans="4:30" s="100" customFormat="1" ht="20.25" customHeight="1">
      <c r="D206" s="101"/>
      <c r="E206" s="101"/>
      <c r="F206" s="101"/>
      <c r="G206" s="101"/>
      <c r="H206" s="101"/>
      <c r="I206" s="101"/>
      <c r="J206" s="101"/>
      <c r="K206" s="101"/>
      <c r="L206" s="101"/>
      <c r="M206" s="101"/>
      <c r="T206" s="101"/>
      <c r="V206" s="101"/>
      <c r="Z206" s="101"/>
      <c r="AB206" s="101"/>
      <c r="AD206" s="101"/>
    </row>
    <row r="207" spans="4:30" s="100" customFormat="1" ht="20.25" customHeight="1">
      <c r="D207" s="101"/>
      <c r="E207" s="101"/>
      <c r="F207" s="101"/>
      <c r="G207" s="101"/>
      <c r="H207" s="101"/>
      <c r="I207" s="101"/>
      <c r="J207" s="101"/>
      <c r="K207" s="101"/>
      <c r="L207" s="101"/>
      <c r="M207" s="101"/>
      <c r="T207" s="101"/>
      <c r="V207" s="101"/>
      <c r="Z207" s="101"/>
      <c r="AB207" s="101"/>
      <c r="AD207" s="101"/>
    </row>
    <row r="208" spans="4:30" s="100" customFormat="1" ht="20.25" customHeight="1">
      <c r="D208" s="101"/>
      <c r="E208" s="101"/>
      <c r="F208" s="101"/>
      <c r="G208" s="101"/>
      <c r="H208" s="101"/>
      <c r="I208" s="101"/>
      <c r="J208" s="101"/>
      <c r="K208" s="101"/>
      <c r="L208" s="101"/>
      <c r="M208" s="101"/>
      <c r="T208" s="101"/>
      <c r="V208" s="101"/>
      <c r="Z208" s="101"/>
      <c r="AB208" s="101"/>
      <c r="AD208" s="101"/>
    </row>
    <row r="209" spans="4:30" s="100" customFormat="1" ht="20.25" customHeight="1">
      <c r="D209" s="101"/>
      <c r="E209" s="101"/>
      <c r="F209" s="101"/>
      <c r="G209" s="101"/>
      <c r="H209" s="101"/>
      <c r="I209" s="101"/>
      <c r="J209" s="101"/>
      <c r="K209" s="101"/>
      <c r="L209" s="101"/>
      <c r="M209" s="101"/>
      <c r="T209" s="101"/>
      <c r="V209" s="101"/>
      <c r="Z209" s="101"/>
      <c r="AB209" s="101"/>
      <c r="AD209" s="101"/>
    </row>
    <row r="210" spans="4:30" s="100" customFormat="1" ht="20.25" customHeight="1">
      <c r="D210" s="101"/>
      <c r="E210" s="101"/>
      <c r="F210" s="101"/>
      <c r="G210" s="101"/>
      <c r="H210" s="101"/>
      <c r="I210" s="101"/>
      <c r="J210" s="101"/>
      <c r="K210" s="101"/>
      <c r="L210" s="101"/>
      <c r="M210" s="101"/>
      <c r="T210" s="101"/>
      <c r="V210" s="101"/>
      <c r="Z210" s="101"/>
      <c r="AB210" s="101"/>
      <c r="AD210" s="101"/>
    </row>
    <row r="211" spans="4:30" s="100" customFormat="1" ht="20.25" customHeight="1">
      <c r="D211" s="101"/>
      <c r="E211" s="101"/>
      <c r="F211" s="101"/>
      <c r="G211" s="101"/>
      <c r="H211" s="101"/>
      <c r="I211" s="101"/>
      <c r="J211" s="101"/>
      <c r="K211" s="101"/>
      <c r="L211" s="101"/>
      <c r="M211" s="101"/>
      <c r="T211" s="101"/>
      <c r="V211" s="101"/>
      <c r="Z211" s="101"/>
      <c r="AB211" s="101"/>
      <c r="AD211" s="101"/>
    </row>
    <row r="212" spans="4:30" s="100" customFormat="1" ht="20.25" customHeight="1">
      <c r="D212" s="101"/>
      <c r="E212" s="101"/>
      <c r="F212" s="101"/>
      <c r="G212" s="101"/>
      <c r="H212" s="101"/>
      <c r="I212" s="101"/>
      <c r="J212" s="101"/>
      <c r="K212" s="101"/>
      <c r="L212" s="101"/>
      <c r="M212" s="101"/>
      <c r="T212" s="101"/>
      <c r="V212" s="101"/>
      <c r="Z212" s="101"/>
      <c r="AB212" s="101"/>
      <c r="AD212" s="101"/>
    </row>
    <row r="213" spans="4:30" s="100" customFormat="1" ht="20.25" customHeight="1">
      <c r="D213" s="101"/>
      <c r="E213" s="101"/>
      <c r="F213" s="101"/>
      <c r="G213" s="101"/>
      <c r="H213" s="101"/>
      <c r="I213" s="101"/>
      <c r="J213" s="101"/>
      <c r="K213" s="101"/>
      <c r="L213" s="101"/>
      <c r="M213" s="101"/>
      <c r="T213" s="101"/>
      <c r="V213" s="101"/>
      <c r="Z213" s="101"/>
      <c r="AB213" s="101"/>
      <c r="AD213" s="101"/>
    </row>
    <row r="214" spans="4:30" s="100" customFormat="1" ht="20.25" customHeight="1">
      <c r="D214" s="101"/>
      <c r="E214" s="101"/>
      <c r="F214" s="101"/>
      <c r="G214" s="101"/>
      <c r="H214" s="101"/>
      <c r="I214" s="101"/>
      <c r="J214" s="101"/>
      <c r="K214" s="101"/>
      <c r="L214" s="101"/>
      <c r="M214" s="101"/>
      <c r="T214" s="101"/>
      <c r="V214" s="101"/>
      <c r="Z214" s="101"/>
      <c r="AB214" s="101"/>
      <c r="AD214" s="101"/>
    </row>
    <row r="215" spans="4:30" s="100" customFormat="1" ht="20.25" customHeight="1">
      <c r="D215" s="101"/>
      <c r="E215" s="101"/>
      <c r="F215" s="101"/>
      <c r="G215" s="101"/>
      <c r="H215" s="101"/>
      <c r="I215" s="101"/>
      <c r="J215" s="101"/>
      <c r="K215" s="101"/>
      <c r="L215" s="101"/>
      <c r="M215" s="101"/>
      <c r="T215" s="101"/>
      <c r="V215" s="101"/>
      <c r="Z215" s="101"/>
      <c r="AB215" s="101"/>
      <c r="AD215" s="101"/>
    </row>
    <row r="216" spans="4:30" s="100" customFormat="1" ht="20.25" customHeight="1">
      <c r="D216" s="101"/>
      <c r="E216" s="101"/>
      <c r="F216" s="101"/>
      <c r="G216" s="101"/>
      <c r="H216" s="101"/>
      <c r="I216" s="101"/>
      <c r="J216" s="101"/>
      <c r="K216" s="101"/>
      <c r="L216" s="101"/>
      <c r="M216" s="101"/>
      <c r="T216" s="101"/>
      <c r="V216" s="101"/>
      <c r="Z216" s="101"/>
      <c r="AB216" s="101"/>
      <c r="AD216" s="101"/>
    </row>
    <row r="217" spans="4:30" s="100" customFormat="1" ht="20.25" customHeight="1">
      <c r="D217" s="101"/>
      <c r="E217" s="101"/>
      <c r="F217" s="101"/>
      <c r="G217" s="101"/>
      <c r="H217" s="101"/>
      <c r="I217" s="101"/>
      <c r="J217" s="101"/>
      <c r="K217" s="101"/>
      <c r="L217" s="101"/>
      <c r="M217" s="101"/>
      <c r="T217" s="101"/>
      <c r="V217" s="101"/>
      <c r="Z217" s="101"/>
      <c r="AB217" s="101"/>
      <c r="AD217" s="101"/>
    </row>
    <row r="218" spans="4:30" s="100" customFormat="1" ht="20.25" customHeight="1">
      <c r="D218" s="101"/>
      <c r="E218" s="101"/>
      <c r="F218" s="101"/>
      <c r="G218" s="101"/>
      <c r="H218" s="101"/>
      <c r="I218" s="101"/>
      <c r="J218" s="101"/>
      <c r="K218" s="101"/>
      <c r="L218" s="101"/>
      <c r="M218" s="101"/>
      <c r="T218" s="101"/>
      <c r="V218" s="101"/>
      <c r="Z218" s="101"/>
      <c r="AB218" s="101"/>
      <c r="AD218" s="101"/>
    </row>
    <row r="219" spans="4:30" s="100" customFormat="1" ht="20.25" customHeight="1">
      <c r="D219" s="101"/>
      <c r="E219" s="101"/>
      <c r="F219" s="101"/>
      <c r="G219" s="101"/>
      <c r="H219" s="101"/>
      <c r="I219" s="101"/>
      <c r="J219" s="101"/>
      <c r="K219" s="101"/>
      <c r="L219" s="101"/>
      <c r="M219" s="101"/>
      <c r="T219" s="101"/>
      <c r="V219" s="101"/>
      <c r="Z219" s="101"/>
      <c r="AB219" s="101"/>
      <c r="AD219" s="101"/>
    </row>
    <row r="220" spans="4:30" s="100" customFormat="1" ht="20.25" customHeight="1">
      <c r="D220" s="101"/>
      <c r="E220" s="101"/>
      <c r="F220" s="101"/>
      <c r="G220" s="101"/>
      <c r="H220" s="101"/>
      <c r="I220" s="101"/>
      <c r="J220" s="101"/>
      <c r="K220" s="101"/>
      <c r="L220" s="101"/>
      <c r="M220" s="101"/>
      <c r="T220" s="101"/>
      <c r="V220" s="101"/>
      <c r="Z220" s="101"/>
      <c r="AB220" s="101"/>
      <c r="AD220" s="101"/>
    </row>
    <row r="221" spans="4:30" s="100" customFormat="1" ht="20.25" customHeight="1">
      <c r="D221" s="101"/>
      <c r="E221" s="101"/>
      <c r="F221" s="101"/>
      <c r="G221" s="101"/>
      <c r="H221" s="101"/>
      <c r="I221" s="101"/>
      <c r="J221" s="101"/>
      <c r="K221" s="101"/>
      <c r="L221" s="101"/>
      <c r="M221" s="101"/>
      <c r="T221" s="101"/>
      <c r="V221" s="101"/>
      <c r="Z221" s="101"/>
      <c r="AB221" s="101"/>
      <c r="AD221" s="101"/>
    </row>
    <row r="222" spans="4:30" s="100" customFormat="1" ht="20.25" customHeight="1">
      <c r="D222" s="101"/>
      <c r="E222" s="101"/>
      <c r="F222" s="101"/>
      <c r="G222" s="101"/>
      <c r="H222" s="101"/>
      <c r="I222" s="101"/>
      <c r="J222" s="101"/>
      <c r="K222" s="101"/>
      <c r="L222" s="101"/>
      <c r="M222" s="101"/>
      <c r="T222" s="101"/>
      <c r="V222" s="101"/>
      <c r="Z222" s="101"/>
      <c r="AB222" s="101"/>
      <c r="AD222" s="101"/>
    </row>
    <row r="223" spans="4:30" s="100" customFormat="1" ht="20.25" customHeight="1">
      <c r="D223" s="101"/>
      <c r="E223" s="101"/>
      <c r="F223" s="101"/>
      <c r="G223" s="101"/>
      <c r="H223" s="101"/>
      <c r="I223" s="101"/>
      <c r="J223" s="101"/>
      <c r="K223" s="101"/>
      <c r="L223" s="101"/>
      <c r="M223" s="101"/>
      <c r="T223" s="101"/>
      <c r="V223" s="101"/>
      <c r="Z223" s="101"/>
      <c r="AB223" s="101"/>
      <c r="AD223" s="101"/>
    </row>
    <row r="224" spans="4:30" s="100" customFormat="1" ht="20.25" customHeight="1">
      <c r="D224" s="101"/>
      <c r="E224" s="101"/>
      <c r="F224" s="101"/>
      <c r="G224" s="101"/>
      <c r="H224" s="101"/>
      <c r="I224" s="101"/>
      <c r="J224" s="101"/>
      <c r="K224" s="101"/>
      <c r="L224" s="101"/>
      <c r="M224" s="101"/>
      <c r="T224" s="101"/>
      <c r="V224" s="101"/>
      <c r="Z224" s="101"/>
      <c r="AB224" s="101"/>
      <c r="AD224" s="101"/>
    </row>
    <row r="225" spans="4:30" s="100" customFormat="1" ht="20.25" customHeight="1">
      <c r="D225" s="101"/>
      <c r="E225" s="101"/>
      <c r="F225" s="101"/>
      <c r="G225" s="101"/>
      <c r="H225" s="101"/>
      <c r="I225" s="101"/>
      <c r="J225" s="101"/>
      <c r="K225" s="101"/>
      <c r="L225" s="101"/>
      <c r="M225" s="101"/>
      <c r="T225" s="101"/>
      <c r="V225" s="101"/>
      <c r="Z225" s="101"/>
      <c r="AB225" s="101"/>
      <c r="AD225" s="101"/>
    </row>
    <row r="226" spans="4:30" s="100" customFormat="1" ht="20.25" customHeight="1">
      <c r="D226" s="101"/>
      <c r="E226" s="101"/>
      <c r="F226" s="101"/>
      <c r="G226" s="101"/>
      <c r="H226" s="101"/>
      <c r="I226" s="101"/>
      <c r="J226" s="101"/>
      <c r="K226" s="101"/>
      <c r="L226" s="101"/>
      <c r="M226" s="101"/>
      <c r="T226" s="101"/>
      <c r="V226" s="101"/>
      <c r="Z226" s="101"/>
      <c r="AB226" s="101"/>
      <c r="AD226" s="101"/>
    </row>
    <row r="227" spans="4:30" s="100" customFormat="1" ht="20.25" customHeight="1">
      <c r="D227" s="101"/>
      <c r="E227" s="101"/>
      <c r="F227" s="101"/>
      <c r="G227" s="101"/>
      <c r="H227" s="101"/>
      <c r="I227" s="101"/>
      <c r="J227" s="101"/>
      <c r="K227" s="101"/>
      <c r="L227" s="101"/>
      <c r="M227" s="101"/>
      <c r="T227" s="101"/>
      <c r="V227" s="101"/>
      <c r="Z227" s="101"/>
      <c r="AB227" s="101"/>
      <c r="AD227" s="101"/>
    </row>
    <row r="228" spans="4:30" s="100" customFormat="1" ht="20.25" customHeight="1">
      <c r="D228" s="101"/>
      <c r="E228" s="101"/>
      <c r="F228" s="101"/>
      <c r="G228" s="101"/>
      <c r="H228" s="101"/>
      <c r="I228" s="101"/>
      <c r="J228" s="101"/>
      <c r="K228" s="101"/>
      <c r="L228" s="101"/>
      <c r="M228" s="101"/>
      <c r="T228" s="101"/>
      <c r="V228" s="101"/>
      <c r="Z228" s="101"/>
      <c r="AB228" s="101"/>
      <c r="AD228" s="101"/>
    </row>
    <row r="229" spans="4:30" s="100" customFormat="1" ht="20.25" customHeight="1">
      <c r="D229" s="101"/>
      <c r="E229" s="101"/>
      <c r="F229" s="101"/>
      <c r="G229" s="101"/>
      <c r="H229" s="101"/>
      <c r="I229" s="101"/>
      <c r="J229" s="101"/>
      <c r="K229" s="101"/>
      <c r="L229" s="101"/>
      <c r="M229" s="101"/>
      <c r="T229" s="101"/>
      <c r="V229" s="101"/>
      <c r="Z229" s="101"/>
      <c r="AB229" s="101"/>
      <c r="AD229" s="101"/>
    </row>
    <row r="230" spans="4:30" s="100" customFormat="1" ht="20.25" customHeight="1">
      <c r="D230" s="101"/>
      <c r="E230" s="101"/>
      <c r="F230" s="101"/>
      <c r="G230" s="101"/>
      <c r="H230" s="101"/>
      <c r="I230" s="101"/>
      <c r="J230" s="101"/>
      <c r="K230" s="101"/>
      <c r="L230" s="101"/>
      <c r="M230" s="101"/>
      <c r="T230" s="101"/>
      <c r="V230" s="101"/>
      <c r="Z230" s="101"/>
      <c r="AB230" s="101"/>
      <c r="AD230" s="101"/>
    </row>
    <row r="231" spans="4:30" s="100" customFormat="1" ht="20.25" customHeight="1">
      <c r="D231" s="101"/>
      <c r="E231" s="101"/>
      <c r="F231" s="101"/>
      <c r="G231" s="101"/>
      <c r="H231" s="101"/>
      <c r="I231" s="101"/>
      <c r="J231" s="101"/>
      <c r="K231" s="101"/>
      <c r="L231" s="101"/>
      <c r="M231" s="101"/>
      <c r="T231" s="101"/>
      <c r="V231" s="101"/>
      <c r="Z231" s="101"/>
      <c r="AB231" s="101"/>
      <c r="AD231" s="101"/>
    </row>
    <row r="232" spans="4:30" s="100" customFormat="1" ht="20.25" customHeight="1">
      <c r="D232" s="101"/>
      <c r="E232" s="101"/>
      <c r="F232" s="101"/>
      <c r="G232" s="101"/>
      <c r="H232" s="101"/>
      <c r="I232" s="101"/>
      <c r="J232" s="101"/>
      <c r="K232" s="101"/>
      <c r="L232" s="101"/>
      <c r="M232" s="101"/>
      <c r="T232" s="101"/>
      <c r="V232" s="101"/>
      <c r="Z232" s="101"/>
      <c r="AB232" s="101"/>
      <c r="AD232" s="101"/>
    </row>
    <row r="233" spans="4:30" s="100" customFormat="1" ht="20.25" customHeight="1">
      <c r="D233" s="101"/>
      <c r="E233" s="101"/>
      <c r="F233" s="101"/>
      <c r="G233" s="101"/>
      <c r="H233" s="101"/>
      <c r="I233" s="101"/>
      <c r="J233" s="101"/>
      <c r="K233" s="101"/>
      <c r="L233" s="101"/>
      <c r="M233" s="101"/>
      <c r="T233" s="101"/>
      <c r="V233" s="101"/>
      <c r="Z233" s="101"/>
      <c r="AB233" s="101"/>
      <c r="AD233" s="101"/>
    </row>
    <row r="234" spans="4:30" s="100" customFormat="1" ht="20.25" customHeight="1">
      <c r="D234" s="101"/>
      <c r="E234" s="101"/>
      <c r="F234" s="101"/>
      <c r="G234" s="101"/>
      <c r="H234" s="101"/>
      <c r="I234" s="101"/>
      <c r="J234" s="101"/>
      <c r="K234" s="101"/>
      <c r="L234" s="101"/>
      <c r="M234" s="101"/>
      <c r="T234" s="101"/>
      <c r="V234" s="101"/>
      <c r="Z234" s="101"/>
      <c r="AB234" s="101"/>
      <c r="AD234" s="101"/>
    </row>
    <row r="235" spans="4:30" s="100" customFormat="1" ht="20.25" customHeight="1">
      <c r="D235" s="101"/>
      <c r="E235" s="101"/>
      <c r="F235" s="101"/>
      <c r="G235" s="101"/>
      <c r="H235" s="101"/>
      <c r="I235" s="101"/>
      <c r="J235" s="101"/>
      <c r="K235" s="101"/>
      <c r="L235" s="101"/>
      <c r="M235" s="101"/>
      <c r="T235" s="101"/>
      <c r="V235" s="101"/>
      <c r="Z235" s="101"/>
      <c r="AB235" s="101"/>
      <c r="AD235" s="101"/>
    </row>
    <row r="236" spans="4:30" s="100" customFormat="1" ht="20.25" customHeight="1">
      <c r="D236" s="101"/>
      <c r="E236" s="101"/>
      <c r="F236" s="101"/>
      <c r="G236" s="101"/>
      <c r="H236" s="101"/>
      <c r="I236" s="101"/>
      <c r="J236" s="101"/>
      <c r="K236" s="101"/>
      <c r="L236" s="101"/>
      <c r="M236" s="101"/>
      <c r="T236" s="101"/>
      <c r="V236" s="101"/>
      <c r="Z236" s="101"/>
      <c r="AB236" s="101"/>
      <c r="AD236" s="101"/>
    </row>
    <row r="237" spans="4:30" s="100" customFormat="1" ht="20.25" customHeight="1">
      <c r="D237" s="101"/>
      <c r="E237" s="101"/>
      <c r="F237" s="101"/>
      <c r="G237" s="101"/>
      <c r="H237" s="101"/>
      <c r="I237" s="101"/>
      <c r="J237" s="101"/>
      <c r="K237" s="101"/>
      <c r="L237" s="101"/>
      <c r="M237" s="101"/>
      <c r="T237" s="101"/>
      <c r="V237" s="101"/>
      <c r="Z237" s="101"/>
      <c r="AB237" s="101"/>
      <c r="AD237" s="101"/>
    </row>
    <row r="238" spans="4:30" s="100" customFormat="1" ht="20.25" customHeight="1">
      <c r="D238" s="101"/>
      <c r="E238" s="101"/>
      <c r="F238" s="101"/>
      <c r="G238" s="101"/>
      <c r="H238" s="101"/>
      <c r="I238" s="101"/>
      <c r="J238" s="101"/>
      <c r="K238" s="101"/>
      <c r="L238" s="101"/>
      <c r="M238" s="101"/>
      <c r="T238" s="101"/>
      <c r="V238" s="101"/>
      <c r="Z238" s="101"/>
      <c r="AB238" s="101"/>
      <c r="AD238" s="101"/>
    </row>
    <row r="239" spans="4:30" s="100" customFormat="1" ht="20.25" customHeight="1">
      <c r="D239" s="101"/>
      <c r="E239" s="101"/>
      <c r="F239" s="101"/>
      <c r="G239" s="101"/>
      <c r="H239" s="101"/>
      <c r="I239" s="101"/>
      <c r="J239" s="101"/>
      <c r="K239" s="101"/>
      <c r="L239" s="101"/>
      <c r="M239" s="101"/>
      <c r="T239" s="101"/>
      <c r="V239" s="101"/>
      <c r="Z239" s="101"/>
      <c r="AB239" s="101"/>
      <c r="AD239" s="101"/>
    </row>
    <row r="240" spans="4:30" s="100" customFormat="1" ht="20.25" customHeight="1">
      <c r="D240" s="101"/>
      <c r="E240" s="101"/>
      <c r="F240" s="101"/>
      <c r="G240" s="101"/>
      <c r="H240" s="101"/>
      <c r="I240" s="101"/>
      <c r="J240" s="101"/>
      <c r="K240" s="101"/>
      <c r="L240" s="101"/>
      <c r="M240" s="101"/>
      <c r="T240" s="101"/>
      <c r="V240" s="101"/>
      <c r="Z240" s="101"/>
      <c r="AB240" s="101"/>
      <c r="AD240" s="101"/>
    </row>
    <row r="241" spans="4:30" s="100" customFormat="1" ht="20.25" customHeight="1">
      <c r="D241" s="101"/>
      <c r="E241" s="101"/>
      <c r="F241" s="101"/>
      <c r="G241" s="101"/>
      <c r="H241" s="101"/>
      <c r="I241" s="101"/>
      <c r="J241" s="101"/>
      <c r="K241" s="101"/>
      <c r="L241" s="101"/>
      <c r="M241" s="101"/>
      <c r="T241" s="101"/>
      <c r="V241" s="101"/>
      <c r="Z241" s="101"/>
      <c r="AB241" s="101"/>
      <c r="AD241" s="101"/>
    </row>
    <row r="242" spans="4:30" s="100" customFormat="1" ht="20.25" customHeight="1">
      <c r="D242" s="101"/>
      <c r="E242" s="101"/>
      <c r="F242" s="101"/>
      <c r="G242" s="101"/>
      <c r="H242" s="101"/>
      <c r="I242" s="101"/>
      <c r="J242" s="101"/>
      <c r="K242" s="101"/>
      <c r="L242" s="101"/>
      <c r="M242" s="101"/>
      <c r="T242" s="101"/>
      <c r="V242" s="101"/>
      <c r="Z242" s="101"/>
      <c r="AB242" s="101"/>
      <c r="AD242" s="101"/>
    </row>
    <row r="243" spans="4:30" s="100" customFormat="1" ht="20.25" customHeight="1">
      <c r="D243" s="101"/>
      <c r="E243" s="101"/>
      <c r="F243" s="101"/>
      <c r="G243" s="101"/>
      <c r="H243" s="101"/>
      <c r="I243" s="101"/>
      <c r="J243" s="101"/>
      <c r="K243" s="101"/>
      <c r="L243" s="101"/>
      <c r="M243" s="101"/>
      <c r="T243" s="101"/>
      <c r="V243" s="101"/>
      <c r="Z243" s="101"/>
      <c r="AB243" s="101"/>
      <c r="AD243" s="101"/>
    </row>
    <row r="244" spans="4:30" s="100" customFormat="1" ht="20.25" customHeight="1">
      <c r="D244" s="101"/>
      <c r="E244" s="101"/>
      <c r="F244" s="101"/>
      <c r="G244" s="101"/>
      <c r="H244" s="101"/>
      <c r="I244" s="101"/>
      <c r="J244" s="101"/>
      <c r="K244" s="101"/>
      <c r="L244" s="101"/>
      <c r="M244" s="101"/>
      <c r="T244" s="101"/>
      <c r="V244" s="101"/>
      <c r="Z244" s="101"/>
      <c r="AB244" s="101"/>
      <c r="AD244" s="101"/>
    </row>
    <row r="245" spans="4:30" s="100" customFormat="1" ht="20.25" customHeight="1">
      <c r="D245" s="101"/>
      <c r="E245" s="101"/>
      <c r="F245" s="101"/>
      <c r="G245" s="101"/>
      <c r="H245" s="101"/>
      <c r="I245" s="101"/>
      <c r="J245" s="101"/>
      <c r="K245" s="101"/>
      <c r="L245" s="101"/>
      <c r="M245" s="101"/>
      <c r="T245" s="101"/>
      <c r="V245" s="101"/>
      <c r="Z245" s="101"/>
      <c r="AB245" s="101"/>
      <c r="AD245" s="101"/>
    </row>
    <row r="246" spans="4:30" s="100" customFormat="1" ht="20.25" customHeight="1">
      <c r="D246" s="101"/>
      <c r="E246" s="101"/>
      <c r="F246" s="101"/>
      <c r="G246" s="101"/>
      <c r="H246" s="101"/>
      <c r="I246" s="101"/>
      <c r="J246" s="101"/>
      <c r="K246" s="101"/>
      <c r="L246" s="101"/>
      <c r="M246" s="101"/>
      <c r="T246" s="101"/>
      <c r="V246" s="101"/>
      <c r="Z246" s="101"/>
      <c r="AB246" s="101"/>
      <c r="AD246" s="101"/>
    </row>
    <row r="247" spans="4:30" s="100" customFormat="1" ht="20.25" customHeight="1">
      <c r="D247" s="101"/>
      <c r="E247" s="101"/>
      <c r="F247" s="101"/>
      <c r="G247" s="101"/>
      <c r="H247" s="101"/>
      <c r="I247" s="101"/>
      <c r="J247" s="101"/>
      <c r="K247" s="101"/>
      <c r="L247" s="101"/>
      <c r="M247" s="101"/>
      <c r="T247" s="101"/>
      <c r="V247" s="101"/>
      <c r="Z247" s="101"/>
      <c r="AB247" s="101"/>
      <c r="AD247" s="101"/>
    </row>
    <row r="248" spans="4:30" s="100" customFormat="1" ht="20.25" customHeight="1">
      <c r="D248" s="101"/>
      <c r="E248" s="101"/>
      <c r="F248" s="101"/>
      <c r="G248" s="101"/>
      <c r="H248" s="101"/>
      <c r="I248" s="101"/>
      <c r="J248" s="101"/>
      <c r="K248" s="101"/>
      <c r="L248" s="101"/>
      <c r="M248" s="101"/>
      <c r="T248" s="101"/>
      <c r="V248" s="101"/>
      <c r="Z248" s="101"/>
      <c r="AB248" s="101"/>
      <c r="AD248" s="101"/>
    </row>
    <row r="249" spans="4:30" s="100" customFormat="1" ht="20.25" customHeight="1">
      <c r="D249" s="101"/>
      <c r="E249" s="101"/>
      <c r="F249" s="101"/>
      <c r="G249" s="101"/>
      <c r="H249" s="101"/>
      <c r="I249" s="101"/>
      <c r="J249" s="101"/>
      <c r="K249" s="101"/>
      <c r="L249" s="101"/>
      <c r="M249" s="101"/>
      <c r="T249" s="101"/>
      <c r="V249" s="101"/>
      <c r="Z249" s="101"/>
      <c r="AB249" s="101"/>
      <c r="AD249" s="101"/>
    </row>
    <row r="250" spans="4:30" s="100" customFormat="1" ht="20.25" customHeight="1">
      <c r="D250" s="101"/>
      <c r="E250" s="101"/>
      <c r="F250" s="101"/>
      <c r="G250" s="101"/>
      <c r="H250" s="101"/>
      <c r="I250" s="101"/>
      <c r="J250" s="101"/>
      <c r="K250" s="101"/>
      <c r="L250" s="101"/>
      <c r="M250" s="101"/>
      <c r="T250" s="101"/>
      <c r="V250" s="101"/>
      <c r="Z250" s="101"/>
      <c r="AB250" s="101"/>
      <c r="AD250" s="101"/>
    </row>
    <row r="251" spans="4:30" s="100" customFormat="1" ht="20.25" customHeight="1">
      <c r="D251" s="101"/>
      <c r="E251" s="101"/>
      <c r="F251" s="101"/>
      <c r="G251" s="101"/>
      <c r="H251" s="101"/>
      <c r="I251" s="101"/>
      <c r="J251" s="101"/>
      <c r="K251" s="101"/>
      <c r="L251" s="101"/>
      <c r="M251" s="101"/>
      <c r="T251" s="101"/>
      <c r="V251" s="101"/>
      <c r="Z251" s="101"/>
      <c r="AB251" s="101"/>
      <c r="AD251" s="101"/>
    </row>
    <row r="252" spans="4:30" s="100" customFormat="1" ht="20.25" customHeight="1">
      <c r="D252" s="101"/>
      <c r="E252" s="101"/>
      <c r="F252" s="101"/>
      <c r="G252" s="101"/>
      <c r="H252" s="101"/>
      <c r="I252" s="101"/>
      <c r="J252" s="101"/>
      <c r="K252" s="101"/>
      <c r="L252" s="101"/>
      <c r="M252" s="101"/>
      <c r="T252" s="101"/>
      <c r="V252" s="101"/>
      <c r="Z252" s="101"/>
      <c r="AB252" s="101"/>
      <c r="AD252" s="101"/>
    </row>
    <row r="253" spans="4:30" s="100" customFormat="1" ht="20.25" customHeight="1">
      <c r="D253" s="101"/>
      <c r="E253" s="101"/>
      <c r="F253" s="101"/>
      <c r="G253" s="101"/>
      <c r="H253" s="101"/>
      <c r="I253" s="101"/>
      <c r="J253" s="101"/>
      <c r="K253" s="101"/>
      <c r="L253" s="101"/>
      <c r="M253" s="101"/>
      <c r="T253" s="101"/>
      <c r="V253" s="101"/>
      <c r="Z253" s="101"/>
      <c r="AB253" s="101"/>
      <c r="AD253" s="101"/>
    </row>
    <row r="254" spans="4:30" s="100" customFormat="1" ht="20.25" customHeight="1">
      <c r="D254" s="101"/>
      <c r="E254" s="101"/>
      <c r="F254" s="101"/>
      <c r="G254" s="101"/>
      <c r="H254" s="101"/>
      <c r="I254" s="101"/>
      <c r="J254" s="101"/>
      <c r="K254" s="101"/>
      <c r="L254" s="101"/>
      <c r="M254" s="101"/>
      <c r="T254" s="101"/>
      <c r="V254" s="101"/>
      <c r="Z254" s="101"/>
      <c r="AB254" s="101"/>
      <c r="AD254" s="101"/>
    </row>
    <row r="255" spans="4:30" s="100" customFormat="1" ht="20.25" customHeight="1">
      <c r="D255" s="101"/>
      <c r="E255" s="101"/>
      <c r="F255" s="101"/>
      <c r="G255" s="101"/>
      <c r="H255" s="101"/>
      <c r="I255" s="101"/>
      <c r="J255" s="101"/>
      <c r="K255" s="101"/>
      <c r="L255" s="101"/>
      <c r="M255" s="101"/>
      <c r="T255" s="101"/>
      <c r="V255" s="101"/>
      <c r="Z255" s="101"/>
      <c r="AB255" s="101"/>
      <c r="AD255" s="101"/>
    </row>
    <row r="256" spans="4:30" s="100" customFormat="1" ht="20.25" customHeight="1">
      <c r="D256" s="101"/>
      <c r="E256" s="101"/>
      <c r="F256" s="101"/>
      <c r="G256" s="101"/>
      <c r="H256" s="101"/>
      <c r="I256" s="101"/>
      <c r="J256" s="101"/>
      <c r="K256" s="101"/>
      <c r="L256" s="101"/>
      <c r="M256" s="101"/>
      <c r="T256" s="101"/>
      <c r="V256" s="101"/>
      <c r="Z256" s="101"/>
      <c r="AB256" s="101"/>
      <c r="AD256" s="101"/>
    </row>
    <row r="257" spans="4:30" s="100" customFormat="1" ht="20.25" customHeight="1">
      <c r="D257" s="101"/>
      <c r="E257" s="101"/>
      <c r="F257" s="101"/>
      <c r="G257" s="101"/>
      <c r="H257" s="101"/>
      <c r="I257" s="101"/>
      <c r="J257" s="101"/>
      <c r="K257" s="101"/>
      <c r="L257" s="101"/>
      <c r="M257" s="101"/>
      <c r="T257" s="101"/>
      <c r="V257" s="101"/>
      <c r="Z257" s="101"/>
      <c r="AB257" s="101"/>
      <c r="AD257" s="101"/>
    </row>
    <row r="258" spans="4:30" s="100" customFormat="1" ht="20.25" customHeight="1">
      <c r="D258" s="101"/>
      <c r="E258" s="101"/>
      <c r="F258" s="101"/>
      <c r="G258" s="101"/>
      <c r="H258" s="101"/>
      <c r="I258" s="101"/>
      <c r="J258" s="101"/>
      <c r="K258" s="101"/>
      <c r="L258" s="101"/>
      <c r="M258" s="101"/>
      <c r="T258" s="101"/>
      <c r="V258" s="101"/>
      <c r="Z258" s="101"/>
      <c r="AB258" s="101"/>
      <c r="AD258" s="101"/>
    </row>
    <row r="259" spans="4:30" s="100" customFormat="1" ht="20.25" customHeight="1">
      <c r="D259" s="101"/>
      <c r="E259" s="101"/>
      <c r="F259" s="101"/>
      <c r="G259" s="101"/>
      <c r="H259" s="101"/>
      <c r="I259" s="101"/>
      <c r="J259" s="101"/>
      <c r="K259" s="101"/>
      <c r="L259" s="101"/>
      <c r="M259" s="101"/>
      <c r="T259" s="101"/>
      <c r="V259" s="101"/>
      <c r="Z259" s="101"/>
      <c r="AB259" s="101"/>
      <c r="AD259" s="101"/>
    </row>
    <row r="260" spans="4:30" s="100" customFormat="1" ht="20.25" customHeight="1">
      <c r="D260" s="101"/>
      <c r="E260" s="101"/>
      <c r="F260" s="101"/>
      <c r="G260" s="101"/>
      <c r="H260" s="101"/>
      <c r="I260" s="101"/>
      <c r="J260" s="101"/>
      <c r="K260" s="101"/>
      <c r="L260" s="101"/>
      <c r="M260" s="101"/>
      <c r="T260" s="101"/>
      <c r="V260" s="101"/>
      <c r="Z260" s="101"/>
      <c r="AB260" s="101"/>
      <c r="AD260" s="101"/>
    </row>
    <row r="261" spans="4:30" s="100" customFormat="1" ht="20.25" customHeight="1">
      <c r="D261" s="101"/>
      <c r="E261" s="101"/>
      <c r="F261" s="101"/>
      <c r="G261" s="101"/>
      <c r="H261" s="101"/>
      <c r="I261" s="101"/>
      <c r="J261" s="101"/>
      <c r="K261" s="101"/>
      <c r="L261" s="101"/>
      <c r="M261" s="101"/>
      <c r="T261" s="101"/>
      <c r="V261" s="101"/>
      <c r="Z261" s="101"/>
      <c r="AB261" s="101"/>
      <c r="AD261" s="101"/>
    </row>
    <row r="262" spans="4:30" s="100" customFormat="1" ht="20.25" customHeight="1">
      <c r="D262" s="101"/>
      <c r="E262" s="101"/>
      <c r="F262" s="101"/>
      <c r="G262" s="101"/>
      <c r="H262" s="101"/>
      <c r="I262" s="101"/>
      <c r="J262" s="101"/>
      <c r="K262" s="101"/>
      <c r="L262" s="101"/>
      <c r="M262" s="101"/>
      <c r="T262" s="101"/>
      <c r="V262" s="101"/>
      <c r="Z262" s="101"/>
      <c r="AB262" s="101"/>
      <c r="AD262" s="101"/>
    </row>
    <row r="263" spans="4:30" s="100" customFormat="1" ht="20.25" customHeight="1">
      <c r="D263" s="101"/>
      <c r="E263" s="101"/>
      <c r="F263" s="101"/>
      <c r="G263" s="101"/>
      <c r="H263" s="101"/>
      <c r="I263" s="101"/>
      <c r="J263" s="101"/>
      <c r="K263" s="101"/>
      <c r="L263" s="101"/>
      <c r="M263" s="101"/>
      <c r="T263" s="101"/>
      <c r="V263" s="101"/>
      <c r="Z263" s="101"/>
      <c r="AB263" s="101"/>
      <c r="AD263" s="101"/>
    </row>
    <row r="264" spans="4:30" s="100" customFormat="1" ht="20.25" customHeight="1">
      <c r="D264" s="101"/>
      <c r="E264" s="101"/>
      <c r="F264" s="101"/>
      <c r="G264" s="101"/>
      <c r="H264" s="101"/>
      <c r="I264" s="101"/>
      <c r="J264" s="101"/>
      <c r="K264" s="101"/>
      <c r="L264" s="101"/>
      <c r="M264" s="101"/>
      <c r="T264" s="101"/>
      <c r="V264" s="101"/>
      <c r="Z264" s="101"/>
      <c r="AB264" s="101"/>
      <c r="AD264" s="101"/>
    </row>
    <row r="265" spans="4:30" s="100" customFormat="1" ht="20.25" customHeight="1">
      <c r="D265" s="101"/>
      <c r="E265" s="101"/>
      <c r="F265" s="101"/>
      <c r="G265" s="101"/>
      <c r="H265" s="101"/>
      <c r="I265" s="101"/>
      <c r="J265" s="101"/>
      <c r="K265" s="101"/>
      <c r="L265" s="101"/>
      <c r="M265" s="101"/>
      <c r="T265" s="101"/>
      <c r="V265" s="101"/>
      <c r="Z265" s="101"/>
      <c r="AB265" s="101"/>
      <c r="AD265" s="101"/>
    </row>
    <row r="266" spans="4:30" s="100" customFormat="1" ht="20.25" customHeight="1">
      <c r="D266" s="101"/>
      <c r="E266" s="101"/>
      <c r="F266" s="101"/>
      <c r="G266" s="101"/>
      <c r="H266" s="101"/>
      <c r="I266" s="101"/>
      <c r="J266" s="101"/>
      <c r="K266" s="101"/>
      <c r="L266" s="101"/>
      <c r="M266" s="101"/>
      <c r="T266" s="101"/>
      <c r="V266" s="101"/>
      <c r="Z266" s="101"/>
      <c r="AB266" s="101"/>
      <c r="AD266" s="101"/>
    </row>
    <row r="267" spans="4:30" s="100" customFormat="1" ht="20.25" customHeight="1">
      <c r="D267" s="101"/>
      <c r="E267" s="101"/>
      <c r="F267" s="101"/>
      <c r="G267" s="101"/>
      <c r="H267" s="101"/>
      <c r="I267" s="101"/>
      <c r="J267" s="101"/>
      <c r="K267" s="101"/>
      <c r="L267" s="101"/>
      <c r="M267" s="101"/>
      <c r="T267" s="101"/>
      <c r="V267" s="101"/>
      <c r="Z267" s="101"/>
      <c r="AB267" s="101"/>
      <c r="AD267" s="101"/>
    </row>
    <row r="268" spans="4:30" s="100" customFormat="1" ht="20.25" customHeight="1">
      <c r="D268" s="101"/>
      <c r="E268" s="101"/>
      <c r="F268" s="101"/>
      <c r="G268" s="101"/>
      <c r="H268" s="101"/>
      <c r="I268" s="101"/>
      <c r="J268" s="101"/>
      <c r="K268" s="101"/>
      <c r="L268" s="101"/>
      <c r="M268" s="101"/>
      <c r="T268" s="101"/>
      <c r="V268" s="101"/>
      <c r="Z268" s="101"/>
      <c r="AB268" s="101"/>
      <c r="AD268" s="101"/>
    </row>
    <row r="269" spans="4:30" s="100" customFormat="1">
      <c r="D269" s="101"/>
      <c r="E269" s="101"/>
      <c r="F269" s="101"/>
      <c r="G269" s="101"/>
      <c r="H269" s="101"/>
      <c r="I269" s="101"/>
      <c r="J269" s="101"/>
      <c r="K269" s="101"/>
      <c r="L269" s="101"/>
      <c r="M269" s="101"/>
      <c r="T269" s="101"/>
      <c r="V269" s="101"/>
      <c r="Z269" s="101"/>
      <c r="AB269" s="101"/>
      <c r="AD269" s="101"/>
    </row>
    <row r="270" spans="4:30" s="100" customFormat="1">
      <c r="D270" s="101"/>
      <c r="E270" s="101"/>
      <c r="F270" s="101"/>
      <c r="G270" s="101"/>
      <c r="H270" s="101"/>
      <c r="I270" s="101"/>
      <c r="J270" s="101"/>
      <c r="K270" s="101"/>
      <c r="L270" s="101"/>
      <c r="M270" s="101"/>
      <c r="T270" s="101"/>
      <c r="V270" s="101"/>
      <c r="Z270" s="101"/>
      <c r="AB270" s="101"/>
      <c r="AD270" s="101"/>
    </row>
    <row r="271" spans="4:30" s="100" customFormat="1">
      <c r="D271" s="101"/>
      <c r="E271" s="101"/>
      <c r="F271" s="101"/>
      <c r="G271" s="101"/>
      <c r="H271" s="101"/>
      <c r="I271" s="101"/>
      <c r="J271" s="101"/>
      <c r="K271" s="101"/>
      <c r="L271" s="101"/>
      <c r="M271" s="101"/>
      <c r="T271" s="101"/>
      <c r="V271" s="101"/>
      <c r="Z271" s="101"/>
      <c r="AB271" s="101"/>
      <c r="AD271" s="101"/>
    </row>
    <row r="272" spans="4:30" s="100" customFormat="1">
      <c r="D272" s="101"/>
      <c r="E272" s="101"/>
      <c r="F272" s="101"/>
      <c r="G272" s="101"/>
      <c r="H272" s="101"/>
      <c r="I272" s="101"/>
      <c r="J272" s="101"/>
      <c r="K272" s="101"/>
      <c r="L272" s="101"/>
      <c r="M272" s="101"/>
      <c r="T272" s="101"/>
      <c r="V272" s="101"/>
      <c r="Z272" s="101"/>
      <c r="AB272" s="101"/>
      <c r="AD272" s="101"/>
    </row>
    <row r="273" spans="4:30" s="100" customFormat="1">
      <c r="D273" s="101"/>
      <c r="E273" s="101"/>
      <c r="F273" s="101"/>
      <c r="G273" s="101"/>
      <c r="H273" s="101"/>
      <c r="I273" s="101"/>
      <c r="J273" s="101"/>
      <c r="K273" s="101"/>
      <c r="L273" s="101"/>
      <c r="M273" s="101"/>
      <c r="T273" s="101"/>
      <c r="V273" s="101"/>
      <c r="Z273" s="101"/>
      <c r="AB273" s="101"/>
      <c r="AD273" s="101"/>
    </row>
    <row r="274" spans="4:30" s="100" customFormat="1">
      <c r="D274" s="101"/>
      <c r="E274" s="101"/>
      <c r="F274" s="101"/>
      <c r="G274" s="101"/>
      <c r="H274" s="101"/>
      <c r="I274" s="101"/>
      <c r="J274" s="101"/>
      <c r="K274" s="101"/>
      <c r="L274" s="101"/>
      <c r="M274" s="101"/>
      <c r="T274" s="101"/>
      <c r="V274" s="101"/>
      <c r="Z274" s="101"/>
      <c r="AB274" s="101"/>
      <c r="AD274" s="101"/>
    </row>
    <row r="275" spans="4:30" s="100" customFormat="1">
      <c r="D275" s="101"/>
      <c r="E275" s="101"/>
      <c r="F275" s="101"/>
      <c r="G275" s="101"/>
      <c r="H275" s="101"/>
      <c r="I275" s="101"/>
      <c r="J275" s="101"/>
      <c r="K275" s="101"/>
      <c r="L275" s="101"/>
      <c r="M275" s="101"/>
      <c r="T275" s="101"/>
      <c r="V275" s="101"/>
      <c r="Z275" s="101"/>
      <c r="AB275" s="101"/>
      <c r="AD275" s="101"/>
    </row>
    <row r="276" spans="4:30" s="100" customFormat="1">
      <c r="D276" s="101"/>
      <c r="E276" s="101"/>
      <c r="F276" s="101"/>
      <c r="G276" s="101"/>
      <c r="H276" s="101"/>
      <c r="I276" s="101"/>
      <c r="J276" s="101"/>
      <c r="K276" s="101"/>
      <c r="L276" s="101"/>
      <c r="M276" s="101"/>
      <c r="T276" s="101"/>
      <c r="V276" s="101"/>
      <c r="Z276" s="101"/>
      <c r="AB276" s="101"/>
      <c r="AD276" s="101"/>
    </row>
    <row r="277" spans="4:30" s="100" customFormat="1">
      <c r="D277" s="101"/>
      <c r="E277" s="101"/>
      <c r="F277" s="101"/>
      <c r="G277" s="101"/>
      <c r="H277" s="101"/>
      <c r="I277" s="101"/>
      <c r="J277" s="101"/>
      <c r="K277" s="101"/>
      <c r="L277" s="101"/>
      <c r="M277" s="101"/>
      <c r="T277" s="101"/>
      <c r="V277" s="101"/>
      <c r="Z277" s="101"/>
      <c r="AB277" s="101"/>
      <c r="AD277" s="101"/>
    </row>
    <row r="278" spans="4:30" s="100" customFormat="1">
      <c r="D278" s="101"/>
      <c r="E278" s="101"/>
      <c r="F278" s="101"/>
      <c r="G278" s="101"/>
      <c r="H278" s="101"/>
      <c r="I278" s="101"/>
      <c r="J278" s="101"/>
      <c r="K278" s="101"/>
      <c r="L278" s="101"/>
      <c r="M278" s="101"/>
      <c r="T278" s="101"/>
      <c r="V278" s="101"/>
      <c r="Z278" s="101"/>
      <c r="AB278" s="101"/>
      <c r="AD278" s="101"/>
    </row>
    <row r="279" spans="4:30" s="100" customFormat="1">
      <c r="D279" s="101"/>
      <c r="E279" s="101"/>
      <c r="F279" s="101"/>
      <c r="G279" s="101"/>
      <c r="H279" s="101"/>
      <c r="I279" s="101"/>
      <c r="J279" s="101"/>
      <c r="K279" s="101"/>
      <c r="L279" s="101"/>
      <c r="M279" s="101"/>
      <c r="T279" s="101"/>
      <c r="V279" s="101"/>
      <c r="Z279" s="101"/>
      <c r="AB279" s="101"/>
      <c r="AD279" s="101"/>
    </row>
    <row r="280" spans="4:30" s="100" customFormat="1">
      <c r="D280" s="101"/>
      <c r="E280" s="101"/>
      <c r="F280" s="101"/>
      <c r="G280" s="101"/>
      <c r="H280" s="101"/>
      <c r="I280" s="101"/>
      <c r="J280" s="101"/>
      <c r="K280" s="101"/>
      <c r="L280" s="101"/>
      <c r="M280" s="101"/>
      <c r="T280" s="101"/>
      <c r="V280" s="101"/>
      <c r="Z280" s="101"/>
      <c r="AB280" s="101"/>
      <c r="AD280" s="101"/>
    </row>
    <row r="281" spans="4:30" s="100" customFormat="1">
      <c r="D281" s="101"/>
      <c r="E281" s="101"/>
      <c r="F281" s="101"/>
      <c r="G281" s="101"/>
      <c r="H281" s="101"/>
      <c r="I281" s="101"/>
      <c r="J281" s="101"/>
      <c r="K281" s="101"/>
      <c r="L281" s="101"/>
      <c r="M281" s="101"/>
      <c r="T281" s="101"/>
      <c r="V281" s="101"/>
      <c r="Z281" s="101"/>
      <c r="AB281" s="101"/>
      <c r="AD281" s="101"/>
    </row>
    <row r="282" spans="4:30" s="100" customFormat="1">
      <c r="D282" s="101"/>
      <c r="E282" s="101"/>
      <c r="F282" s="101"/>
      <c r="G282" s="101"/>
      <c r="H282" s="101"/>
      <c r="I282" s="101"/>
      <c r="J282" s="101"/>
      <c r="K282" s="101"/>
      <c r="L282" s="101"/>
      <c r="M282" s="101"/>
      <c r="T282" s="101"/>
      <c r="V282" s="101"/>
      <c r="Z282" s="101"/>
      <c r="AB282" s="101"/>
      <c r="AD282" s="101"/>
    </row>
    <row r="283" spans="4:30" s="100" customFormat="1">
      <c r="D283" s="101"/>
      <c r="E283" s="101"/>
      <c r="F283" s="101"/>
      <c r="G283" s="101"/>
      <c r="H283" s="101"/>
      <c r="I283" s="101"/>
      <c r="J283" s="101"/>
      <c r="K283" s="101"/>
      <c r="L283" s="101"/>
      <c r="M283" s="101"/>
      <c r="T283" s="101"/>
      <c r="V283" s="101"/>
      <c r="Z283" s="101"/>
      <c r="AB283" s="101"/>
      <c r="AD283" s="101"/>
    </row>
    <row r="284" spans="4:30" s="100" customFormat="1">
      <c r="D284" s="101"/>
      <c r="E284" s="101"/>
      <c r="F284" s="101"/>
      <c r="G284" s="101"/>
      <c r="H284" s="101"/>
      <c r="I284" s="101"/>
      <c r="J284" s="101"/>
      <c r="K284" s="101"/>
      <c r="L284" s="101"/>
      <c r="M284" s="101"/>
      <c r="T284" s="101"/>
      <c r="V284" s="101"/>
      <c r="Z284" s="101"/>
      <c r="AB284" s="101"/>
      <c r="AD284" s="101"/>
    </row>
    <row r="285" spans="4:30" s="100" customFormat="1">
      <c r="D285" s="101"/>
      <c r="E285" s="101"/>
      <c r="F285" s="101"/>
      <c r="G285" s="101"/>
      <c r="H285" s="101"/>
      <c r="I285" s="101"/>
      <c r="J285" s="101"/>
      <c r="K285" s="101"/>
      <c r="L285" s="101"/>
      <c r="M285" s="101"/>
      <c r="T285" s="101"/>
      <c r="V285" s="101"/>
      <c r="Z285" s="101"/>
      <c r="AB285" s="101"/>
      <c r="AD285" s="101"/>
    </row>
    <row r="286" spans="4:30" s="100" customFormat="1">
      <c r="D286" s="101"/>
      <c r="E286" s="101"/>
      <c r="F286" s="101"/>
      <c r="G286" s="101"/>
      <c r="H286" s="101"/>
      <c r="I286" s="101"/>
      <c r="J286" s="101"/>
      <c r="K286" s="101"/>
      <c r="L286" s="101"/>
      <c r="M286" s="101"/>
      <c r="T286" s="101"/>
      <c r="V286" s="101"/>
      <c r="Z286" s="101"/>
      <c r="AB286" s="101"/>
      <c r="AD286" s="101"/>
    </row>
    <row r="287" spans="4:30" s="100" customFormat="1">
      <c r="D287" s="101"/>
      <c r="E287" s="101"/>
      <c r="F287" s="101"/>
      <c r="G287" s="101"/>
      <c r="H287" s="101"/>
      <c r="I287" s="101"/>
      <c r="J287" s="101"/>
      <c r="K287" s="101"/>
      <c r="L287" s="101"/>
      <c r="M287" s="101"/>
      <c r="T287" s="101"/>
      <c r="V287" s="101"/>
      <c r="Z287" s="101"/>
      <c r="AB287" s="101"/>
      <c r="AD287" s="101"/>
    </row>
    <row r="288" spans="4:30" s="100" customFormat="1">
      <c r="D288" s="101"/>
      <c r="E288" s="101"/>
      <c r="F288" s="101"/>
      <c r="G288" s="101"/>
      <c r="H288" s="101"/>
      <c r="I288" s="101"/>
      <c r="J288" s="101"/>
      <c r="K288" s="101"/>
      <c r="L288" s="101"/>
      <c r="M288" s="101"/>
      <c r="T288" s="101"/>
      <c r="V288" s="101"/>
      <c r="Z288" s="101"/>
      <c r="AB288" s="101"/>
      <c r="AD288" s="101"/>
    </row>
    <row r="289" spans="4:30" s="100" customFormat="1">
      <c r="D289" s="101"/>
      <c r="E289" s="101"/>
      <c r="F289" s="101"/>
      <c r="G289" s="101"/>
      <c r="H289" s="101"/>
      <c r="I289" s="101"/>
      <c r="J289" s="101"/>
      <c r="K289" s="101"/>
      <c r="L289" s="101"/>
      <c r="M289" s="101"/>
      <c r="T289" s="101"/>
      <c r="V289" s="101"/>
      <c r="Z289" s="101"/>
      <c r="AB289" s="101"/>
      <c r="AD289" s="101"/>
    </row>
    <row r="290" spans="4:30" s="100" customFormat="1">
      <c r="D290" s="101"/>
      <c r="E290" s="101"/>
      <c r="F290" s="101"/>
      <c r="G290" s="101"/>
      <c r="H290" s="101"/>
      <c r="I290" s="101"/>
      <c r="J290" s="101"/>
      <c r="K290" s="101"/>
      <c r="L290" s="101"/>
      <c r="M290" s="101"/>
      <c r="T290" s="101"/>
      <c r="V290" s="101"/>
      <c r="Z290" s="101"/>
      <c r="AB290" s="101"/>
      <c r="AD290" s="101"/>
    </row>
    <row r="291" spans="4:30" s="100" customFormat="1">
      <c r="D291" s="101"/>
      <c r="E291" s="101"/>
      <c r="F291" s="101"/>
      <c r="G291" s="101"/>
      <c r="H291" s="101"/>
      <c r="I291" s="101"/>
      <c r="J291" s="101"/>
      <c r="K291" s="101"/>
      <c r="L291" s="101"/>
      <c r="M291" s="101"/>
      <c r="T291" s="101"/>
      <c r="V291" s="101"/>
      <c r="Z291" s="101"/>
      <c r="AB291" s="101"/>
      <c r="AD291" s="101"/>
    </row>
    <row r="292" spans="4:30" s="100" customFormat="1">
      <c r="D292" s="101"/>
      <c r="E292" s="101"/>
      <c r="F292" s="101"/>
      <c r="G292" s="101"/>
      <c r="H292" s="101"/>
      <c r="I292" s="101"/>
      <c r="J292" s="101"/>
      <c r="K292" s="101"/>
      <c r="L292" s="101"/>
      <c r="M292" s="101"/>
      <c r="T292" s="101"/>
      <c r="V292" s="101"/>
      <c r="Z292" s="101"/>
      <c r="AB292" s="101"/>
      <c r="AD292" s="101"/>
    </row>
    <row r="293" spans="4:30" s="100" customFormat="1">
      <c r="D293" s="101"/>
      <c r="E293" s="101"/>
      <c r="F293" s="101"/>
      <c r="G293" s="101"/>
      <c r="H293" s="101"/>
      <c r="I293" s="101"/>
      <c r="J293" s="101"/>
      <c r="K293" s="101"/>
      <c r="L293" s="101"/>
      <c r="M293" s="101"/>
      <c r="T293" s="101"/>
      <c r="V293" s="101"/>
      <c r="Z293" s="101"/>
      <c r="AB293" s="101"/>
      <c r="AD293" s="101"/>
    </row>
    <row r="294" spans="4:30" s="100" customFormat="1">
      <c r="D294" s="101"/>
      <c r="E294" s="101"/>
      <c r="F294" s="101"/>
      <c r="G294" s="101"/>
      <c r="H294" s="101"/>
      <c r="I294" s="101"/>
      <c r="J294" s="101"/>
      <c r="K294" s="101"/>
      <c r="L294" s="101"/>
      <c r="M294" s="101"/>
      <c r="T294" s="101"/>
      <c r="V294" s="101"/>
      <c r="Z294" s="101"/>
      <c r="AB294" s="101"/>
      <c r="AD294" s="101"/>
    </row>
    <row r="295" spans="4:30" s="100" customFormat="1">
      <c r="D295" s="101"/>
      <c r="E295" s="101"/>
      <c r="F295" s="101"/>
      <c r="G295" s="101"/>
      <c r="H295" s="101"/>
      <c r="I295" s="101"/>
      <c r="J295" s="101"/>
      <c r="K295" s="101"/>
      <c r="L295" s="101"/>
      <c r="M295" s="101"/>
      <c r="T295" s="101"/>
      <c r="V295" s="101"/>
      <c r="Z295" s="101"/>
      <c r="AB295" s="101"/>
      <c r="AD295" s="101"/>
    </row>
    <row r="296" spans="4:30" s="100" customFormat="1">
      <c r="D296" s="101"/>
      <c r="E296" s="101"/>
      <c r="F296" s="101"/>
      <c r="G296" s="101"/>
      <c r="H296" s="101"/>
      <c r="I296" s="101"/>
      <c r="J296" s="101"/>
      <c r="K296" s="101"/>
      <c r="L296" s="101"/>
      <c r="M296" s="101"/>
      <c r="T296" s="101"/>
      <c r="V296" s="101"/>
      <c r="Z296" s="101"/>
      <c r="AB296" s="101"/>
      <c r="AD296" s="101"/>
    </row>
    <row r="297" spans="4:30" s="100" customFormat="1">
      <c r="D297" s="101"/>
      <c r="E297" s="101"/>
      <c r="F297" s="101"/>
      <c r="G297" s="101"/>
      <c r="H297" s="101"/>
      <c r="I297" s="101"/>
      <c r="J297" s="101"/>
      <c r="K297" s="101"/>
      <c r="L297" s="101"/>
      <c r="M297" s="101"/>
      <c r="T297" s="101"/>
      <c r="V297" s="101"/>
      <c r="Z297" s="101"/>
      <c r="AB297" s="101"/>
      <c r="AD297" s="101"/>
    </row>
    <row r="298" spans="4:30" s="100" customFormat="1">
      <c r="D298" s="101"/>
      <c r="E298" s="101"/>
      <c r="F298" s="101"/>
      <c r="G298" s="101"/>
      <c r="H298" s="101"/>
      <c r="I298" s="101"/>
      <c r="J298" s="101"/>
      <c r="K298" s="101"/>
      <c r="L298" s="101"/>
      <c r="M298" s="101"/>
      <c r="T298" s="101"/>
      <c r="V298" s="101"/>
      <c r="Z298" s="101"/>
      <c r="AB298" s="101"/>
      <c r="AD298" s="101"/>
    </row>
    <row r="299" spans="4:30" s="100" customFormat="1">
      <c r="D299" s="101"/>
      <c r="E299" s="101"/>
      <c r="F299" s="101"/>
      <c r="G299" s="101"/>
      <c r="H299" s="101"/>
      <c r="I299" s="101"/>
      <c r="J299" s="101"/>
      <c r="K299" s="101"/>
      <c r="L299" s="101"/>
      <c r="M299" s="101"/>
      <c r="T299" s="101"/>
      <c r="V299" s="101"/>
      <c r="Z299" s="101"/>
      <c r="AB299" s="101"/>
      <c r="AD299" s="101"/>
    </row>
    <row r="300" spans="4:30" s="100" customFormat="1">
      <c r="D300" s="101"/>
      <c r="E300" s="101"/>
      <c r="F300" s="101"/>
      <c r="G300" s="101"/>
      <c r="H300" s="101"/>
      <c r="I300" s="101"/>
      <c r="J300" s="101"/>
      <c r="K300" s="101"/>
      <c r="L300" s="101"/>
      <c r="M300" s="101"/>
      <c r="T300" s="101"/>
      <c r="V300" s="101"/>
      <c r="Z300" s="101"/>
      <c r="AB300" s="101"/>
      <c r="AD300" s="101"/>
    </row>
    <row r="301" spans="4:30" s="100" customFormat="1">
      <c r="D301" s="101"/>
      <c r="E301" s="101"/>
      <c r="F301" s="101"/>
      <c r="G301" s="101"/>
      <c r="H301" s="101"/>
      <c r="I301" s="101"/>
      <c r="J301" s="101"/>
      <c r="K301" s="101"/>
      <c r="L301" s="101"/>
      <c r="M301" s="101"/>
      <c r="T301" s="101"/>
      <c r="V301" s="101"/>
      <c r="Z301" s="101"/>
      <c r="AB301" s="101"/>
      <c r="AD301" s="101"/>
    </row>
    <row r="302" spans="4:30" s="100" customFormat="1">
      <c r="D302" s="101"/>
      <c r="E302" s="101"/>
      <c r="F302" s="101"/>
      <c r="G302" s="101"/>
      <c r="H302" s="101"/>
      <c r="I302" s="101"/>
      <c r="J302" s="101"/>
      <c r="K302" s="101"/>
      <c r="L302" s="101"/>
      <c r="M302" s="101"/>
      <c r="T302" s="101"/>
      <c r="V302" s="101"/>
      <c r="Z302" s="101"/>
      <c r="AB302" s="101"/>
      <c r="AD302" s="101"/>
    </row>
    <row r="303" spans="4:30" s="100" customFormat="1">
      <c r="D303" s="101"/>
      <c r="E303" s="101"/>
      <c r="F303" s="101"/>
      <c r="G303" s="101"/>
      <c r="H303" s="101"/>
      <c r="I303" s="101"/>
      <c r="J303" s="101"/>
      <c r="K303" s="101"/>
      <c r="L303" s="101"/>
      <c r="M303" s="101"/>
      <c r="T303" s="101"/>
      <c r="V303" s="101"/>
      <c r="Z303" s="101"/>
      <c r="AB303" s="101"/>
      <c r="AD303" s="101"/>
    </row>
    <row r="304" spans="4:30" s="100" customFormat="1">
      <c r="D304" s="101"/>
      <c r="E304" s="101"/>
      <c r="F304" s="101"/>
      <c r="G304" s="101"/>
      <c r="H304" s="101"/>
      <c r="I304" s="101"/>
      <c r="J304" s="101"/>
      <c r="K304" s="101"/>
      <c r="L304" s="101"/>
      <c r="M304" s="101"/>
      <c r="T304" s="101"/>
      <c r="V304" s="101"/>
      <c r="Z304" s="101"/>
      <c r="AB304" s="101"/>
      <c r="AD304" s="101"/>
    </row>
    <row r="305" spans="4:30" s="100" customFormat="1">
      <c r="D305" s="101"/>
      <c r="E305" s="101"/>
      <c r="F305" s="101"/>
      <c r="G305" s="101"/>
      <c r="H305" s="101"/>
      <c r="I305" s="101"/>
      <c r="J305" s="101"/>
      <c r="K305" s="101"/>
      <c r="L305" s="101"/>
      <c r="M305" s="101"/>
      <c r="T305" s="101"/>
      <c r="V305" s="101"/>
      <c r="Z305" s="101"/>
      <c r="AB305" s="101"/>
      <c r="AD305" s="101"/>
    </row>
    <row r="306" spans="4:30" s="100" customFormat="1">
      <c r="D306" s="101"/>
      <c r="E306" s="101"/>
      <c r="F306" s="101"/>
      <c r="G306" s="101"/>
      <c r="H306" s="101"/>
      <c r="I306" s="101"/>
      <c r="J306" s="101"/>
      <c r="K306" s="101"/>
      <c r="L306" s="101"/>
      <c r="M306" s="101"/>
      <c r="T306" s="101"/>
      <c r="V306" s="101"/>
      <c r="Z306" s="101"/>
      <c r="AB306" s="101"/>
      <c r="AD306" s="101"/>
    </row>
    <row r="307" spans="4:30" s="100" customFormat="1">
      <c r="D307" s="101"/>
      <c r="E307" s="101"/>
      <c r="F307" s="101"/>
      <c r="G307" s="101"/>
      <c r="H307" s="101"/>
      <c r="I307" s="101"/>
      <c r="J307" s="101"/>
      <c r="K307" s="101"/>
      <c r="L307" s="101"/>
      <c r="M307" s="101"/>
      <c r="T307" s="101"/>
      <c r="V307" s="101"/>
      <c r="Z307" s="101"/>
      <c r="AB307" s="101"/>
      <c r="AD307" s="101"/>
    </row>
    <row r="308" spans="4:30" s="100" customFormat="1">
      <c r="D308" s="101"/>
      <c r="E308" s="101"/>
      <c r="F308" s="101"/>
      <c r="G308" s="101"/>
      <c r="H308" s="101"/>
      <c r="I308" s="101"/>
      <c r="J308" s="101"/>
      <c r="K308" s="101"/>
      <c r="L308" s="101"/>
      <c r="M308" s="101"/>
      <c r="T308" s="101"/>
      <c r="V308" s="101"/>
      <c r="Z308" s="101"/>
      <c r="AB308" s="101"/>
      <c r="AD308" s="101"/>
    </row>
    <row r="309" spans="4:30" s="100" customFormat="1">
      <c r="D309" s="101"/>
      <c r="E309" s="101"/>
      <c r="F309" s="101"/>
      <c r="G309" s="101"/>
      <c r="H309" s="101"/>
      <c r="I309" s="101"/>
      <c r="J309" s="101"/>
      <c r="K309" s="101"/>
      <c r="L309" s="101"/>
      <c r="M309" s="101"/>
      <c r="T309" s="101"/>
      <c r="V309" s="101"/>
      <c r="Z309" s="101"/>
      <c r="AB309" s="101"/>
      <c r="AD309" s="101"/>
    </row>
    <row r="310" spans="4:30" s="100" customFormat="1">
      <c r="D310" s="101"/>
      <c r="E310" s="101"/>
      <c r="F310" s="101"/>
      <c r="G310" s="101"/>
      <c r="H310" s="101"/>
      <c r="I310" s="101"/>
      <c r="J310" s="101"/>
      <c r="K310" s="101"/>
      <c r="L310" s="101"/>
      <c r="M310" s="101"/>
      <c r="T310" s="101"/>
      <c r="V310" s="101"/>
      <c r="Z310" s="101"/>
      <c r="AB310" s="101"/>
      <c r="AD310" s="101"/>
    </row>
    <row r="311" spans="4:30" s="100" customFormat="1">
      <c r="D311" s="101"/>
      <c r="E311" s="101"/>
      <c r="F311" s="101"/>
      <c r="G311" s="101"/>
      <c r="H311" s="101"/>
      <c r="I311" s="101"/>
      <c r="J311" s="101"/>
      <c r="K311" s="101"/>
      <c r="L311" s="101"/>
      <c r="M311" s="101"/>
      <c r="T311" s="101"/>
      <c r="V311" s="101"/>
      <c r="Z311" s="101"/>
      <c r="AB311" s="101"/>
      <c r="AD311" s="101"/>
    </row>
    <row r="312" spans="4:30" s="100" customFormat="1">
      <c r="D312" s="101"/>
      <c r="E312" s="101"/>
      <c r="F312" s="101"/>
      <c r="G312" s="101"/>
      <c r="H312" s="101"/>
      <c r="I312" s="101"/>
      <c r="J312" s="101"/>
      <c r="K312" s="101"/>
      <c r="L312" s="101"/>
      <c r="M312" s="101"/>
      <c r="T312" s="101"/>
      <c r="V312" s="101"/>
      <c r="Z312" s="101"/>
      <c r="AB312" s="101"/>
      <c r="AD312" s="101"/>
    </row>
    <row r="313" spans="4:30" s="100" customFormat="1">
      <c r="D313" s="101"/>
      <c r="E313" s="101"/>
      <c r="F313" s="101"/>
      <c r="G313" s="101"/>
      <c r="H313" s="101"/>
      <c r="I313" s="101"/>
      <c r="J313" s="101"/>
      <c r="K313" s="101"/>
      <c r="L313" s="101"/>
      <c r="M313" s="101"/>
      <c r="T313" s="101"/>
      <c r="V313" s="101"/>
      <c r="Z313" s="101"/>
      <c r="AB313" s="101"/>
      <c r="AD313" s="101"/>
    </row>
    <row r="314" spans="4:30" s="100" customFormat="1">
      <c r="D314" s="101"/>
      <c r="E314" s="101"/>
      <c r="F314" s="101"/>
      <c r="G314" s="101"/>
      <c r="H314" s="101"/>
      <c r="I314" s="101"/>
      <c r="J314" s="101"/>
      <c r="K314" s="101"/>
      <c r="L314" s="101"/>
      <c r="M314" s="101"/>
      <c r="T314" s="101"/>
      <c r="V314" s="101"/>
      <c r="Z314" s="101"/>
      <c r="AB314" s="101"/>
      <c r="AD314" s="101"/>
    </row>
    <row r="315" spans="4:30" s="100" customFormat="1">
      <c r="D315" s="101"/>
      <c r="E315" s="101"/>
      <c r="F315" s="101"/>
      <c r="G315" s="101"/>
      <c r="H315" s="101"/>
      <c r="I315" s="101"/>
      <c r="J315" s="101"/>
      <c r="K315" s="101"/>
      <c r="L315" s="101"/>
      <c r="M315" s="101"/>
      <c r="T315" s="101"/>
      <c r="V315" s="101"/>
      <c r="Z315" s="101"/>
      <c r="AB315" s="101"/>
      <c r="AD315" s="101"/>
    </row>
    <row r="316" spans="4:30" s="100" customFormat="1">
      <c r="D316" s="101"/>
      <c r="E316" s="101"/>
      <c r="F316" s="101"/>
      <c r="G316" s="101"/>
      <c r="H316" s="101"/>
      <c r="I316" s="101"/>
      <c r="J316" s="101"/>
      <c r="K316" s="101"/>
      <c r="L316" s="101"/>
      <c r="M316" s="101"/>
      <c r="T316" s="101"/>
      <c r="V316" s="101"/>
      <c r="Z316" s="101"/>
      <c r="AB316" s="101"/>
      <c r="AD316" s="101"/>
    </row>
    <row r="317" spans="4:30" s="100" customFormat="1">
      <c r="D317" s="101"/>
      <c r="E317" s="101"/>
      <c r="F317" s="101"/>
      <c r="G317" s="101"/>
      <c r="H317" s="101"/>
      <c r="I317" s="101"/>
      <c r="J317" s="101"/>
      <c r="K317" s="101"/>
      <c r="L317" s="101"/>
      <c r="M317" s="101"/>
      <c r="T317" s="101"/>
      <c r="V317" s="101"/>
      <c r="Z317" s="101"/>
      <c r="AB317" s="101"/>
      <c r="AD317" s="101"/>
    </row>
    <row r="318" spans="4:30" s="100" customFormat="1">
      <c r="D318" s="101"/>
      <c r="E318" s="101"/>
      <c r="F318" s="101"/>
      <c r="G318" s="101"/>
      <c r="H318" s="101"/>
      <c r="I318" s="101"/>
      <c r="J318" s="101"/>
      <c r="K318" s="101"/>
      <c r="L318" s="101"/>
      <c r="M318" s="101"/>
      <c r="T318" s="101"/>
      <c r="V318" s="101"/>
      <c r="Z318" s="101"/>
      <c r="AB318" s="101"/>
      <c r="AD318" s="101"/>
    </row>
    <row r="319" spans="4:30" s="100" customFormat="1">
      <c r="D319" s="101"/>
      <c r="E319" s="101"/>
      <c r="F319" s="101"/>
      <c r="G319" s="101"/>
      <c r="H319" s="101"/>
      <c r="I319" s="101"/>
      <c r="J319" s="101"/>
      <c r="K319" s="101"/>
      <c r="L319" s="101"/>
      <c r="M319" s="101"/>
      <c r="T319" s="101"/>
      <c r="V319" s="101"/>
      <c r="Z319" s="101"/>
      <c r="AB319" s="101"/>
      <c r="AD319" s="101"/>
    </row>
    <row r="320" spans="4:30" s="100" customFormat="1">
      <c r="D320" s="101"/>
      <c r="E320" s="101"/>
      <c r="F320" s="101"/>
      <c r="G320" s="101"/>
      <c r="H320" s="101"/>
      <c r="I320" s="101"/>
      <c r="J320" s="101"/>
      <c r="K320" s="101"/>
      <c r="L320" s="101"/>
      <c r="M320" s="101"/>
      <c r="T320" s="101"/>
      <c r="V320" s="101"/>
      <c r="Z320" s="101"/>
      <c r="AB320" s="101"/>
      <c r="AD320" s="101"/>
    </row>
    <row r="321" spans="4:30" s="100" customFormat="1">
      <c r="D321" s="101"/>
      <c r="E321" s="101"/>
      <c r="F321" s="101"/>
      <c r="G321" s="101"/>
      <c r="H321" s="101"/>
      <c r="I321" s="101"/>
      <c r="J321" s="101"/>
      <c r="K321" s="101"/>
      <c r="L321" s="101"/>
      <c r="M321" s="101"/>
      <c r="T321" s="101"/>
      <c r="V321" s="101"/>
      <c r="Z321" s="101"/>
      <c r="AB321" s="101"/>
      <c r="AD321" s="101"/>
    </row>
    <row r="322" spans="4:30" s="100" customFormat="1">
      <c r="D322" s="101"/>
      <c r="E322" s="101"/>
      <c r="F322" s="101"/>
      <c r="G322" s="101"/>
      <c r="H322" s="101"/>
      <c r="I322" s="101"/>
      <c r="J322" s="101"/>
      <c r="K322" s="101"/>
      <c r="L322" s="101"/>
      <c r="M322" s="101"/>
      <c r="T322" s="101"/>
      <c r="V322" s="101"/>
      <c r="Z322" s="101"/>
      <c r="AB322" s="101"/>
      <c r="AD322" s="101"/>
    </row>
    <row r="323" spans="4:30" s="100" customFormat="1">
      <c r="D323" s="101"/>
      <c r="E323" s="101"/>
      <c r="F323" s="101"/>
      <c r="G323" s="101"/>
      <c r="H323" s="101"/>
      <c r="I323" s="101"/>
      <c r="J323" s="101"/>
      <c r="K323" s="101"/>
      <c r="L323" s="101"/>
      <c r="M323" s="101"/>
      <c r="T323" s="101"/>
      <c r="V323" s="101"/>
      <c r="Z323" s="101"/>
      <c r="AB323" s="101"/>
      <c r="AD323" s="101"/>
    </row>
    <row r="324" spans="4:30" s="100" customFormat="1">
      <c r="D324" s="101"/>
      <c r="E324" s="101"/>
      <c r="F324" s="101"/>
      <c r="G324" s="101"/>
      <c r="H324" s="101"/>
      <c r="I324" s="101"/>
      <c r="J324" s="101"/>
      <c r="K324" s="101"/>
      <c r="L324" s="101"/>
      <c r="M324" s="101"/>
      <c r="T324" s="101"/>
      <c r="V324" s="101"/>
      <c r="Z324" s="101"/>
      <c r="AB324" s="101"/>
      <c r="AD324" s="101"/>
    </row>
    <row r="325" spans="4:30" s="100" customFormat="1">
      <c r="D325" s="101"/>
      <c r="E325" s="101"/>
      <c r="F325" s="101"/>
      <c r="G325" s="101"/>
      <c r="H325" s="101"/>
      <c r="I325" s="101"/>
      <c r="J325" s="101"/>
      <c r="K325" s="101"/>
      <c r="L325" s="101"/>
      <c r="M325" s="101"/>
      <c r="T325" s="101"/>
      <c r="V325" s="101"/>
      <c r="Z325" s="101"/>
      <c r="AB325" s="101"/>
      <c r="AD325" s="101"/>
    </row>
    <row r="326" spans="4:30" s="100" customFormat="1">
      <c r="D326" s="101"/>
      <c r="E326" s="101"/>
      <c r="F326" s="101"/>
      <c r="G326" s="101"/>
      <c r="H326" s="101"/>
      <c r="I326" s="101"/>
      <c r="J326" s="101"/>
      <c r="K326" s="101"/>
      <c r="L326" s="101"/>
      <c r="M326" s="101"/>
      <c r="T326" s="101"/>
      <c r="V326" s="101"/>
      <c r="Z326" s="101"/>
      <c r="AB326" s="101"/>
      <c r="AD326" s="101"/>
    </row>
    <row r="327" spans="4:30" s="100" customFormat="1">
      <c r="D327" s="101"/>
      <c r="E327" s="101"/>
      <c r="F327" s="101"/>
      <c r="G327" s="101"/>
      <c r="H327" s="101"/>
      <c r="I327" s="101"/>
      <c r="J327" s="101"/>
      <c r="K327" s="101"/>
      <c r="L327" s="101"/>
      <c r="M327" s="101"/>
      <c r="T327" s="101"/>
      <c r="V327" s="101"/>
      <c r="Z327" s="101"/>
      <c r="AB327" s="101"/>
      <c r="AD327" s="101"/>
    </row>
    <row r="328" spans="4:30" s="100" customFormat="1">
      <c r="D328" s="101"/>
      <c r="E328" s="101"/>
      <c r="F328" s="101"/>
      <c r="G328" s="101"/>
      <c r="H328" s="101"/>
      <c r="I328" s="101"/>
      <c r="J328" s="101"/>
      <c r="K328" s="101"/>
      <c r="L328" s="101"/>
      <c r="M328" s="101"/>
      <c r="T328" s="101"/>
      <c r="V328" s="101"/>
      <c r="Z328" s="101"/>
      <c r="AB328" s="101"/>
      <c r="AD328" s="101"/>
    </row>
    <row r="329" spans="4:30" s="100" customFormat="1">
      <c r="D329" s="101"/>
      <c r="E329" s="101"/>
      <c r="F329" s="101"/>
      <c r="G329" s="101"/>
      <c r="H329" s="101"/>
      <c r="I329" s="101"/>
      <c r="J329" s="101"/>
      <c r="K329" s="101"/>
      <c r="L329" s="101"/>
      <c r="M329" s="101"/>
      <c r="T329" s="101"/>
      <c r="V329" s="101"/>
      <c r="Z329" s="101"/>
      <c r="AB329" s="101"/>
      <c r="AD329" s="101"/>
    </row>
    <row r="330" spans="4:30" s="100" customFormat="1">
      <c r="D330" s="101"/>
      <c r="E330" s="101"/>
      <c r="F330" s="101"/>
      <c r="G330" s="101"/>
      <c r="H330" s="101"/>
      <c r="I330" s="101"/>
      <c r="J330" s="101"/>
      <c r="K330" s="101"/>
      <c r="L330" s="101"/>
      <c r="M330" s="101"/>
      <c r="T330" s="101"/>
      <c r="V330" s="101"/>
      <c r="Z330" s="101"/>
      <c r="AB330" s="101"/>
      <c r="AD330" s="101"/>
    </row>
    <row r="331" spans="4:30" s="100" customFormat="1">
      <c r="D331" s="101"/>
      <c r="E331" s="101"/>
      <c r="F331" s="101"/>
      <c r="G331" s="101"/>
      <c r="H331" s="101"/>
      <c r="I331" s="101"/>
      <c r="J331" s="101"/>
      <c r="K331" s="101"/>
      <c r="L331" s="101"/>
      <c r="M331" s="101"/>
      <c r="T331" s="101"/>
      <c r="V331" s="101"/>
      <c r="Z331" s="101"/>
      <c r="AB331" s="101"/>
      <c r="AD331" s="101"/>
    </row>
    <row r="332" spans="4:30" s="100" customFormat="1">
      <c r="D332" s="101"/>
      <c r="E332" s="101"/>
      <c r="F332" s="101"/>
      <c r="G332" s="101"/>
      <c r="H332" s="101"/>
      <c r="I332" s="101"/>
      <c r="J332" s="101"/>
      <c r="K332" s="101"/>
      <c r="L332" s="101"/>
      <c r="M332" s="101"/>
      <c r="T332" s="101"/>
      <c r="V332" s="101"/>
      <c r="Z332" s="101"/>
      <c r="AB332" s="101"/>
      <c r="AD332" s="101"/>
    </row>
    <row r="333" spans="4:30" s="100" customFormat="1">
      <c r="D333" s="101"/>
      <c r="E333" s="101"/>
      <c r="F333" s="101"/>
      <c r="G333" s="101"/>
      <c r="H333" s="101"/>
      <c r="I333" s="101"/>
      <c r="J333" s="101"/>
      <c r="K333" s="101"/>
      <c r="L333" s="101"/>
      <c r="M333" s="101"/>
      <c r="T333" s="101"/>
      <c r="V333" s="101"/>
      <c r="Z333" s="101"/>
      <c r="AB333" s="101"/>
      <c r="AD333" s="101"/>
    </row>
    <row r="334" spans="4:30" s="100" customFormat="1">
      <c r="D334" s="101"/>
      <c r="E334" s="101"/>
      <c r="F334" s="101"/>
      <c r="G334" s="101"/>
      <c r="H334" s="101"/>
      <c r="I334" s="101"/>
      <c r="J334" s="101"/>
      <c r="K334" s="101"/>
      <c r="L334" s="101"/>
      <c r="M334" s="101"/>
      <c r="T334" s="101"/>
      <c r="V334" s="101"/>
      <c r="Z334" s="101"/>
      <c r="AB334" s="101"/>
      <c r="AD334" s="101"/>
    </row>
    <row r="335" spans="4:30" s="100" customFormat="1">
      <c r="D335" s="101"/>
      <c r="E335" s="101"/>
      <c r="F335" s="101"/>
      <c r="G335" s="101"/>
      <c r="H335" s="101"/>
      <c r="I335" s="101"/>
      <c r="J335" s="101"/>
      <c r="K335" s="101"/>
      <c r="L335" s="101"/>
      <c r="M335" s="101"/>
      <c r="T335" s="101"/>
      <c r="V335" s="101"/>
      <c r="Z335" s="101"/>
      <c r="AB335" s="101"/>
      <c r="AD335" s="101"/>
    </row>
    <row r="336" spans="4:30" s="100" customFormat="1">
      <c r="D336" s="101"/>
      <c r="E336" s="101"/>
      <c r="F336" s="101"/>
      <c r="G336" s="101"/>
      <c r="H336" s="101"/>
      <c r="I336" s="101"/>
      <c r="J336" s="101"/>
      <c r="K336" s="101"/>
      <c r="L336" s="101"/>
      <c r="M336" s="101"/>
      <c r="T336" s="101"/>
      <c r="V336" s="101"/>
      <c r="Z336" s="101"/>
      <c r="AB336" s="101"/>
      <c r="AD336" s="101"/>
    </row>
    <row r="337" spans="4:30" s="100" customFormat="1">
      <c r="D337" s="101"/>
      <c r="E337" s="101"/>
      <c r="F337" s="101"/>
      <c r="G337" s="101"/>
      <c r="H337" s="101"/>
      <c r="I337" s="101"/>
      <c r="J337" s="101"/>
      <c r="K337" s="101"/>
      <c r="L337" s="101"/>
      <c r="M337" s="101"/>
      <c r="T337" s="101"/>
      <c r="V337" s="101"/>
      <c r="Z337" s="101"/>
      <c r="AB337" s="101"/>
      <c r="AD337" s="101"/>
    </row>
    <row r="338" spans="4:30" s="100" customFormat="1">
      <c r="D338" s="101"/>
      <c r="E338" s="101"/>
      <c r="F338" s="101"/>
      <c r="G338" s="101"/>
      <c r="H338" s="101"/>
      <c r="I338" s="101"/>
      <c r="J338" s="101"/>
      <c r="K338" s="101"/>
      <c r="L338" s="101"/>
      <c r="M338" s="101"/>
      <c r="T338" s="101"/>
      <c r="V338" s="101"/>
      <c r="Z338" s="101"/>
      <c r="AB338" s="101"/>
      <c r="AD338" s="101"/>
    </row>
    <row r="339" spans="4:30" s="100" customFormat="1">
      <c r="D339" s="101"/>
      <c r="E339" s="101"/>
      <c r="F339" s="101"/>
      <c r="G339" s="101"/>
      <c r="H339" s="101"/>
      <c r="I339" s="101"/>
      <c r="J339" s="101"/>
      <c r="K339" s="101"/>
      <c r="L339" s="101"/>
      <c r="M339" s="101"/>
      <c r="T339" s="101"/>
      <c r="V339" s="101"/>
      <c r="Z339" s="101"/>
      <c r="AB339" s="101"/>
      <c r="AD339" s="101"/>
    </row>
    <row r="340" spans="4:30" s="100" customFormat="1">
      <c r="D340" s="101"/>
      <c r="E340" s="101"/>
      <c r="F340" s="101"/>
      <c r="G340" s="101"/>
      <c r="H340" s="101"/>
      <c r="I340" s="101"/>
      <c r="J340" s="101"/>
      <c r="K340" s="101"/>
      <c r="L340" s="101"/>
      <c r="M340" s="101"/>
      <c r="T340" s="101"/>
      <c r="V340" s="101"/>
      <c r="Z340" s="101"/>
      <c r="AB340" s="101"/>
      <c r="AD340" s="101"/>
    </row>
    <row r="341" spans="4:30" s="100" customFormat="1">
      <c r="D341" s="101"/>
      <c r="E341" s="101"/>
      <c r="F341" s="101"/>
      <c r="G341" s="101"/>
      <c r="H341" s="101"/>
      <c r="I341" s="101"/>
      <c r="J341" s="101"/>
      <c r="K341" s="101"/>
      <c r="L341" s="101"/>
      <c r="M341" s="101"/>
      <c r="T341" s="101"/>
      <c r="V341" s="101"/>
      <c r="Z341" s="101"/>
      <c r="AB341" s="101"/>
      <c r="AD341" s="101"/>
    </row>
    <row r="342" spans="4:30" s="100" customFormat="1">
      <c r="D342" s="101"/>
      <c r="E342" s="101"/>
      <c r="F342" s="101"/>
      <c r="G342" s="101"/>
      <c r="H342" s="101"/>
      <c r="I342" s="101"/>
      <c r="J342" s="101"/>
      <c r="K342" s="101"/>
      <c r="L342" s="101"/>
      <c r="M342" s="101"/>
      <c r="T342" s="101"/>
      <c r="V342" s="101"/>
      <c r="Z342" s="101"/>
      <c r="AB342" s="101"/>
      <c r="AD342" s="101"/>
    </row>
    <row r="343" spans="4:30" s="100" customFormat="1">
      <c r="D343" s="101"/>
      <c r="E343" s="101"/>
      <c r="F343" s="101"/>
      <c r="G343" s="101"/>
      <c r="H343" s="101"/>
      <c r="I343" s="101"/>
      <c r="J343" s="101"/>
      <c r="K343" s="101"/>
      <c r="L343" s="101"/>
      <c r="M343" s="101"/>
      <c r="T343" s="101"/>
      <c r="V343" s="101"/>
      <c r="Z343" s="101"/>
      <c r="AB343" s="101"/>
      <c r="AD343" s="101"/>
    </row>
    <row r="344" spans="4:30" s="100" customFormat="1">
      <c r="D344" s="101"/>
      <c r="E344" s="101"/>
      <c r="F344" s="101"/>
      <c r="G344" s="101"/>
      <c r="H344" s="101"/>
      <c r="I344" s="101"/>
      <c r="J344" s="101"/>
      <c r="K344" s="101"/>
      <c r="L344" s="101"/>
      <c r="M344" s="101"/>
      <c r="T344" s="101"/>
      <c r="V344" s="101"/>
      <c r="Z344" s="101"/>
      <c r="AB344" s="101"/>
      <c r="AD344" s="101"/>
    </row>
    <row r="345" spans="4:30" s="100" customFormat="1">
      <c r="D345" s="101"/>
      <c r="E345" s="101"/>
      <c r="F345" s="101"/>
      <c r="G345" s="101"/>
      <c r="H345" s="101"/>
      <c r="I345" s="101"/>
      <c r="J345" s="101"/>
      <c r="K345" s="101"/>
      <c r="L345" s="101"/>
      <c r="M345" s="101"/>
      <c r="T345" s="101"/>
      <c r="V345" s="101"/>
      <c r="Z345" s="101"/>
      <c r="AB345" s="101"/>
      <c r="AD345" s="101"/>
    </row>
    <row r="346" spans="4:30" s="100" customFormat="1">
      <c r="D346" s="101"/>
      <c r="E346" s="101"/>
      <c r="F346" s="101"/>
      <c r="G346" s="101"/>
      <c r="H346" s="101"/>
      <c r="I346" s="101"/>
      <c r="J346" s="101"/>
      <c r="K346" s="101"/>
      <c r="L346" s="101"/>
      <c r="M346" s="101"/>
      <c r="T346" s="101"/>
      <c r="V346" s="101"/>
      <c r="Z346" s="101"/>
      <c r="AB346" s="101"/>
      <c r="AD346" s="101"/>
    </row>
    <row r="347" spans="4:30" s="100" customFormat="1">
      <c r="D347" s="101"/>
      <c r="E347" s="101"/>
      <c r="F347" s="101"/>
      <c r="G347" s="101"/>
      <c r="H347" s="101"/>
      <c r="I347" s="101"/>
      <c r="J347" s="101"/>
      <c r="K347" s="101"/>
      <c r="L347" s="101"/>
      <c r="M347" s="101"/>
      <c r="T347" s="101"/>
      <c r="V347" s="101"/>
      <c r="Z347" s="101"/>
      <c r="AB347" s="101"/>
      <c r="AD347" s="101"/>
    </row>
    <row r="348" spans="4:30" s="100" customFormat="1">
      <c r="D348" s="101"/>
      <c r="E348" s="101"/>
      <c r="F348" s="101"/>
      <c r="G348" s="101"/>
      <c r="H348" s="101"/>
      <c r="I348" s="101"/>
      <c r="J348" s="101"/>
      <c r="K348" s="101"/>
      <c r="L348" s="101"/>
      <c r="M348" s="101"/>
      <c r="T348" s="101"/>
      <c r="V348" s="101"/>
      <c r="Z348" s="101"/>
      <c r="AB348" s="101"/>
      <c r="AD348" s="101"/>
    </row>
    <row r="349" spans="4:30" s="100" customFormat="1">
      <c r="D349" s="101"/>
      <c r="E349" s="101"/>
      <c r="F349" s="101"/>
      <c r="G349" s="101"/>
      <c r="H349" s="101"/>
      <c r="I349" s="101"/>
      <c r="J349" s="101"/>
      <c r="K349" s="101"/>
      <c r="L349" s="101"/>
      <c r="M349" s="101"/>
      <c r="T349" s="101"/>
      <c r="V349" s="101"/>
      <c r="Z349" s="101"/>
      <c r="AB349" s="101"/>
      <c r="AD349" s="101"/>
    </row>
    <row r="350" spans="4:30" s="100" customFormat="1">
      <c r="D350" s="101"/>
      <c r="E350" s="101"/>
      <c r="F350" s="101"/>
      <c r="G350" s="101"/>
      <c r="H350" s="101"/>
      <c r="I350" s="101"/>
      <c r="J350" s="101"/>
      <c r="K350" s="101"/>
      <c r="L350" s="101"/>
      <c r="M350" s="101"/>
      <c r="T350" s="101"/>
      <c r="V350" s="101"/>
      <c r="Z350" s="101"/>
      <c r="AB350" s="101"/>
      <c r="AD350" s="101"/>
    </row>
    <row r="351" spans="4:30" s="100" customFormat="1">
      <c r="D351" s="101"/>
      <c r="E351" s="101"/>
      <c r="F351" s="101"/>
      <c r="G351" s="101"/>
      <c r="H351" s="101"/>
      <c r="I351" s="101"/>
      <c r="J351" s="101"/>
      <c r="K351" s="101"/>
      <c r="L351" s="101"/>
      <c r="M351" s="101"/>
      <c r="T351" s="101"/>
      <c r="V351" s="101"/>
      <c r="Z351" s="101"/>
      <c r="AB351" s="101"/>
      <c r="AD351" s="101"/>
    </row>
    <row r="352" spans="4:30" s="100" customFormat="1">
      <c r="D352" s="101"/>
      <c r="E352" s="101"/>
      <c r="F352" s="101"/>
      <c r="G352" s="101"/>
      <c r="H352" s="101"/>
      <c r="I352" s="101"/>
      <c r="J352" s="101"/>
      <c r="K352" s="101"/>
      <c r="L352" s="101"/>
      <c r="M352" s="101"/>
      <c r="T352" s="101"/>
      <c r="V352" s="101"/>
      <c r="Z352" s="101"/>
      <c r="AB352" s="101"/>
      <c r="AD352" s="101"/>
    </row>
    <row r="353" spans="4:30" s="100" customFormat="1">
      <c r="D353" s="101"/>
      <c r="E353" s="101"/>
      <c r="F353" s="101"/>
      <c r="G353" s="101"/>
      <c r="H353" s="101"/>
      <c r="I353" s="101"/>
      <c r="J353" s="101"/>
      <c r="K353" s="101"/>
      <c r="L353" s="101"/>
      <c r="M353" s="101"/>
      <c r="T353" s="101"/>
      <c r="V353" s="101"/>
      <c r="Z353" s="101"/>
      <c r="AB353" s="101"/>
      <c r="AD353" s="101"/>
    </row>
    <row r="354" spans="4:30" s="100" customFormat="1">
      <c r="D354" s="101"/>
      <c r="E354" s="101"/>
      <c r="F354" s="101"/>
      <c r="G354" s="101"/>
      <c r="H354" s="101"/>
      <c r="I354" s="101"/>
      <c r="J354" s="101"/>
      <c r="K354" s="101"/>
      <c r="L354" s="101"/>
      <c r="M354" s="101"/>
      <c r="T354" s="101"/>
      <c r="V354" s="101"/>
      <c r="Z354" s="101"/>
      <c r="AB354" s="101"/>
      <c r="AD354" s="101"/>
    </row>
    <row r="355" spans="4:30" s="100" customFormat="1">
      <c r="D355" s="101"/>
      <c r="E355" s="101"/>
      <c r="F355" s="101"/>
      <c r="G355" s="101"/>
      <c r="H355" s="101"/>
      <c r="I355" s="101"/>
      <c r="J355" s="101"/>
      <c r="K355" s="101"/>
      <c r="L355" s="101"/>
      <c r="M355" s="101"/>
      <c r="T355" s="101"/>
      <c r="V355" s="101"/>
      <c r="Z355" s="101"/>
      <c r="AB355" s="101"/>
      <c r="AD355" s="101"/>
    </row>
    <row r="356" spans="4:30" s="100" customFormat="1">
      <c r="D356" s="101"/>
      <c r="E356" s="101"/>
      <c r="F356" s="101"/>
      <c r="G356" s="101"/>
      <c r="H356" s="101"/>
      <c r="I356" s="101"/>
      <c r="J356" s="101"/>
      <c r="K356" s="101"/>
      <c r="L356" s="101"/>
      <c r="M356" s="101"/>
      <c r="T356" s="101"/>
      <c r="V356" s="101"/>
      <c r="Z356" s="101"/>
      <c r="AB356" s="101"/>
      <c r="AD356" s="101"/>
    </row>
    <row r="357" spans="4:30" s="100" customFormat="1">
      <c r="D357" s="101"/>
      <c r="E357" s="101"/>
      <c r="F357" s="101"/>
      <c r="G357" s="101"/>
      <c r="H357" s="101"/>
      <c r="I357" s="101"/>
      <c r="J357" s="101"/>
      <c r="K357" s="101"/>
      <c r="L357" s="101"/>
      <c r="M357" s="101"/>
      <c r="T357" s="101"/>
      <c r="V357" s="101"/>
      <c r="Z357" s="101"/>
      <c r="AB357" s="101"/>
      <c r="AD357" s="101"/>
    </row>
    <row r="358" spans="4:30" s="100" customFormat="1">
      <c r="D358" s="101"/>
      <c r="E358" s="101"/>
      <c r="F358" s="101"/>
      <c r="G358" s="101"/>
      <c r="H358" s="101"/>
      <c r="I358" s="101"/>
      <c r="J358" s="101"/>
      <c r="K358" s="101"/>
      <c r="L358" s="101"/>
      <c r="M358" s="101"/>
      <c r="T358" s="101"/>
      <c r="V358" s="101"/>
      <c r="Z358" s="101"/>
      <c r="AB358" s="101"/>
      <c r="AD358" s="101"/>
    </row>
    <row r="359" spans="4:30" s="100" customFormat="1">
      <c r="D359" s="101"/>
      <c r="E359" s="101"/>
      <c r="F359" s="101"/>
      <c r="G359" s="101"/>
      <c r="H359" s="101"/>
      <c r="I359" s="101"/>
      <c r="J359" s="101"/>
      <c r="K359" s="101"/>
      <c r="L359" s="101"/>
      <c r="M359" s="101"/>
      <c r="T359" s="101"/>
      <c r="V359" s="101"/>
      <c r="Z359" s="101"/>
      <c r="AB359" s="101"/>
      <c r="AD359" s="101"/>
    </row>
    <row r="360" spans="4:30" s="100" customFormat="1">
      <c r="D360" s="101"/>
      <c r="E360" s="101"/>
      <c r="F360" s="101"/>
      <c r="G360" s="101"/>
      <c r="H360" s="101"/>
      <c r="I360" s="101"/>
      <c r="J360" s="101"/>
      <c r="K360" s="101"/>
      <c r="L360" s="101"/>
      <c r="M360" s="101"/>
      <c r="T360" s="101"/>
      <c r="V360" s="101"/>
      <c r="Z360" s="101"/>
      <c r="AB360" s="101"/>
      <c r="AD360" s="101"/>
    </row>
    <row r="361" spans="4:30" s="100" customFormat="1">
      <c r="D361" s="101"/>
      <c r="E361" s="101"/>
      <c r="F361" s="101"/>
      <c r="G361" s="101"/>
      <c r="H361" s="101"/>
      <c r="I361" s="101"/>
      <c r="J361" s="101"/>
      <c r="K361" s="101"/>
      <c r="L361" s="101"/>
      <c r="M361" s="101"/>
      <c r="T361" s="101"/>
      <c r="V361" s="101"/>
      <c r="Z361" s="101"/>
      <c r="AB361" s="101"/>
      <c r="AD361" s="101"/>
    </row>
    <row r="362" spans="4:30" s="100" customFormat="1">
      <c r="D362" s="101"/>
      <c r="E362" s="101"/>
      <c r="F362" s="101"/>
      <c r="G362" s="101"/>
      <c r="H362" s="101"/>
      <c r="I362" s="101"/>
      <c r="J362" s="101"/>
      <c r="K362" s="101"/>
      <c r="L362" s="101"/>
      <c r="M362" s="101"/>
      <c r="T362" s="101"/>
      <c r="V362" s="101"/>
      <c r="Z362" s="101"/>
      <c r="AB362" s="101"/>
      <c r="AD362" s="101"/>
    </row>
    <row r="363" spans="4:30" s="100" customFormat="1">
      <c r="D363" s="101"/>
      <c r="E363" s="101"/>
      <c r="F363" s="101"/>
      <c r="G363" s="101"/>
      <c r="H363" s="101"/>
      <c r="I363" s="101"/>
      <c r="J363" s="101"/>
      <c r="K363" s="101"/>
      <c r="L363" s="101"/>
      <c r="M363" s="101"/>
      <c r="T363" s="101"/>
      <c r="V363" s="101"/>
      <c r="Z363" s="101"/>
      <c r="AB363" s="101"/>
      <c r="AD363" s="101"/>
    </row>
    <row r="364" spans="4:30" s="100" customFormat="1">
      <c r="D364" s="101"/>
      <c r="E364" s="101"/>
      <c r="F364" s="101"/>
      <c r="G364" s="101"/>
      <c r="H364" s="101"/>
      <c r="I364" s="101"/>
      <c r="J364" s="101"/>
      <c r="K364" s="101"/>
      <c r="L364" s="101"/>
      <c r="M364" s="101"/>
      <c r="T364" s="101"/>
      <c r="V364" s="101"/>
      <c r="Z364" s="101"/>
      <c r="AB364" s="101"/>
      <c r="AD364" s="101"/>
    </row>
    <row r="365" spans="4:30" s="100" customFormat="1">
      <c r="D365" s="101"/>
      <c r="E365" s="101"/>
      <c r="F365" s="101"/>
      <c r="G365" s="101"/>
      <c r="H365" s="101"/>
      <c r="I365" s="101"/>
      <c r="J365" s="101"/>
      <c r="K365" s="101"/>
      <c r="L365" s="101"/>
      <c r="M365" s="101"/>
      <c r="T365" s="101"/>
      <c r="V365" s="101"/>
      <c r="Z365" s="101"/>
      <c r="AB365" s="101"/>
      <c r="AD365" s="101"/>
    </row>
    <row r="366" spans="4:30" s="100" customFormat="1">
      <c r="D366" s="101"/>
      <c r="E366" s="101"/>
      <c r="F366" s="101"/>
      <c r="G366" s="101"/>
      <c r="H366" s="101"/>
      <c r="I366" s="101"/>
      <c r="J366" s="101"/>
      <c r="K366" s="101"/>
      <c r="L366" s="101"/>
      <c r="M366" s="101"/>
      <c r="T366" s="101"/>
      <c r="V366" s="101"/>
      <c r="Z366" s="101"/>
      <c r="AB366" s="101"/>
      <c r="AD366" s="101"/>
    </row>
    <row r="367" spans="4:30" s="100" customFormat="1">
      <c r="D367" s="101"/>
      <c r="E367" s="101"/>
      <c r="F367" s="101"/>
      <c r="G367" s="101"/>
      <c r="H367" s="101"/>
      <c r="I367" s="101"/>
      <c r="J367" s="101"/>
      <c r="K367" s="101"/>
      <c r="L367" s="101"/>
      <c r="M367" s="101"/>
      <c r="T367" s="101"/>
      <c r="V367" s="101"/>
      <c r="Z367" s="101"/>
      <c r="AB367" s="101"/>
      <c r="AD367" s="101"/>
    </row>
    <row r="368" spans="4:30" s="100" customFormat="1">
      <c r="D368" s="101"/>
      <c r="E368" s="101"/>
      <c r="F368" s="101"/>
      <c r="G368" s="101"/>
      <c r="H368" s="101"/>
      <c r="I368" s="101"/>
      <c r="J368" s="101"/>
      <c r="K368" s="101"/>
      <c r="L368" s="101"/>
      <c r="M368" s="101"/>
      <c r="T368" s="101"/>
      <c r="V368" s="101"/>
      <c r="Z368" s="101"/>
      <c r="AB368" s="101"/>
      <c r="AD368" s="101"/>
    </row>
    <row r="369" spans="4:30" s="100" customFormat="1">
      <c r="D369" s="101"/>
      <c r="E369" s="101"/>
      <c r="F369" s="101"/>
      <c r="G369" s="101"/>
      <c r="H369" s="101"/>
      <c r="I369" s="101"/>
      <c r="J369" s="101"/>
      <c r="K369" s="101"/>
      <c r="L369" s="101"/>
      <c r="M369" s="101"/>
      <c r="T369" s="101"/>
      <c r="V369" s="101"/>
      <c r="Z369" s="101"/>
      <c r="AB369" s="101"/>
      <c r="AD369" s="101"/>
    </row>
    <row r="370" spans="4:30" s="100" customFormat="1">
      <c r="D370" s="101"/>
      <c r="E370" s="101"/>
      <c r="F370" s="101"/>
      <c r="G370" s="101"/>
      <c r="H370" s="101"/>
      <c r="I370" s="101"/>
      <c r="J370" s="101"/>
      <c r="K370" s="101"/>
      <c r="L370" s="101"/>
      <c r="M370" s="101"/>
      <c r="T370" s="101"/>
      <c r="V370" s="101"/>
      <c r="Z370" s="101"/>
      <c r="AB370" s="101"/>
      <c r="AD370" s="101"/>
    </row>
    <row r="371" spans="4:30" s="100" customFormat="1">
      <c r="D371" s="101"/>
      <c r="E371" s="101"/>
      <c r="F371" s="101"/>
      <c r="G371" s="101"/>
      <c r="H371" s="101"/>
      <c r="I371" s="101"/>
      <c r="J371" s="101"/>
      <c r="K371" s="101"/>
      <c r="L371" s="101"/>
      <c r="M371" s="101"/>
      <c r="T371" s="101"/>
      <c r="V371" s="101"/>
      <c r="Z371" s="101"/>
      <c r="AB371" s="101"/>
      <c r="AD371" s="101"/>
    </row>
    <row r="372" spans="4:30" s="100" customFormat="1">
      <c r="D372" s="101"/>
      <c r="E372" s="101"/>
      <c r="F372" s="101"/>
      <c r="G372" s="101"/>
      <c r="H372" s="101"/>
      <c r="I372" s="101"/>
      <c r="J372" s="101"/>
      <c r="K372" s="101"/>
      <c r="L372" s="101"/>
      <c r="M372" s="101"/>
      <c r="T372" s="101"/>
      <c r="V372" s="101"/>
      <c r="Z372" s="101"/>
      <c r="AB372" s="101"/>
      <c r="AD372" s="101"/>
    </row>
    <row r="373" spans="4:30" s="100" customFormat="1">
      <c r="D373" s="101"/>
      <c r="E373" s="101"/>
      <c r="F373" s="101"/>
      <c r="G373" s="101"/>
      <c r="H373" s="101"/>
      <c r="I373" s="101"/>
      <c r="J373" s="101"/>
      <c r="K373" s="101"/>
      <c r="L373" s="101"/>
      <c r="M373" s="101"/>
      <c r="T373" s="101"/>
      <c r="V373" s="101"/>
      <c r="Z373" s="101"/>
      <c r="AB373" s="101"/>
      <c r="AD373" s="101"/>
    </row>
    <row r="374" spans="4:30" s="100" customFormat="1">
      <c r="D374" s="101"/>
      <c r="E374" s="101"/>
      <c r="F374" s="101"/>
      <c r="G374" s="101"/>
      <c r="H374" s="101"/>
      <c r="I374" s="101"/>
      <c r="J374" s="101"/>
      <c r="K374" s="101"/>
      <c r="L374" s="101"/>
      <c r="M374" s="101"/>
      <c r="T374" s="101"/>
      <c r="V374" s="101"/>
      <c r="Z374" s="101"/>
      <c r="AB374" s="101"/>
      <c r="AD374" s="101"/>
    </row>
    <row r="375" spans="4:30" s="100" customFormat="1">
      <c r="D375" s="101"/>
      <c r="E375" s="101"/>
      <c r="F375" s="101"/>
      <c r="G375" s="101"/>
      <c r="H375" s="101"/>
      <c r="I375" s="101"/>
      <c r="J375" s="101"/>
      <c r="K375" s="101"/>
      <c r="L375" s="101"/>
      <c r="M375" s="101"/>
      <c r="T375" s="101"/>
      <c r="V375" s="101"/>
      <c r="Z375" s="101"/>
      <c r="AB375" s="101"/>
      <c r="AD375" s="101"/>
    </row>
    <row r="376" spans="4:30" s="100" customFormat="1">
      <c r="D376" s="101"/>
      <c r="E376" s="101"/>
      <c r="F376" s="101"/>
      <c r="G376" s="101"/>
      <c r="H376" s="101"/>
      <c r="I376" s="101"/>
      <c r="J376" s="101"/>
      <c r="K376" s="101"/>
      <c r="L376" s="101"/>
      <c r="M376" s="101"/>
      <c r="T376" s="101"/>
      <c r="V376" s="101"/>
      <c r="Z376" s="101"/>
      <c r="AB376" s="101"/>
      <c r="AD376" s="101"/>
    </row>
    <row r="377" spans="4:30" s="100" customFormat="1">
      <c r="D377" s="101"/>
      <c r="E377" s="101"/>
      <c r="F377" s="101"/>
      <c r="G377" s="101"/>
      <c r="H377" s="101"/>
      <c r="I377" s="101"/>
      <c r="J377" s="101"/>
      <c r="K377" s="101"/>
      <c r="L377" s="101"/>
      <c r="M377" s="101"/>
      <c r="T377" s="101"/>
      <c r="V377" s="101"/>
      <c r="Z377" s="101"/>
      <c r="AB377" s="101"/>
      <c r="AD377" s="101"/>
    </row>
    <row r="378" spans="4:30" s="100" customFormat="1">
      <c r="D378" s="101"/>
      <c r="E378" s="101"/>
      <c r="F378" s="101"/>
      <c r="G378" s="101"/>
      <c r="H378" s="101"/>
      <c r="I378" s="101"/>
      <c r="J378" s="101"/>
      <c r="K378" s="101"/>
      <c r="L378" s="101"/>
      <c r="M378" s="101"/>
      <c r="T378" s="101"/>
      <c r="V378" s="101"/>
      <c r="Z378" s="101"/>
      <c r="AB378" s="101"/>
      <c r="AD378" s="101"/>
    </row>
    <row r="379" spans="4:30" s="100" customFormat="1">
      <c r="D379" s="101"/>
      <c r="E379" s="101"/>
      <c r="F379" s="101"/>
      <c r="G379" s="101"/>
      <c r="H379" s="101"/>
      <c r="I379" s="101"/>
      <c r="J379" s="101"/>
      <c r="K379" s="101"/>
      <c r="L379" s="101"/>
      <c r="M379" s="101"/>
      <c r="T379" s="101"/>
      <c r="V379" s="101"/>
      <c r="Z379" s="101"/>
      <c r="AB379" s="101"/>
      <c r="AD379" s="101"/>
    </row>
    <row r="380" spans="4:30" s="100" customFormat="1">
      <c r="D380" s="101"/>
      <c r="E380" s="101"/>
      <c r="F380" s="101"/>
      <c r="G380" s="101"/>
      <c r="H380" s="101"/>
      <c r="I380" s="101"/>
      <c r="J380" s="101"/>
      <c r="K380" s="101"/>
      <c r="L380" s="101"/>
      <c r="M380" s="101"/>
      <c r="T380" s="101"/>
      <c r="V380" s="101"/>
      <c r="Z380" s="101"/>
      <c r="AB380" s="101"/>
      <c r="AD380" s="101"/>
    </row>
    <row r="381" spans="4:30" s="100" customFormat="1">
      <c r="D381" s="101"/>
      <c r="E381" s="101"/>
      <c r="F381" s="101"/>
      <c r="G381" s="101"/>
      <c r="H381" s="101"/>
      <c r="I381" s="101"/>
      <c r="J381" s="101"/>
      <c r="K381" s="101"/>
      <c r="L381" s="101"/>
      <c r="M381" s="101"/>
      <c r="T381" s="101"/>
      <c r="V381" s="101"/>
      <c r="Z381" s="101"/>
      <c r="AB381" s="101"/>
      <c r="AD381" s="101"/>
    </row>
    <row r="382" spans="4:30" s="100" customFormat="1">
      <c r="D382" s="101"/>
      <c r="E382" s="101"/>
      <c r="F382" s="101"/>
      <c r="G382" s="101"/>
      <c r="H382" s="101"/>
      <c r="I382" s="101"/>
      <c r="J382" s="101"/>
      <c r="K382" s="101"/>
      <c r="L382" s="101"/>
      <c r="M382" s="101"/>
      <c r="T382" s="101"/>
      <c r="V382" s="101"/>
      <c r="Z382" s="101"/>
      <c r="AB382" s="101"/>
      <c r="AD382" s="101"/>
    </row>
    <row r="383" spans="4:30" s="100" customFormat="1">
      <c r="D383" s="101"/>
      <c r="E383" s="101"/>
      <c r="F383" s="101"/>
      <c r="G383" s="101"/>
      <c r="H383" s="101"/>
      <c r="I383" s="101"/>
      <c r="J383" s="101"/>
      <c r="K383" s="101"/>
      <c r="L383" s="101"/>
      <c r="M383" s="101"/>
      <c r="T383" s="101"/>
      <c r="V383" s="101"/>
      <c r="Z383" s="101"/>
      <c r="AB383" s="101"/>
      <c r="AD383" s="101"/>
    </row>
    <row r="384" spans="4:30" s="100" customFormat="1">
      <c r="D384" s="101"/>
      <c r="E384" s="101"/>
      <c r="F384" s="101"/>
      <c r="G384" s="101"/>
      <c r="H384" s="101"/>
      <c r="I384" s="101"/>
      <c r="J384" s="101"/>
      <c r="K384" s="101"/>
      <c r="L384" s="101"/>
      <c r="M384" s="101"/>
      <c r="T384" s="101"/>
      <c r="V384" s="101"/>
      <c r="Z384" s="101"/>
      <c r="AB384" s="101"/>
      <c r="AD384" s="101"/>
    </row>
    <row r="385" spans="4:30" s="100" customFormat="1">
      <c r="D385" s="101"/>
      <c r="E385" s="101"/>
      <c r="F385" s="101"/>
      <c r="G385" s="101"/>
      <c r="H385" s="101"/>
      <c r="I385" s="101"/>
      <c r="J385" s="101"/>
      <c r="K385" s="101"/>
      <c r="L385" s="101"/>
      <c r="M385" s="101"/>
      <c r="T385" s="101"/>
      <c r="V385" s="101"/>
      <c r="Z385" s="101"/>
      <c r="AB385" s="101"/>
      <c r="AD385" s="101"/>
    </row>
    <row r="386" spans="4:30" s="100" customFormat="1">
      <c r="D386" s="101"/>
      <c r="E386" s="101"/>
      <c r="F386" s="101"/>
      <c r="G386" s="101"/>
      <c r="H386" s="101"/>
      <c r="I386" s="101"/>
      <c r="J386" s="101"/>
      <c r="K386" s="101"/>
      <c r="L386" s="101"/>
      <c r="M386" s="101"/>
      <c r="T386" s="101"/>
      <c r="V386" s="101"/>
      <c r="Z386" s="101"/>
      <c r="AB386" s="101"/>
      <c r="AD386" s="101"/>
    </row>
    <row r="387" spans="4:30" s="100" customFormat="1">
      <c r="D387" s="101"/>
      <c r="E387" s="101"/>
      <c r="F387" s="101"/>
      <c r="G387" s="101"/>
      <c r="H387" s="101"/>
      <c r="I387" s="101"/>
      <c r="J387" s="101"/>
      <c r="K387" s="101"/>
      <c r="L387" s="101"/>
      <c r="M387" s="101"/>
      <c r="T387" s="101"/>
      <c r="V387" s="101"/>
      <c r="Z387" s="101"/>
      <c r="AB387" s="101"/>
      <c r="AD387" s="101"/>
    </row>
    <row r="388" spans="4:30" s="100" customFormat="1">
      <c r="D388" s="101"/>
      <c r="E388" s="101"/>
      <c r="F388" s="101"/>
      <c r="G388" s="101"/>
      <c r="H388" s="101"/>
      <c r="I388" s="101"/>
      <c r="J388" s="101"/>
      <c r="K388" s="101"/>
      <c r="L388" s="101"/>
      <c r="M388" s="101"/>
      <c r="T388" s="101"/>
      <c r="V388" s="101"/>
      <c r="Z388" s="101"/>
      <c r="AB388" s="101"/>
      <c r="AD388" s="101"/>
    </row>
    <row r="389" spans="4:30" s="100" customFormat="1">
      <c r="D389" s="101"/>
      <c r="E389" s="101"/>
      <c r="F389" s="101"/>
      <c r="G389" s="101"/>
      <c r="H389" s="101"/>
      <c r="I389" s="101"/>
      <c r="J389" s="101"/>
      <c r="K389" s="101"/>
      <c r="L389" s="101"/>
      <c r="M389" s="101"/>
      <c r="T389" s="101"/>
      <c r="V389" s="101"/>
      <c r="Z389" s="101"/>
      <c r="AB389" s="101"/>
      <c r="AD389" s="101"/>
    </row>
    <row r="390" spans="4:30" s="100" customFormat="1">
      <c r="D390" s="101"/>
      <c r="E390" s="101"/>
      <c r="F390" s="101"/>
      <c r="G390" s="101"/>
      <c r="H390" s="101"/>
      <c r="I390" s="101"/>
      <c r="J390" s="101"/>
      <c r="K390" s="101"/>
      <c r="L390" s="101"/>
      <c r="M390" s="101"/>
      <c r="T390" s="101"/>
      <c r="V390" s="101"/>
      <c r="Z390" s="101"/>
      <c r="AB390" s="101"/>
      <c r="AD390" s="101"/>
    </row>
    <row r="391" spans="4:30" s="100" customFormat="1">
      <c r="D391" s="101"/>
      <c r="E391" s="101"/>
      <c r="F391" s="101"/>
      <c r="G391" s="101"/>
      <c r="H391" s="101"/>
      <c r="I391" s="101"/>
      <c r="J391" s="101"/>
      <c r="K391" s="101"/>
      <c r="L391" s="101"/>
      <c r="M391" s="101"/>
      <c r="T391" s="101"/>
      <c r="V391" s="101"/>
      <c r="Z391" s="101"/>
      <c r="AB391" s="101"/>
      <c r="AD391" s="101"/>
    </row>
    <row r="392" spans="4:30" s="100" customFormat="1">
      <c r="D392" s="101"/>
      <c r="E392" s="101"/>
      <c r="F392" s="101"/>
      <c r="G392" s="101"/>
      <c r="H392" s="101"/>
      <c r="I392" s="101"/>
      <c r="J392" s="101"/>
      <c r="K392" s="101"/>
      <c r="L392" s="101"/>
      <c r="M392" s="101"/>
      <c r="T392" s="101"/>
      <c r="V392" s="101"/>
      <c r="Z392" s="101"/>
      <c r="AB392" s="101"/>
      <c r="AD392" s="101"/>
    </row>
    <row r="393" spans="4:30" s="100" customFormat="1">
      <c r="D393" s="101"/>
      <c r="E393" s="101"/>
      <c r="F393" s="101"/>
      <c r="G393" s="101"/>
      <c r="H393" s="101"/>
      <c r="I393" s="101"/>
      <c r="J393" s="101"/>
      <c r="K393" s="101"/>
      <c r="L393" s="101"/>
      <c r="M393" s="101"/>
      <c r="T393" s="101"/>
      <c r="V393" s="101"/>
      <c r="Z393" s="101"/>
      <c r="AB393" s="101"/>
      <c r="AD393" s="101"/>
    </row>
    <row r="394" spans="4:30" s="100" customFormat="1">
      <c r="D394" s="101"/>
      <c r="E394" s="101"/>
      <c r="F394" s="101"/>
      <c r="G394" s="101"/>
      <c r="H394" s="101"/>
      <c r="I394" s="101"/>
      <c r="J394" s="101"/>
      <c r="K394" s="101"/>
      <c r="L394" s="101"/>
      <c r="M394" s="101"/>
      <c r="T394" s="101"/>
      <c r="V394" s="101"/>
      <c r="Z394" s="101"/>
      <c r="AB394" s="101"/>
      <c r="AD394" s="101"/>
    </row>
    <row r="395" spans="4:30" s="100" customFormat="1">
      <c r="D395" s="101"/>
      <c r="E395" s="101"/>
      <c r="F395" s="101"/>
      <c r="G395" s="101"/>
      <c r="H395" s="101"/>
      <c r="I395" s="101"/>
      <c r="J395" s="101"/>
      <c r="K395" s="101"/>
      <c r="L395" s="101"/>
      <c r="M395" s="101"/>
      <c r="T395" s="101"/>
      <c r="V395" s="101"/>
      <c r="Z395" s="101"/>
      <c r="AB395" s="101"/>
      <c r="AD395" s="101"/>
    </row>
    <row r="396" spans="4:30" s="100" customFormat="1">
      <c r="D396" s="101"/>
      <c r="E396" s="101"/>
      <c r="F396" s="101"/>
      <c r="G396" s="101"/>
      <c r="H396" s="101"/>
      <c r="I396" s="101"/>
      <c r="J396" s="101"/>
      <c r="K396" s="101"/>
      <c r="L396" s="101"/>
      <c r="M396" s="101"/>
      <c r="T396" s="101"/>
      <c r="V396" s="101"/>
      <c r="Z396" s="101"/>
      <c r="AB396" s="101"/>
      <c r="AD396" s="101"/>
    </row>
    <row r="397" spans="4:30" s="100" customFormat="1">
      <c r="D397" s="101"/>
      <c r="E397" s="101"/>
      <c r="F397" s="101"/>
      <c r="G397" s="101"/>
      <c r="H397" s="101"/>
      <c r="I397" s="101"/>
      <c r="J397" s="101"/>
      <c r="K397" s="101"/>
      <c r="L397" s="101"/>
      <c r="M397" s="101"/>
      <c r="T397" s="101"/>
      <c r="V397" s="101"/>
      <c r="Z397" s="101"/>
      <c r="AB397" s="101"/>
      <c r="AD397" s="101"/>
    </row>
    <row r="398" spans="4:30" s="100" customFormat="1">
      <c r="D398" s="101"/>
      <c r="E398" s="101"/>
      <c r="F398" s="101"/>
      <c r="G398" s="101"/>
      <c r="H398" s="101"/>
      <c r="I398" s="101"/>
      <c r="J398" s="101"/>
      <c r="K398" s="101"/>
      <c r="L398" s="101"/>
      <c r="M398" s="101"/>
      <c r="T398" s="101"/>
      <c r="V398" s="101"/>
      <c r="Z398" s="101"/>
      <c r="AB398" s="101"/>
      <c r="AD398" s="101"/>
    </row>
    <row r="399" spans="4:30" s="100" customFormat="1">
      <c r="D399" s="101"/>
      <c r="E399" s="101"/>
      <c r="F399" s="101"/>
      <c r="G399" s="101"/>
      <c r="H399" s="101"/>
      <c r="I399" s="101"/>
      <c r="J399" s="101"/>
      <c r="K399" s="101"/>
      <c r="L399" s="101"/>
      <c r="M399" s="101"/>
      <c r="T399" s="101"/>
      <c r="V399" s="101"/>
      <c r="Z399" s="101"/>
      <c r="AB399" s="101"/>
      <c r="AD399" s="101"/>
    </row>
    <row r="400" spans="4:30" s="100" customFormat="1">
      <c r="D400" s="101"/>
      <c r="E400" s="101"/>
      <c r="F400" s="101"/>
      <c r="G400" s="101"/>
      <c r="H400" s="101"/>
      <c r="I400" s="101"/>
      <c r="J400" s="101"/>
      <c r="K400" s="101"/>
      <c r="L400" s="101"/>
      <c r="M400" s="101"/>
      <c r="T400" s="101"/>
      <c r="V400" s="101"/>
      <c r="Z400" s="101"/>
      <c r="AB400" s="101"/>
      <c r="AD400" s="101"/>
    </row>
    <row r="401" spans="4:30" s="100" customFormat="1">
      <c r="D401" s="101"/>
      <c r="E401" s="101"/>
      <c r="F401" s="101"/>
      <c r="G401" s="101"/>
      <c r="H401" s="101"/>
      <c r="I401" s="101"/>
      <c r="J401" s="101"/>
      <c r="K401" s="101"/>
      <c r="L401" s="101"/>
      <c r="M401" s="101"/>
      <c r="T401" s="101"/>
      <c r="V401" s="101"/>
      <c r="Z401" s="101"/>
      <c r="AB401" s="101"/>
      <c r="AD401" s="101"/>
    </row>
    <row r="402" spans="4:30" s="100" customFormat="1">
      <c r="D402" s="101"/>
      <c r="E402" s="101"/>
      <c r="F402" s="101"/>
      <c r="G402" s="101"/>
      <c r="H402" s="101"/>
      <c r="I402" s="101"/>
      <c r="J402" s="101"/>
      <c r="K402" s="101"/>
      <c r="L402" s="101"/>
      <c r="M402" s="101"/>
      <c r="T402" s="101"/>
      <c r="V402" s="101"/>
      <c r="Z402" s="101"/>
      <c r="AB402" s="101"/>
      <c r="AD402" s="101"/>
    </row>
    <row r="403" spans="4:30" s="100" customFormat="1">
      <c r="D403" s="101"/>
      <c r="E403" s="101"/>
      <c r="F403" s="101"/>
      <c r="G403" s="101"/>
      <c r="H403" s="101"/>
      <c r="I403" s="101"/>
      <c r="J403" s="101"/>
      <c r="K403" s="101"/>
      <c r="L403" s="101"/>
      <c r="M403" s="101"/>
      <c r="T403" s="101"/>
      <c r="V403" s="101"/>
      <c r="Z403" s="101"/>
      <c r="AB403" s="101"/>
      <c r="AD403" s="101"/>
    </row>
    <row r="404" spans="4:30" s="100" customFormat="1">
      <c r="D404" s="101"/>
      <c r="E404" s="101"/>
      <c r="F404" s="101"/>
      <c r="G404" s="101"/>
      <c r="H404" s="101"/>
      <c r="I404" s="101"/>
      <c r="J404" s="101"/>
      <c r="K404" s="101"/>
      <c r="L404" s="101"/>
      <c r="M404" s="101"/>
      <c r="T404" s="101"/>
      <c r="V404" s="101"/>
      <c r="Z404" s="101"/>
      <c r="AB404" s="101"/>
      <c r="AD404" s="101"/>
    </row>
    <row r="405" spans="4:30" s="100" customFormat="1">
      <c r="D405" s="101"/>
      <c r="E405" s="101"/>
      <c r="F405" s="101"/>
      <c r="G405" s="101"/>
      <c r="H405" s="101"/>
      <c r="I405" s="101"/>
      <c r="J405" s="101"/>
      <c r="K405" s="101"/>
      <c r="L405" s="101"/>
      <c r="M405" s="101"/>
      <c r="T405" s="101"/>
      <c r="V405" s="101"/>
      <c r="Z405" s="101"/>
      <c r="AB405" s="101"/>
      <c r="AD405" s="101"/>
    </row>
    <row r="406" spans="4:30" s="100" customFormat="1">
      <c r="D406" s="101"/>
      <c r="E406" s="101"/>
      <c r="F406" s="101"/>
      <c r="G406" s="101"/>
      <c r="H406" s="101"/>
      <c r="I406" s="101"/>
      <c r="J406" s="101"/>
      <c r="K406" s="101"/>
      <c r="L406" s="101"/>
      <c r="M406" s="101"/>
      <c r="T406" s="101"/>
      <c r="V406" s="101"/>
      <c r="Z406" s="101"/>
      <c r="AB406" s="101"/>
      <c r="AD406" s="101"/>
    </row>
    <row r="407" spans="4:30" s="100" customFormat="1">
      <c r="D407" s="101"/>
      <c r="E407" s="101"/>
      <c r="F407" s="101"/>
      <c r="G407" s="101"/>
      <c r="H407" s="101"/>
      <c r="I407" s="101"/>
      <c r="J407" s="101"/>
      <c r="K407" s="101"/>
      <c r="L407" s="101"/>
      <c r="M407" s="101"/>
      <c r="T407" s="101"/>
      <c r="V407" s="101"/>
      <c r="Z407" s="101"/>
      <c r="AB407" s="101"/>
      <c r="AD407" s="101"/>
    </row>
    <row r="408" spans="4:30" s="100" customFormat="1">
      <c r="D408" s="101"/>
      <c r="E408" s="101"/>
      <c r="F408" s="101"/>
      <c r="G408" s="101"/>
      <c r="H408" s="101"/>
      <c r="I408" s="101"/>
      <c r="J408" s="101"/>
      <c r="K408" s="101"/>
      <c r="L408" s="101"/>
      <c r="M408" s="101"/>
      <c r="T408" s="101"/>
      <c r="V408" s="101"/>
      <c r="Z408" s="101"/>
      <c r="AB408" s="101"/>
      <c r="AD408" s="101"/>
    </row>
    <row r="409" spans="4:30" s="100" customFormat="1">
      <c r="D409" s="101"/>
      <c r="E409" s="101"/>
      <c r="F409" s="101"/>
      <c r="G409" s="101"/>
      <c r="H409" s="101"/>
      <c r="I409" s="101"/>
      <c r="J409" s="101"/>
      <c r="K409" s="101"/>
      <c r="L409" s="101"/>
      <c r="M409" s="101"/>
      <c r="T409" s="101"/>
      <c r="V409" s="101"/>
      <c r="Z409" s="101"/>
      <c r="AB409" s="101"/>
      <c r="AD409" s="101"/>
    </row>
    <row r="410" spans="4:30" s="100" customFormat="1">
      <c r="D410" s="101"/>
      <c r="E410" s="101"/>
      <c r="F410" s="101"/>
      <c r="G410" s="101"/>
      <c r="H410" s="101"/>
      <c r="I410" s="101"/>
      <c r="J410" s="101"/>
      <c r="K410" s="101"/>
      <c r="L410" s="101"/>
      <c r="M410" s="101"/>
      <c r="T410" s="101"/>
      <c r="V410" s="101"/>
      <c r="Z410" s="101"/>
      <c r="AB410" s="101"/>
      <c r="AD410" s="101"/>
    </row>
    <row r="411" spans="4:30" s="100" customFormat="1">
      <c r="D411" s="101"/>
      <c r="E411" s="101"/>
      <c r="F411" s="101"/>
      <c r="G411" s="101"/>
      <c r="H411" s="101"/>
      <c r="I411" s="101"/>
      <c r="J411" s="101"/>
      <c r="K411" s="101"/>
      <c r="L411" s="101"/>
      <c r="M411" s="101"/>
      <c r="T411" s="101"/>
      <c r="V411" s="101"/>
      <c r="Z411" s="101"/>
      <c r="AB411" s="101"/>
      <c r="AD411" s="101"/>
    </row>
    <row r="412" spans="4:30" s="100" customFormat="1">
      <c r="D412" s="101"/>
      <c r="E412" s="101"/>
      <c r="F412" s="101"/>
      <c r="G412" s="101"/>
      <c r="H412" s="101"/>
      <c r="I412" s="101"/>
      <c r="J412" s="101"/>
      <c r="K412" s="101"/>
      <c r="L412" s="101"/>
      <c r="M412" s="101"/>
      <c r="T412" s="101"/>
      <c r="V412" s="101"/>
      <c r="Z412" s="101"/>
      <c r="AB412" s="101"/>
      <c r="AD412" s="101"/>
    </row>
    <row r="413" spans="4:30" s="100" customFormat="1">
      <c r="D413" s="101"/>
      <c r="E413" s="101"/>
      <c r="F413" s="101"/>
      <c r="G413" s="101"/>
      <c r="H413" s="101"/>
      <c r="I413" s="101"/>
      <c r="J413" s="101"/>
      <c r="K413" s="101"/>
      <c r="L413" s="101"/>
      <c r="M413" s="101"/>
      <c r="T413" s="101"/>
      <c r="V413" s="101"/>
      <c r="Z413" s="101"/>
      <c r="AB413" s="101"/>
      <c r="AD413" s="101"/>
    </row>
    <row r="414" spans="4:30" s="100" customFormat="1">
      <c r="D414" s="101"/>
      <c r="E414" s="101"/>
      <c r="F414" s="101"/>
      <c r="G414" s="101"/>
      <c r="H414" s="101"/>
      <c r="I414" s="101"/>
      <c r="J414" s="101"/>
      <c r="K414" s="101"/>
      <c r="L414" s="101"/>
      <c r="M414" s="101"/>
      <c r="T414" s="101"/>
      <c r="V414" s="101"/>
      <c r="Z414" s="101"/>
      <c r="AB414" s="101"/>
      <c r="AD414" s="101"/>
    </row>
    <row r="415" spans="4:30" s="100" customFormat="1">
      <c r="D415" s="101"/>
      <c r="E415" s="101"/>
      <c r="F415" s="101"/>
      <c r="G415" s="101"/>
      <c r="H415" s="101"/>
      <c r="I415" s="101"/>
      <c r="J415" s="101"/>
      <c r="K415" s="101"/>
      <c r="L415" s="101"/>
      <c r="M415" s="101"/>
      <c r="T415" s="101"/>
      <c r="V415" s="101"/>
      <c r="Z415" s="101"/>
      <c r="AB415" s="101"/>
      <c r="AD415" s="101"/>
    </row>
    <row r="416" spans="4:30" s="100" customFormat="1">
      <c r="D416" s="101"/>
      <c r="E416" s="101"/>
      <c r="F416" s="101"/>
      <c r="G416" s="101"/>
      <c r="H416" s="101"/>
      <c r="I416" s="101"/>
      <c r="J416" s="101"/>
      <c r="K416" s="101"/>
      <c r="L416" s="101"/>
      <c r="M416" s="101"/>
      <c r="T416" s="101"/>
      <c r="V416" s="101"/>
      <c r="Z416" s="101"/>
      <c r="AB416" s="101"/>
      <c r="AD416" s="101"/>
    </row>
    <row r="417" spans="4:30" s="100" customFormat="1">
      <c r="D417" s="101"/>
      <c r="E417" s="101"/>
      <c r="F417" s="101"/>
      <c r="G417" s="101"/>
      <c r="H417" s="101"/>
      <c r="I417" s="101"/>
      <c r="J417" s="101"/>
      <c r="K417" s="101"/>
      <c r="L417" s="101"/>
      <c r="M417" s="101"/>
      <c r="T417" s="101"/>
      <c r="V417" s="101"/>
      <c r="Z417" s="101"/>
      <c r="AB417" s="101"/>
      <c r="AD417" s="101"/>
    </row>
    <row r="418" spans="4:30" s="100" customFormat="1">
      <c r="D418" s="101"/>
      <c r="E418" s="101"/>
      <c r="F418" s="101"/>
      <c r="G418" s="101"/>
      <c r="H418" s="101"/>
      <c r="I418" s="101"/>
      <c r="J418" s="101"/>
      <c r="K418" s="101"/>
      <c r="L418" s="101"/>
      <c r="M418" s="101"/>
      <c r="T418" s="101"/>
      <c r="V418" s="101"/>
      <c r="Z418" s="101"/>
      <c r="AB418" s="101"/>
      <c r="AD418" s="101"/>
    </row>
    <row r="419" spans="4:30" s="100" customFormat="1">
      <c r="D419" s="101"/>
      <c r="E419" s="101"/>
      <c r="F419" s="101"/>
      <c r="G419" s="101"/>
      <c r="H419" s="101"/>
      <c r="I419" s="101"/>
      <c r="J419" s="101"/>
      <c r="K419" s="101"/>
      <c r="L419" s="101"/>
      <c r="M419" s="101"/>
      <c r="T419" s="101"/>
      <c r="V419" s="101"/>
      <c r="Z419" s="101"/>
      <c r="AB419" s="101"/>
      <c r="AD419" s="101"/>
    </row>
    <row r="420" spans="4:30" s="100" customFormat="1">
      <c r="D420" s="101"/>
      <c r="E420" s="101"/>
      <c r="F420" s="101"/>
      <c r="G420" s="101"/>
      <c r="H420" s="101"/>
      <c r="I420" s="101"/>
      <c r="J420" s="101"/>
      <c r="K420" s="101"/>
      <c r="L420" s="101"/>
      <c r="M420" s="101"/>
      <c r="T420" s="101"/>
      <c r="V420" s="101"/>
      <c r="Z420" s="101"/>
      <c r="AB420" s="101"/>
      <c r="AD420" s="101"/>
    </row>
    <row r="421" spans="4:30" s="100" customFormat="1">
      <c r="D421" s="101"/>
      <c r="E421" s="101"/>
      <c r="F421" s="101"/>
      <c r="G421" s="101"/>
      <c r="H421" s="101"/>
      <c r="I421" s="101"/>
      <c r="J421" s="101"/>
      <c r="K421" s="101"/>
      <c r="L421" s="101"/>
      <c r="M421" s="101"/>
      <c r="T421" s="101"/>
      <c r="V421" s="101"/>
      <c r="Z421" s="101"/>
      <c r="AB421" s="101"/>
      <c r="AD421" s="101"/>
    </row>
    <row r="422" spans="4:30" s="100" customFormat="1">
      <c r="D422" s="101"/>
      <c r="E422" s="101"/>
      <c r="F422" s="101"/>
      <c r="G422" s="101"/>
      <c r="H422" s="101"/>
      <c r="I422" s="101"/>
      <c r="J422" s="101"/>
      <c r="K422" s="101"/>
      <c r="L422" s="101"/>
      <c r="M422" s="101"/>
      <c r="T422" s="101"/>
      <c r="V422" s="101"/>
      <c r="Z422" s="101"/>
      <c r="AB422" s="101"/>
      <c r="AD422" s="101"/>
    </row>
    <row r="423" spans="4:30" s="100" customFormat="1">
      <c r="D423" s="101"/>
      <c r="E423" s="101"/>
      <c r="F423" s="101"/>
      <c r="G423" s="101"/>
      <c r="H423" s="101"/>
      <c r="I423" s="101"/>
      <c r="J423" s="101"/>
      <c r="K423" s="101"/>
      <c r="L423" s="101"/>
      <c r="M423" s="101"/>
      <c r="T423" s="101"/>
      <c r="V423" s="101"/>
      <c r="Z423" s="101"/>
      <c r="AB423" s="101"/>
      <c r="AD423" s="101"/>
    </row>
    <row r="424" spans="4:30" s="100" customFormat="1">
      <c r="D424" s="101"/>
      <c r="E424" s="101"/>
      <c r="F424" s="101"/>
      <c r="G424" s="101"/>
      <c r="H424" s="101"/>
      <c r="I424" s="101"/>
      <c r="J424" s="101"/>
      <c r="K424" s="101"/>
      <c r="L424" s="101"/>
      <c r="M424" s="101"/>
      <c r="T424" s="101"/>
      <c r="V424" s="101"/>
      <c r="Z424" s="101"/>
      <c r="AB424" s="101"/>
      <c r="AD424" s="101"/>
    </row>
    <row r="425" spans="4:30" s="100" customFormat="1">
      <c r="D425" s="101"/>
      <c r="E425" s="101"/>
      <c r="F425" s="101"/>
      <c r="G425" s="101"/>
      <c r="H425" s="101"/>
      <c r="I425" s="101"/>
      <c r="J425" s="101"/>
      <c r="K425" s="101"/>
      <c r="L425" s="101"/>
      <c r="M425" s="101"/>
      <c r="T425" s="101"/>
      <c r="V425" s="101"/>
      <c r="Z425" s="101"/>
      <c r="AB425" s="101"/>
      <c r="AD425" s="101"/>
    </row>
    <row r="426" spans="4:30" s="100" customFormat="1">
      <c r="D426" s="101"/>
      <c r="E426" s="101"/>
      <c r="F426" s="101"/>
      <c r="G426" s="101"/>
      <c r="H426" s="101"/>
      <c r="I426" s="101"/>
      <c r="J426" s="101"/>
      <c r="K426" s="101"/>
      <c r="L426" s="101"/>
      <c r="M426" s="101"/>
      <c r="T426" s="101"/>
      <c r="V426" s="101"/>
      <c r="Z426" s="101"/>
      <c r="AB426" s="101"/>
      <c r="AD426" s="101"/>
    </row>
    <row r="427" spans="4:30" s="100" customFormat="1">
      <c r="D427" s="101"/>
      <c r="E427" s="101"/>
      <c r="F427" s="101"/>
      <c r="G427" s="101"/>
      <c r="H427" s="101"/>
      <c r="I427" s="101"/>
      <c r="J427" s="101"/>
      <c r="K427" s="101"/>
      <c r="L427" s="101"/>
      <c r="M427" s="101"/>
      <c r="T427" s="101"/>
      <c r="V427" s="101"/>
      <c r="Z427" s="101"/>
      <c r="AB427" s="101"/>
      <c r="AD427" s="101"/>
    </row>
    <row r="428" spans="4:30" s="100" customFormat="1">
      <c r="D428" s="101"/>
      <c r="E428" s="101"/>
      <c r="F428" s="101"/>
      <c r="G428" s="101"/>
      <c r="H428" s="101"/>
      <c r="I428" s="101"/>
      <c r="J428" s="101"/>
      <c r="K428" s="101"/>
      <c r="L428" s="101"/>
      <c r="M428" s="101"/>
      <c r="T428" s="101"/>
      <c r="V428" s="101"/>
      <c r="Z428" s="101"/>
      <c r="AB428" s="101"/>
      <c r="AD428" s="101"/>
    </row>
    <row r="429" spans="4:30" s="100" customFormat="1">
      <c r="D429" s="101"/>
      <c r="E429" s="101"/>
      <c r="F429" s="101"/>
      <c r="G429" s="101"/>
      <c r="H429" s="101"/>
      <c r="I429" s="101"/>
      <c r="J429" s="101"/>
      <c r="K429" s="101"/>
      <c r="L429" s="101"/>
      <c r="M429" s="101"/>
      <c r="T429" s="101"/>
      <c r="V429" s="101"/>
      <c r="Z429" s="101"/>
      <c r="AB429" s="101"/>
      <c r="AD429" s="101"/>
    </row>
    <row r="430" spans="4:30" s="100" customFormat="1">
      <c r="D430" s="101"/>
      <c r="E430" s="101"/>
      <c r="F430" s="101"/>
      <c r="G430" s="101"/>
      <c r="H430" s="101"/>
      <c r="I430" s="101"/>
      <c r="J430" s="101"/>
      <c r="K430" s="101"/>
      <c r="L430" s="101"/>
      <c r="M430" s="101"/>
      <c r="T430" s="101"/>
      <c r="V430" s="101"/>
      <c r="Z430" s="101"/>
      <c r="AB430" s="101"/>
      <c r="AD430" s="101"/>
    </row>
    <row r="431" spans="4:30" s="100" customFormat="1">
      <c r="D431" s="101"/>
      <c r="E431" s="101"/>
      <c r="F431" s="101"/>
      <c r="G431" s="101"/>
      <c r="H431" s="101"/>
      <c r="I431" s="101"/>
      <c r="J431" s="101"/>
      <c r="K431" s="101"/>
      <c r="L431" s="101"/>
      <c r="M431" s="101"/>
      <c r="T431" s="101"/>
      <c r="V431" s="101"/>
      <c r="Z431" s="101"/>
      <c r="AB431" s="101"/>
      <c r="AD431" s="101"/>
    </row>
    <row r="432" spans="4:30" s="100" customFormat="1">
      <c r="D432" s="101"/>
      <c r="E432" s="101"/>
      <c r="F432" s="101"/>
      <c r="G432" s="101"/>
      <c r="H432" s="101"/>
      <c r="I432" s="101"/>
      <c r="J432" s="101"/>
      <c r="K432" s="101"/>
      <c r="L432" s="101"/>
      <c r="M432" s="101"/>
      <c r="T432" s="101"/>
      <c r="V432" s="101"/>
      <c r="Z432" s="101"/>
      <c r="AB432" s="101"/>
      <c r="AD432" s="101"/>
    </row>
    <row r="433" spans="4:30" s="100" customFormat="1">
      <c r="D433" s="101"/>
      <c r="E433" s="101"/>
      <c r="F433" s="101"/>
      <c r="G433" s="101"/>
      <c r="H433" s="101"/>
      <c r="I433" s="101"/>
      <c r="J433" s="101"/>
      <c r="K433" s="101"/>
      <c r="L433" s="101"/>
      <c r="M433" s="101"/>
      <c r="T433" s="101"/>
      <c r="V433" s="101"/>
      <c r="Z433" s="101"/>
      <c r="AB433" s="101"/>
      <c r="AD433" s="101"/>
    </row>
    <row r="434" spans="4:30" s="100" customFormat="1">
      <c r="D434" s="101"/>
      <c r="E434" s="101"/>
      <c r="F434" s="101"/>
      <c r="G434" s="101"/>
      <c r="H434" s="101"/>
      <c r="I434" s="101"/>
      <c r="J434" s="101"/>
      <c r="K434" s="101"/>
      <c r="L434" s="101"/>
      <c r="M434" s="101"/>
      <c r="T434" s="101"/>
      <c r="V434" s="101"/>
      <c r="Z434" s="101"/>
      <c r="AB434" s="101"/>
      <c r="AD434" s="101"/>
    </row>
    <row r="435" spans="4:30" s="100" customFormat="1">
      <c r="D435" s="101"/>
      <c r="E435" s="101"/>
      <c r="F435" s="101"/>
      <c r="G435" s="101"/>
      <c r="H435" s="101"/>
      <c r="I435" s="101"/>
      <c r="J435" s="101"/>
      <c r="K435" s="101"/>
      <c r="L435" s="101"/>
      <c r="M435" s="101"/>
      <c r="T435" s="101"/>
      <c r="V435" s="101"/>
      <c r="Z435" s="101"/>
      <c r="AB435" s="101"/>
      <c r="AD435" s="101"/>
    </row>
    <row r="436" spans="4:30" s="100" customFormat="1">
      <c r="D436" s="101"/>
      <c r="E436" s="101"/>
      <c r="F436" s="101"/>
      <c r="G436" s="101"/>
      <c r="H436" s="101"/>
      <c r="I436" s="101"/>
      <c r="J436" s="101"/>
      <c r="K436" s="101"/>
      <c r="L436" s="101"/>
      <c r="M436" s="101"/>
      <c r="T436" s="101"/>
      <c r="V436" s="101"/>
      <c r="Z436" s="101"/>
      <c r="AB436" s="101"/>
      <c r="AD436" s="101"/>
    </row>
    <row r="437" spans="4:30" s="100" customFormat="1">
      <c r="D437" s="101"/>
      <c r="E437" s="101"/>
      <c r="F437" s="101"/>
      <c r="G437" s="101"/>
      <c r="H437" s="101"/>
      <c r="I437" s="101"/>
      <c r="J437" s="101"/>
      <c r="K437" s="101"/>
      <c r="L437" s="101"/>
      <c r="M437" s="101"/>
      <c r="T437" s="101"/>
      <c r="V437" s="101"/>
      <c r="Z437" s="101"/>
      <c r="AB437" s="101"/>
      <c r="AD437" s="101"/>
    </row>
    <row r="438" spans="4:30" s="100" customFormat="1">
      <c r="D438" s="101"/>
      <c r="E438" s="101"/>
      <c r="F438" s="101"/>
      <c r="G438" s="101"/>
      <c r="H438" s="101"/>
      <c r="I438" s="101"/>
      <c r="J438" s="101"/>
      <c r="K438" s="101"/>
      <c r="L438" s="101"/>
      <c r="M438" s="101"/>
      <c r="T438" s="101"/>
      <c r="V438" s="101"/>
      <c r="Z438" s="101"/>
      <c r="AB438" s="101"/>
      <c r="AD438" s="101"/>
    </row>
    <row r="439" spans="4:30" s="100" customFormat="1">
      <c r="D439" s="101"/>
      <c r="E439" s="101"/>
      <c r="F439" s="101"/>
      <c r="G439" s="101"/>
      <c r="H439" s="101"/>
      <c r="I439" s="101"/>
      <c r="J439" s="101"/>
      <c r="K439" s="101"/>
      <c r="L439" s="101"/>
      <c r="M439" s="101"/>
      <c r="T439" s="101"/>
      <c r="V439" s="101"/>
      <c r="Z439" s="101"/>
      <c r="AB439" s="101"/>
      <c r="AD439" s="101"/>
    </row>
    <row r="440" spans="4:30" s="100" customFormat="1">
      <c r="D440" s="101"/>
      <c r="E440" s="101"/>
      <c r="F440" s="101"/>
      <c r="G440" s="101"/>
      <c r="H440" s="101"/>
      <c r="I440" s="101"/>
      <c r="J440" s="101"/>
      <c r="K440" s="101"/>
      <c r="L440" s="101"/>
      <c r="M440" s="101"/>
      <c r="T440" s="101"/>
      <c r="V440" s="101"/>
      <c r="Z440" s="101"/>
      <c r="AB440" s="101"/>
      <c r="AD440" s="101"/>
    </row>
    <row r="441" spans="4:30" s="100" customFormat="1">
      <c r="D441" s="101"/>
      <c r="E441" s="101"/>
      <c r="F441" s="101"/>
      <c r="G441" s="101"/>
      <c r="H441" s="101"/>
      <c r="I441" s="101"/>
      <c r="J441" s="101"/>
      <c r="K441" s="101"/>
      <c r="L441" s="101"/>
      <c r="M441" s="101"/>
      <c r="T441" s="101"/>
      <c r="V441" s="101"/>
      <c r="Z441" s="101"/>
      <c r="AB441" s="101"/>
      <c r="AD441" s="101"/>
    </row>
    <row r="442" spans="4:30" s="100" customFormat="1">
      <c r="D442" s="101"/>
      <c r="E442" s="101"/>
      <c r="F442" s="101"/>
      <c r="G442" s="101"/>
      <c r="H442" s="101"/>
      <c r="I442" s="101"/>
      <c r="J442" s="101"/>
      <c r="K442" s="101"/>
      <c r="L442" s="101"/>
      <c r="M442" s="101"/>
      <c r="T442" s="101"/>
      <c r="V442" s="101"/>
      <c r="Z442" s="101"/>
      <c r="AB442" s="101"/>
      <c r="AD442" s="101"/>
    </row>
    <row r="443" spans="4:30" s="100" customFormat="1">
      <c r="D443" s="101"/>
      <c r="E443" s="101"/>
      <c r="F443" s="101"/>
      <c r="G443" s="101"/>
      <c r="H443" s="101"/>
      <c r="I443" s="101"/>
      <c r="J443" s="101"/>
      <c r="K443" s="101"/>
      <c r="L443" s="101"/>
      <c r="M443" s="101"/>
      <c r="T443" s="101"/>
      <c r="V443" s="101"/>
      <c r="Z443" s="101"/>
      <c r="AB443" s="101"/>
      <c r="AD443" s="101"/>
    </row>
    <row r="444" spans="4:30" s="100" customFormat="1">
      <c r="D444" s="101"/>
      <c r="E444" s="101"/>
      <c r="F444" s="101"/>
      <c r="G444" s="101"/>
      <c r="H444" s="101"/>
      <c r="I444" s="101"/>
      <c r="J444" s="101"/>
      <c r="K444" s="101"/>
      <c r="L444" s="101"/>
      <c r="M444" s="101"/>
      <c r="T444" s="101"/>
      <c r="V444" s="101"/>
      <c r="Z444" s="101"/>
      <c r="AB444" s="101"/>
      <c r="AD444" s="101"/>
    </row>
    <row r="445" spans="4:30" s="100" customFormat="1">
      <c r="D445" s="101"/>
      <c r="E445" s="101"/>
      <c r="F445" s="101"/>
      <c r="G445" s="101"/>
      <c r="H445" s="101"/>
      <c r="I445" s="101"/>
      <c r="J445" s="101"/>
      <c r="K445" s="101"/>
      <c r="L445" s="101"/>
      <c r="M445" s="101"/>
      <c r="T445" s="101"/>
      <c r="V445" s="101"/>
      <c r="Z445" s="101"/>
      <c r="AB445" s="101"/>
      <c r="AD445" s="101"/>
    </row>
    <row r="446" spans="4:30" s="100" customFormat="1">
      <c r="D446" s="101"/>
      <c r="E446" s="101"/>
      <c r="F446" s="101"/>
      <c r="G446" s="101"/>
      <c r="H446" s="101"/>
      <c r="I446" s="101"/>
      <c r="J446" s="101"/>
      <c r="K446" s="101"/>
      <c r="L446" s="101"/>
      <c r="M446" s="101"/>
      <c r="T446" s="101"/>
      <c r="V446" s="101"/>
      <c r="Z446" s="101"/>
      <c r="AB446" s="101"/>
      <c r="AD446" s="101"/>
    </row>
    <row r="447" spans="4:30" s="100" customFormat="1">
      <c r="D447" s="101"/>
      <c r="E447" s="101"/>
      <c r="F447" s="101"/>
      <c r="G447" s="101"/>
      <c r="H447" s="101"/>
      <c r="I447" s="101"/>
      <c r="J447" s="101"/>
      <c r="K447" s="101"/>
      <c r="L447" s="101"/>
      <c r="M447" s="101"/>
      <c r="T447" s="101"/>
      <c r="V447" s="101"/>
      <c r="Z447" s="101"/>
      <c r="AB447" s="101"/>
      <c r="AD447" s="101"/>
    </row>
    <row r="448" spans="4:30" s="100" customFormat="1">
      <c r="D448" s="101"/>
      <c r="E448" s="101"/>
      <c r="F448" s="101"/>
      <c r="G448" s="101"/>
      <c r="H448" s="101"/>
      <c r="I448" s="101"/>
      <c r="J448" s="101"/>
      <c r="K448" s="101"/>
      <c r="L448" s="101"/>
      <c r="M448" s="101"/>
      <c r="T448" s="101"/>
      <c r="V448" s="101"/>
      <c r="Z448" s="101"/>
      <c r="AB448" s="101"/>
      <c r="AD448" s="101"/>
    </row>
    <row r="449" spans="4:30" s="100" customFormat="1">
      <c r="D449" s="101"/>
      <c r="E449" s="101"/>
      <c r="F449" s="101"/>
      <c r="G449" s="101"/>
      <c r="H449" s="101"/>
      <c r="I449" s="101"/>
      <c r="J449" s="101"/>
      <c r="K449" s="101"/>
      <c r="L449" s="101"/>
      <c r="M449" s="101"/>
      <c r="T449" s="101"/>
      <c r="V449" s="101"/>
      <c r="Z449" s="101"/>
      <c r="AB449" s="101"/>
      <c r="AD449" s="101"/>
    </row>
    <row r="450" spans="4:30" s="100" customFormat="1">
      <c r="D450" s="101"/>
      <c r="E450" s="101"/>
      <c r="F450" s="101"/>
      <c r="G450" s="101"/>
      <c r="H450" s="101"/>
      <c r="I450" s="101"/>
      <c r="J450" s="101"/>
      <c r="K450" s="101"/>
      <c r="L450" s="101"/>
      <c r="M450" s="101"/>
      <c r="T450" s="101"/>
      <c r="V450" s="101"/>
      <c r="Z450" s="101"/>
      <c r="AB450" s="101"/>
      <c r="AD450" s="101"/>
    </row>
    <row r="451" spans="4:30" s="100" customFormat="1">
      <c r="D451" s="101"/>
      <c r="E451" s="101"/>
      <c r="F451" s="101"/>
      <c r="G451" s="101"/>
      <c r="H451" s="101"/>
      <c r="I451" s="101"/>
      <c r="J451" s="101"/>
      <c r="K451" s="101"/>
      <c r="L451" s="101"/>
      <c r="M451" s="101"/>
      <c r="T451" s="101"/>
      <c r="V451" s="101"/>
      <c r="Z451" s="101"/>
      <c r="AB451" s="101"/>
      <c r="AD451" s="101"/>
    </row>
    <row r="452" spans="4:30" s="100" customFormat="1">
      <c r="D452" s="101"/>
      <c r="E452" s="101"/>
      <c r="F452" s="101"/>
      <c r="G452" s="101"/>
      <c r="H452" s="101"/>
      <c r="I452" s="101"/>
      <c r="J452" s="101"/>
      <c r="K452" s="101"/>
      <c r="L452" s="101"/>
      <c r="M452" s="101"/>
      <c r="T452" s="101"/>
      <c r="V452" s="101"/>
      <c r="Z452" s="101"/>
      <c r="AB452" s="101"/>
      <c r="AD452" s="101"/>
    </row>
    <row r="453" spans="4:30" s="100" customFormat="1">
      <c r="D453" s="101"/>
      <c r="E453" s="101"/>
      <c r="F453" s="101"/>
      <c r="G453" s="101"/>
      <c r="H453" s="101"/>
      <c r="I453" s="101"/>
      <c r="J453" s="101"/>
      <c r="K453" s="101"/>
      <c r="L453" s="101"/>
      <c r="M453" s="101"/>
      <c r="T453" s="101"/>
      <c r="V453" s="101"/>
      <c r="Z453" s="101"/>
      <c r="AB453" s="101"/>
      <c r="AD453" s="101"/>
    </row>
    <row r="454" spans="4:30" s="100" customFormat="1">
      <c r="D454" s="101"/>
      <c r="E454" s="101"/>
      <c r="F454" s="101"/>
      <c r="G454" s="101"/>
      <c r="H454" s="101"/>
      <c r="I454" s="101"/>
      <c r="J454" s="101"/>
      <c r="K454" s="101"/>
      <c r="L454" s="101"/>
      <c r="M454" s="101"/>
      <c r="T454" s="101"/>
      <c r="V454" s="101"/>
      <c r="Z454" s="101"/>
      <c r="AB454" s="101"/>
      <c r="AD454" s="101"/>
    </row>
    <row r="455" spans="4:30" s="100" customFormat="1">
      <c r="D455" s="101"/>
      <c r="E455" s="101"/>
      <c r="F455" s="101"/>
      <c r="G455" s="101"/>
      <c r="H455" s="101"/>
      <c r="I455" s="101"/>
      <c r="J455" s="101"/>
      <c r="K455" s="101"/>
      <c r="L455" s="101"/>
      <c r="M455" s="101"/>
      <c r="T455" s="101"/>
      <c r="V455" s="101"/>
      <c r="Z455" s="101"/>
      <c r="AB455" s="101"/>
      <c r="AD455" s="101"/>
    </row>
    <row r="456" spans="4:30" s="100" customFormat="1">
      <c r="D456" s="101"/>
      <c r="E456" s="101"/>
      <c r="F456" s="101"/>
      <c r="G456" s="101"/>
      <c r="H456" s="101"/>
      <c r="I456" s="101"/>
      <c r="J456" s="101"/>
      <c r="K456" s="101"/>
      <c r="L456" s="101"/>
      <c r="M456" s="101"/>
      <c r="T456" s="101"/>
      <c r="V456" s="101"/>
      <c r="Z456" s="101"/>
      <c r="AB456" s="101"/>
      <c r="AD456" s="101"/>
    </row>
    <row r="457" spans="4:30" s="100" customFormat="1">
      <c r="D457" s="101"/>
      <c r="E457" s="101"/>
      <c r="F457" s="101"/>
      <c r="G457" s="101"/>
      <c r="H457" s="101"/>
      <c r="I457" s="101"/>
      <c r="J457" s="101"/>
      <c r="K457" s="101"/>
      <c r="L457" s="101"/>
      <c r="M457" s="101"/>
      <c r="T457" s="101"/>
      <c r="V457" s="101"/>
      <c r="Z457" s="101"/>
      <c r="AB457" s="101"/>
      <c r="AD457" s="101"/>
    </row>
    <row r="458" spans="4:30" s="100" customFormat="1">
      <c r="D458" s="101"/>
      <c r="E458" s="101"/>
      <c r="F458" s="101"/>
      <c r="G458" s="101"/>
      <c r="H458" s="101"/>
      <c r="I458" s="101"/>
      <c r="J458" s="101"/>
      <c r="K458" s="101"/>
      <c r="L458" s="101"/>
      <c r="M458" s="101"/>
      <c r="T458" s="101"/>
      <c r="V458" s="101"/>
      <c r="Z458" s="101"/>
      <c r="AB458" s="101"/>
      <c r="AD458" s="101"/>
    </row>
    <row r="459" spans="4:30" s="100" customFormat="1">
      <c r="D459" s="101"/>
      <c r="E459" s="101"/>
      <c r="F459" s="101"/>
      <c r="G459" s="101"/>
      <c r="H459" s="101"/>
      <c r="I459" s="101"/>
      <c r="J459" s="101"/>
      <c r="K459" s="101"/>
      <c r="L459" s="101"/>
      <c r="M459" s="101"/>
      <c r="T459" s="101"/>
      <c r="V459" s="101"/>
      <c r="Z459" s="101"/>
      <c r="AB459" s="101"/>
      <c r="AD459" s="101"/>
    </row>
    <row r="460" spans="4:30" s="100" customFormat="1">
      <c r="D460" s="101"/>
      <c r="E460" s="101"/>
      <c r="F460" s="101"/>
      <c r="G460" s="101"/>
      <c r="H460" s="101"/>
      <c r="I460" s="101"/>
      <c r="J460" s="101"/>
      <c r="K460" s="101"/>
      <c r="L460" s="101"/>
      <c r="M460" s="101"/>
      <c r="T460" s="101"/>
      <c r="V460" s="101"/>
      <c r="Z460" s="101"/>
      <c r="AB460" s="101"/>
      <c r="AD460" s="101"/>
    </row>
    <row r="461" spans="4:30" s="100" customFormat="1">
      <c r="D461" s="101"/>
      <c r="E461" s="101"/>
      <c r="F461" s="101"/>
      <c r="G461" s="101"/>
      <c r="H461" s="101"/>
      <c r="I461" s="101"/>
      <c r="J461" s="101"/>
      <c r="K461" s="101"/>
      <c r="L461" s="101"/>
      <c r="M461" s="101"/>
      <c r="T461" s="101"/>
      <c r="V461" s="101"/>
      <c r="Z461" s="101"/>
      <c r="AB461" s="101"/>
      <c r="AD461" s="101"/>
    </row>
    <row r="462" spans="4:30" s="100" customFormat="1">
      <c r="D462" s="101"/>
      <c r="E462" s="101"/>
      <c r="F462" s="101"/>
      <c r="G462" s="101"/>
      <c r="H462" s="101"/>
      <c r="I462" s="101"/>
      <c r="J462" s="101"/>
      <c r="K462" s="101"/>
      <c r="L462" s="101"/>
      <c r="M462" s="101"/>
      <c r="T462" s="101"/>
      <c r="V462" s="101"/>
      <c r="Z462" s="101"/>
      <c r="AB462" s="101"/>
      <c r="AD462" s="101"/>
    </row>
    <row r="463" spans="4:30" s="100" customFormat="1">
      <c r="D463" s="101"/>
      <c r="E463" s="101"/>
      <c r="F463" s="101"/>
      <c r="G463" s="101"/>
      <c r="H463" s="101"/>
      <c r="I463" s="101"/>
      <c r="J463" s="101"/>
      <c r="K463" s="101"/>
      <c r="L463" s="101"/>
      <c r="M463" s="101"/>
      <c r="T463" s="101"/>
      <c r="V463" s="101"/>
      <c r="Z463" s="101"/>
      <c r="AB463" s="101"/>
      <c r="AD463" s="101"/>
    </row>
    <row r="464" spans="4:30" s="100" customFormat="1">
      <c r="D464" s="101"/>
      <c r="E464" s="101"/>
      <c r="F464" s="101"/>
      <c r="G464" s="101"/>
      <c r="H464" s="101"/>
      <c r="I464" s="101"/>
      <c r="J464" s="101"/>
      <c r="K464" s="101"/>
      <c r="L464" s="101"/>
      <c r="M464" s="101"/>
      <c r="T464" s="101"/>
      <c r="V464" s="101"/>
      <c r="Z464" s="101"/>
      <c r="AB464" s="101"/>
      <c r="AD464" s="101"/>
    </row>
    <row r="465" spans="4:30" s="100" customFormat="1">
      <c r="D465" s="101"/>
      <c r="E465" s="101"/>
      <c r="F465" s="101"/>
      <c r="G465" s="101"/>
      <c r="H465" s="101"/>
      <c r="I465" s="101"/>
      <c r="J465" s="101"/>
      <c r="K465" s="101"/>
      <c r="L465" s="101"/>
      <c r="M465" s="101"/>
      <c r="T465" s="101"/>
      <c r="V465" s="101"/>
      <c r="Z465" s="101"/>
      <c r="AB465" s="101"/>
      <c r="AD465" s="101"/>
    </row>
    <row r="466" spans="4:30" s="100" customFormat="1">
      <c r="D466" s="101"/>
      <c r="E466" s="101"/>
      <c r="F466" s="101"/>
      <c r="G466" s="101"/>
      <c r="H466" s="101"/>
      <c r="I466" s="101"/>
      <c r="J466" s="101"/>
      <c r="K466" s="101"/>
      <c r="L466" s="101"/>
      <c r="M466" s="101"/>
      <c r="T466" s="101"/>
      <c r="V466" s="101"/>
      <c r="Z466" s="101"/>
      <c r="AB466" s="101"/>
      <c r="AD466" s="101"/>
    </row>
    <row r="467" spans="4:30" s="100" customFormat="1">
      <c r="D467" s="101"/>
      <c r="E467" s="101"/>
      <c r="F467" s="101"/>
      <c r="G467" s="101"/>
      <c r="H467" s="101"/>
      <c r="I467" s="101"/>
      <c r="J467" s="101"/>
      <c r="K467" s="101"/>
      <c r="L467" s="101"/>
      <c r="M467" s="101"/>
      <c r="T467" s="101"/>
      <c r="V467" s="101"/>
      <c r="Z467" s="101"/>
      <c r="AB467" s="101"/>
      <c r="AD467" s="101"/>
    </row>
    <row r="468" spans="4:30" s="100" customFormat="1">
      <c r="D468" s="101"/>
      <c r="E468" s="101"/>
      <c r="F468" s="101"/>
      <c r="G468" s="101"/>
      <c r="H468" s="101"/>
      <c r="I468" s="101"/>
      <c r="J468" s="101"/>
      <c r="K468" s="101"/>
      <c r="L468" s="101"/>
      <c r="M468" s="101"/>
      <c r="T468" s="101"/>
      <c r="V468" s="101"/>
      <c r="Z468" s="101"/>
      <c r="AB468" s="101"/>
      <c r="AD468" s="101"/>
    </row>
    <row r="469" spans="4:30" s="100" customFormat="1">
      <c r="D469" s="101"/>
      <c r="E469" s="101"/>
      <c r="F469" s="101"/>
      <c r="G469" s="101"/>
      <c r="H469" s="101"/>
      <c r="I469" s="101"/>
      <c r="J469" s="101"/>
      <c r="K469" s="101"/>
      <c r="L469" s="101"/>
      <c r="M469" s="101"/>
      <c r="T469" s="101"/>
      <c r="V469" s="101"/>
      <c r="Z469" s="101"/>
      <c r="AB469" s="101"/>
      <c r="AD469" s="101"/>
    </row>
    <row r="470" spans="4:30" s="100" customFormat="1">
      <c r="D470" s="101"/>
      <c r="E470" s="101"/>
      <c r="F470" s="101"/>
      <c r="G470" s="101"/>
      <c r="H470" s="101"/>
      <c r="I470" s="101"/>
      <c r="J470" s="101"/>
      <c r="K470" s="101"/>
      <c r="L470" s="101"/>
      <c r="M470" s="101"/>
      <c r="T470" s="101"/>
      <c r="V470" s="101"/>
      <c r="Z470" s="101"/>
      <c r="AB470" s="101"/>
      <c r="AD470" s="101"/>
    </row>
    <row r="471" spans="4:30" s="100" customFormat="1">
      <c r="D471" s="101"/>
      <c r="E471" s="101"/>
      <c r="F471" s="101"/>
      <c r="G471" s="101"/>
      <c r="H471" s="101"/>
      <c r="I471" s="101"/>
      <c r="J471" s="101"/>
      <c r="K471" s="101"/>
      <c r="L471" s="101"/>
      <c r="M471" s="101"/>
      <c r="T471" s="101"/>
      <c r="V471" s="101"/>
      <c r="Z471" s="101"/>
      <c r="AB471" s="101"/>
      <c r="AD471" s="101"/>
    </row>
    <row r="472" spans="4:30" s="100" customFormat="1">
      <c r="D472" s="101"/>
      <c r="E472" s="101"/>
      <c r="F472" s="101"/>
      <c r="G472" s="101"/>
      <c r="H472" s="101"/>
      <c r="I472" s="101"/>
      <c r="J472" s="101"/>
      <c r="K472" s="101"/>
      <c r="L472" s="101"/>
      <c r="M472" s="101"/>
      <c r="T472" s="101"/>
      <c r="V472" s="101"/>
      <c r="Z472" s="101"/>
      <c r="AB472" s="101"/>
      <c r="AD472" s="101"/>
    </row>
    <row r="473" spans="4:30" s="100" customFormat="1">
      <c r="D473" s="101"/>
      <c r="E473" s="101"/>
      <c r="F473" s="101"/>
      <c r="G473" s="101"/>
      <c r="H473" s="101"/>
      <c r="I473" s="101"/>
      <c r="J473" s="101"/>
      <c r="K473" s="101"/>
      <c r="L473" s="101"/>
      <c r="M473" s="101"/>
      <c r="T473" s="101"/>
      <c r="V473" s="101"/>
      <c r="Z473" s="101"/>
      <c r="AB473" s="101"/>
      <c r="AD473" s="101"/>
    </row>
    <row r="474" spans="4:30" s="100" customFormat="1">
      <c r="D474" s="101"/>
      <c r="E474" s="101"/>
      <c r="F474" s="101"/>
      <c r="G474" s="101"/>
      <c r="H474" s="101"/>
      <c r="I474" s="101"/>
      <c r="J474" s="101"/>
      <c r="K474" s="101"/>
      <c r="L474" s="101"/>
      <c r="M474" s="101"/>
      <c r="T474" s="101"/>
      <c r="V474" s="101"/>
      <c r="Z474" s="101"/>
      <c r="AB474" s="101"/>
      <c r="AD474" s="101"/>
    </row>
    <row r="475" spans="4:30" s="100" customFormat="1">
      <c r="D475" s="101"/>
      <c r="E475" s="101"/>
      <c r="F475" s="101"/>
      <c r="G475" s="101"/>
      <c r="H475" s="101"/>
      <c r="I475" s="101"/>
      <c r="J475" s="101"/>
      <c r="K475" s="101"/>
      <c r="L475" s="101"/>
      <c r="M475" s="101"/>
      <c r="T475" s="101"/>
      <c r="V475" s="101"/>
      <c r="Z475" s="101"/>
      <c r="AB475" s="101"/>
      <c r="AD475" s="101"/>
    </row>
    <row r="476" spans="4:30" s="100" customFormat="1">
      <c r="D476" s="101"/>
      <c r="E476" s="101"/>
      <c r="F476" s="101"/>
      <c r="G476" s="101"/>
      <c r="H476" s="101"/>
      <c r="I476" s="101"/>
      <c r="J476" s="101"/>
      <c r="K476" s="101"/>
      <c r="L476" s="101"/>
      <c r="M476" s="101"/>
      <c r="T476" s="101"/>
      <c r="V476" s="101"/>
      <c r="Z476" s="101"/>
      <c r="AB476" s="101"/>
      <c r="AD476" s="101"/>
    </row>
    <row r="477" spans="4:30" s="100" customFormat="1">
      <c r="D477" s="101"/>
      <c r="E477" s="101"/>
      <c r="F477" s="101"/>
      <c r="G477" s="101"/>
      <c r="H477" s="101"/>
      <c r="I477" s="101"/>
      <c r="J477" s="101"/>
      <c r="K477" s="101"/>
      <c r="L477" s="101"/>
      <c r="M477" s="101"/>
      <c r="T477" s="101"/>
      <c r="V477" s="101"/>
      <c r="Z477" s="101"/>
      <c r="AB477" s="101"/>
      <c r="AD477" s="101"/>
    </row>
    <row r="478" spans="4:30" s="100" customFormat="1">
      <c r="D478" s="101"/>
      <c r="E478" s="101"/>
      <c r="F478" s="101"/>
      <c r="G478" s="101"/>
      <c r="H478" s="101"/>
      <c r="I478" s="101"/>
      <c r="J478" s="101"/>
      <c r="K478" s="101"/>
      <c r="L478" s="101"/>
      <c r="M478" s="101"/>
      <c r="T478" s="101"/>
      <c r="V478" s="101"/>
      <c r="Z478" s="101"/>
      <c r="AB478" s="101"/>
      <c r="AD478" s="101"/>
    </row>
    <row r="479" spans="4:30" s="100" customFormat="1">
      <c r="D479" s="101"/>
      <c r="E479" s="101"/>
      <c r="F479" s="101"/>
      <c r="G479" s="101"/>
      <c r="H479" s="101"/>
      <c r="I479" s="101"/>
      <c r="J479" s="101"/>
      <c r="K479" s="101"/>
      <c r="L479" s="101"/>
      <c r="M479" s="101"/>
      <c r="T479" s="101"/>
      <c r="V479" s="101"/>
      <c r="Z479" s="101"/>
      <c r="AB479" s="101"/>
      <c r="AD479" s="101"/>
    </row>
    <row r="480" spans="4:30" s="100" customFormat="1">
      <c r="D480" s="101"/>
      <c r="E480" s="101"/>
      <c r="F480" s="101"/>
      <c r="G480" s="101"/>
      <c r="H480" s="101"/>
      <c r="I480" s="101"/>
      <c r="J480" s="101"/>
      <c r="K480" s="101"/>
      <c r="L480" s="101"/>
      <c r="M480" s="101"/>
      <c r="T480" s="101"/>
      <c r="V480" s="101"/>
      <c r="Z480" s="101"/>
      <c r="AB480" s="101"/>
      <c r="AD480" s="101"/>
    </row>
    <row r="481" spans="4:30" s="100" customFormat="1">
      <c r="D481" s="101"/>
      <c r="E481" s="101"/>
      <c r="F481" s="101"/>
      <c r="G481" s="101"/>
      <c r="H481" s="101"/>
      <c r="I481" s="101"/>
      <c r="J481" s="101"/>
      <c r="K481" s="101"/>
      <c r="L481" s="101"/>
      <c r="M481" s="101"/>
      <c r="T481" s="101"/>
      <c r="V481" s="101"/>
      <c r="Z481" s="101"/>
      <c r="AB481" s="101"/>
      <c r="AD481" s="101"/>
    </row>
    <row r="482" spans="4:30" s="100" customFormat="1">
      <c r="D482" s="101"/>
      <c r="E482" s="101"/>
      <c r="F482" s="101"/>
      <c r="G482" s="101"/>
      <c r="H482" s="101"/>
      <c r="I482" s="101"/>
      <c r="J482" s="101"/>
      <c r="K482" s="101"/>
      <c r="L482" s="101"/>
      <c r="M482" s="101"/>
      <c r="T482" s="101"/>
      <c r="V482" s="101"/>
      <c r="Z482" s="101"/>
      <c r="AB482" s="101"/>
      <c r="AD482" s="101"/>
    </row>
    <row r="483" spans="4:30" s="100" customFormat="1">
      <c r="D483" s="101"/>
      <c r="E483" s="101"/>
      <c r="F483" s="101"/>
      <c r="G483" s="101"/>
      <c r="H483" s="101"/>
      <c r="I483" s="101"/>
      <c r="J483" s="101"/>
      <c r="K483" s="101"/>
      <c r="L483" s="101"/>
      <c r="M483" s="101"/>
      <c r="T483" s="101"/>
      <c r="V483" s="101"/>
      <c r="Z483" s="101"/>
      <c r="AB483" s="101"/>
      <c r="AD483" s="101"/>
    </row>
    <row r="484" spans="4:30" s="100" customFormat="1">
      <c r="D484" s="101"/>
      <c r="E484" s="101"/>
      <c r="F484" s="101"/>
      <c r="G484" s="101"/>
      <c r="H484" s="101"/>
      <c r="I484" s="101"/>
      <c r="J484" s="101"/>
      <c r="K484" s="101"/>
      <c r="L484" s="101"/>
      <c r="M484" s="101"/>
      <c r="T484" s="101"/>
      <c r="V484" s="101"/>
      <c r="Z484" s="101"/>
      <c r="AB484" s="101"/>
      <c r="AD484" s="101"/>
    </row>
    <row r="485" spans="4:30" s="100" customFormat="1">
      <c r="D485" s="101"/>
      <c r="E485" s="101"/>
      <c r="F485" s="101"/>
      <c r="G485" s="101"/>
      <c r="H485" s="101"/>
      <c r="I485" s="101"/>
      <c r="J485" s="101"/>
      <c r="K485" s="101"/>
      <c r="L485" s="101"/>
      <c r="M485" s="101"/>
      <c r="T485" s="101"/>
      <c r="V485" s="101"/>
      <c r="Z485" s="101"/>
      <c r="AB485" s="101"/>
      <c r="AD485" s="101"/>
    </row>
    <row r="486" spans="4:30" s="100" customFormat="1">
      <c r="D486" s="101"/>
      <c r="E486" s="101"/>
      <c r="F486" s="101"/>
      <c r="G486" s="101"/>
      <c r="H486" s="101"/>
      <c r="I486" s="101"/>
      <c r="J486" s="101"/>
      <c r="K486" s="101"/>
      <c r="L486" s="101"/>
      <c r="M486" s="101"/>
      <c r="T486" s="101"/>
      <c r="V486" s="101"/>
      <c r="Z486" s="101"/>
      <c r="AB486" s="101"/>
      <c r="AD486" s="101"/>
    </row>
    <row r="487" spans="4:30" s="100" customFormat="1">
      <c r="D487" s="101"/>
      <c r="E487" s="101"/>
      <c r="F487" s="101"/>
      <c r="G487" s="101"/>
      <c r="H487" s="101"/>
      <c r="I487" s="101"/>
      <c r="J487" s="101"/>
      <c r="K487" s="101"/>
      <c r="L487" s="101"/>
      <c r="M487" s="101"/>
      <c r="T487" s="101"/>
      <c r="V487" s="101"/>
      <c r="Z487" s="101"/>
      <c r="AB487" s="101"/>
      <c r="AD487" s="101"/>
    </row>
    <row r="488" spans="4:30" s="100" customFormat="1">
      <c r="D488" s="101"/>
      <c r="E488" s="101"/>
      <c r="F488" s="101"/>
      <c r="G488" s="101"/>
      <c r="H488" s="101"/>
      <c r="I488" s="101"/>
      <c r="J488" s="101"/>
      <c r="K488" s="101"/>
      <c r="L488" s="101"/>
      <c r="M488" s="101"/>
      <c r="T488" s="101"/>
      <c r="V488" s="101"/>
      <c r="Z488" s="101"/>
      <c r="AB488" s="101"/>
      <c r="AD488" s="101"/>
    </row>
    <row r="489" spans="4:30" s="100" customFormat="1">
      <c r="D489" s="101"/>
      <c r="E489" s="101"/>
      <c r="F489" s="101"/>
      <c r="G489" s="101"/>
      <c r="H489" s="101"/>
      <c r="I489" s="101"/>
      <c r="J489" s="101"/>
      <c r="K489" s="101"/>
      <c r="L489" s="101"/>
      <c r="M489" s="101"/>
      <c r="T489" s="101"/>
      <c r="V489" s="101"/>
      <c r="Z489" s="101"/>
      <c r="AB489" s="101"/>
      <c r="AD489" s="101"/>
    </row>
    <row r="490" spans="4:30" s="100" customFormat="1">
      <c r="D490" s="101"/>
      <c r="E490" s="101"/>
      <c r="F490" s="101"/>
      <c r="G490" s="101"/>
      <c r="H490" s="101"/>
      <c r="I490" s="101"/>
      <c r="J490" s="101"/>
      <c r="K490" s="101"/>
      <c r="L490" s="101"/>
      <c r="M490" s="101"/>
      <c r="T490" s="101"/>
      <c r="V490" s="101"/>
      <c r="Z490" s="101"/>
      <c r="AB490" s="101"/>
      <c r="AD490" s="101"/>
    </row>
    <row r="491" spans="4:30" s="100" customFormat="1">
      <c r="D491" s="101"/>
      <c r="E491" s="101"/>
      <c r="F491" s="101"/>
      <c r="G491" s="101"/>
      <c r="H491" s="101"/>
      <c r="I491" s="101"/>
      <c r="J491" s="101"/>
      <c r="K491" s="101"/>
      <c r="L491" s="101"/>
      <c r="M491" s="101"/>
      <c r="T491" s="101"/>
      <c r="V491" s="101"/>
      <c r="Z491" s="101"/>
      <c r="AB491" s="101"/>
      <c r="AD491" s="101"/>
    </row>
    <row r="492" spans="4:30" s="100" customFormat="1">
      <c r="D492" s="101"/>
      <c r="E492" s="101"/>
      <c r="F492" s="101"/>
      <c r="G492" s="101"/>
      <c r="H492" s="101"/>
      <c r="I492" s="101"/>
      <c r="J492" s="101"/>
      <c r="K492" s="101"/>
      <c r="L492" s="101"/>
      <c r="M492" s="101"/>
      <c r="T492" s="101"/>
      <c r="V492" s="101"/>
      <c r="Z492" s="101"/>
      <c r="AB492" s="101"/>
      <c r="AD492" s="101"/>
    </row>
    <row r="493" spans="4:30" s="100" customFormat="1">
      <c r="D493" s="101"/>
      <c r="E493" s="101"/>
      <c r="F493" s="101"/>
      <c r="G493" s="101"/>
      <c r="H493" s="101"/>
      <c r="I493" s="101"/>
      <c r="J493" s="101"/>
      <c r="K493" s="101"/>
      <c r="L493" s="101"/>
      <c r="M493" s="101"/>
      <c r="T493" s="101"/>
      <c r="V493" s="101"/>
      <c r="Z493" s="101"/>
      <c r="AB493" s="101"/>
      <c r="AD493" s="101"/>
    </row>
    <row r="494" spans="4:30" s="100" customFormat="1">
      <c r="D494" s="101"/>
      <c r="E494" s="101"/>
      <c r="F494" s="101"/>
      <c r="G494" s="101"/>
      <c r="H494" s="101"/>
      <c r="I494" s="101"/>
      <c r="J494" s="101"/>
      <c r="K494" s="101"/>
      <c r="L494" s="101"/>
      <c r="M494" s="101"/>
      <c r="T494" s="101"/>
      <c r="V494" s="101"/>
      <c r="Z494" s="101"/>
      <c r="AB494" s="101"/>
      <c r="AD494" s="101"/>
    </row>
    <row r="495" spans="4:30" s="100" customFormat="1">
      <c r="D495" s="101"/>
      <c r="E495" s="101"/>
      <c r="F495" s="101"/>
      <c r="G495" s="101"/>
      <c r="H495" s="101"/>
      <c r="I495" s="101"/>
      <c r="J495" s="101"/>
      <c r="K495" s="101"/>
      <c r="L495" s="101"/>
      <c r="M495" s="101"/>
      <c r="T495" s="101"/>
      <c r="V495" s="101"/>
      <c r="Z495" s="101"/>
      <c r="AB495" s="101"/>
      <c r="AD495" s="101"/>
    </row>
    <row r="496" spans="4:30" s="100" customFormat="1">
      <c r="D496" s="101"/>
      <c r="E496" s="101"/>
      <c r="F496" s="101"/>
      <c r="G496" s="101"/>
      <c r="H496" s="101"/>
      <c r="I496" s="101"/>
      <c r="J496" s="101"/>
      <c r="K496" s="101"/>
      <c r="L496" s="101"/>
      <c r="M496" s="101"/>
      <c r="T496" s="101"/>
      <c r="V496" s="101"/>
      <c r="Z496" s="101"/>
      <c r="AB496" s="101"/>
      <c r="AD496" s="101"/>
    </row>
    <row r="497" spans="4:30" s="100" customFormat="1">
      <c r="D497" s="101"/>
      <c r="E497" s="101"/>
      <c r="F497" s="101"/>
      <c r="G497" s="101"/>
      <c r="H497" s="101"/>
      <c r="I497" s="101"/>
      <c r="J497" s="101"/>
      <c r="K497" s="101"/>
      <c r="L497" s="101"/>
      <c r="M497" s="101"/>
      <c r="T497" s="101"/>
      <c r="V497" s="101"/>
      <c r="Z497" s="101"/>
      <c r="AB497" s="101"/>
      <c r="AD497" s="101"/>
    </row>
    <row r="498" spans="4:30" s="100" customFormat="1">
      <c r="D498" s="101"/>
      <c r="E498" s="101"/>
      <c r="F498" s="101"/>
      <c r="G498" s="101"/>
      <c r="H498" s="101"/>
      <c r="I498" s="101"/>
      <c r="J498" s="101"/>
      <c r="K498" s="101"/>
      <c r="L498" s="101"/>
      <c r="M498" s="101"/>
      <c r="T498" s="101"/>
      <c r="V498" s="101"/>
      <c r="Z498" s="101"/>
      <c r="AB498" s="101"/>
      <c r="AD498" s="101"/>
    </row>
    <row r="499" spans="4:30" s="100" customFormat="1">
      <c r="D499" s="101"/>
      <c r="E499" s="101"/>
      <c r="F499" s="101"/>
      <c r="G499" s="101"/>
      <c r="H499" s="101"/>
      <c r="I499" s="101"/>
      <c r="J499" s="101"/>
      <c r="K499" s="101"/>
      <c r="L499" s="101"/>
      <c r="M499" s="101"/>
      <c r="T499" s="101"/>
      <c r="V499" s="101"/>
      <c r="Z499" s="101"/>
      <c r="AB499" s="101"/>
      <c r="AD499" s="101"/>
    </row>
    <row r="500" spans="4:30" s="100" customFormat="1">
      <c r="D500" s="101"/>
      <c r="E500" s="101"/>
      <c r="F500" s="101"/>
      <c r="G500" s="101"/>
      <c r="H500" s="101"/>
      <c r="I500" s="101"/>
      <c r="J500" s="101"/>
      <c r="K500" s="101"/>
      <c r="L500" s="101"/>
      <c r="M500" s="101"/>
      <c r="T500" s="101"/>
      <c r="V500" s="101"/>
      <c r="Z500" s="101"/>
      <c r="AB500" s="101"/>
      <c r="AD500" s="101"/>
    </row>
    <row r="501" spans="4:30" s="100" customFormat="1">
      <c r="D501" s="101"/>
      <c r="E501" s="101"/>
      <c r="F501" s="101"/>
      <c r="G501" s="101"/>
      <c r="H501" s="101"/>
      <c r="I501" s="101"/>
      <c r="J501" s="101"/>
      <c r="K501" s="101"/>
      <c r="L501" s="101"/>
      <c r="M501" s="101"/>
      <c r="T501" s="101"/>
      <c r="V501" s="101"/>
      <c r="Z501" s="101"/>
      <c r="AB501" s="101"/>
      <c r="AD501" s="101"/>
    </row>
    <row r="502" spans="4:30" s="100" customFormat="1">
      <c r="D502" s="101"/>
      <c r="E502" s="101"/>
      <c r="F502" s="101"/>
      <c r="G502" s="101"/>
      <c r="H502" s="101"/>
      <c r="I502" s="101"/>
      <c r="J502" s="101"/>
      <c r="K502" s="101"/>
      <c r="L502" s="101"/>
      <c r="M502" s="101"/>
      <c r="T502" s="101"/>
      <c r="V502" s="101"/>
      <c r="Z502" s="101"/>
      <c r="AB502" s="101"/>
      <c r="AD502" s="101"/>
    </row>
    <row r="503" spans="4:30" s="100" customFormat="1">
      <c r="D503" s="101"/>
      <c r="E503" s="101"/>
      <c r="F503" s="101"/>
      <c r="G503" s="101"/>
      <c r="H503" s="101"/>
      <c r="I503" s="101"/>
      <c r="J503" s="101"/>
      <c r="K503" s="101"/>
      <c r="L503" s="101"/>
      <c r="M503" s="101"/>
      <c r="T503" s="101"/>
      <c r="V503" s="101"/>
      <c r="Z503" s="101"/>
      <c r="AB503" s="101"/>
      <c r="AD503" s="101"/>
    </row>
    <row r="504" spans="4:30" s="100" customFormat="1">
      <c r="D504" s="101"/>
      <c r="E504" s="101"/>
      <c r="F504" s="101"/>
      <c r="G504" s="101"/>
      <c r="H504" s="101"/>
      <c r="I504" s="101"/>
      <c r="J504" s="101"/>
      <c r="K504" s="101"/>
      <c r="L504" s="101"/>
      <c r="M504" s="101"/>
      <c r="T504" s="101"/>
      <c r="V504" s="101"/>
      <c r="Z504" s="101"/>
      <c r="AB504" s="101"/>
      <c r="AD504" s="101"/>
    </row>
    <row r="505" spans="4:30" s="100" customFormat="1">
      <c r="D505" s="101"/>
      <c r="E505" s="101"/>
      <c r="F505" s="101"/>
      <c r="G505" s="101"/>
      <c r="H505" s="101"/>
      <c r="I505" s="101"/>
      <c r="J505" s="101"/>
      <c r="K505" s="101"/>
      <c r="L505" s="101"/>
      <c r="M505" s="101"/>
      <c r="T505" s="101"/>
      <c r="V505" s="101"/>
      <c r="Z505" s="101"/>
      <c r="AB505" s="101"/>
      <c r="AD505" s="101"/>
    </row>
    <row r="506" spans="4:30" s="100" customFormat="1">
      <c r="D506" s="101"/>
      <c r="E506" s="101"/>
      <c r="F506" s="101"/>
      <c r="G506" s="101"/>
      <c r="H506" s="101"/>
      <c r="I506" s="101"/>
      <c r="J506" s="101"/>
      <c r="K506" s="101"/>
      <c r="L506" s="101"/>
      <c r="M506" s="101"/>
      <c r="T506" s="101"/>
      <c r="V506" s="101"/>
      <c r="Z506" s="101"/>
      <c r="AB506" s="101"/>
      <c r="AD506" s="101"/>
    </row>
    <row r="507" spans="4:30" s="100" customFormat="1">
      <c r="D507" s="101"/>
      <c r="E507" s="101"/>
      <c r="F507" s="101"/>
      <c r="G507" s="101"/>
      <c r="H507" s="101"/>
      <c r="I507" s="101"/>
      <c r="J507" s="101"/>
      <c r="K507" s="101"/>
      <c r="L507" s="101"/>
      <c r="M507" s="101"/>
      <c r="T507" s="101"/>
      <c r="V507" s="101"/>
      <c r="Z507" s="101"/>
      <c r="AB507" s="101"/>
      <c r="AD507" s="101"/>
    </row>
    <row r="508" spans="4:30" s="100" customFormat="1">
      <c r="D508" s="101"/>
      <c r="E508" s="101"/>
      <c r="F508" s="101"/>
      <c r="G508" s="101"/>
      <c r="H508" s="101"/>
      <c r="I508" s="101"/>
      <c r="J508" s="101"/>
      <c r="K508" s="101"/>
      <c r="L508" s="101"/>
      <c r="M508" s="101"/>
      <c r="T508" s="101"/>
      <c r="V508" s="101"/>
      <c r="Z508" s="101"/>
      <c r="AB508" s="101"/>
      <c r="AD508" s="101"/>
    </row>
    <row r="509" spans="4:30" s="100" customFormat="1">
      <c r="D509" s="101"/>
      <c r="E509" s="101"/>
      <c r="F509" s="101"/>
      <c r="G509" s="101"/>
      <c r="H509" s="101"/>
      <c r="I509" s="101"/>
      <c r="J509" s="101"/>
      <c r="K509" s="101"/>
      <c r="L509" s="101"/>
      <c r="M509" s="101"/>
      <c r="T509" s="101"/>
      <c r="V509" s="101"/>
      <c r="Z509" s="101"/>
      <c r="AB509" s="101"/>
      <c r="AD509" s="101"/>
    </row>
    <row r="510" spans="4:30" s="100" customFormat="1">
      <c r="D510" s="101"/>
      <c r="E510" s="101"/>
      <c r="F510" s="101"/>
      <c r="G510" s="101"/>
      <c r="H510" s="101"/>
      <c r="I510" s="101"/>
      <c r="J510" s="101"/>
      <c r="K510" s="101"/>
      <c r="L510" s="101"/>
      <c r="M510" s="101"/>
      <c r="T510" s="101"/>
      <c r="V510" s="101"/>
      <c r="Z510" s="101"/>
      <c r="AB510" s="101"/>
      <c r="AD510" s="101"/>
    </row>
    <row r="511" spans="4:30" s="100" customFormat="1">
      <c r="D511" s="101"/>
      <c r="E511" s="101"/>
      <c r="F511" s="101"/>
      <c r="G511" s="101"/>
      <c r="H511" s="101"/>
      <c r="I511" s="101"/>
      <c r="J511" s="101"/>
      <c r="K511" s="101"/>
      <c r="L511" s="101"/>
      <c r="M511" s="101"/>
      <c r="T511" s="101"/>
      <c r="V511" s="101"/>
      <c r="Z511" s="101"/>
      <c r="AB511" s="101"/>
      <c r="AD511" s="101"/>
    </row>
    <row r="512" spans="4:30" s="100" customFormat="1">
      <c r="D512" s="101"/>
      <c r="E512" s="101"/>
      <c r="F512" s="101"/>
      <c r="G512" s="101"/>
      <c r="H512" s="101"/>
      <c r="I512" s="101"/>
      <c r="J512" s="101"/>
      <c r="K512" s="101"/>
      <c r="L512" s="101"/>
      <c r="M512" s="101"/>
      <c r="T512" s="101"/>
      <c r="V512" s="101"/>
      <c r="Z512" s="101"/>
      <c r="AB512" s="101"/>
      <c r="AD512" s="101"/>
    </row>
    <row r="513" spans="4:30" s="100" customFormat="1">
      <c r="D513" s="101"/>
      <c r="E513" s="101"/>
      <c r="F513" s="101"/>
      <c r="G513" s="101"/>
      <c r="H513" s="101"/>
      <c r="I513" s="101"/>
      <c r="J513" s="101"/>
      <c r="K513" s="101"/>
      <c r="L513" s="101"/>
      <c r="M513" s="101"/>
      <c r="T513" s="101"/>
      <c r="V513" s="101"/>
      <c r="Z513" s="101"/>
      <c r="AB513" s="101"/>
      <c r="AD513" s="101"/>
    </row>
    <row r="514" spans="4:30" s="100" customFormat="1">
      <c r="D514" s="101"/>
      <c r="E514" s="101"/>
      <c r="F514" s="101"/>
      <c r="G514" s="101"/>
      <c r="H514" s="101"/>
      <c r="I514" s="101"/>
      <c r="J514" s="101"/>
      <c r="K514" s="101"/>
      <c r="L514" s="101"/>
      <c r="M514" s="101"/>
      <c r="T514" s="101"/>
      <c r="V514" s="101"/>
      <c r="Z514" s="101"/>
      <c r="AB514" s="101"/>
      <c r="AD514" s="101"/>
    </row>
    <row r="515" spans="4:30" s="100" customFormat="1">
      <c r="D515" s="101"/>
      <c r="E515" s="101"/>
      <c r="F515" s="101"/>
      <c r="G515" s="101"/>
      <c r="H515" s="101"/>
      <c r="I515" s="101"/>
      <c r="J515" s="101"/>
      <c r="K515" s="101"/>
      <c r="L515" s="101"/>
      <c r="M515" s="101"/>
      <c r="T515" s="101"/>
      <c r="V515" s="101"/>
      <c r="Z515" s="101"/>
      <c r="AB515" s="101"/>
      <c r="AD515" s="101"/>
    </row>
    <row r="516" spans="4:30" s="100" customFormat="1">
      <c r="D516" s="101"/>
      <c r="E516" s="101"/>
      <c r="F516" s="101"/>
      <c r="G516" s="101"/>
      <c r="H516" s="101"/>
      <c r="I516" s="101"/>
      <c r="J516" s="101"/>
      <c r="K516" s="101"/>
      <c r="L516" s="101"/>
      <c r="M516" s="101"/>
      <c r="T516" s="101"/>
      <c r="V516" s="101"/>
      <c r="Z516" s="101"/>
      <c r="AB516" s="101"/>
      <c r="AD516" s="101"/>
    </row>
    <row r="517" spans="4:30" s="100" customFormat="1">
      <c r="D517" s="101"/>
      <c r="E517" s="101"/>
      <c r="F517" s="101"/>
      <c r="G517" s="101"/>
      <c r="H517" s="101"/>
      <c r="I517" s="101"/>
      <c r="J517" s="101"/>
      <c r="K517" s="101"/>
      <c r="L517" s="101"/>
      <c r="M517" s="101"/>
      <c r="T517" s="101"/>
      <c r="V517" s="101"/>
      <c r="Z517" s="101"/>
      <c r="AB517" s="101"/>
      <c r="AD517" s="101"/>
    </row>
    <row r="518" spans="4:30" s="100" customFormat="1">
      <c r="D518" s="101"/>
      <c r="E518" s="101"/>
      <c r="F518" s="101"/>
      <c r="G518" s="101"/>
      <c r="H518" s="101"/>
      <c r="I518" s="101"/>
      <c r="J518" s="101"/>
      <c r="K518" s="101"/>
      <c r="L518" s="101"/>
      <c r="M518" s="101"/>
      <c r="T518" s="101"/>
      <c r="V518" s="101"/>
      <c r="Z518" s="101"/>
      <c r="AB518" s="101"/>
      <c r="AD518" s="101"/>
    </row>
    <row r="519" spans="4:30" s="100" customFormat="1">
      <c r="D519" s="101"/>
      <c r="E519" s="101"/>
      <c r="F519" s="101"/>
      <c r="G519" s="101"/>
      <c r="H519" s="101"/>
      <c r="I519" s="101"/>
      <c r="J519" s="101"/>
      <c r="K519" s="101"/>
      <c r="L519" s="101"/>
      <c r="M519" s="101"/>
      <c r="T519" s="101"/>
      <c r="V519" s="101"/>
      <c r="Z519" s="101"/>
      <c r="AB519" s="101"/>
      <c r="AD519" s="101"/>
    </row>
    <row r="520" spans="4:30" s="100" customFormat="1">
      <c r="D520" s="101"/>
      <c r="E520" s="101"/>
      <c r="F520" s="101"/>
      <c r="G520" s="101"/>
      <c r="H520" s="101"/>
      <c r="I520" s="101"/>
      <c r="J520" s="101"/>
      <c r="K520" s="101"/>
      <c r="L520" s="101"/>
      <c r="M520" s="101"/>
      <c r="T520" s="101"/>
      <c r="V520" s="101"/>
      <c r="Z520" s="101"/>
      <c r="AB520" s="101"/>
      <c r="AD520" s="101"/>
    </row>
    <row r="521" spans="4:30" s="100" customFormat="1">
      <c r="D521" s="101"/>
      <c r="E521" s="101"/>
      <c r="F521" s="101"/>
      <c r="G521" s="101"/>
      <c r="H521" s="101"/>
      <c r="I521" s="101"/>
      <c r="J521" s="101"/>
      <c r="K521" s="101"/>
      <c r="L521" s="101"/>
      <c r="M521" s="101"/>
      <c r="T521" s="101"/>
      <c r="V521" s="101"/>
      <c r="Z521" s="101"/>
      <c r="AB521" s="101"/>
      <c r="AD521" s="101"/>
    </row>
    <row r="522" spans="4:30" s="100" customFormat="1">
      <c r="D522" s="101"/>
      <c r="E522" s="101"/>
      <c r="F522" s="101"/>
      <c r="G522" s="101"/>
      <c r="H522" s="101"/>
      <c r="I522" s="101"/>
      <c r="J522" s="101"/>
      <c r="K522" s="101"/>
      <c r="L522" s="101"/>
      <c r="M522" s="101"/>
      <c r="T522" s="101"/>
      <c r="V522" s="101"/>
      <c r="Z522" s="101"/>
      <c r="AB522" s="101"/>
      <c r="AD522" s="101"/>
    </row>
    <row r="523" spans="4:30" s="100" customFormat="1">
      <c r="D523" s="101"/>
      <c r="E523" s="101"/>
      <c r="F523" s="101"/>
      <c r="G523" s="101"/>
      <c r="H523" s="101"/>
      <c r="I523" s="101"/>
      <c r="J523" s="101"/>
      <c r="K523" s="101"/>
      <c r="L523" s="101"/>
      <c r="M523" s="101"/>
      <c r="T523" s="101"/>
      <c r="V523" s="101"/>
      <c r="Z523" s="101"/>
      <c r="AB523" s="101"/>
      <c r="AD523" s="101"/>
    </row>
    <row r="524" spans="4:30" s="100" customFormat="1">
      <c r="D524" s="101"/>
      <c r="E524" s="101"/>
      <c r="F524" s="101"/>
      <c r="G524" s="101"/>
      <c r="H524" s="101"/>
      <c r="I524" s="101"/>
      <c r="J524" s="101"/>
      <c r="K524" s="101"/>
      <c r="L524" s="101"/>
      <c r="M524" s="101"/>
      <c r="T524" s="101"/>
      <c r="V524" s="101"/>
      <c r="Z524" s="101"/>
      <c r="AB524" s="101"/>
      <c r="AD524" s="101"/>
    </row>
    <row r="525" spans="4:30" s="100" customFormat="1">
      <c r="D525" s="101"/>
      <c r="E525" s="101"/>
      <c r="F525" s="101"/>
      <c r="G525" s="101"/>
      <c r="H525" s="101"/>
      <c r="I525" s="101"/>
      <c r="J525" s="101"/>
      <c r="K525" s="101"/>
      <c r="L525" s="101"/>
      <c r="M525" s="101"/>
      <c r="T525" s="101"/>
      <c r="V525" s="101"/>
      <c r="Z525" s="101"/>
      <c r="AB525" s="101"/>
      <c r="AD525" s="101"/>
    </row>
    <row r="526" spans="4:30" s="100" customFormat="1">
      <c r="D526" s="101"/>
      <c r="E526" s="101"/>
      <c r="F526" s="101"/>
      <c r="G526" s="101"/>
      <c r="H526" s="101"/>
      <c r="I526" s="101"/>
      <c r="J526" s="101"/>
      <c r="K526" s="101"/>
      <c r="L526" s="101"/>
      <c r="M526" s="101"/>
      <c r="T526" s="101"/>
      <c r="V526" s="101"/>
      <c r="Z526" s="101"/>
      <c r="AB526" s="101"/>
      <c r="AD526" s="101"/>
    </row>
    <row r="527" spans="4:30" s="100" customFormat="1">
      <c r="D527" s="101"/>
      <c r="E527" s="101"/>
      <c r="F527" s="101"/>
      <c r="G527" s="101"/>
      <c r="H527" s="101"/>
      <c r="I527" s="101"/>
      <c r="J527" s="101"/>
      <c r="K527" s="101"/>
      <c r="L527" s="101"/>
      <c r="M527" s="101"/>
      <c r="T527" s="101"/>
      <c r="V527" s="101"/>
      <c r="Z527" s="101"/>
      <c r="AB527" s="101"/>
      <c r="AD527" s="101"/>
    </row>
    <row r="528" spans="4:30" s="100" customFormat="1">
      <c r="D528" s="101"/>
      <c r="E528" s="101"/>
      <c r="F528" s="101"/>
      <c r="G528" s="101"/>
      <c r="H528" s="101"/>
      <c r="I528" s="101"/>
      <c r="J528" s="101"/>
      <c r="K528" s="101"/>
      <c r="L528" s="101"/>
      <c r="M528" s="101"/>
      <c r="T528" s="101"/>
      <c r="V528" s="101"/>
      <c r="Z528" s="101"/>
      <c r="AB528" s="101"/>
      <c r="AD528" s="101"/>
    </row>
    <row r="529" spans="4:30" s="100" customFormat="1">
      <c r="D529" s="101"/>
      <c r="E529" s="101"/>
      <c r="F529" s="101"/>
      <c r="G529" s="101"/>
      <c r="H529" s="101"/>
      <c r="I529" s="101"/>
      <c r="J529" s="101"/>
      <c r="K529" s="101"/>
      <c r="L529" s="101"/>
      <c r="M529" s="101"/>
      <c r="T529" s="101"/>
      <c r="V529" s="101"/>
      <c r="Z529" s="101"/>
      <c r="AB529" s="101"/>
      <c r="AD529" s="101"/>
    </row>
    <row r="530" spans="4:30" s="100" customFormat="1">
      <c r="D530" s="101"/>
      <c r="E530" s="101"/>
      <c r="F530" s="101"/>
      <c r="G530" s="101"/>
      <c r="H530" s="101"/>
      <c r="I530" s="101"/>
      <c r="J530" s="101"/>
      <c r="K530" s="101"/>
      <c r="L530" s="101"/>
      <c r="M530" s="101"/>
      <c r="T530" s="101"/>
      <c r="V530" s="101"/>
      <c r="Z530" s="101"/>
      <c r="AB530" s="101"/>
      <c r="AD530" s="101"/>
    </row>
    <row r="531" spans="4:30" s="100" customFormat="1">
      <c r="D531" s="101"/>
      <c r="E531" s="101"/>
      <c r="F531" s="101"/>
      <c r="G531" s="101"/>
      <c r="H531" s="101"/>
      <c r="I531" s="101"/>
      <c r="J531" s="101"/>
      <c r="K531" s="101"/>
      <c r="L531" s="101"/>
      <c r="M531" s="101"/>
      <c r="T531" s="101"/>
      <c r="V531" s="101"/>
      <c r="Z531" s="101"/>
      <c r="AB531" s="101"/>
      <c r="AD531" s="101"/>
    </row>
    <row r="532" spans="4:30" s="100" customFormat="1">
      <c r="D532" s="101"/>
      <c r="E532" s="101"/>
      <c r="F532" s="101"/>
      <c r="G532" s="101"/>
      <c r="H532" s="101"/>
      <c r="I532" s="101"/>
      <c r="J532" s="101"/>
      <c r="K532" s="101"/>
      <c r="L532" s="101"/>
      <c r="M532" s="101"/>
      <c r="T532" s="101"/>
      <c r="V532" s="101"/>
      <c r="Z532" s="101"/>
      <c r="AB532" s="101"/>
      <c r="AD532" s="101"/>
    </row>
    <row r="533" spans="4:30" s="100" customFormat="1">
      <c r="D533" s="101"/>
      <c r="E533" s="101"/>
      <c r="F533" s="101"/>
      <c r="G533" s="101"/>
      <c r="H533" s="101"/>
      <c r="I533" s="101"/>
      <c r="J533" s="101"/>
      <c r="K533" s="101"/>
      <c r="L533" s="101"/>
      <c r="M533" s="101"/>
      <c r="T533" s="101"/>
      <c r="V533" s="101"/>
      <c r="Z533" s="101"/>
      <c r="AB533" s="101"/>
      <c r="AD533" s="101"/>
    </row>
    <row r="534" spans="4:30" s="100" customFormat="1">
      <c r="D534" s="101"/>
      <c r="E534" s="101"/>
      <c r="F534" s="101"/>
      <c r="G534" s="101"/>
      <c r="H534" s="101"/>
      <c r="I534" s="101"/>
      <c r="J534" s="101"/>
      <c r="K534" s="101"/>
      <c r="L534" s="101"/>
      <c r="M534" s="101"/>
      <c r="T534" s="101"/>
      <c r="V534" s="101"/>
      <c r="Z534" s="101"/>
      <c r="AB534" s="101"/>
      <c r="AD534" s="101"/>
    </row>
    <row r="535" spans="4:30" s="100" customFormat="1">
      <c r="D535" s="101"/>
      <c r="E535" s="101"/>
      <c r="F535" s="101"/>
      <c r="G535" s="101"/>
      <c r="H535" s="101"/>
      <c r="I535" s="101"/>
      <c r="J535" s="101"/>
      <c r="K535" s="101"/>
      <c r="L535" s="101"/>
      <c r="M535" s="101"/>
      <c r="T535" s="101"/>
      <c r="V535" s="101"/>
      <c r="Z535" s="101"/>
      <c r="AB535" s="101"/>
      <c r="AD535" s="101"/>
    </row>
    <row r="536" spans="4:30" s="100" customFormat="1">
      <c r="D536" s="101"/>
      <c r="E536" s="101"/>
      <c r="F536" s="101"/>
      <c r="G536" s="101"/>
      <c r="H536" s="101"/>
      <c r="I536" s="101"/>
      <c r="J536" s="101"/>
      <c r="K536" s="101"/>
      <c r="L536" s="101"/>
      <c r="M536" s="101"/>
      <c r="T536" s="101"/>
      <c r="V536" s="101"/>
      <c r="Z536" s="101"/>
      <c r="AB536" s="101"/>
      <c r="AD536" s="101"/>
    </row>
    <row r="537" spans="4:30" s="100" customFormat="1">
      <c r="D537" s="101"/>
      <c r="E537" s="101"/>
      <c r="F537" s="101"/>
      <c r="G537" s="101"/>
      <c r="H537" s="101"/>
      <c r="I537" s="101"/>
      <c r="J537" s="101"/>
      <c r="K537" s="101"/>
      <c r="L537" s="101"/>
      <c r="M537" s="101"/>
      <c r="T537" s="101"/>
      <c r="V537" s="101"/>
      <c r="Z537" s="101"/>
      <c r="AB537" s="101"/>
      <c r="AD537" s="101"/>
    </row>
    <row r="538" spans="4:30" s="100" customFormat="1">
      <c r="D538" s="101"/>
      <c r="E538" s="101"/>
      <c r="F538" s="101"/>
      <c r="G538" s="101"/>
      <c r="H538" s="101"/>
      <c r="I538" s="101"/>
      <c r="J538" s="101"/>
      <c r="K538" s="101"/>
      <c r="L538" s="101"/>
      <c r="M538" s="101"/>
      <c r="T538" s="101"/>
      <c r="V538" s="101"/>
      <c r="Z538" s="101"/>
      <c r="AB538" s="101"/>
      <c r="AD538" s="101"/>
    </row>
    <row r="539" spans="4:30" s="100" customFormat="1">
      <c r="D539" s="101"/>
      <c r="E539" s="101"/>
      <c r="F539" s="101"/>
      <c r="G539" s="101"/>
      <c r="H539" s="101"/>
      <c r="I539" s="101"/>
      <c r="J539" s="101"/>
      <c r="K539" s="101"/>
      <c r="L539" s="101"/>
      <c r="M539" s="101"/>
      <c r="T539" s="101"/>
      <c r="V539" s="101"/>
      <c r="Z539" s="101"/>
      <c r="AB539" s="101"/>
      <c r="AD539" s="101"/>
    </row>
    <row r="540" spans="4:30" s="100" customFormat="1">
      <c r="D540" s="101"/>
      <c r="E540" s="101"/>
      <c r="F540" s="101"/>
      <c r="G540" s="101"/>
      <c r="H540" s="101"/>
      <c r="I540" s="101"/>
      <c r="J540" s="101"/>
      <c r="K540" s="101"/>
      <c r="L540" s="101"/>
      <c r="M540" s="101"/>
      <c r="T540" s="101"/>
      <c r="V540" s="101"/>
      <c r="Z540" s="101"/>
      <c r="AB540" s="101"/>
      <c r="AD540" s="101"/>
    </row>
    <row r="541" spans="4:30" s="100" customFormat="1">
      <c r="D541" s="101"/>
      <c r="E541" s="101"/>
      <c r="F541" s="101"/>
      <c r="G541" s="101"/>
      <c r="H541" s="101"/>
      <c r="I541" s="101"/>
      <c r="J541" s="101"/>
      <c r="K541" s="101"/>
      <c r="L541" s="101"/>
      <c r="M541" s="101"/>
      <c r="T541" s="101"/>
      <c r="V541" s="101"/>
      <c r="Z541" s="101"/>
      <c r="AB541" s="101"/>
      <c r="AD541" s="101"/>
    </row>
    <row r="542" spans="4:30" s="100" customFormat="1">
      <c r="D542" s="101"/>
      <c r="E542" s="101"/>
      <c r="F542" s="101"/>
      <c r="G542" s="101"/>
      <c r="H542" s="101"/>
      <c r="I542" s="101"/>
      <c r="J542" s="101"/>
      <c r="K542" s="101"/>
      <c r="L542" s="101"/>
      <c r="M542" s="101"/>
      <c r="T542" s="101"/>
      <c r="V542" s="101"/>
      <c r="Z542" s="101"/>
      <c r="AB542" s="101"/>
      <c r="AD542" s="101"/>
    </row>
    <row r="543" spans="4:30" s="100" customFormat="1">
      <c r="D543" s="101"/>
      <c r="E543" s="101"/>
      <c r="F543" s="101"/>
      <c r="G543" s="101"/>
      <c r="H543" s="101"/>
      <c r="I543" s="101"/>
      <c r="J543" s="101"/>
      <c r="K543" s="101"/>
      <c r="L543" s="101"/>
      <c r="M543" s="101"/>
      <c r="T543" s="101"/>
      <c r="V543" s="101"/>
      <c r="Z543" s="101"/>
      <c r="AB543" s="101"/>
      <c r="AD543" s="101"/>
    </row>
    <row r="544" spans="4:30" s="100" customFormat="1">
      <c r="D544" s="101"/>
      <c r="E544" s="101"/>
      <c r="F544" s="101"/>
      <c r="G544" s="101"/>
      <c r="H544" s="101"/>
      <c r="I544" s="101"/>
      <c r="J544" s="101"/>
      <c r="K544" s="101"/>
      <c r="L544" s="101"/>
      <c r="M544" s="101"/>
      <c r="T544" s="101"/>
      <c r="V544" s="101"/>
      <c r="Z544" s="101"/>
      <c r="AB544" s="101"/>
      <c r="AD544" s="101"/>
    </row>
    <row r="545" spans="4:30" s="100" customFormat="1">
      <c r="D545" s="101"/>
      <c r="E545" s="101"/>
      <c r="F545" s="101"/>
      <c r="G545" s="101"/>
      <c r="H545" s="101"/>
      <c r="I545" s="101"/>
      <c r="J545" s="101"/>
      <c r="K545" s="101"/>
      <c r="L545" s="101"/>
      <c r="M545" s="101"/>
      <c r="T545" s="101"/>
      <c r="V545" s="101"/>
      <c r="Z545" s="101"/>
      <c r="AB545" s="101"/>
      <c r="AD545" s="101"/>
    </row>
    <row r="546" spans="4:30" s="100" customFormat="1">
      <c r="D546" s="101"/>
      <c r="E546" s="101"/>
      <c r="F546" s="101"/>
      <c r="G546" s="101"/>
      <c r="H546" s="101"/>
      <c r="I546" s="101"/>
      <c r="J546" s="101"/>
      <c r="K546" s="101"/>
      <c r="L546" s="101"/>
      <c r="M546" s="101"/>
      <c r="T546" s="101"/>
      <c r="V546" s="101"/>
      <c r="Z546" s="101"/>
      <c r="AB546" s="101"/>
      <c r="AD546" s="101"/>
    </row>
    <row r="547" spans="4:30" s="100" customFormat="1">
      <c r="D547" s="101"/>
      <c r="E547" s="101"/>
      <c r="F547" s="101"/>
      <c r="G547" s="101"/>
      <c r="H547" s="101"/>
      <c r="I547" s="101"/>
      <c r="J547" s="101"/>
      <c r="K547" s="101"/>
      <c r="L547" s="101"/>
      <c r="M547" s="101"/>
      <c r="T547" s="101"/>
      <c r="V547" s="101"/>
      <c r="Z547" s="101"/>
      <c r="AB547" s="101"/>
      <c r="AD547" s="101"/>
    </row>
    <row r="548" spans="4:30" s="100" customFormat="1">
      <c r="D548" s="101"/>
      <c r="E548" s="101"/>
      <c r="F548" s="101"/>
      <c r="G548" s="101"/>
      <c r="H548" s="101"/>
      <c r="I548" s="101"/>
      <c r="J548" s="101"/>
      <c r="K548" s="101"/>
      <c r="L548" s="101"/>
      <c r="M548" s="101"/>
      <c r="T548" s="101"/>
      <c r="V548" s="101"/>
      <c r="Z548" s="101"/>
      <c r="AB548" s="101"/>
      <c r="AD548" s="101"/>
    </row>
    <row r="549" spans="4:30" s="100" customFormat="1">
      <c r="D549" s="101"/>
      <c r="E549" s="101"/>
      <c r="F549" s="101"/>
      <c r="G549" s="101"/>
      <c r="H549" s="101"/>
      <c r="I549" s="101"/>
      <c r="J549" s="101"/>
      <c r="K549" s="101"/>
      <c r="L549" s="101"/>
      <c r="M549" s="101"/>
      <c r="T549" s="101"/>
      <c r="V549" s="101"/>
      <c r="Z549" s="101"/>
      <c r="AB549" s="101"/>
      <c r="AD549" s="101"/>
    </row>
    <row r="550" spans="4:30" s="100" customFormat="1">
      <c r="D550" s="101"/>
      <c r="E550" s="101"/>
      <c r="F550" s="101"/>
      <c r="G550" s="101"/>
      <c r="H550" s="101"/>
      <c r="I550" s="101"/>
      <c r="J550" s="101"/>
      <c r="K550" s="101"/>
      <c r="L550" s="101"/>
      <c r="M550" s="101"/>
      <c r="T550" s="101"/>
      <c r="V550" s="101"/>
      <c r="Z550" s="101"/>
      <c r="AB550" s="101"/>
      <c r="AD550" s="101"/>
    </row>
    <row r="551" spans="4:30" s="100" customFormat="1">
      <c r="D551" s="101"/>
      <c r="E551" s="101"/>
      <c r="F551" s="101"/>
      <c r="G551" s="101"/>
      <c r="H551" s="101"/>
      <c r="I551" s="101"/>
      <c r="J551" s="101"/>
      <c r="K551" s="101"/>
      <c r="L551" s="101"/>
      <c r="M551" s="101"/>
      <c r="T551" s="101"/>
      <c r="V551" s="101"/>
      <c r="Z551" s="101"/>
      <c r="AB551" s="101"/>
      <c r="AD551" s="101"/>
    </row>
    <row r="552" spans="4:30" s="100" customFormat="1">
      <c r="D552" s="101"/>
      <c r="E552" s="101"/>
      <c r="F552" s="101"/>
      <c r="G552" s="101"/>
      <c r="H552" s="101"/>
      <c r="I552" s="101"/>
      <c r="J552" s="101"/>
      <c r="K552" s="101"/>
      <c r="L552" s="101"/>
      <c r="M552" s="101"/>
      <c r="T552" s="101"/>
      <c r="V552" s="101"/>
      <c r="Z552" s="101"/>
      <c r="AB552" s="101"/>
      <c r="AD552" s="101"/>
    </row>
    <row r="553" spans="4:30" s="100" customFormat="1">
      <c r="D553" s="101"/>
      <c r="E553" s="101"/>
      <c r="F553" s="101"/>
      <c r="G553" s="101"/>
      <c r="H553" s="101"/>
      <c r="I553" s="101"/>
      <c r="J553" s="101"/>
      <c r="K553" s="101"/>
      <c r="L553" s="101"/>
      <c r="M553" s="101"/>
      <c r="T553" s="101"/>
      <c r="V553" s="101"/>
      <c r="Z553" s="101"/>
      <c r="AB553" s="101"/>
      <c r="AD553" s="101"/>
    </row>
    <row r="554" spans="4:30" s="100" customFormat="1">
      <c r="D554" s="101"/>
      <c r="E554" s="101"/>
      <c r="F554" s="101"/>
      <c r="G554" s="101"/>
      <c r="H554" s="101"/>
      <c r="I554" s="101"/>
      <c r="J554" s="101"/>
      <c r="K554" s="101"/>
      <c r="L554" s="101"/>
      <c r="M554" s="101"/>
      <c r="T554" s="101"/>
      <c r="V554" s="101"/>
      <c r="Z554" s="101"/>
      <c r="AB554" s="101"/>
      <c r="AD554" s="101"/>
    </row>
    <row r="555" spans="4:30" s="100" customFormat="1">
      <c r="D555" s="101"/>
      <c r="E555" s="101"/>
      <c r="F555" s="101"/>
      <c r="G555" s="101"/>
      <c r="H555" s="101"/>
      <c r="I555" s="101"/>
      <c r="J555" s="101"/>
      <c r="K555" s="101"/>
      <c r="L555" s="101"/>
      <c r="M555" s="101"/>
      <c r="T555" s="101"/>
      <c r="V555" s="101"/>
      <c r="Z555" s="101"/>
      <c r="AB555" s="101"/>
      <c r="AD555" s="101"/>
    </row>
    <row r="556" spans="4:30" s="100" customFormat="1">
      <c r="D556" s="101"/>
      <c r="E556" s="101"/>
      <c r="F556" s="101"/>
      <c r="G556" s="101"/>
      <c r="H556" s="101"/>
      <c r="I556" s="101"/>
      <c r="J556" s="101"/>
      <c r="K556" s="101"/>
      <c r="L556" s="101"/>
      <c r="M556" s="101"/>
      <c r="T556" s="101"/>
      <c r="V556" s="101"/>
      <c r="Z556" s="101"/>
      <c r="AB556" s="101"/>
      <c r="AD556" s="101"/>
    </row>
    <row r="557" spans="4:30" s="100" customFormat="1">
      <c r="D557" s="101"/>
      <c r="E557" s="101"/>
      <c r="F557" s="101"/>
      <c r="G557" s="101"/>
      <c r="H557" s="101"/>
      <c r="I557" s="101"/>
      <c r="J557" s="101"/>
      <c r="K557" s="101"/>
      <c r="L557" s="101"/>
      <c r="M557" s="101"/>
      <c r="T557" s="101"/>
      <c r="V557" s="101"/>
      <c r="Z557" s="101"/>
      <c r="AB557" s="101"/>
      <c r="AD557" s="101"/>
    </row>
    <row r="558" spans="4:30" s="100" customFormat="1">
      <c r="D558" s="101"/>
      <c r="E558" s="101"/>
      <c r="F558" s="101"/>
      <c r="G558" s="101"/>
      <c r="H558" s="101"/>
      <c r="I558" s="101"/>
      <c r="J558" s="101"/>
      <c r="K558" s="101"/>
      <c r="L558" s="101"/>
      <c r="M558" s="101"/>
      <c r="T558" s="101"/>
      <c r="V558" s="101"/>
      <c r="Z558" s="101"/>
      <c r="AB558" s="101"/>
      <c r="AD558" s="101"/>
    </row>
    <row r="559" spans="4:30" s="100" customFormat="1">
      <c r="D559" s="101"/>
      <c r="E559" s="101"/>
      <c r="F559" s="101"/>
      <c r="G559" s="101"/>
      <c r="H559" s="101"/>
      <c r="I559" s="101"/>
      <c r="J559" s="101"/>
      <c r="K559" s="101"/>
      <c r="L559" s="101"/>
      <c r="M559" s="101"/>
      <c r="T559" s="101"/>
      <c r="V559" s="101"/>
      <c r="Z559" s="101"/>
      <c r="AB559" s="101"/>
      <c r="AD559" s="101"/>
    </row>
    <row r="560" spans="4:30" s="100" customFormat="1">
      <c r="D560" s="101"/>
      <c r="E560" s="101"/>
      <c r="F560" s="101"/>
      <c r="G560" s="101"/>
      <c r="H560" s="101"/>
      <c r="I560" s="101"/>
      <c r="J560" s="101"/>
      <c r="K560" s="101"/>
      <c r="L560" s="101"/>
      <c r="M560" s="101"/>
      <c r="T560" s="101"/>
      <c r="V560" s="101"/>
      <c r="Z560" s="101"/>
      <c r="AB560" s="101"/>
      <c r="AD560" s="101"/>
    </row>
    <row r="561" spans="4:30" s="100" customFormat="1">
      <c r="D561" s="101"/>
      <c r="E561" s="101"/>
      <c r="F561" s="101"/>
      <c r="G561" s="101"/>
      <c r="H561" s="101"/>
      <c r="I561" s="101"/>
      <c r="J561" s="101"/>
      <c r="K561" s="101"/>
      <c r="L561" s="101"/>
      <c r="M561" s="101"/>
      <c r="T561" s="101"/>
      <c r="V561" s="101"/>
      <c r="Z561" s="101"/>
      <c r="AB561" s="101"/>
      <c r="AD561" s="101"/>
    </row>
    <row r="562" spans="4:30" s="100" customFormat="1">
      <c r="D562" s="101"/>
      <c r="E562" s="101"/>
      <c r="F562" s="101"/>
      <c r="G562" s="101"/>
      <c r="H562" s="101"/>
      <c r="I562" s="101"/>
      <c r="J562" s="101"/>
      <c r="K562" s="101"/>
      <c r="L562" s="101"/>
      <c r="M562" s="101"/>
      <c r="T562" s="101"/>
      <c r="V562" s="101"/>
      <c r="Z562" s="101"/>
      <c r="AB562" s="101"/>
      <c r="AD562" s="101"/>
    </row>
    <row r="563" spans="4:30" s="100" customFormat="1">
      <c r="D563" s="101"/>
      <c r="E563" s="101"/>
      <c r="F563" s="101"/>
      <c r="G563" s="101"/>
      <c r="H563" s="101"/>
      <c r="I563" s="101"/>
      <c r="J563" s="101"/>
      <c r="K563" s="101"/>
      <c r="L563" s="101"/>
      <c r="M563" s="101"/>
      <c r="T563" s="101"/>
      <c r="V563" s="101"/>
      <c r="Z563" s="101"/>
      <c r="AB563" s="101"/>
      <c r="AD563" s="101"/>
    </row>
    <row r="564" spans="4:30" s="100" customFormat="1">
      <c r="D564" s="101"/>
      <c r="E564" s="101"/>
      <c r="F564" s="101"/>
      <c r="G564" s="101"/>
      <c r="H564" s="101"/>
      <c r="I564" s="101"/>
      <c r="J564" s="101"/>
      <c r="K564" s="101"/>
      <c r="L564" s="101"/>
      <c r="M564" s="101"/>
      <c r="T564" s="101"/>
      <c r="V564" s="101"/>
      <c r="Z564" s="101"/>
      <c r="AB564" s="101"/>
      <c r="AD564" s="101"/>
    </row>
    <row r="565" spans="4:30" s="100" customFormat="1">
      <c r="D565" s="101"/>
      <c r="E565" s="101"/>
      <c r="F565" s="101"/>
      <c r="G565" s="101"/>
      <c r="H565" s="101"/>
      <c r="I565" s="101"/>
      <c r="J565" s="101"/>
      <c r="K565" s="101"/>
      <c r="L565" s="101"/>
      <c r="M565" s="101"/>
      <c r="T565" s="101"/>
      <c r="V565" s="101"/>
      <c r="Z565" s="101"/>
      <c r="AB565" s="101"/>
      <c r="AD565" s="101"/>
    </row>
    <row r="566" spans="4:30" s="100" customFormat="1">
      <c r="D566" s="101"/>
      <c r="E566" s="101"/>
      <c r="F566" s="101"/>
      <c r="G566" s="101"/>
      <c r="H566" s="101"/>
      <c r="I566" s="101"/>
      <c r="J566" s="101"/>
      <c r="K566" s="101"/>
      <c r="L566" s="101"/>
      <c r="M566" s="101"/>
      <c r="T566" s="101"/>
      <c r="V566" s="101"/>
      <c r="Z566" s="101"/>
      <c r="AB566" s="101"/>
      <c r="AD566" s="101"/>
    </row>
    <row r="567" spans="4:30" s="100" customFormat="1">
      <c r="D567" s="101"/>
      <c r="E567" s="101"/>
      <c r="F567" s="101"/>
      <c r="G567" s="101"/>
      <c r="H567" s="101"/>
      <c r="I567" s="101"/>
      <c r="J567" s="101"/>
      <c r="K567" s="101"/>
      <c r="L567" s="101"/>
      <c r="M567" s="101"/>
      <c r="T567" s="101"/>
      <c r="V567" s="101"/>
      <c r="Z567" s="101"/>
      <c r="AB567" s="101"/>
      <c r="AD567" s="101"/>
    </row>
    <row r="568" spans="4:30" s="100" customFormat="1">
      <c r="D568" s="101"/>
      <c r="E568" s="101"/>
      <c r="F568" s="101"/>
      <c r="G568" s="101"/>
      <c r="H568" s="101"/>
      <c r="I568" s="101"/>
      <c r="J568" s="101"/>
      <c r="K568" s="101"/>
      <c r="L568" s="101"/>
      <c r="M568" s="101"/>
      <c r="T568" s="101"/>
      <c r="V568" s="101"/>
      <c r="Z568" s="101"/>
      <c r="AB568" s="101"/>
      <c r="AD568" s="101"/>
    </row>
    <row r="569" spans="4:30" s="100" customFormat="1">
      <c r="D569" s="101"/>
      <c r="E569" s="101"/>
      <c r="F569" s="101"/>
      <c r="G569" s="101"/>
      <c r="H569" s="101"/>
      <c r="I569" s="101"/>
      <c r="J569" s="101"/>
      <c r="K569" s="101"/>
      <c r="L569" s="101"/>
      <c r="M569" s="101"/>
      <c r="T569" s="101"/>
      <c r="V569" s="101"/>
      <c r="Z569" s="101"/>
      <c r="AB569" s="101"/>
      <c r="AD569" s="101"/>
    </row>
    <row r="570" spans="4:30" s="100" customFormat="1">
      <c r="D570" s="101"/>
      <c r="E570" s="101"/>
      <c r="F570" s="101"/>
      <c r="G570" s="101"/>
      <c r="H570" s="101"/>
      <c r="I570" s="101"/>
      <c r="J570" s="101"/>
      <c r="K570" s="101"/>
      <c r="L570" s="101"/>
      <c r="M570" s="101"/>
      <c r="T570" s="101"/>
      <c r="V570" s="101"/>
      <c r="Z570" s="101"/>
      <c r="AB570" s="101"/>
      <c r="AD570" s="101"/>
    </row>
  </sheetData>
  <autoFilter ref="A2:AI39" xr:uid="{00000000-0009-0000-0000-000006000000}"/>
  <phoneticPr fontId="1"/>
  <dataValidations count="1">
    <dataValidation type="list" allowBlank="1" showInputMessage="1" showErrorMessage="1" sqref="AC3:AC39 AA3:AA39 Y3:Y39 W3:W39 U3:U39 N3:Q39" xr:uid="{1CB26098-DCEC-42A2-A3C6-052FA53CD77C}">
      <formula1>"○"</formula1>
    </dataValidation>
  </dataValidations>
  <hyperlinks>
    <hyperlink ref="J31" r:id="rId1" xr:uid="{7CCA328A-844E-4C14-A1A8-13F0D8EAF24C}"/>
  </hyperlinks>
  <pageMargins left="0.70866141732283461" right="0.70866141732283461" top="0.74803149606299213" bottom="0.74803149606299213" header="0.31496062992125984" footer="0.31496062992125984"/>
  <pageSetup paperSize="8" scale="52" fitToWidth="0" orientation="landscape"/>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AC08-CD67-4ACC-8F6D-D5061B6CF0EE}">
  <sheetPr>
    <pageSetUpPr fitToPage="1"/>
  </sheetPr>
  <dimension ref="A1:AD578"/>
  <sheetViews>
    <sheetView showGridLines="0" view="pageBreakPreview" zoomScale="70" zoomScaleNormal="100" zoomScaleSheetLayoutView="70" workbookViewId="0">
      <pane xSplit="3" ySplit="2" topLeftCell="D3" activePane="bottomRight" state="frozen"/>
      <selection pane="topRight" activeCell="B2" sqref="B2"/>
      <selection pane="bottomLeft" activeCell="B2" sqref="B2"/>
      <selection pane="bottomRight" activeCell="D34" sqref="D34"/>
    </sheetView>
  </sheetViews>
  <sheetFormatPr defaultColWidth="8.75" defaultRowHeight="14.25"/>
  <cols>
    <col min="1" max="1" width="10.75" style="87" customWidth="1"/>
    <col min="2" max="2" width="15.125" style="87" customWidth="1"/>
    <col min="3" max="3" width="67.625" style="87" customWidth="1"/>
    <col min="4" max="4" width="11.5" style="87" customWidth="1"/>
    <col min="5" max="10" width="11.875" style="87" customWidth="1"/>
    <col min="11" max="11" width="48" style="159" customWidth="1"/>
    <col min="12" max="13" width="11.875" style="87" customWidth="1"/>
    <col min="14" max="15" width="11.875" style="89" customWidth="1"/>
    <col min="16" max="16" width="11.875" style="87" customWidth="1"/>
    <col min="17" max="17" width="11.875" style="89" customWidth="1"/>
    <col min="18" max="18" width="11.875" style="87" customWidth="1"/>
    <col min="19" max="20" width="12.375" style="87" customWidth="1"/>
    <col min="21" max="21" width="12.375" style="89" customWidth="1"/>
    <col min="22" max="24" width="12.375" style="87" customWidth="1"/>
    <col min="25" max="25" width="12.375" style="89" customWidth="1"/>
    <col min="26" max="26" width="12.375" style="87" customWidth="1"/>
    <col min="27" max="27" width="12.375" style="89" customWidth="1"/>
    <col min="28" max="28" width="12.375" style="87" customWidth="1"/>
    <col min="29" max="29" width="12.375" style="89" customWidth="1"/>
    <col min="30" max="30" width="12.375" style="87" customWidth="1"/>
    <col min="31" max="16384" width="8.75" style="87"/>
  </cols>
  <sheetData>
    <row r="1" spans="1:30" customFormat="1" ht="21.75" customHeight="1">
      <c r="A1" s="146" t="s">
        <v>448</v>
      </c>
      <c r="K1" s="11"/>
      <c r="R1" s="19"/>
    </row>
    <row r="2" spans="1:30" s="129" customFormat="1" ht="142.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254" t="s">
        <v>1892</v>
      </c>
      <c r="B3" s="254" t="s">
        <v>1893</v>
      </c>
      <c r="C3" s="254" t="s">
        <v>1894</v>
      </c>
      <c r="D3" s="254" t="s">
        <v>1895</v>
      </c>
      <c r="E3" s="254" t="s">
        <v>1896</v>
      </c>
      <c r="F3" s="254" t="s">
        <v>1897</v>
      </c>
      <c r="G3" s="254" t="s">
        <v>1898</v>
      </c>
      <c r="H3" s="254" t="s">
        <v>1899</v>
      </c>
      <c r="I3" s="254" t="s">
        <v>1900</v>
      </c>
      <c r="J3" s="254" t="s">
        <v>1901</v>
      </c>
      <c r="K3" s="256" t="s">
        <v>1902</v>
      </c>
      <c r="L3" s="254"/>
      <c r="M3" s="254"/>
      <c r="N3" s="255"/>
      <c r="O3" s="255"/>
      <c r="P3" s="254"/>
      <c r="Q3" s="255"/>
      <c r="R3" s="254"/>
      <c r="S3" s="254" t="s">
        <v>1903</v>
      </c>
      <c r="T3" s="254"/>
      <c r="U3" s="255"/>
      <c r="V3" s="254"/>
      <c r="W3" s="254"/>
      <c r="X3" s="254"/>
      <c r="Y3" s="255"/>
      <c r="Z3" s="254"/>
      <c r="AA3" s="255"/>
      <c r="AB3" s="254"/>
      <c r="AC3" s="255"/>
      <c r="AD3" s="254"/>
    </row>
    <row r="4" spans="1:30" s="19" customFormat="1" ht="20.100000000000001" customHeight="1">
      <c r="A4" s="254" t="s">
        <v>1892</v>
      </c>
      <c r="B4" s="254" t="s">
        <v>1893</v>
      </c>
      <c r="C4" s="254" t="s">
        <v>1904</v>
      </c>
      <c r="D4" s="254" t="s">
        <v>1905</v>
      </c>
      <c r="E4" s="254" t="s">
        <v>1906</v>
      </c>
      <c r="F4" s="254" t="s">
        <v>1907</v>
      </c>
      <c r="G4" s="254" t="s">
        <v>1908</v>
      </c>
      <c r="H4" s="254" t="s">
        <v>1909</v>
      </c>
      <c r="I4" s="254" t="s">
        <v>1910</v>
      </c>
      <c r="J4" s="254" t="s">
        <v>1911</v>
      </c>
      <c r="K4" s="256" t="s">
        <v>630</v>
      </c>
      <c r="L4" s="254"/>
      <c r="M4" s="254"/>
      <c r="N4" s="255"/>
      <c r="O4" s="255"/>
      <c r="P4" s="254"/>
      <c r="Q4" s="255"/>
      <c r="R4" s="254"/>
      <c r="S4" s="254" t="s">
        <v>490</v>
      </c>
      <c r="T4" s="254"/>
      <c r="U4" s="255"/>
      <c r="V4" s="254"/>
      <c r="W4" s="254"/>
      <c r="X4" s="254"/>
      <c r="Y4" s="255"/>
      <c r="Z4" s="254"/>
      <c r="AA4" s="255"/>
      <c r="AB4" s="254"/>
      <c r="AC4" s="255"/>
      <c r="AD4" s="254"/>
    </row>
    <row r="5" spans="1:30" s="19" customFormat="1" ht="20.100000000000001" customHeight="1">
      <c r="A5" s="254" t="s">
        <v>1892</v>
      </c>
      <c r="B5" s="254" t="s">
        <v>194</v>
      </c>
      <c r="C5" s="254" t="s">
        <v>1912</v>
      </c>
      <c r="D5" s="254" t="s">
        <v>1913</v>
      </c>
      <c r="E5" s="254" t="s">
        <v>1914</v>
      </c>
      <c r="F5" s="254" t="s">
        <v>1915</v>
      </c>
      <c r="G5" s="254" t="s">
        <v>1916</v>
      </c>
      <c r="H5" s="254" t="s">
        <v>1917</v>
      </c>
      <c r="I5" s="254" t="s">
        <v>1918</v>
      </c>
      <c r="J5" s="254" t="s">
        <v>1919</v>
      </c>
      <c r="K5" s="256" t="s">
        <v>1750</v>
      </c>
      <c r="L5" s="254"/>
      <c r="M5" s="254"/>
      <c r="N5" s="255"/>
      <c r="O5" s="255"/>
      <c r="P5" s="254"/>
      <c r="Q5" s="255"/>
      <c r="R5" s="254" t="s">
        <v>631</v>
      </c>
      <c r="S5" s="254" t="s">
        <v>1903</v>
      </c>
      <c r="T5" s="254"/>
      <c r="U5" s="255"/>
      <c r="V5" s="254"/>
      <c r="W5" s="254"/>
      <c r="X5" s="254"/>
      <c r="Y5" s="255"/>
      <c r="Z5" s="254"/>
      <c r="AA5" s="255"/>
      <c r="AB5" s="254"/>
      <c r="AC5" s="255"/>
      <c r="AD5" s="254"/>
    </row>
    <row r="6" spans="1:30" s="19" customFormat="1" ht="20.100000000000001" customHeight="1">
      <c r="A6" s="254" t="s">
        <v>1892</v>
      </c>
      <c r="B6" s="254" t="s">
        <v>100</v>
      </c>
      <c r="C6" s="254" t="s">
        <v>1920</v>
      </c>
      <c r="D6" s="254" t="s">
        <v>1921</v>
      </c>
      <c r="E6" s="254" t="s">
        <v>1922</v>
      </c>
      <c r="F6" s="254" t="s">
        <v>1923</v>
      </c>
      <c r="G6" s="254" t="s">
        <v>1924</v>
      </c>
      <c r="H6" s="254" t="s">
        <v>1925</v>
      </c>
      <c r="I6" s="254" t="s">
        <v>1926</v>
      </c>
      <c r="J6" s="254"/>
      <c r="K6" s="256" t="s">
        <v>1927</v>
      </c>
      <c r="L6" s="254"/>
      <c r="M6" s="254"/>
      <c r="N6" s="255"/>
      <c r="O6" s="255"/>
      <c r="P6" s="254"/>
      <c r="Q6" s="255"/>
      <c r="R6" s="254" t="s">
        <v>631</v>
      </c>
      <c r="S6" s="254" t="s">
        <v>1903</v>
      </c>
      <c r="T6" s="254"/>
      <c r="U6" s="255"/>
      <c r="V6" s="254"/>
      <c r="W6" s="254"/>
      <c r="X6" s="254"/>
      <c r="Y6" s="255"/>
      <c r="Z6" s="254"/>
      <c r="AA6" s="255"/>
      <c r="AB6" s="254"/>
      <c r="AC6" s="255"/>
      <c r="AD6" s="254"/>
    </row>
    <row r="7" spans="1:30" s="19" customFormat="1" ht="20.100000000000001" customHeight="1">
      <c r="A7" s="254" t="s">
        <v>1892</v>
      </c>
      <c r="B7" s="254" t="s">
        <v>147</v>
      </c>
      <c r="C7" s="254" t="s">
        <v>1928</v>
      </c>
      <c r="D7" s="254" t="s">
        <v>1929</v>
      </c>
      <c r="E7" s="254" t="s">
        <v>1930</v>
      </c>
      <c r="F7" s="254" t="s">
        <v>1931</v>
      </c>
      <c r="G7" s="254" t="s">
        <v>1932</v>
      </c>
      <c r="H7" s="254" t="s">
        <v>1933</v>
      </c>
      <c r="I7" s="254" t="s">
        <v>1934</v>
      </c>
      <c r="J7" s="254"/>
      <c r="K7" s="256" t="s">
        <v>1484</v>
      </c>
      <c r="L7" s="254"/>
      <c r="M7" s="254"/>
      <c r="N7" s="255"/>
      <c r="O7" s="255"/>
      <c r="P7" s="254"/>
      <c r="Q7" s="255"/>
      <c r="R7" s="254"/>
      <c r="S7" s="254" t="s">
        <v>1903</v>
      </c>
      <c r="T7" s="254"/>
      <c r="U7" s="255"/>
      <c r="V7" s="254"/>
      <c r="W7" s="254"/>
      <c r="X7" s="254"/>
      <c r="Y7" s="255"/>
      <c r="Z7" s="254"/>
      <c r="AA7" s="255"/>
      <c r="AB7" s="254"/>
      <c r="AC7" s="255"/>
      <c r="AD7" s="254"/>
    </row>
    <row r="8" spans="1:30" s="19" customFormat="1" ht="20.100000000000001" customHeight="1">
      <c r="A8" s="254" t="s">
        <v>1892</v>
      </c>
      <c r="B8" s="254" t="s">
        <v>1893</v>
      </c>
      <c r="C8" s="254" t="s">
        <v>1935</v>
      </c>
      <c r="D8" s="254" t="s">
        <v>1936</v>
      </c>
      <c r="E8" s="254" t="s">
        <v>1937</v>
      </c>
      <c r="F8" s="254" t="s">
        <v>1938</v>
      </c>
      <c r="G8" s="254" t="s">
        <v>1939</v>
      </c>
      <c r="H8" s="254" t="s">
        <v>1940</v>
      </c>
      <c r="I8" s="254" t="s">
        <v>1941</v>
      </c>
      <c r="J8" s="254" t="s">
        <v>1942</v>
      </c>
      <c r="K8" s="256" t="s">
        <v>1943</v>
      </c>
      <c r="L8" s="254"/>
      <c r="M8" s="254"/>
      <c r="N8" s="255"/>
      <c r="O8" s="255"/>
      <c r="P8" s="254"/>
      <c r="Q8" s="255"/>
      <c r="R8" s="254" t="s">
        <v>631</v>
      </c>
      <c r="S8" s="254" t="s">
        <v>1903</v>
      </c>
      <c r="T8" s="254"/>
      <c r="U8" s="255"/>
      <c r="V8" s="254"/>
      <c r="W8" s="254"/>
      <c r="X8" s="254"/>
      <c r="Y8" s="255"/>
      <c r="Z8" s="254"/>
      <c r="AA8" s="255"/>
      <c r="AB8" s="254"/>
      <c r="AC8" s="255"/>
      <c r="AD8" s="254"/>
    </row>
    <row r="9" spans="1:30" s="19" customFormat="1" ht="42.75">
      <c r="A9" s="254" t="s">
        <v>1892</v>
      </c>
      <c r="B9" s="254" t="s">
        <v>147</v>
      </c>
      <c r="C9" s="254" t="s">
        <v>1944</v>
      </c>
      <c r="D9" s="254" t="s">
        <v>1945</v>
      </c>
      <c r="E9" s="254" t="s">
        <v>1946</v>
      </c>
      <c r="F9" s="254" t="s">
        <v>1947</v>
      </c>
      <c r="G9" s="254" t="s">
        <v>1948</v>
      </c>
      <c r="H9" s="254" t="s">
        <v>1949</v>
      </c>
      <c r="I9" s="254" t="s">
        <v>1950</v>
      </c>
      <c r="J9" s="254" t="s">
        <v>1951</v>
      </c>
      <c r="K9" s="256" t="s">
        <v>1952</v>
      </c>
      <c r="L9" s="256" t="s">
        <v>503</v>
      </c>
      <c r="M9" s="254"/>
      <c r="N9" s="255" t="s">
        <v>487</v>
      </c>
      <c r="O9" s="255" t="s">
        <v>487</v>
      </c>
      <c r="P9" s="254"/>
      <c r="Q9" s="255"/>
      <c r="R9" s="254" t="s">
        <v>383</v>
      </c>
      <c r="S9" s="254" t="s">
        <v>490</v>
      </c>
      <c r="T9" s="254" t="s">
        <v>1953</v>
      </c>
      <c r="U9" s="255"/>
      <c r="V9" s="254"/>
      <c r="W9" s="254"/>
      <c r="X9" s="254"/>
      <c r="Y9" s="255"/>
      <c r="Z9" s="254"/>
      <c r="AA9" s="255"/>
      <c r="AB9" s="254"/>
      <c r="AC9" s="255" t="s">
        <v>487</v>
      </c>
      <c r="AD9" s="256" t="s">
        <v>1954</v>
      </c>
    </row>
    <row r="10" spans="1:30" s="19" customFormat="1" ht="20.100000000000001" customHeight="1">
      <c r="A10" s="254" t="s">
        <v>1892</v>
      </c>
      <c r="B10" s="254" t="s">
        <v>1893</v>
      </c>
      <c r="C10" s="254" t="s">
        <v>1955</v>
      </c>
      <c r="D10" s="254" t="s">
        <v>1956</v>
      </c>
      <c r="E10" s="254" t="s">
        <v>1957</v>
      </c>
      <c r="F10" s="254" t="s">
        <v>1958</v>
      </c>
      <c r="G10" s="254" t="s">
        <v>1959</v>
      </c>
      <c r="H10" s="254" t="s">
        <v>1960</v>
      </c>
      <c r="I10" s="254" t="s">
        <v>1961</v>
      </c>
      <c r="J10" s="254"/>
      <c r="K10" s="256" t="s">
        <v>1010</v>
      </c>
      <c r="L10" s="254"/>
      <c r="M10" s="254"/>
      <c r="N10" s="255"/>
      <c r="O10" s="255"/>
      <c r="P10" s="254"/>
      <c r="Q10" s="255"/>
      <c r="R10" s="254"/>
      <c r="S10" s="254" t="s">
        <v>1903</v>
      </c>
      <c r="T10" s="254"/>
      <c r="U10" s="255"/>
      <c r="V10" s="254"/>
      <c r="W10" s="254"/>
      <c r="X10" s="254"/>
      <c r="Y10" s="255"/>
      <c r="Z10" s="254"/>
      <c r="AA10" s="255"/>
      <c r="AB10" s="254"/>
      <c r="AC10" s="255"/>
      <c r="AD10" s="254"/>
    </row>
    <row r="11" spans="1:30" s="19" customFormat="1" ht="20.100000000000001" customHeight="1">
      <c r="A11" s="254" t="s">
        <v>1892</v>
      </c>
      <c r="B11" s="254" t="s">
        <v>1893</v>
      </c>
      <c r="C11" s="254" t="s">
        <v>1962</v>
      </c>
      <c r="D11" s="254" t="s">
        <v>1963</v>
      </c>
      <c r="E11" s="254" t="s">
        <v>1964</v>
      </c>
      <c r="F11" s="254" t="s">
        <v>1965</v>
      </c>
      <c r="G11" s="254" t="s">
        <v>1966</v>
      </c>
      <c r="H11" s="254" t="s">
        <v>1967</v>
      </c>
      <c r="I11" s="254" t="s">
        <v>1968</v>
      </c>
      <c r="J11" s="254"/>
      <c r="K11" s="256" t="s">
        <v>1484</v>
      </c>
      <c r="L11" s="254"/>
      <c r="M11" s="254"/>
      <c r="N11" s="255"/>
      <c r="O11" s="255"/>
      <c r="P11" s="254"/>
      <c r="Q11" s="255"/>
      <c r="R11" s="254"/>
      <c r="S11" s="254" t="s">
        <v>1903</v>
      </c>
      <c r="T11" s="254"/>
      <c r="U11" s="255"/>
      <c r="V11" s="254"/>
      <c r="W11" s="254"/>
      <c r="X11" s="254"/>
      <c r="Y11" s="255"/>
      <c r="Z11" s="254"/>
      <c r="AA11" s="255"/>
      <c r="AB11" s="254"/>
      <c r="AC11" s="255"/>
      <c r="AD11" s="254"/>
    </row>
    <row r="12" spans="1:30" s="19" customFormat="1" ht="71.25">
      <c r="A12" s="254" t="s">
        <v>1892</v>
      </c>
      <c r="B12" s="254" t="s">
        <v>194</v>
      </c>
      <c r="C12" s="254" t="s">
        <v>1969</v>
      </c>
      <c r="D12" s="254" t="s">
        <v>1970</v>
      </c>
      <c r="E12" s="254" t="s">
        <v>1971</v>
      </c>
      <c r="F12" s="254" t="s">
        <v>1972</v>
      </c>
      <c r="G12" s="254" t="s">
        <v>1973</v>
      </c>
      <c r="H12" s="254" t="s">
        <v>1974</v>
      </c>
      <c r="I12" s="254" t="s">
        <v>1975</v>
      </c>
      <c r="J12" s="254" t="s">
        <v>1976</v>
      </c>
      <c r="K12" s="256" t="s">
        <v>1977</v>
      </c>
      <c r="L12" s="256" t="s">
        <v>486</v>
      </c>
      <c r="M12" s="254"/>
      <c r="N12" s="255" t="s">
        <v>487</v>
      </c>
      <c r="O12" s="255" t="s">
        <v>487</v>
      </c>
      <c r="P12" s="254"/>
      <c r="Q12" s="255"/>
      <c r="R12" s="254" t="s">
        <v>383</v>
      </c>
      <c r="S12" s="254" t="s">
        <v>490</v>
      </c>
      <c r="T12" s="254" t="s">
        <v>1953</v>
      </c>
      <c r="U12" s="255"/>
      <c r="V12" s="254"/>
      <c r="W12" s="254"/>
      <c r="X12" s="254"/>
      <c r="Y12" s="255"/>
      <c r="Z12" s="254"/>
      <c r="AA12" s="255"/>
      <c r="AB12" s="254"/>
      <c r="AC12" s="255" t="s">
        <v>487</v>
      </c>
      <c r="AD12" s="256" t="s">
        <v>1978</v>
      </c>
    </row>
    <row r="13" spans="1:30" s="19" customFormat="1" ht="28.5">
      <c r="A13" s="254" t="s">
        <v>1892</v>
      </c>
      <c r="B13" s="254" t="s">
        <v>1893</v>
      </c>
      <c r="C13" s="254" t="s">
        <v>1979</v>
      </c>
      <c r="D13" s="254" t="s">
        <v>1980</v>
      </c>
      <c r="E13" s="254" t="s">
        <v>1981</v>
      </c>
      <c r="F13" s="254" t="s">
        <v>1982</v>
      </c>
      <c r="G13" s="254" t="s">
        <v>1983</v>
      </c>
      <c r="H13" s="254" t="s">
        <v>1984</v>
      </c>
      <c r="I13" s="254" t="s">
        <v>1985</v>
      </c>
      <c r="J13" s="254" t="s">
        <v>1986</v>
      </c>
      <c r="K13" s="256" t="s">
        <v>1987</v>
      </c>
      <c r="L13" s="254"/>
      <c r="M13" s="254"/>
      <c r="N13" s="255"/>
      <c r="O13" s="255"/>
      <c r="P13" s="254"/>
      <c r="Q13" s="255"/>
      <c r="R13" s="254" t="s">
        <v>631</v>
      </c>
      <c r="S13" s="254" t="s">
        <v>1903</v>
      </c>
      <c r="T13" s="254"/>
      <c r="U13" s="255"/>
      <c r="V13" s="254"/>
      <c r="W13" s="254"/>
      <c r="X13" s="254"/>
      <c r="Y13" s="255"/>
      <c r="Z13" s="254"/>
      <c r="AA13" s="255"/>
      <c r="AB13" s="254"/>
      <c r="AC13" s="255"/>
      <c r="AD13" s="254"/>
    </row>
    <row r="14" spans="1:30" s="19" customFormat="1" ht="20.100000000000001" customHeight="1">
      <c r="A14" s="254" t="s">
        <v>1892</v>
      </c>
      <c r="B14" s="254" t="s">
        <v>194</v>
      </c>
      <c r="C14" s="254" t="s">
        <v>1988</v>
      </c>
      <c r="D14" s="254" t="s">
        <v>1989</v>
      </c>
      <c r="E14" s="254" t="s">
        <v>1914</v>
      </c>
      <c r="F14" s="254" t="s">
        <v>1990</v>
      </c>
      <c r="G14" s="254" t="s">
        <v>1991</v>
      </c>
      <c r="H14" s="254" t="s">
        <v>1992</v>
      </c>
      <c r="I14" s="254" t="s">
        <v>1993</v>
      </c>
      <c r="J14" s="254"/>
      <c r="K14" s="256" t="s">
        <v>1750</v>
      </c>
      <c r="L14" s="254" t="s">
        <v>958</v>
      </c>
      <c r="M14" s="254"/>
      <c r="N14" s="255"/>
      <c r="O14" s="255"/>
      <c r="P14" s="254"/>
      <c r="Q14" s="255"/>
      <c r="R14" s="254"/>
      <c r="S14" s="254" t="s">
        <v>1994</v>
      </c>
      <c r="T14" s="254"/>
      <c r="U14" s="255"/>
      <c r="V14" s="254"/>
      <c r="W14" s="254"/>
      <c r="X14" s="254"/>
      <c r="Y14" s="255"/>
      <c r="Z14" s="254"/>
      <c r="AA14" s="255"/>
      <c r="AB14" s="254"/>
      <c r="AC14" s="255"/>
      <c r="AD14" s="254"/>
    </row>
    <row r="15" spans="1:30" s="19" customFormat="1" ht="20.100000000000001" customHeight="1">
      <c r="A15" s="254" t="s">
        <v>1892</v>
      </c>
      <c r="B15" s="254" t="s">
        <v>1893</v>
      </c>
      <c r="C15" s="254" t="s">
        <v>1995</v>
      </c>
      <c r="D15" s="254" t="s">
        <v>1996</v>
      </c>
      <c r="E15" s="254" t="s">
        <v>1997</v>
      </c>
      <c r="F15" s="254" t="s">
        <v>1998</v>
      </c>
      <c r="G15" s="254" t="s">
        <v>1999</v>
      </c>
      <c r="H15" s="254" t="s">
        <v>2000</v>
      </c>
      <c r="I15" s="254" t="s">
        <v>2001</v>
      </c>
      <c r="J15" s="254" t="s">
        <v>2002</v>
      </c>
      <c r="K15" s="256" t="s">
        <v>1010</v>
      </c>
      <c r="L15" s="254"/>
      <c r="M15" s="254"/>
      <c r="N15" s="255"/>
      <c r="O15" s="255"/>
      <c r="P15" s="254"/>
      <c r="Q15" s="255"/>
      <c r="R15" s="254"/>
      <c r="S15" s="254" t="s">
        <v>1903</v>
      </c>
      <c r="T15" s="254"/>
      <c r="U15" s="255"/>
      <c r="V15" s="254"/>
      <c r="W15" s="254"/>
      <c r="X15" s="254"/>
      <c r="Y15" s="255"/>
      <c r="Z15" s="254"/>
      <c r="AA15" s="255"/>
      <c r="AB15" s="254"/>
      <c r="AC15" s="255"/>
      <c r="AD15" s="254"/>
    </row>
    <row r="16" spans="1:30" s="19" customFormat="1" ht="88.5" customHeight="1">
      <c r="A16" s="254" t="s">
        <v>1892</v>
      </c>
      <c r="B16" s="254" t="s">
        <v>100</v>
      </c>
      <c r="C16" s="254" t="s">
        <v>2003</v>
      </c>
      <c r="D16" s="254" t="s">
        <v>2004</v>
      </c>
      <c r="E16" s="254" t="s">
        <v>2005</v>
      </c>
      <c r="F16" s="254" t="s">
        <v>2006</v>
      </c>
      <c r="G16" s="254" t="s">
        <v>2007</v>
      </c>
      <c r="H16" s="254" t="s">
        <v>2008</v>
      </c>
      <c r="I16" s="254" t="s">
        <v>2009</v>
      </c>
      <c r="J16" s="254" t="s">
        <v>2010</v>
      </c>
      <c r="K16" s="256" t="s">
        <v>2011</v>
      </c>
      <c r="L16" s="256" t="s">
        <v>2012</v>
      </c>
      <c r="M16" s="254"/>
      <c r="N16" s="255" t="s">
        <v>487</v>
      </c>
      <c r="O16" s="255" t="s">
        <v>487</v>
      </c>
      <c r="P16" s="254"/>
      <c r="Q16" s="255"/>
      <c r="R16" s="254" t="s">
        <v>383</v>
      </c>
      <c r="S16" s="254" t="s">
        <v>490</v>
      </c>
      <c r="T16" s="254" t="s">
        <v>2013</v>
      </c>
      <c r="U16" s="255"/>
      <c r="V16" s="254"/>
      <c r="W16" s="254"/>
      <c r="X16" s="254"/>
      <c r="Y16" s="255"/>
      <c r="Z16" s="254"/>
      <c r="AA16" s="255"/>
      <c r="AB16" s="254"/>
      <c r="AC16" s="255" t="s">
        <v>487</v>
      </c>
      <c r="AD16" s="256" t="s">
        <v>2014</v>
      </c>
    </row>
    <row r="17" spans="1:30" s="19" customFormat="1" ht="71.25">
      <c r="A17" s="254" t="s">
        <v>1892</v>
      </c>
      <c r="B17" s="254" t="s">
        <v>1893</v>
      </c>
      <c r="C17" s="254" t="s">
        <v>2015</v>
      </c>
      <c r="D17" s="254" t="s">
        <v>2016</v>
      </c>
      <c r="E17" s="254" t="s">
        <v>2017</v>
      </c>
      <c r="F17" s="254" t="s">
        <v>2018</v>
      </c>
      <c r="G17" s="254" t="s">
        <v>2019</v>
      </c>
      <c r="H17" s="254" t="s">
        <v>2020</v>
      </c>
      <c r="I17" s="254" t="s">
        <v>2021</v>
      </c>
      <c r="J17" s="254" t="s">
        <v>2022</v>
      </c>
      <c r="K17" s="256" t="s">
        <v>2023</v>
      </c>
      <c r="L17" s="256" t="s">
        <v>486</v>
      </c>
      <c r="M17" s="254"/>
      <c r="N17" s="255" t="s">
        <v>487</v>
      </c>
      <c r="O17" s="255" t="s">
        <v>487</v>
      </c>
      <c r="P17" s="254"/>
      <c r="Q17" s="255"/>
      <c r="R17" s="254" t="s">
        <v>383</v>
      </c>
      <c r="S17" s="254" t="s">
        <v>490</v>
      </c>
      <c r="T17" s="254" t="s">
        <v>1953</v>
      </c>
      <c r="U17" s="255"/>
      <c r="V17" s="254"/>
      <c r="W17" s="254"/>
      <c r="X17" s="254"/>
      <c r="Y17" s="255"/>
      <c r="Z17" s="254"/>
      <c r="AA17" s="255" t="s">
        <v>487</v>
      </c>
      <c r="AB17" s="254" t="s">
        <v>2024</v>
      </c>
      <c r="AC17" s="255"/>
      <c r="AD17" s="254"/>
    </row>
    <row r="18" spans="1:30" s="19" customFormat="1" ht="114">
      <c r="A18" s="254" t="s">
        <v>1892</v>
      </c>
      <c r="B18" s="254" t="s">
        <v>1893</v>
      </c>
      <c r="C18" s="254" t="s">
        <v>2025</v>
      </c>
      <c r="D18" s="254" t="s">
        <v>2026</v>
      </c>
      <c r="E18" s="254" t="s">
        <v>2027</v>
      </c>
      <c r="F18" s="254" t="s">
        <v>2028</v>
      </c>
      <c r="G18" s="254" t="s">
        <v>2029</v>
      </c>
      <c r="H18" s="254" t="s">
        <v>2030</v>
      </c>
      <c r="I18" s="254" t="s">
        <v>2031</v>
      </c>
      <c r="J18" s="267" t="s">
        <v>2032</v>
      </c>
      <c r="K18" s="256" t="s">
        <v>2033</v>
      </c>
      <c r="L18" s="256" t="s">
        <v>486</v>
      </c>
      <c r="M18" s="254"/>
      <c r="N18" s="255" t="s">
        <v>487</v>
      </c>
      <c r="O18" s="255"/>
      <c r="P18" s="254"/>
      <c r="Q18" s="255" t="s">
        <v>395</v>
      </c>
      <c r="R18" s="254" t="s">
        <v>383</v>
      </c>
      <c r="S18" s="254" t="s">
        <v>490</v>
      </c>
      <c r="T18" s="254" t="s">
        <v>1953</v>
      </c>
      <c r="U18" s="255"/>
      <c r="V18" s="254"/>
      <c r="W18" s="254"/>
      <c r="X18" s="254"/>
      <c r="Y18" s="255"/>
      <c r="Z18" s="254"/>
      <c r="AA18" s="255" t="s">
        <v>487</v>
      </c>
      <c r="AB18" s="256" t="s">
        <v>2034</v>
      </c>
      <c r="AC18" s="255"/>
      <c r="AD18" s="256" t="s">
        <v>2035</v>
      </c>
    </row>
    <row r="19" spans="1:30" s="19" customFormat="1" ht="20.100000000000001" customHeight="1">
      <c r="A19" s="254" t="s">
        <v>1892</v>
      </c>
      <c r="B19" s="254" t="s">
        <v>100</v>
      </c>
      <c r="C19" s="254" t="s">
        <v>2036</v>
      </c>
      <c r="D19" s="254" t="s">
        <v>2037</v>
      </c>
      <c r="E19" s="254" t="s">
        <v>2038</v>
      </c>
      <c r="F19" s="254" t="s">
        <v>2039</v>
      </c>
      <c r="G19" s="254" t="s">
        <v>2040</v>
      </c>
      <c r="H19" s="254" t="s">
        <v>2041</v>
      </c>
      <c r="I19" s="254" t="s">
        <v>2042</v>
      </c>
      <c r="J19" s="254"/>
      <c r="K19" s="256" t="s">
        <v>2043</v>
      </c>
      <c r="L19" s="254"/>
      <c r="M19" s="254"/>
      <c r="N19" s="255"/>
      <c r="O19" s="255"/>
      <c r="P19" s="254"/>
      <c r="Q19" s="255"/>
      <c r="R19" s="254" t="s">
        <v>631</v>
      </c>
      <c r="S19" s="254" t="s">
        <v>1903</v>
      </c>
      <c r="T19" s="254"/>
      <c r="U19" s="255"/>
      <c r="V19" s="254" t="s">
        <v>2044</v>
      </c>
      <c r="W19" s="254"/>
      <c r="X19" s="254"/>
      <c r="Y19" s="255"/>
      <c r="Z19" s="254"/>
      <c r="AA19" s="255"/>
      <c r="AB19" s="254"/>
      <c r="AC19" s="255"/>
      <c r="AD19" s="254"/>
    </row>
    <row r="20" spans="1:30" s="20" customFormat="1" ht="57">
      <c r="A20" s="254" t="s">
        <v>1892</v>
      </c>
      <c r="B20" s="254" t="s">
        <v>1893</v>
      </c>
      <c r="C20" s="254" t="s">
        <v>2045</v>
      </c>
      <c r="D20" s="254" t="s">
        <v>2046</v>
      </c>
      <c r="E20" s="254" t="s">
        <v>2047</v>
      </c>
      <c r="F20" s="254" t="s">
        <v>2048</v>
      </c>
      <c r="G20" s="254" t="s">
        <v>2049</v>
      </c>
      <c r="H20" s="254" t="s">
        <v>2050</v>
      </c>
      <c r="I20" s="254" t="s">
        <v>2051</v>
      </c>
      <c r="J20" s="254" t="s">
        <v>2052</v>
      </c>
      <c r="K20" s="256" t="s">
        <v>2053</v>
      </c>
      <c r="L20" s="256" t="s">
        <v>2054</v>
      </c>
      <c r="M20" s="254"/>
      <c r="N20" s="255"/>
      <c r="O20" s="255" t="s">
        <v>395</v>
      </c>
      <c r="P20" s="254"/>
      <c r="Q20" s="255"/>
      <c r="R20" s="254" t="s">
        <v>383</v>
      </c>
      <c r="S20" s="254" t="s">
        <v>384</v>
      </c>
      <c r="T20" s="254" t="s">
        <v>2055</v>
      </c>
      <c r="U20" s="255"/>
      <c r="V20" s="254"/>
      <c r="W20" s="254"/>
      <c r="X20" s="254"/>
      <c r="Y20" s="255"/>
      <c r="Z20" s="254"/>
      <c r="AA20" s="255"/>
      <c r="AB20" s="254"/>
      <c r="AC20" s="255"/>
      <c r="AD20" s="254"/>
    </row>
    <row r="21" spans="1:30" s="20" customFormat="1" ht="20.100000000000001" customHeight="1">
      <c r="A21" s="254" t="s">
        <v>1892</v>
      </c>
      <c r="B21" s="254" t="s">
        <v>1893</v>
      </c>
      <c r="C21" s="254" t="s">
        <v>2056</v>
      </c>
      <c r="D21" s="254" t="s">
        <v>2057</v>
      </c>
      <c r="E21" s="254" t="s">
        <v>2058</v>
      </c>
      <c r="F21" s="254" t="s">
        <v>2059</v>
      </c>
      <c r="G21" s="254" t="s">
        <v>2060</v>
      </c>
      <c r="H21" s="254" t="s">
        <v>2061</v>
      </c>
      <c r="I21" s="254" t="s">
        <v>2062</v>
      </c>
      <c r="J21" s="254"/>
      <c r="K21" s="256" t="s">
        <v>2063</v>
      </c>
      <c r="L21" s="254"/>
      <c r="M21" s="254"/>
      <c r="N21" s="255"/>
      <c r="O21" s="255"/>
      <c r="P21" s="254"/>
      <c r="Q21" s="255"/>
      <c r="R21" s="254" t="s">
        <v>386</v>
      </c>
      <c r="S21" s="254" t="s">
        <v>852</v>
      </c>
      <c r="T21" s="254"/>
      <c r="U21" s="255"/>
      <c r="V21" s="254"/>
      <c r="W21" s="254"/>
      <c r="X21" s="254"/>
      <c r="Y21" s="255"/>
      <c r="Z21" s="254"/>
      <c r="AA21" s="255"/>
      <c r="AB21" s="254"/>
      <c r="AC21" s="255"/>
      <c r="AD21" s="254"/>
    </row>
    <row r="22" spans="1:30" s="20" customFormat="1" ht="20.100000000000001" customHeight="1">
      <c r="A22" s="254" t="s">
        <v>1892</v>
      </c>
      <c r="B22" s="254" t="s">
        <v>1893</v>
      </c>
      <c r="C22" s="254" t="s">
        <v>2064</v>
      </c>
      <c r="D22" s="254" t="s">
        <v>2065</v>
      </c>
      <c r="E22" s="254" t="s">
        <v>2066</v>
      </c>
      <c r="F22" s="254" t="s">
        <v>2067</v>
      </c>
      <c r="G22" s="254" t="s">
        <v>2068</v>
      </c>
      <c r="H22" s="254" t="s">
        <v>2069</v>
      </c>
      <c r="I22" s="254" t="s">
        <v>2070</v>
      </c>
      <c r="J22" s="254" t="s">
        <v>2071</v>
      </c>
      <c r="K22" s="256" t="s">
        <v>2063</v>
      </c>
      <c r="L22" s="254" t="s">
        <v>2072</v>
      </c>
      <c r="M22" s="254"/>
      <c r="N22" s="255"/>
      <c r="O22" s="255"/>
      <c r="P22" s="254"/>
      <c r="Q22" s="255"/>
      <c r="R22" s="254" t="s">
        <v>383</v>
      </c>
      <c r="S22" s="254" t="s">
        <v>384</v>
      </c>
      <c r="T22" s="254" t="s">
        <v>2055</v>
      </c>
      <c r="U22" s="255"/>
      <c r="V22" s="254"/>
      <c r="W22" s="254"/>
      <c r="X22" s="254"/>
      <c r="Y22" s="255"/>
      <c r="Z22" s="254"/>
      <c r="AA22" s="255"/>
      <c r="AB22" s="254"/>
      <c r="AC22" s="255" t="s">
        <v>487</v>
      </c>
      <c r="AD22" s="254" t="s">
        <v>2073</v>
      </c>
    </row>
    <row r="23" spans="1:30" s="20" customFormat="1" ht="114">
      <c r="A23" s="254" t="s">
        <v>1892</v>
      </c>
      <c r="B23" s="254" t="s">
        <v>1893</v>
      </c>
      <c r="C23" s="254" t="s">
        <v>2074</v>
      </c>
      <c r="D23" s="254" t="s">
        <v>2075</v>
      </c>
      <c r="E23" s="254" t="s">
        <v>2076</v>
      </c>
      <c r="F23" s="254" t="s">
        <v>2077</v>
      </c>
      <c r="G23" s="254" t="s">
        <v>2078</v>
      </c>
      <c r="H23" s="254" t="s">
        <v>2079</v>
      </c>
      <c r="I23" s="254" t="s">
        <v>2080</v>
      </c>
      <c r="J23" s="254" t="s">
        <v>2081</v>
      </c>
      <c r="K23" s="256" t="s">
        <v>2082</v>
      </c>
      <c r="L23" s="256" t="s">
        <v>2083</v>
      </c>
      <c r="M23" s="254"/>
      <c r="N23" s="255"/>
      <c r="O23" s="255"/>
      <c r="P23" s="254"/>
      <c r="Q23" s="255"/>
      <c r="R23" s="254" t="s">
        <v>383</v>
      </c>
      <c r="S23" s="254" t="s">
        <v>384</v>
      </c>
      <c r="T23" s="254" t="s">
        <v>2055</v>
      </c>
      <c r="U23" s="255"/>
      <c r="V23" s="254"/>
      <c r="W23" s="254"/>
      <c r="X23" s="254"/>
      <c r="Y23" s="255"/>
      <c r="Z23" s="254"/>
      <c r="AA23" s="255" t="s">
        <v>487</v>
      </c>
      <c r="AB23" s="256" t="s">
        <v>2084</v>
      </c>
      <c r="AC23" s="255" t="s">
        <v>487</v>
      </c>
      <c r="AD23" s="256" t="s">
        <v>2085</v>
      </c>
    </row>
    <row r="24" spans="1:30" s="20" customFormat="1" ht="20.25" customHeight="1">
      <c r="A24" s="254" t="s">
        <v>1892</v>
      </c>
      <c r="B24" s="254" t="s">
        <v>194</v>
      </c>
      <c r="C24" s="254" t="s">
        <v>2086</v>
      </c>
      <c r="D24" s="254" t="s">
        <v>2087</v>
      </c>
      <c r="E24" s="254" t="s">
        <v>2088</v>
      </c>
      <c r="F24" s="254" t="s">
        <v>2089</v>
      </c>
      <c r="G24" s="254" t="s">
        <v>2090</v>
      </c>
      <c r="H24" s="254" t="s">
        <v>2091</v>
      </c>
      <c r="I24" s="254" t="s">
        <v>2092</v>
      </c>
      <c r="J24" s="254" t="s">
        <v>2093</v>
      </c>
      <c r="K24" s="256" t="s">
        <v>2063</v>
      </c>
      <c r="L24" s="254" t="s">
        <v>1759</v>
      </c>
      <c r="M24" s="254" t="s">
        <v>2094</v>
      </c>
      <c r="N24" s="255"/>
      <c r="O24" s="255"/>
      <c r="P24" s="254"/>
      <c r="Q24" s="255"/>
      <c r="R24" s="254" t="s">
        <v>386</v>
      </c>
      <c r="S24" s="254" t="s">
        <v>852</v>
      </c>
      <c r="T24" s="254"/>
      <c r="U24" s="255"/>
      <c r="V24" s="254"/>
      <c r="W24" s="254"/>
      <c r="X24" s="254"/>
      <c r="Y24" s="255"/>
      <c r="Z24" s="254"/>
      <c r="AA24" s="255"/>
      <c r="AB24" s="254"/>
      <c r="AC24" s="255"/>
      <c r="AD24" s="254"/>
    </row>
    <row r="25" spans="1:30" s="20" customFormat="1" ht="57">
      <c r="A25" s="254" t="s">
        <v>1892</v>
      </c>
      <c r="B25" s="254" t="s">
        <v>100</v>
      </c>
      <c r="C25" s="254" t="s">
        <v>2095</v>
      </c>
      <c r="D25" s="254" t="s">
        <v>2096</v>
      </c>
      <c r="E25" s="254" t="s">
        <v>2097</v>
      </c>
      <c r="F25" s="254" t="s">
        <v>2098</v>
      </c>
      <c r="G25" s="254" t="s">
        <v>2099</v>
      </c>
      <c r="H25" s="254" t="s">
        <v>2100</v>
      </c>
      <c r="I25" s="254" t="s">
        <v>2101</v>
      </c>
      <c r="J25" s="284" t="s">
        <v>2102</v>
      </c>
      <c r="K25" s="256" t="s">
        <v>2103</v>
      </c>
      <c r="L25" s="256" t="s">
        <v>2104</v>
      </c>
      <c r="M25" s="254" t="s">
        <v>2105</v>
      </c>
      <c r="N25" s="255"/>
      <c r="O25" s="255"/>
      <c r="P25" s="254"/>
      <c r="Q25" s="255"/>
      <c r="R25" s="254" t="s">
        <v>631</v>
      </c>
      <c r="S25" s="254" t="s">
        <v>2106</v>
      </c>
      <c r="T25" s="254"/>
      <c r="U25" s="255" t="s">
        <v>487</v>
      </c>
      <c r="V25" s="254" t="s">
        <v>2107</v>
      </c>
      <c r="W25" s="254"/>
      <c r="X25" s="254"/>
      <c r="Y25" s="255"/>
      <c r="Z25" s="254"/>
      <c r="AA25" s="255"/>
      <c r="AB25" s="254"/>
      <c r="AC25" s="255"/>
      <c r="AD25" s="254"/>
    </row>
    <row r="26" spans="1:30" s="20" customFormat="1" ht="28.5">
      <c r="A26" s="254" t="s">
        <v>1892</v>
      </c>
      <c r="B26" s="254" t="s">
        <v>194</v>
      </c>
      <c r="C26" s="254" t="s">
        <v>2108</v>
      </c>
      <c r="D26" s="338" t="s">
        <v>2109</v>
      </c>
      <c r="E26" s="338" t="s">
        <v>2110</v>
      </c>
      <c r="F26" s="338" t="s">
        <v>2111</v>
      </c>
      <c r="G26" s="338" t="s">
        <v>2112</v>
      </c>
      <c r="H26" s="338" t="s">
        <v>2113</v>
      </c>
      <c r="I26" s="318" t="s">
        <v>2114</v>
      </c>
      <c r="J26" s="338" t="s">
        <v>2115</v>
      </c>
      <c r="K26" s="339" t="s">
        <v>2116</v>
      </c>
      <c r="L26" s="338" t="s">
        <v>2117</v>
      </c>
      <c r="M26" s="338" t="s">
        <v>1040</v>
      </c>
      <c r="N26" s="340"/>
      <c r="O26" s="340"/>
      <c r="P26" s="338"/>
      <c r="Q26" s="340"/>
      <c r="R26" s="338" t="s">
        <v>631</v>
      </c>
      <c r="S26" s="338" t="s">
        <v>1475</v>
      </c>
      <c r="T26" s="338"/>
      <c r="U26" s="340"/>
      <c r="V26" s="338"/>
      <c r="W26" s="338"/>
      <c r="X26" s="338"/>
      <c r="Y26" s="341" t="s">
        <v>487</v>
      </c>
      <c r="Z26" s="338" t="s">
        <v>2118</v>
      </c>
      <c r="AA26" s="340"/>
      <c r="AB26" s="338"/>
      <c r="AC26" s="340"/>
      <c r="AD26" s="338"/>
    </row>
    <row r="27" spans="1:30" s="20" customFormat="1" ht="40.5" customHeight="1">
      <c r="A27" s="318" t="s">
        <v>1892</v>
      </c>
      <c r="B27" s="318" t="s">
        <v>147</v>
      </c>
      <c r="C27" s="318" t="s">
        <v>2119</v>
      </c>
      <c r="D27" s="318" t="s">
        <v>2120</v>
      </c>
      <c r="E27" s="318" t="s">
        <v>2121</v>
      </c>
      <c r="F27" s="318" t="s">
        <v>2122</v>
      </c>
      <c r="G27" s="318" t="s">
        <v>2123</v>
      </c>
      <c r="H27" s="318" t="s">
        <v>2124</v>
      </c>
      <c r="I27" s="318" t="s">
        <v>2125</v>
      </c>
      <c r="J27" s="342" t="s">
        <v>2126</v>
      </c>
      <c r="K27" s="308" t="s">
        <v>2127</v>
      </c>
      <c r="L27" s="308" t="s">
        <v>2128</v>
      </c>
      <c r="M27" s="308" t="s">
        <v>2129</v>
      </c>
      <c r="N27" s="341"/>
      <c r="O27" s="341"/>
      <c r="P27" s="318"/>
      <c r="Q27" s="341"/>
      <c r="R27" s="318" t="s">
        <v>631</v>
      </c>
      <c r="S27" s="318" t="s">
        <v>852</v>
      </c>
      <c r="T27" s="318"/>
      <c r="U27" s="341"/>
      <c r="V27" s="318"/>
      <c r="W27" s="318"/>
      <c r="X27" s="318"/>
      <c r="Y27" s="341"/>
      <c r="Z27" s="318"/>
      <c r="AA27" s="341"/>
      <c r="AB27" s="318"/>
      <c r="AC27" s="341" t="s">
        <v>395</v>
      </c>
      <c r="AD27" s="318" t="s">
        <v>2130</v>
      </c>
    </row>
    <row r="28" spans="1:30" s="20" customFormat="1" ht="40.5" customHeight="1">
      <c r="A28" s="318" t="s">
        <v>1892</v>
      </c>
      <c r="B28" s="318" t="s">
        <v>147</v>
      </c>
      <c r="C28" s="318" t="s">
        <v>2131</v>
      </c>
      <c r="D28" s="318" t="s">
        <v>2132</v>
      </c>
      <c r="E28" s="318" t="s">
        <v>2133</v>
      </c>
      <c r="F28" s="318" t="s">
        <v>2134</v>
      </c>
      <c r="G28" s="318" t="s">
        <v>2135</v>
      </c>
      <c r="H28" s="318" t="s">
        <v>2136</v>
      </c>
      <c r="I28" s="318" t="s">
        <v>2137</v>
      </c>
      <c r="J28" s="342" t="s">
        <v>2126</v>
      </c>
      <c r="K28" s="308" t="s">
        <v>2127</v>
      </c>
      <c r="L28" s="308" t="s">
        <v>2128</v>
      </c>
      <c r="M28" s="308" t="s">
        <v>2129</v>
      </c>
      <c r="N28" s="341"/>
      <c r="O28" s="341"/>
      <c r="P28" s="318"/>
      <c r="Q28" s="341"/>
      <c r="R28" s="318" t="s">
        <v>631</v>
      </c>
      <c r="S28" s="318" t="s">
        <v>852</v>
      </c>
      <c r="T28" s="318"/>
      <c r="U28" s="341"/>
      <c r="V28" s="318"/>
      <c r="W28" s="318"/>
      <c r="X28" s="318"/>
      <c r="Y28" s="341"/>
      <c r="Z28" s="318"/>
      <c r="AA28" s="341"/>
      <c r="AB28" s="318"/>
      <c r="AC28" s="341" t="s">
        <v>395</v>
      </c>
      <c r="AD28" s="318" t="s">
        <v>2130</v>
      </c>
    </row>
    <row r="29" spans="1:30" ht="28.5">
      <c r="A29" s="318" t="s">
        <v>1892</v>
      </c>
      <c r="B29" s="318" t="s">
        <v>2138</v>
      </c>
      <c r="C29" s="318" t="s">
        <v>2139</v>
      </c>
      <c r="D29" s="318" t="s">
        <v>2140</v>
      </c>
      <c r="E29" s="318" t="s">
        <v>2141</v>
      </c>
      <c r="F29" s="318" t="s">
        <v>2142</v>
      </c>
      <c r="G29" s="318" t="s">
        <v>2143</v>
      </c>
      <c r="H29" s="318" t="s">
        <v>2144</v>
      </c>
      <c r="I29" s="318" t="s">
        <v>2145</v>
      </c>
      <c r="J29" s="342" t="s">
        <v>2146</v>
      </c>
      <c r="K29" s="308" t="s">
        <v>2147</v>
      </c>
      <c r="L29" s="318"/>
      <c r="M29" s="318"/>
      <c r="N29" s="341"/>
      <c r="O29" s="341"/>
      <c r="P29" s="318"/>
      <c r="Q29" s="341"/>
      <c r="R29" s="318" t="s">
        <v>631</v>
      </c>
      <c r="S29" s="318" t="s">
        <v>852</v>
      </c>
      <c r="T29" s="318"/>
      <c r="U29" s="341"/>
      <c r="V29" s="318"/>
      <c r="W29" s="318"/>
      <c r="X29" s="318"/>
      <c r="Y29" s="341"/>
      <c r="Z29" s="318"/>
      <c r="AA29" s="341"/>
      <c r="AB29" s="318"/>
      <c r="AC29" s="341"/>
      <c r="AD29" s="318"/>
    </row>
    <row r="30" spans="1:30" ht="48" customHeight="1">
      <c r="A30" s="318" t="s">
        <v>1892</v>
      </c>
      <c r="B30" s="318" t="s">
        <v>2138</v>
      </c>
      <c r="C30" s="318" t="s">
        <v>2148</v>
      </c>
      <c r="D30" s="318" t="s">
        <v>2149</v>
      </c>
      <c r="E30" s="318" t="s">
        <v>2150</v>
      </c>
      <c r="F30" s="318" t="s">
        <v>2151</v>
      </c>
      <c r="G30" s="318" t="s">
        <v>2152</v>
      </c>
      <c r="H30" s="318" t="s">
        <v>2153</v>
      </c>
      <c r="I30" s="318" t="s">
        <v>2154</v>
      </c>
      <c r="J30" s="342" t="s">
        <v>2155</v>
      </c>
      <c r="K30" s="308" t="s">
        <v>2156</v>
      </c>
      <c r="L30" s="308" t="s">
        <v>2157</v>
      </c>
      <c r="M30" s="308" t="s">
        <v>2158</v>
      </c>
      <c r="N30" s="341"/>
      <c r="O30" s="341"/>
      <c r="P30" s="318"/>
      <c r="Q30" s="341"/>
      <c r="R30" s="318" t="s">
        <v>631</v>
      </c>
      <c r="S30" s="318" t="s">
        <v>852</v>
      </c>
      <c r="T30" s="318"/>
      <c r="U30" s="341" t="s">
        <v>487</v>
      </c>
      <c r="V30" s="318" t="s">
        <v>2159</v>
      </c>
      <c r="W30" s="318"/>
      <c r="X30" s="318"/>
      <c r="Y30" s="341"/>
      <c r="Z30" s="318"/>
      <c r="AA30" s="341"/>
      <c r="AB30" s="318"/>
      <c r="AC30" s="341"/>
      <c r="AD30" s="318"/>
    </row>
    <row r="31" spans="1:30" ht="20.25" customHeight="1">
      <c r="A31" s="318" t="s">
        <v>1892</v>
      </c>
      <c r="B31" s="318" t="s">
        <v>2138</v>
      </c>
      <c r="C31" s="318" t="s">
        <v>2160</v>
      </c>
      <c r="D31" s="318" t="s">
        <v>2161</v>
      </c>
      <c r="E31" s="318" t="s">
        <v>2162</v>
      </c>
      <c r="F31" s="318" t="s">
        <v>2163</v>
      </c>
      <c r="G31" s="318" t="s">
        <v>2164</v>
      </c>
      <c r="H31" s="318" t="s">
        <v>2165</v>
      </c>
      <c r="I31" s="318" t="s">
        <v>2166</v>
      </c>
      <c r="J31" s="342" t="s">
        <v>2167</v>
      </c>
      <c r="K31" s="308" t="s">
        <v>2168</v>
      </c>
      <c r="L31" s="318"/>
      <c r="M31" s="318"/>
      <c r="N31" s="341"/>
      <c r="O31" s="341"/>
      <c r="P31" s="318"/>
      <c r="Q31" s="341"/>
      <c r="R31" s="318" t="s">
        <v>631</v>
      </c>
      <c r="S31" s="318" t="s">
        <v>852</v>
      </c>
      <c r="T31" s="318"/>
      <c r="U31" s="341"/>
      <c r="V31" s="318"/>
      <c r="W31" s="318"/>
      <c r="X31" s="318"/>
      <c r="Y31" s="341"/>
      <c r="Z31" s="318"/>
      <c r="AA31" s="341"/>
      <c r="AB31" s="318"/>
      <c r="AC31" s="341"/>
      <c r="AD31" s="318"/>
    </row>
    <row r="32" spans="1:30" ht="20.25" customHeight="1">
      <c r="A32" s="318" t="s">
        <v>1892</v>
      </c>
      <c r="B32" s="318" t="s">
        <v>147</v>
      </c>
      <c r="C32" s="318" t="s">
        <v>2169</v>
      </c>
      <c r="D32" s="318" t="s">
        <v>2170</v>
      </c>
      <c r="E32" s="318" t="s">
        <v>2171</v>
      </c>
      <c r="F32" s="318" t="s">
        <v>2172</v>
      </c>
      <c r="G32" s="318" t="s">
        <v>2173</v>
      </c>
      <c r="H32" s="318" t="s">
        <v>2174</v>
      </c>
      <c r="I32" s="318" t="s">
        <v>2175</v>
      </c>
      <c r="J32" s="342" t="s">
        <v>2176</v>
      </c>
      <c r="K32" s="308" t="s">
        <v>2177</v>
      </c>
      <c r="L32" s="318"/>
      <c r="M32" s="318"/>
      <c r="N32" s="341" t="s">
        <v>395</v>
      </c>
      <c r="O32" s="341"/>
      <c r="P32" s="318"/>
      <c r="Q32" s="341"/>
      <c r="R32" s="318" t="s">
        <v>631</v>
      </c>
      <c r="S32" s="318" t="s">
        <v>840</v>
      </c>
      <c r="T32" s="318"/>
      <c r="U32" s="341"/>
      <c r="V32" s="318"/>
      <c r="W32" s="318"/>
      <c r="X32" s="318"/>
      <c r="Y32" s="341"/>
      <c r="Z32" s="318"/>
      <c r="AA32" s="341"/>
      <c r="AB32" s="318"/>
      <c r="AC32" s="341"/>
      <c r="AD32" s="318"/>
    </row>
    <row r="33" spans="1:30" ht="20.25" customHeight="1">
      <c r="A33" s="318" t="s">
        <v>1892</v>
      </c>
      <c r="B33" s="318" t="s">
        <v>194</v>
      </c>
      <c r="C33" s="318" t="s">
        <v>2178</v>
      </c>
      <c r="D33" s="318" t="s">
        <v>2179</v>
      </c>
      <c r="E33" s="318" t="s">
        <v>2180</v>
      </c>
      <c r="F33" s="318" t="s">
        <v>2181</v>
      </c>
      <c r="G33" s="318" t="s">
        <v>2182</v>
      </c>
      <c r="H33" s="318" t="s">
        <v>2183</v>
      </c>
      <c r="I33" s="318" t="s">
        <v>2184</v>
      </c>
      <c r="J33" s="342" t="s">
        <v>2185</v>
      </c>
      <c r="K33" s="308" t="s">
        <v>2186</v>
      </c>
      <c r="L33" s="318" t="s">
        <v>2187</v>
      </c>
      <c r="M33" s="318"/>
      <c r="N33" s="341"/>
      <c r="O33" s="341"/>
      <c r="P33" s="318"/>
      <c r="Q33" s="341"/>
      <c r="R33" s="318" t="s">
        <v>631</v>
      </c>
      <c r="S33" s="318" t="s">
        <v>840</v>
      </c>
      <c r="T33" s="318"/>
      <c r="U33" s="341"/>
      <c r="V33" s="318"/>
      <c r="W33" s="318"/>
      <c r="X33" s="318"/>
      <c r="Y33" s="341"/>
      <c r="Z33" s="318"/>
      <c r="AA33" s="341"/>
      <c r="AB33" s="318"/>
      <c r="AC33" s="341"/>
      <c r="AD33" s="318"/>
    </row>
    <row r="34" spans="1:30" ht="184.5" customHeight="1">
      <c r="A34" s="318" t="s">
        <v>1892</v>
      </c>
      <c r="B34" s="318" t="s">
        <v>147</v>
      </c>
      <c r="C34" s="308" t="s">
        <v>2188</v>
      </c>
      <c r="D34" s="318" t="s">
        <v>2189</v>
      </c>
      <c r="E34" s="318" t="s">
        <v>2190</v>
      </c>
      <c r="F34" s="318" t="s">
        <v>2191</v>
      </c>
      <c r="G34" s="318" t="s">
        <v>2192</v>
      </c>
      <c r="H34" s="318" t="s">
        <v>2193</v>
      </c>
      <c r="I34" s="318" t="s">
        <v>2194</v>
      </c>
      <c r="J34" s="343" t="s">
        <v>2195</v>
      </c>
      <c r="K34" s="308" t="s">
        <v>2196</v>
      </c>
      <c r="L34" s="308" t="s">
        <v>2197</v>
      </c>
      <c r="M34" s="308" t="s">
        <v>2198</v>
      </c>
      <c r="N34" s="318"/>
      <c r="O34" s="318"/>
      <c r="P34" s="318"/>
      <c r="Q34" s="318"/>
      <c r="R34" s="318" t="s">
        <v>631</v>
      </c>
      <c r="S34" s="318" t="s">
        <v>840</v>
      </c>
      <c r="T34" s="318"/>
      <c r="U34" s="341"/>
      <c r="V34" s="318"/>
      <c r="W34" s="318"/>
      <c r="X34" s="318"/>
      <c r="Y34" s="341"/>
      <c r="Z34" s="318"/>
      <c r="AA34" s="341"/>
      <c r="AB34" s="318"/>
      <c r="AC34" s="341"/>
      <c r="AD34" s="318"/>
    </row>
    <row r="35" spans="1:30" ht="20.25" customHeight="1">
      <c r="A35" s="318" t="s">
        <v>1892</v>
      </c>
      <c r="B35" s="318" t="s">
        <v>2138</v>
      </c>
      <c r="C35" s="308" t="s">
        <v>2199</v>
      </c>
      <c r="D35" s="318" t="s">
        <v>2200</v>
      </c>
      <c r="E35" s="318" t="s">
        <v>2201</v>
      </c>
      <c r="F35" s="318" t="s">
        <v>2202</v>
      </c>
      <c r="G35" s="318" t="s">
        <v>2203</v>
      </c>
      <c r="H35" s="318" t="s">
        <v>2204</v>
      </c>
      <c r="I35" s="318" t="s">
        <v>2205</v>
      </c>
      <c r="J35" s="343" t="s">
        <v>2206</v>
      </c>
      <c r="K35" s="308" t="s">
        <v>2207</v>
      </c>
      <c r="L35" s="318"/>
      <c r="M35" s="318"/>
      <c r="N35" s="318"/>
      <c r="O35" s="318"/>
      <c r="P35" s="318"/>
      <c r="Q35" s="318"/>
      <c r="R35" s="318" t="s">
        <v>631</v>
      </c>
      <c r="S35" s="318" t="s">
        <v>852</v>
      </c>
      <c r="T35" s="318"/>
      <c r="U35" s="341"/>
      <c r="V35" s="318"/>
      <c r="W35" s="318"/>
      <c r="X35" s="318"/>
      <c r="Y35" s="341"/>
      <c r="Z35" s="318"/>
      <c r="AA35" s="341"/>
      <c r="AB35" s="318"/>
      <c r="AC35" s="341"/>
      <c r="AD35" s="318"/>
    </row>
    <row r="36" spans="1:30" ht="28.5">
      <c r="A36" s="318" t="s">
        <v>1892</v>
      </c>
      <c r="B36" s="318" t="s">
        <v>2138</v>
      </c>
      <c r="C36" s="308" t="s">
        <v>2208</v>
      </c>
      <c r="D36" s="318" t="s">
        <v>2209</v>
      </c>
      <c r="E36" s="318" t="s">
        <v>2210</v>
      </c>
      <c r="F36" s="318" t="s">
        <v>2211</v>
      </c>
      <c r="G36" s="344" t="s">
        <v>2212</v>
      </c>
      <c r="H36" s="318" t="s">
        <v>2213</v>
      </c>
      <c r="I36" s="318" t="s">
        <v>2214</v>
      </c>
      <c r="J36" s="343"/>
      <c r="K36" s="308" t="s">
        <v>2215</v>
      </c>
      <c r="L36" s="318"/>
      <c r="M36" s="318"/>
      <c r="N36" s="318"/>
      <c r="O36" s="318"/>
      <c r="P36" s="318"/>
      <c r="Q36" s="318"/>
      <c r="R36" s="318" t="s">
        <v>631</v>
      </c>
      <c r="S36" s="318" t="s">
        <v>1475</v>
      </c>
      <c r="T36" s="318"/>
      <c r="U36" s="341"/>
      <c r="V36" s="318"/>
      <c r="W36" s="318"/>
      <c r="X36" s="318"/>
      <c r="Y36" s="341"/>
      <c r="Z36" s="318"/>
      <c r="AA36" s="341"/>
      <c r="AB36" s="318"/>
      <c r="AC36" s="341"/>
      <c r="AD36" s="318"/>
    </row>
    <row r="37" spans="1:30" ht="28.5">
      <c r="A37" s="318" t="s">
        <v>1892</v>
      </c>
      <c r="B37" s="318" t="s">
        <v>2138</v>
      </c>
      <c r="C37" s="308" t="s">
        <v>2216</v>
      </c>
      <c r="D37" s="318" t="s">
        <v>2217</v>
      </c>
      <c r="E37" s="345" t="s">
        <v>2218</v>
      </c>
      <c r="F37" s="318" t="s">
        <v>2219</v>
      </c>
      <c r="G37" s="318" t="s">
        <v>2220</v>
      </c>
      <c r="H37" s="318" t="s">
        <v>2221</v>
      </c>
      <c r="I37" s="318" t="s">
        <v>2222</v>
      </c>
      <c r="J37" s="343" t="s">
        <v>2223</v>
      </c>
      <c r="K37" s="308" t="s">
        <v>2224</v>
      </c>
      <c r="L37" s="318"/>
      <c r="M37" s="318"/>
      <c r="N37" s="318"/>
      <c r="O37" s="318"/>
      <c r="P37" s="318"/>
      <c r="Q37" s="318"/>
      <c r="R37" s="318" t="s">
        <v>631</v>
      </c>
      <c r="S37" s="318" t="s">
        <v>852</v>
      </c>
      <c r="T37" s="318"/>
      <c r="U37" s="341"/>
      <c r="V37" s="318"/>
      <c r="W37" s="318"/>
      <c r="X37" s="318"/>
      <c r="Y37" s="341"/>
      <c r="Z37" s="318"/>
      <c r="AA37" s="341"/>
      <c r="AB37" s="318"/>
      <c r="AC37" s="341"/>
      <c r="AD37" s="318"/>
    </row>
    <row r="38" spans="1:30" ht="68.25" customHeight="1">
      <c r="A38" s="318" t="s">
        <v>1892</v>
      </c>
      <c r="B38" s="318" t="s">
        <v>2138</v>
      </c>
      <c r="C38" s="308" t="s">
        <v>2225</v>
      </c>
      <c r="D38" s="318" t="s">
        <v>2226</v>
      </c>
      <c r="E38" s="318" t="s">
        <v>2227</v>
      </c>
      <c r="F38" s="318" t="s">
        <v>2228</v>
      </c>
      <c r="G38" s="318" t="s">
        <v>2229</v>
      </c>
      <c r="H38" s="318" t="s">
        <v>2230</v>
      </c>
      <c r="I38" s="318" t="s">
        <v>2231</v>
      </c>
      <c r="J38" s="343" t="s">
        <v>2232</v>
      </c>
      <c r="K38" s="308" t="s">
        <v>2233</v>
      </c>
      <c r="L38" s="308" t="s">
        <v>2234</v>
      </c>
      <c r="M38" s="308" t="s">
        <v>2235</v>
      </c>
      <c r="N38" s="318"/>
      <c r="O38" s="318"/>
      <c r="P38" s="318"/>
      <c r="Q38" s="318"/>
      <c r="R38" s="318" t="s">
        <v>631</v>
      </c>
      <c r="S38" s="318" t="s">
        <v>1994</v>
      </c>
      <c r="T38" s="318"/>
      <c r="U38" s="341"/>
      <c r="V38" s="318"/>
      <c r="W38" s="318"/>
      <c r="X38" s="318"/>
      <c r="Y38" s="341"/>
      <c r="Z38" s="318"/>
      <c r="AA38" s="341"/>
      <c r="AB38" s="318"/>
      <c r="AC38" s="341"/>
      <c r="AD38" s="318"/>
    </row>
    <row r="39" spans="1:30" ht="68.25" customHeight="1">
      <c r="A39" s="346" t="s">
        <v>2236</v>
      </c>
      <c r="B39" s="346" t="s">
        <v>2237</v>
      </c>
      <c r="C39" s="347" t="s">
        <v>2238</v>
      </c>
      <c r="D39" s="346" t="s">
        <v>2239</v>
      </c>
      <c r="E39" s="346" t="s">
        <v>2240</v>
      </c>
      <c r="F39" s="346" t="s">
        <v>2241</v>
      </c>
      <c r="G39" s="346" t="s">
        <v>2242</v>
      </c>
      <c r="H39" s="346" t="s">
        <v>2243</v>
      </c>
      <c r="I39" s="346" t="s">
        <v>2244</v>
      </c>
      <c r="J39" s="348"/>
      <c r="K39" s="346" t="s">
        <v>2245</v>
      </c>
      <c r="L39" s="346"/>
      <c r="M39" s="346"/>
      <c r="N39" s="346"/>
      <c r="O39" s="346"/>
      <c r="P39" s="349"/>
      <c r="Q39" s="346"/>
      <c r="R39" s="346" t="s">
        <v>631</v>
      </c>
      <c r="S39" s="346" t="s">
        <v>2246</v>
      </c>
      <c r="T39" s="346"/>
      <c r="U39" s="349"/>
      <c r="V39" s="346"/>
      <c r="W39" s="346"/>
      <c r="X39" s="346"/>
      <c r="Y39" s="349"/>
      <c r="Z39" s="346"/>
      <c r="AA39" s="349"/>
      <c r="AB39" s="346"/>
      <c r="AC39" s="349"/>
      <c r="AD39" s="346"/>
    </row>
    <row r="40" spans="1:30" ht="20.25" customHeight="1">
      <c r="A40" s="318" t="s">
        <v>1892</v>
      </c>
      <c r="B40" s="318" t="s">
        <v>2138</v>
      </c>
      <c r="C40" s="318" t="s">
        <v>2247</v>
      </c>
      <c r="D40" s="318" t="s">
        <v>2248</v>
      </c>
      <c r="E40" s="318" t="s">
        <v>2249</v>
      </c>
      <c r="F40" s="318" t="s">
        <v>2250</v>
      </c>
      <c r="G40" s="318" t="s">
        <v>2251</v>
      </c>
      <c r="H40" s="318" t="s">
        <v>2252</v>
      </c>
      <c r="I40" s="318" t="s">
        <v>2253</v>
      </c>
      <c r="J40" s="350"/>
      <c r="K40" s="318" t="s">
        <v>2254</v>
      </c>
      <c r="L40" s="318"/>
      <c r="M40" s="318"/>
      <c r="N40" s="318"/>
      <c r="O40" s="318"/>
      <c r="P40" s="318"/>
      <c r="Q40" s="318"/>
      <c r="R40" s="318" t="s">
        <v>631</v>
      </c>
      <c r="S40" s="318" t="s">
        <v>852</v>
      </c>
      <c r="T40" s="318"/>
      <c r="U40" s="341"/>
      <c r="V40" s="318"/>
      <c r="W40" s="318"/>
      <c r="X40" s="318"/>
      <c r="Y40" s="341"/>
      <c r="Z40" s="318"/>
      <c r="AA40" s="341"/>
      <c r="AB40" s="318"/>
      <c r="AC40" s="341"/>
      <c r="AD40" s="318"/>
    </row>
    <row r="41" spans="1:30" ht="20.25" customHeight="1">
      <c r="A41" s="351" t="s">
        <v>2236</v>
      </c>
      <c r="B41" s="318" t="s">
        <v>2138</v>
      </c>
      <c r="C41" s="351" t="s">
        <v>2255</v>
      </c>
      <c r="D41" s="351" t="s">
        <v>2256</v>
      </c>
      <c r="E41" s="351" t="s">
        <v>2257</v>
      </c>
      <c r="F41" s="351" t="s">
        <v>2258</v>
      </c>
      <c r="G41" s="351" t="s">
        <v>2259</v>
      </c>
      <c r="H41" s="351" t="s">
        <v>2260</v>
      </c>
      <c r="I41" s="351" t="s">
        <v>2261</v>
      </c>
      <c r="J41" s="351" t="s">
        <v>2262</v>
      </c>
      <c r="K41" s="319" t="s">
        <v>2263</v>
      </c>
      <c r="L41" s="318"/>
      <c r="M41" s="20" t="s">
        <v>2264</v>
      </c>
      <c r="N41" s="318"/>
      <c r="O41" s="318"/>
      <c r="P41" s="318"/>
      <c r="Q41" s="318"/>
      <c r="R41" s="318" t="s">
        <v>631</v>
      </c>
      <c r="S41" s="318" t="s">
        <v>852</v>
      </c>
      <c r="T41" s="318"/>
      <c r="U41" s="341"/>
      <c r="V41" s="318"/>
      <c r="W41" s="318"/>
      <c r="X41" s="318"/>
      <c r="Y41" s="341"/>
      <c r="Z41" s="318"/>
      <c r="AA41" s="341"/>
      <c r="AB41" s="318"/>
      <c r="AC41" s="341"/>
      <c r="AD41" s="318"/>
    </row>
    <row r="42" spans="1:30" ht="20.25" customHeight="1">
      <c r="A42" s="318" t="s">
        <v>1892</v>
      </c>
      <c r="B42" s="318" t="s">
        <v>2138</v>
      </c>
      <c r="C42" s="318" t="s">
        <v>2265</v>
      </c>
      <c r="D42" s="318" t="s">
        <v>2266</v>
      </c>
      <c r="E42" s="318" t="s">
        <v>2267</v>
      </c>
      <c r="F42" s="318" t="s">
        <v>2268</v>
      </c>
      <c r="G42" s="318" t="s">
        <v>2269</v>
      </c>
      <c r="H42" s="318" t="s">
        <v>2270</v>
      </c>
      <c r="I42" s="318" t="s">
        <v>2271</v>
      </c>
      <c r="J42" s="350" t="s">
        <v>2272</v>
      </c>
      <c r="K42" s="318" t="s">
        <v>2273</v>
      </c>
      <c r="L42" s="318" t="s">
        <v>2274</v>
      </c>
      <c r="M42" s="318"/>
      <c r="N42" s="318"/>
      <c r="O42" s="318"/>
      <c r="P42" s="318"/>
      <c r="Q42" s="318"/>
      <c r="R42" s="318" t="s">
        <v>631</v>
      </c>
      <c r="S42" s="318" t="s">
        <v>852</v>
      </c>
      <c r="T42" s="318"/>
      <c r="U42" s="341" t="s">
        <v>395</v>
      </c>
      <c r="V42" s="318" t="s">
        <v>2275</v>
      </c>
      <c r="W42" s="318"/>
      <c r="X42" s="318"/>
      <c r="Y42" s="341"/>
      <c r="Z42" s="318"/>
      <c r="AA42" s="341"/>
      <c r="AB42" s="318"/>
      <c r="AC42" s="341" t="s">
        <v>395</v>
      </c>
      <c r="AD42" s="318" t="s">
        <v>2276</v>
      </c>
    </row>
    <row r="43" spans="1:30" ht="20.25" customHeight="1">
      <c r="A43" s="318" t="s">
        <v>2277</v>
      </c>
      <c r="B43" s="318" t="s">
        <v>2138</v>
      </c>
      <c r="C43" s="318" t="s">
        <v>2278</v>
      </c>
      <c r="D43" s="318" t="s">
        <v>2279</v>
      </c>
      <c r="E43" s="318" t="s">
        <v>2280</v>
      </c>
      <c r="F43" s="318" t="s">
        <v>2281</v>
      </c>
      <c r="G43" s="318" t="s">
        <v>2282</v>
      </c>
      <c r="H43" s="318" t="s">
        <v>2283</v>
      </c>
      <c r="I43" s="318" t="s">
        <v>2284</v>
      </c>
      <c r="J43" s="350" t="s">
        <v>2285</v>
      </c>
      <c r="K43" s="318" t="s">
        <v>2286</v>
      </c>
      <c r="L43" s="318"/>
      <c r="M43" s="318"/>
      <c r="N43" s="318"/>
      <c r="O43" s="318"/>
      <c r="P43" s="318"/>
      <c r="Q43" s="318"/>
      <c r="R43" s="318" t="s">
        <v>386</v>
      </c>
      <c r="S43" s="318" t="s">
        <v>387</v>
      </c>
      <c r="T43" s="318"/>
      <c r="U43" s="341"/>
      <c r="V43" s="318"/>
      <c r="W43" s="318"/>
      <c r="X43" s="318"/>
      <c r="Y43" s="341" t="s">
        <v>487</v>
      </c>
      <c r="Z43" s="318" t="s">
        <v>2287</v>
      </c>
      <c r="AA43" s="341"/>
      <c r="AB43" s="318"/>
      <c r="AC43" s="341"/>
      <c r="AD43" s="318"/>
    </row>
    <row r="44" spans="1:30" ht="20.25" customHeight="1">
      <c r="A44" s="351" t="s">
        <v>1892</v>
      </c>
      <c r="B44" s="351" t="s">
        <v>2138</v>
      </c>
      <c r="C44" s="351" t="s">
        <v>2288</v>
      </c>
      <c r="D44" s="351" t="s">
        <v>2289</v>
      </c>
      <c r="E44" s="351" t="s">
        <v>2290</v>
      </c>
      <c r="F44" s="351" t="s">
        <v>2291</v>
      </c>
      <c r="G44" s="351" t="s">
        <v>2292</v>
      </c>
      <c r="H44" s="351" t="s">
        <v>2293</v>
      </c>
      <c r="I44" s="318" t="s">
        <v>2294</v>
      </c>
      <c r="J44" s="350" t="s">
        <v>2295</v>
      </c>
      <c r="K44" s="351" t="s">
        <v>2296</v>
      </c>
      <c r="L44" s="351"/>
      <c r="M44" s="351"/>
      <c r="N44" s="352"/>
      <c r="O44" s="352"/>
      <c r="P44" s="351"/>
      <c r="Q44" s="352"/>
      <c r="R44" s="318" t="s">
        <v>386</v>
      </c>
      <c r="S44" s="351" t="s">
        <v>2297</v>
      </c>
      <c r="T44" s="318"/>
      <c r="U44" s="341"/>
      <c r="V44" s="318"/>
      <c r="W44" s="318"/>
      <c r="X44" s="318"/>
      <c r="Y44" s="341"/>
      <c r="Z44" s="318"/>
      <c r="AA44" s="341"/>
      <c r="AB44" s="318"/>
      <c r="AC44" s="341"/>
      <c r="AD44" s="318"/>
    </row>
    <row r="45" spans="1:30" ht="20.25" customHeight="1">
      <c r="A45" s="318" t="s">
        <v>1892</v>
      </c>
      <c r="B45" s="318" t="s">
        <v>2237</v>
      </c>
      <c r="C45" s="318" t="s">
        <v>2298</v>
      </c>
      <c r="D45" s="318" t="s">
        <v>2299</v>
      </c>
      <c r="E45" s="318" t="s">
        <v>2300</v>
      </c>
      <c r="F45" s="318" t="s">
        <v>2301</v>
      </c>
      <c r="G45" s="318" t="s">
        <v>2302</v>
      </c>
      <c r="H45" s="318" t="s">
        <v>2303</v>
      </c>
      <c r="I45" s="318" t="s">
        <v>2304</v>
      </c>
      <c r="J45" s="318"/>
      <c r="K45" s="318" t="s">
        <v>2305</v>
      </c>
      <c r="L45" s="318" t="s">
        <v>1062</v>
      </c>
      <c r="M45" s="318" t="s">
        <v>1062</v>
      </c>
      <c r="N45" s="318"/>
      <c r="O45" s="318"/>
      <c r="P45" s="318"/>
      <c r="Q45" s="318"/>
      <c r="R45" s="318" t="s">
        <v>631</v>
      </c>
      <c r="S45" s="318" t="s">
        <v>1994</v>
      </c>
      <c r="T45" s="318"/>
      <c r="U45" s="341"/>
      <c r="V45" s="318"/>
      <c r="W45" s="318"/>
      <c r="X45" s="318"/>
      <c r="Y45" s="341"/>
      <c r="Z45" s="318"/>
      <c r="AA45" s="341"/>
      <c r="AB45" s="318"/>
      <c r="AC45" s="341"/>
      <c r="AD45" s="318"/>
    </row>
    <row r="46" spans="1:30" ht="20.25" customHeight="1">
      <c r="A46" s="318" t="s">
        <v>1892</v>
      </c>
      <c r="B46" s="318" t="s">
        <v>2306</v>
      </c>
      <c r="C46" s="318" t="s">
        <v>2307</v>
      </c>
      <c r="D46" s="318" t="s">
        <v>2308</v>
      </c>
      <c r="E46" s="318" t="s">
        <v>2309</v>
      </c>
      <c r="F46" s="318" t="s">
        <v>2310</v>
      </c>
      <c r="G46" s="318" t="s">
        <v>2311</v>
      </c>
      <c r="H46" s="318" t="s">
        <v>2312</v>
      </c>
      <c r="I46" s="318" t="s">
        <v>2313</v>
      </c>
      <c r="J46" s="318"/>
      <c r="K46" s="318" t="s">
        <v>2314</v>
      </c>
      <c r="L46" s="318" t="s">
        <v>2315</v>
      </c>
      <c r="M46" s="318" t="s">
        <v>2315</v>
      </c>
      <c r="N46" s="318"/>
      <c r="O46" s="318"/>
      <c r="P46" s="318"/>
      <c r="Q46" s="318"/>
      <c r="R46" s="318" t="s">
        <v>631</v>
      </c>
      <c r="S46" s="318" t="s">
        <v>1994</v>
      </c>
      <c r="T46" s="318"/>
      <c r="U46" s="341" t="s">
        <v>487</v>
      </c>
      <c r="V46" s="318" t="s">
        <v>2316</v>
      </c>
      <c r="W46" s="341" t="s">
        <v>487</v>
      </c>
      <c r="X46" s="318" t="s">
        <v>2317</v>
      </c>
      <c r="Y46" s="341"/>
      <c r="Z46" s="318"/>
      <c r="AA46" s="341"/>
      <c r="AB46" s="318"/>
      <c r="AC46" s="341"/>
      <c r="AD46" s="318"/>
    </row>
    <row r="47" spans="1:30" ht="20.25" customHeight="1">
      <c r="A47" s="20"/>
      <c r="B47" s="20"/>
      <c r="C47" s="20"/>
      <c r="D47" s="20"/>
      <c r="E47" s="20"/>
      <c r="F47" s="20"/>
      <c r="G47" s="20"/>
      <c r="H47" s="20"/>
      <c r="I47" s="20"/>
      <c r="J47" s="20"/>
      <c r="K47" s="12"/>
      <c r="L47" s="20"/>
      <c r="M47" s="20"/>
      <c r="N47" s="88"/>
      <c r="O47" s="88"/>
      <c r="P47" s="20"/>
      <c r="Q47" s="88"/>
      <c r="R47" s="20"/>
      <c r="S47" s="20"/>
      <c r="T47" s="20"/>
      <c r="U47" s="88"/>
      <c r="V47" s="20"/>
      <c r="W47" s="20"/>
      <c r="X47" s="20"/>
      <c r="Y47" s="88"/>
      <c r="Z47" s="20"/>
      <c r="AA47" s="88"/>
      <c r="AB47" s="20"/>
      <c r="AC47" s="88"/>
      <c r="AD47" s="20"/>
    </row>
    <row r="48" spans="1:30" ht="20.25" customHeight="1">
      <c r="A48" s="20"/>
      <c r="B48" s="20"/>
      <c r="C48" s="20"/>
      <c r="D48" s="20"/>
      <c r="E48" s="20"/>
      <c r="F48" s="20"/>
      <c r="G48" s="20"/>
      <c r="H48" s="20"/>
      <c r="I48" s="20"/>
      <c r="J48" s="20"/>
      <c r="K48" s="12"/>
      <c r="L48" s="20"/>
      <c r="M48" s="20"/>
      <c r="N48" s="88"/>
      <c r="O48" s="88"/>
      <c r="P48" s="20"/>
      <c r="Q48" s="88"/>
      <c r="R48" s="20"/>
      <c r="S48" s="20"/>
      <c r="T48" s="20"/>
      <c r="U48" s="88"/>
      <c r="V48" s="20"/>
      <c r="W48" s="20"/>
      <c r="X48" s="20"/>
      <c r="Y48" s="88"/>
      <c r="Z48" s="20"/>
      <c r="AA48" s="88"/>
      <c r="AB48" s="20"/>
      <c r="AC48" s="88"/>
      <c r="AD48" s="20"/>
    </row>
    <row r="49" spans="1:30" ht="20.25" customHeight="1">
      <c r="A49" s="20"/>
      <c r="B49" s="20"/>
      <c r="C49" s="20"/>
      <c r="D49" s="20"/>
      <c r="E49" s="20"/>
      <c r="F49" s="20"/>
      <c r="G49" s="20"/>
      <c r="H49" s="20"/>
      <c r="I49" s="20"/>
      <c r="J49" s="20"/>
      <c r="K49" s="12"/>
      <c r="L49" s="20"/>
      <c r="M49" s="20"/>
      <c r="N49" s="88"/>
      <c r="O49" s="88"/>
      <c r="P49" s="20"/>
      <c r="Q49" s="88"/>
      <c r="R49" s="20"/>
      <c r="S49" s="20"/>
      <c r="T49" s="20"/>
      <c r="U49" s="88"/>
      <c r="V49" s="20"/>
      <c r="W49" s="20"/>
      <c r="X49" s="20"/>
      <c r="Y49" s="88"/>
      <c r="Z49" s="20"/>
      <c r="AA49" s="88"/>
      <c r="AB49" s="20"/>
      <c r="AC49" s="88"/>
      <c r="AD49" s="20"/>
    </row>
    <row r="50" spans="1:30" ht="20.25" customHeight="1">
      <c r="A50" s="20"/>
      <c r="B50" s="20"/>
      <c r="C50" s="20"/>
      <c r="D50" s="20"/>
      <c r="E50" s="20"/>
      <c r="F50" s="20"/>
      <c r="G50" s="20"/>
      <c r="H50" s="20"/>
      <c r="I50" s="20"/>
      <c r="J50" s="20"/>
      <c r="K50" s="12"/>
      <c r="L50" s="20"/>
      <c r="M50" s="20"/>
      <c r="N50" s="88"/>
      <c r="O50" s="88"/>
      <c r="P50" s="20"/>
      <c r="Q50" s="88"/>
      <c r="R50" s="20"/>
      <c r="S50" s="20"/>
      <c r="T50" s="20"/>
      <c r="U50" s="88"/>
      <c r="V50" s="20"/>
      <c r="W50" s="20"/>
      <c r="X50" s="20"/>
      <c r="Y50" s="88"/>
      <c r="Z50" s="20"/>
      <c r="AA50" s="88"/>
      <c r="AB50" s="20"/>
      <c r="AC50" s="88"/>
      <c r="AD50" s="20"/>
    </row>
    <row r="51" spans="1:30" ht="20.25" customHeight="1">
      <c r="A51" s="20"/>
      <c r="B51" s="20"/>
      <c r="C51" s="20"/>
      <c r="D51" s="20"/>
      <c r="E51" s="20"/>
      <c r="F51" s="20"/>
      <c r="G51" s="20"/>
      <c r="H51" s="20"/>
      <c r="I51" s="20"/>
      <c r="J51" s="20"/>
      <c r="K51" s="12"/>
      <c r="L51" s="20"/>
      <c r="M51" s="20"/>
      <c r="N51" s="88"/>
      <c r="O51" s="88"/>
      <c r="P51" s="20"/>
      <c r="Q51" s="88"/>
      <c r="R51" s="20"/>
      <c r="S51" s="20"/>
      <c r="T51" s="20"/>
      <c r="U51" s="88"/>
      <c r="V51" s="20"/>
      <c r="W51" s="20"/>
      <c r="X51" s="20"/>
      <c r="Y51" s="88"/>
      <c r="Z51" s="20"/>
      <c r="AA51" s="88"/>
      <c r="AB51" s="20"/>
      <c r="AC51" s="88"/>
      <c r="AD51" s="20"/>
    </row>
    <row r="52" spans="1:30" ht="20.25" customHeight="1">
      <c r="A52" s="20"/>
      <c r="B52" s="20"/>
      <c r="C52" s="20"/>
      <c r="D52" s="20"/>
      <c r="E52" s="20"/>
      <c r="F52" s="20"/>
      <c r="G52" s="20"/>
      <c r="H52" s="20"/>
      <c r="I52" s="20"/>
      <c r="J52" s="20"/>
      <c r="K52" s="12"/>
      <c r="L52" s="20"/>
      <c r="M52" s="20"/>
      <c r="N52" s="88"/>
      <c r="O52" s="88"/>
      <c r="P52" s="20"/>
      <c r="Q52" s="88"/>
      <c r="R52" s="20"/>
      <c r="S52" s="20"/>
      <c r="T52" s="20"/>
      <c r="U52" s="88"/>
      <c r="V52" s="20"/>
      <c r="W52" s="20"/>
      <c r="X52" s="20"/>
      <c r="Y52" s="88"/>
      <c r="Z52" s="20"/>
      <c r="AA52" s="88"/>
      <c r="AB52" s="20"/>
      <c r="AC52" s="88"/>
      <c r="AD52" s="20"/>
    </row>
    <row r="53" spans="1:30" ht="20.25" customHeight="1">
      <c r="A53" s="20"/>
      <c r="B53" s="20"/>
      <c r="C53" s="20"/>
      <c r="D53" s="20"/>
      <c r="E53" s="20"/>
      <c r="F53" s="20"/>
      <c r="G53" s="20"/>
      <c r="H53" s="20"/>
      <c r="I53" s="20"/>
      <c r="J53" s="20"/>
      <c r="K53" s="12"/>
      <c r="L53" s="20"/>
      <c r="M53" s="20"/>
      <c r="N53" s="88"/>
      <c r="O53" s="88"/>
      <c r="P53" s="20"/>
      <c r="Q53" s="88"/>
      <c r="R53" s="20"/>
      <c r="S53" s="20"/>
      <c r="T53" s="20"/>
      <c r="U53" s="88"/>
      <c r="V53" s="20"/>
      <c r="W53" s="20"/>
      <c r="X53" s="20"/>
      <c r="Y53" s="88"/>
      <c r="Z53" s="20"/>
      <c r="AA53" s="88"/>
      <c r="AB53" s="20"/>
      <c r="AC53" s="88"/>
      <c r="AD53" s="20"/>
    </row>
    <row r="54" spans="1:30" ht="20.25" customHeight="1">
      <c r="A54" s="20"/>
      <c r="B54" s="20"/>
      <c r="C54" s="20"/>
      <c r="D54" s="20"/>
      <c r="E54" s="20"/>
      <c r="F54" s="20"/>
      <c r="G54" s="20"/>
      <c r="H54" s="20"/>
      <c r="I54" s="20"/>
      <c r="J54" s="20"/>
      <c r="K54" s="12"/>
      <c r="L54" s="20"/>
      <c r="M54" s="20"/>
      <c r="N54" s="88"/>
      <c r="O54" s="88"/>
      <c r="P54" s="20"/>
      <c r="Q54" s="88"/>
      <c r="R54" s="20"/>
      <c r="S54" s="20"/>
      <c r="T54" s="20"/>
      <c r="U54" s="88"/>
      <c r="V54" s="20"/>
      <c r="W54" s="20"/>
      <c r="X54" s="20"/>
      <c r="Y54" s="88"/>
      <c r="Z54" s="20"/>
      <c r="AA54" s="88"/>
      <c r="AB54" s="20"/>
      <c r="AC54" s="88"/>
      <c r="AD54" s="20"/>
    </row>
    <row r="55" spans="1:30" ht="20.25" customHeight="1">
      <c r="A55" s="20"/>
      <c r="B55" s="20"/>
      <c r="C55" s="20"/>
      <c r="D55" s="20"/>
      <c r="E55" s="20"/>
      <c r="F55" s="20"/>
      <c r="G55" s="20"/>
      <c r="H55" s="20"/>
      <c r="I55" s="20"/>
      <c r="J55" s="20"/>
      <c r="K55" s="12"/>
      <c r="L55" s="20"/>
      <c r="M55" s="20"/>
      <c r="N55" s="88"/>
      <c r="O55" s="88"/>
      <c r="P55" s="20"/>
      <c r="Q55" s="88"/>
      <c r="R55" s="20"/>
      <c r="S55" s="20"/>
      <c r="T55" s="20"/>
      <c r="U55" s="88"/>
      <c r="V55" s="20"/>
      <c r="W55" s="20"/>
      <c r="X55" s="20"/>
      <c r="Y55" s="88"/>
      <c r="Z55" s="20"/>
      <c r="AA55" s="88"/>
      <c r="AB55" s="20"/>
      <c r="AC55" s="88"/>
      <c r="AD55" s="20"/>
    </row>
    <row r="56" spans="1:30" ht="20.25" customHeight="1">
      <c r="A56" s="20"/>
      <c r="B56" s="20"/>
      <c r="C56" s="20"/>
      <c r="D56" s="20"/>
      <c r="E56" s="20"/>
      <c r="F56" s="20"/>
      <c r="G56" s="20"/>
      <c r="H56" s="20"/>
      <c r="I56" s="20"/>
      <c r="J56" s="20"/>
      <c r="K56" s="12"/>
      <c r="L56" s="20"/>
      <c r="M56" s="20"/>
      <c r="N56" s="88"/>
      <c r="O56" s="88"/>
      <c r="P56" s="20"/>
      <c r="Q56" s="88"/>
      <c r="R56" s="20"/>
      <c r="S56" s="20"/>
      <c r="T56" s="20"/>
      <c r="U56" s="88"/>
      <c r="V56" s="20"/>
      <c r="W56" s="20"/>
      <c r="X56" s="20"/>
      <c r="Y56" s="88"/>
      <c r="Z56" s="20"/>
      <c r="AA56" s="88"/>
      <c r="AB56" s="20"/>
      <c r="AC56" s="88"/>
      <c r="AD56" s="20"/>
    </row>
    <row r="57" spans="1:30" ht="20.25" customHeight="1">
      <c r="A57" s="20"/>
      <c r="B57" s="20"/>
      <c r="C57" s="20"/>
      <c r="D57" s="20"/>
      <c r="E57" s="20"/>
      <c r="F57" s="20"/>
      <c r="G57" s="20"/>
      <c r="H57" s="20"/>
      <c r="I57" s="20"/>
      <c r="J57" s="20"/>
      <c r="K57" s="12"/>
      <c r="L57" s="20"/>
      <c r="M57" s="20"/>
      <c r="N57" s="88"/>
      <c r="O57" s="88"/>
      <c r="P57" s="20"/>
      <c r="Q57" s="88"/>
      <c r="R57" s="20"/>
      <c r="S57" s="20"/>
      <c r="T57" s="20"/>
      <c r="U57" s="88"/>
      <c r="V57" s="20"/>
      <c r="W57" s="20"/>
      <c r="X57" s="20"/>
      <c r="Y57" s="88"/>
      <c r="Z57" s="20"/>
      <c r="AA57" s="88"/>
      <c r="AB57" s="20"/>
      <c r="AC57" s="88"/>
      <c r="AD57" s="20"/>
    </row>
    <row r="58" spans="1:30" ht="20.25" customHeight="1">
      <c r="A58" s="20"/>
      <c r="B58" s="20"/>
      <c r="C58" s="20"/>
      <c r="D58" s="20"/>
      <c r="E58" s="20"/>
      <c r="F58" s="20"/>
      <c r="G58" s="20"/>
      <c r="H58" s="20"/>
      <c r="I58" s="20"/>
      <c r="J58" s="20"/>
      <c r="K58" s="12"/>
      <c r="L58" s="20"/>
      <c r="M58" s="20"/>
      <c r="N58" s="88"/>
      <c r="O58" s="88"/>
      <c r="P58" s="20"/>
      <c r="Q58" s="88"/>
      <c r="R58" s="20"/>
      <c r="S58" s="20"/>
      <c r="T58" s="20"/>
      <c r="U58" s="88"/>
      <c r="V58" s="20"/>
      <c r="W58" s="20"/>
      <c r="X58" s="20"/>
      <c r="Y58" s="88"/>
      <c r="Z58" s="20"/>
      <c r="AA58" s="88"/>
      <c r="AB58" s="20"/>
      <c r="AC58" s="88"/>
      <c r="AD58" s="20"/>
    </row>
    <row r="59" spans="1:30" ht="20.25" customHeight="1">
      <c r="A59" s="20"/>
      <c r="B59" s="20"/>
      <c r="C59" s="20"/>
      <c r="D59" s="20"/>
      <c r="E59" s="20"/>
      <c r="F59" s="20"/>
      <c r="G59" s="20"/>
      <c r="H59" s="20"/>
      <c r="I59" s="20"/>
      <c r="J59" s="20"/>
      <c r="K59" s="12"/>
      <c r="L59" s="20"/>
      <c r="M59" s="20"/>
      <c r="N59" s="88"/>
      <c r="O59" s="88"/>
      <c r="P59" s="20"/>
      <c r="Q59" s="88"/>
      <c r="R59" s="20"/>
      <c r="S59" s="20"/>
      <c r="T59" s="20"/>
      <c r="U59" s="88"/>
      <c r="V59" s="20"/>
      <c r="W59" s="20"/>
      <c r="X59" s="20"/>
      <c r="Y59" s="88"/>
      <c r="Z59" s="20"/>
      <c r="AA59" s="88"/>
      <c r="AB59" s="20"/>
      <c r="AC59" s="88"/>
      <c r="AD59" s="20"/>
    </row>
    <row r="60" spans="1:30" ht="20.25" customHeight="1">
      <c r="A60" s="20"/>
      <c r="B60" s="20"/>
      <c r="C60" s="20"/>
      <c r="D60" s="20"/>
      <c r="E60" s="20"/>
      <c r="F60" s="20"/>
      <c r="G60" s="20"/>
      <c r="H60" s="20"/>
      <c r="I60" s="20"/>
      <c r="J60" s="20"/>
      <c r="K60" s="12"/>
      <c r="L60" s="20"/>
      <c r="M60" s="20"/>
      <c r="N60" s="88"/>
      <c r="O60" s="88"/>
      <c r="P60" s="20"/>
      <c r="Q60" s="88"/>
      <c r="R60" s="20"/>
      <c r="S60" s="20"/>
      <c r="T60" s="20"/>
      <c r="U60" s="88"/>
      <c r="V60" s="20"/>
      <c r="W60" s="20"/>
      <c r="X60" s="20"/>
      <c r="Y60" s="88"/>
      <c r="Z60" s="20"/>
      <c r="AA60" s="88"/>
      <c r="AB60" s="20"/>
      <c r="AC60" s="88"/>
      <c r="AD60" s="20"/>
    </row>
    <row r="61" spans="1:30" ht="20.25" customHeight="1">
      <c r="A61" s="20"/>
      <c r="B61" s="20"/>
      <c r="C61" s="20"/>
      <c r="D61" s="20"/>
      <c r="E61" s="20"/>
      <c r="F61" s="20"/>
      <c r="G61" s="20"/>
      <c r="H61" s="20"/>
      <c r="I61" s="20"/>
      <c r="J61" s="20"/>
      <c r="K61" s="12"/>
      <c r="L61" s="20"/>
      <c r="M61" s="20"/>
      <c r="N61" s="88"/>
      <c r="O61" s="88"/>
      <c r="P61" s="20"/>
      <c r="Q61" s="88"/>
      <c r="R61" s="20"/>
      <c r="S61" s="20"/>
      <c r="T61" s="20"/>
      <c r="U61" s="88"/>
      <c r="V61" s="20"/>
      <c r="W61" s="20"/>
      <c r="X61" s="20"/>
      <c r="Y61" s="88"/>
      <c r="Z61" s="20"/>
      <c r="AA61" s="88"/>
      <c r="AB61" s="20"/>
      <c r="AC61" s="88"/>
      <c r="AD61" s="20"/>
    </row>
    <row r="62" spans="1:30" ht="20.25" customHeight="1">
      <c r="A62" s="20"/>
      <c r="B62" s="20"/>
      <c r="C62" s="20"/>
      <c r="D62" s="20"/>
      <c r="E62" s="20"/>
      <c r="F62" s="20"/>
      <c r="G62" s="20"/>
      <c r="H62" s="20"/>
      <c r="I62" s="20"/>
      <c r="J62" s="20"/>
      <c r="K62" s="12"/>
      <c r="L62" s="20"/>
      <c r="M62" s="20"/>
      <c r="N62" s="88"/>
      <c r="O62" s="88"/>
      <c r="P62" s="20"/>
      <c r="Q62" s="88"/>
      <c r="R62" s="20"/>
      <c r="S62" s="20"/>
      <c r="T62" s="20"/>
      <c r="U62" s="88"/>
      <c r="V62" s="20"/>
      <c r="W62" s="20"/>
      <c r="X62" s="20"/>
      <c r="Y62" s="88"/>
      <c r="Z62" s="20"/>
      <c r="AA62" s="88"/>
      <c r="AB62" s="20"/>
      <c r="AC62" s="88"/>
      <c r="AD62" s="20"/>
    </row>
    <row r="63" spans="1:30" ht="20.25" customHeight="1">
      <c r="A63" s="20"/>
      <c r="B63" s="20"/>
      <c r="C63" s="20"/>
      <c r="D63" s="20"/>
      <c r="E63" s="20"/>
      <c r="F63" s="20"/>
      <c r="G63" s="20"/>
      <c r="H63" s="20"/>
      <c r="I63" s="20"/>
      <c r="J63" s="20"/>
      <c r="K63" s="12"/>
      <c r="L63" s="20"/>
      <c r="M63" s="20"/>
      <c r="N63" s="88"/>
      <c r="O63" s="88"/>
      <c r="P63" s="20"/>
      <c r="Q63" s="88"/>
      <c r="R63" s="20"/>
      <c r="S63" s="20"/>
      <c r="T63" s="20"/>
      <c r="U63" s="88"/>
      <c r="V63" s="20"/>
      <c r="W63" s="20"/>
      <c r="X63" s="20"/>
      <c r="Y63" s="88"/>
      <c r="Z63" s="20"/>
      <c r="AA63" s="88"/>
      <c r="AB63" s="20"/>
      <c r="AC63" s="88"/>
      <c r="AD63" s="20"/>
    </row>
    <row r="64" spans="1:30" ht="20.25" customHeight="1">
      <c r="A64" s="20"/>
      <c r="B64" s="20"/>
      <c r="C64" s="20"/>
      <c r="D64" s="20"/>
      <c r="E64" s="20"/>
      <c r="F64" s="20"/>
      <c r="G64" s="20"/>
      <c r="H64" s="20"/>
      <c r="I64" s="20"/>
      <c r="J64" s="20"/>
      <c r="K64" s="12"/>
      <c r="L64" s="20"/>
      <c r="M64" s="20"/>
      <c r="N64" s="88"/>
      <c r="O64" s="88"/>
      <c r="P64" s="20"/>
      <c r="Q64" s="88"/>
      <c r="R64" s="20"/>
      <c r="S64" s="20"/>
      <c r="T64" s="20"/>
      <c r="U64" s="88"/>
      <c r="V64" s="20"/>
      <c r="W64" s="20"/>
      <c r="X64" s="20"/>
      <c r="Y64" s="88"/>
      <c r="Z64" s="20"/>
      <c r="AA64" s="88"/>
      <c r="AB64" s="20"/>
      <c r="AC64" s="88"/>
      <c r="AD64" s="20"/>
    </row>
    <row r="65" spans="1:30" ht="20.25" customHeight="1">
      <c r="A65" s="20"/>
      <c r="B65" s="20"/>
      <c r="C65" s="20"/>
      <c r="D65" s="20"/>
      <c r="E65" s="20"/>
      <c r="F65" s="20"/>
      <c r="G65" s="20"/>
      <c r="H65" s="20"/>
      <c r="I65" s="20"/>
      <c r="J65" s="20"/>
      <c r="K65" s="12"/>
      <c r="L65" s="20"/>
      <c r="M65" s="20"/>
      <c r="N65" s="88"/>
      <c r="O65" s="88"/>
      <c r="P65" s="20"/>
      <c r="Q65" s="88"/>
      <c r="R65" s="20"/>
      <c r="S65" s="20"/>
      <c r="T65" s="20"/>
      <c r="U65" s="88"/>
      <c r="V65" s="20"/>
      <c r="W65" s="20"/>
      <c r="X65" s="20"/>
      <c r="Y65" s="88"/>
      <c r="Z65" s="20"/>
      <c r="AA65" s="88"/>
      <c r="AB65" s="20"/>
      <c r="AC65" s="88"/>
      <c r="AD65" s="20"/>
    </row>
    <row r="66" spans="1:30" ht="20.25" customHeight="1">
      <c r="A66" s="20"/>
      <c r="B66" s="20"/>
      <c r="C66" s="20"/>
      <c r="D66" s="20"/>
      <c r="E66" s="20"/>
      <c r="F66" s="20"/>
      <c r="G66" s="20"/>
      <c r="H66" s="20"/>
      <c r="I66" s="20"/>
      <c r="J66" s="20"/>
      <c r="K66" s="12"/>
      <c r="L66" s="20"/>
      <c r="M66" s="20"/>
      <c r="N66" s="88"/>
      <c r="O66" s="88"/>
      <c r="P66" s="20"/>
      <c r="Q66" s="88"/>
      <c r="R66" s="20"/>
      <c r="S66" s="20"/>
      <c r="T66" s="20"/>
      <c r="U66" s="88"/>
      <c r="V66" s="20"/>
      <c r="W66" s="20"/>
      <c r="X66" s="20"/>
      <c r="Y66" s="88"/>
      <c r="Z66" s="20"/>
      <c r="AA66" s="88"/>
      <c r="AB66" s="20"/>
      <c r="AC66" s="88"/>
      <c r="AD66" s="20"/>
    </row>
    <row r="67" spans="1:30" ht="20.25" customHeight="1">
      <c r="A67" s="20"/>
      <c r="B67" s="20"/>
      <c r="C67" s="20"/>
      <c r="D67" s="20"/>
      <c r="E67" s="20"/>
      <c r="F67" s="20"/>
      <c r="G67" s="20"/>
      <c r="H67" s="20"/>
      <c r="I67" s="20"/>
      <c r="J67" s="20"/>
      <c r="K67" s="12"/>
      <c r="L67" s="20"/>
      <c r="M67" s="20"/>
      <c r="N67" s="88"/>
      <c r="O67" s="88"/>
      <c r="P67" s="20"/>
      <c r="Q67" s="88"/>
      <c r="R67" s="20"/>
      <c r="S67" s="20"/>
      <c r="T67" s="20"/>
      <c r="U67" s="88"/>
      <c r="V67" s="20"/>
      <c r="W67" s="20"/>
      <c r="X67" s="20"/>
      <c r="Y67" s="88"/>
      <c r="Z67" s="20"/>
      <c r="AA67" s="88"/>
      <c r="AB67" s="20"/>
      <c r="AC67" s="88"/>
      <c r="AD67" s="20"/>
    </row>
    <row r="68" spans="1:30" ht="20.25" customHeight="1">
      <c r="A68" s="20"/>
      <c r="B68" s="20"/>
      <c r="C68" s="20"/>
      <c r="D68" s="20"/>
      <c r="E68" s="20"/>
      <c r="F68" s="20"/>
      <c r="G68" s="20"/>
      <c r="H68" s="20"/>
      <c r="I68" s="20"/>
      <c r="J68" s="20"/>
      <c r="K68" s="12"/>
      <c r="L68" s="20"/>
      <c r="M68" s="20"/>
      <c r="N68" s="88"/>
      <c r="O68" s="88"/>
      <c r="P68" s="20"/>
      <c r="Q68" s="88"/>
      <c r="R68" s="20"/>
      <c r="S68" s="20"/>
      <c r="T68" s="20"/>
      <c r="U68" s="88"/>
      <c r="V68" s="20"/>
      <c r="W68" s="20"/>
      <c r="X68" s="20"/>
      <c r="Y68" s="88"/>
      <c r="Z68" s="20"/>
      <c r="AA68" s="88"/>
      <c r="AB68" s="20"/>
      <c r="AC68" s="88"/>
      <c r="AD68" s="20"/>
    </row>
    <row r="69" spans="1:30" ht="20.25" customHeight="1">
      <c r="A69" s="20"/>
      <c r="B69" s="20"/>
      <c r="C69" s="20"/>
      <c r="D69" s="20"/>
      <c r="E69" s="20"/>
      <c r="F69" s="20"/>
      <c r="G69" s="20"/>
      <c r="H69" s="20"/>
      <c r="I69" s="20"/>
      <c r="J69" s="20"/>
      <c r="K69" s="12"/>
      <c r="L69" s="20"/>
      <c r="M69" s="20"/>
      <c r="N69" s="88"/>
      <c r="O69" s="88"/>
      <c r="P69" s="20"/>
      <c r="Q69" s="88"/>
      <c r="R69" s="20"/>
      <c r="S69" s="20"/>
      <c r="T69" s="20"/>
      <c r="U69" s="88"/>
      <c r="V69" s="20"/>
      <c r="W69" s="20"/>
      <c r="X69" s="20"/>
      <c r="Y69" s="88"/>
      <c r="Z69" s="20"/>
      <c r="AA69" s="88"/>
      <c r="AB69" s="20"/>
      <c r="AC69" s="88"/>
      <c r="AD69" s="20"/>
    </row>
    <row r="70" spans="1:30" ht="20.25" customHeight="1">
      <c r="A70" s="20"/>
      <c r="B70" s="20"/>
      <c r="C70" s="20"/>
      <c r="D70" s="20"/>
      <c r="E70" s="20"/>
      <c r="F70" s="20"/>
      <c r="G70" s="20"/>
      <c r="H70" s="20"/>
      <c r="I70" s="20"/>
      <c r="J70" s="20"/>
      <c r="K70" s="12"/>
      <c r="L70" s="20"/>
      <c r="M70" s="20"/>
      <c r="N70" s="88"/>
      <c r="O70" s="88"/>
      <c r="P70" s="20"/>
      <c r="Q70" s="88"/>
      <c r="R70" s="20"/>
      <c r="S70" s="20"/>
      <c r="T70" s="20"/>
      <c r="U70" s="88"/>
      <c r="V70" s="20"/>
      <c r="W70" s="20"/>
      <c r="X70" s="20"/>
      <c r="Y70" s="88"/>
      <c r="Z70" s="20"/>
      <c r="AA70" s="88"/>
      <c r="AB70" s="20"/>
      <c r="AC70" s="88"/>
      <c r="AD70" s="20"/>
    </row>
    <row r="71" spans="1:30" ht="20.25" customHeight="1">
      <c r="A71" s="20"/>
      <c r="B71" s="20"/>
      <c r="C71" s="20"/>
      <c r="D71" s="20"/>
      <c r="E71" s="20"/>
      <c r="F71" s="20"/>
      <c r="G71" s="20"/>
      <c r="H71" s="20"/>
      <c r="I71" s="20"/>
      <c r="J71" s="20"/>
      <c r="K71" s="12"/>
      <c r="L71" s="20"/>
      <c r="M71" s="20"/>
      <c r="N71" s="88"/>
      <c r="O71" s="88"/>
      <c r="P71" s="20"/>
      <c r="Q71" s="88"/>
      <c r="R71" s="20"/>
      <c r="S71" s="20"/>
      <c r="T71" s="20"/>
      <c r="U71" s="88"/>
      <c r="V71" s="20"/>
      <c r="W71" s="20"/>
      <c r="X71" s="20"/>
      <c r="Y71" s="88"/>
      <c r="Z71" s="20"/>
      <c r="AA71" s="88"/>
      <c r="AB71" s="20"/>
      <c r="AC71" s="88"/>
      <c r="AD71" s="20"/>
    </row>
    <row r="72" spans="1:30" ht="20.25" customHeight="1">
      <c r="A72" s="20"/>
      <c r="B72" s="20"/>
      <c r="C72" s="20"/>
      <c r="D72" s="20"/>
      <c r="E72" s="20"/>
      <c r="F72" s="20"/>
      <c r="G72" s="20"/>
      <c r="H72" s="20"/>
      <c r="I72" s="20"/>
      <c r="J72" s="20"/>
      <c r="K72" s="12"/>
      <c r="L72" s="20"/>
      <c r="M72" s="20"/>
      <c r="N72" s="88"/>
      <c r="O72" s="88"/>
      <c r="P72" s="20"/>
      <c r="Q72" s="88"/>
      <c r="R72" s="20"/>
      <c r="S72" s="20"/>
      <c r="T72" s="20"/>
      <c r="U72" s="88"/>
      <c r="V72" s="20"/>
      <c r="W72" s="20"/>
      <c r="X72" s="20"/>
      <c r="Y72" s="88"/>
      <c r="Z72" s="20"/>
      <c r="AA72" s="88"/>
      <c r="AB72" s="20"/>
      <c r="AC72" s="88"/>
      <c r="AD72" s="20"/>
    </row>
    <row r="73" spans="1:30" ht="20.25" customHeight="1">
      <c r="A73" s="20"/>
      <c r="B73" s="20"/>
      <c r="C73" s="20"/>
      <c r="D73" s="20"/>
      <c r="E73" s="20"/>
      <c r="F73" s="20"/>
      <c r="G73" s="20"/>
      <c r="H73" s="20"/>
      <c r="I73" s="20"/>
      <c r="J73" s="20"/>
      <c r="K73" s="12"/>
      <c r="L73" s="20"/>
      <c r="M73" s="20"/>
      <c r="N73" s="88"/>
      <c r="O73" s="88"/>
      <c r="P73" s="20"/>
      <c r="Q73" s="88"/>
      <c r="R73" s="20"/>
      <c r="S73" s="20"/>
      <c r="T73" s="20"/>
      <c r="U73" s="88"/>
      <c r="V73" s="20"/>
      <c r="W73" s="20"/>
      <c r="X73" s="20"/>
      <c r="Y73" s="88"/>
      <c r="Z73" s="20"/>
      <c r="AA73" s="88"/>
      <c r="AB73" s="20"/>
      <c r="AC73" s="88"/>
      <c r="AD73" s="20"/>
    </row>
    <row r="74" spans="1:30" ht="20.25" customHeight="1">
      <c r="A74" s="20"/>
      <c r="B74" s="20"/>
      <c r="C74" s="20"/>
      <c r="D74" s="20"/>
      <c r="E74" s="20"/>
      <c r="F74" s="20"/>
      <c r="G74" s="20"/>
      <c r="H74" s="20"/>
      <c r="I74" s="20"/>
      <c r="J74" s="20"/>
      <c r="K74" s="12"/>
      <c r="L74" s="20"/>
      <c r="M74" s="20"/>
      <c r="N74" s="88"/>
      <c r="O74" s="88"/>
      <c r="P74" s="20"/>
      <c r="Q74" s="88"/>
      <c r="R74" s="20"/>
      <c r="S74" s="20"/>
      <c r="T74" s="20"/>
      <c r="U74" s="88"/>
      <c r="V74" s="20"/>
      <c r="W74" s="20"/>
      <c r="X74" s="20"/>
      <c r="Y74" s="88"/>
      <c r="Z74" s="20"/>
      <c r="AA74" s="88"/>
      <c r="AB74" s="20"/>
      <c r="AC74" s="88"/>
      <c r="AD74" s="20"/>
    </row>
    <row r="75" spans="1:30" ht="20.25" customHeight="1">
      <c r="A75" s="20"/>
      <c r="B75" s="20"/>
      <c r="C75" s="20"/>
      <c r="D75" s="20"/>
      <c r="E75" s="20"/>
      <c r="F75" s="20"/>
      <c r="G75" s="20"/>
      <c r="H75" s="20"/>
      <c r="I75" s="20"/>
      <c r="J75" s="20"/>
      <c r="K75" s="12"/>
      <c r="L75" s="20"/>
      <c r="M75" s="20"/>
      <c r="N75" s="88"/>
      <c r="O75" s="88"/>
      <c r="P75" s="20"/>
      <c r="Q75" s="88"/>
      <c r="R75" s="20"/>
      <c r="S75" s="20"/>
      <c r="T75" s="20"/>
      <c r="U75" s="88"/>
      <c r="V75" s="20"/>
      <c r="W75" s="20"/>
      <c r="X75" s="20"/>
      <c r="Y75" s="88"/>
      <c r="Z75" s="20"/>
      <c r="AA75" s="88"/>
      <c r="AB75" s="20"/>
      <c r="AC75" s="88"/>
      <c r="AD75" s="20"/>
    </row>
    <row r="76" spans="1:30" ht="20.25" customHeight="1">
      <c r="A76" s="20"/>
      <c r="B76" s="20"/>
      <c r="C76" s="20"/>
      <c r="D76" s="20"/>
      <c r="E76" s="20"/>
      <c r="F76" s="20"/>
      <c r="G76" s="20"/>
      <c r="H76" s="20"/>
      <c r="I76" s="20"/>
      <c r="J76" s="20"/>
      <c r="K76" s="12"/>
      <c r="L76" s="20"/>
      <c r="M76" s="20"/>
      <c r="N76" s="88"/>
      <c r="O76" s="88"/>
      <c r="P76" s="20"/>
      <c r="Q76" s="88"/>
      <c r="R76" s="20"/>
      <c r="S76" s="20"/>
      <c r="T76" s="20"/>
      <c r="U76" s="88"/>
      <c r="V76" s="20"/>
      <c r="W76" s="20"/>
      <c r="X76" s="20"/>
      <c r="Y76" s="88"/>
      <c r="Z76" s="20"/>
      <c r="AA76" s="88"/>
      <c r="AB76" s="20"/>
      <c r="AC76" s="88"/>
      <c r="AD76" s="20"/>
    </row>
    <row r="77" spans="1:30" ht="20.25" customHeight="1">
      <c r="A77" s="20"/>
      <c r="B77" s="20"/>
      <c r="C77" s="20"/>
      <c r="D77" s="20"/>
      <c r="E77" s="20"/>
      <c r="F77" s="20"/>
      <c r="G77" s="20"/>
      <c r="H77" s="20"/>
      <c r="I77" s="20"/>
      <c r="J77" s="20"/>
      <c r="K77" s="12"/>
      <c r="L77" s="20"/>
      <c r="M77" s="20"/>
      <c r="N77" s="88"/>
      <c r="O77" s="88"/>
      <c r="P77" s="20"/>
      <c r="Q77" s="88"/>
      <c r="R77" s="20"/>
      <c r="S77" s="20"/>
      <c r="T77" s="20"/>
      <c r="U77" s="88"/>
      <c r="V77" s="20"/>
      <c r="W77" s="20"/>
      <c r="X77" s="20"/>
      <c r="Y77" s="88"/>
      <c r="Z77" s="20"/>
      <c r="AA77" s="88"/>
      <c r="AB77" s="20"/>
      <c r="AC77" s="88"/>
      <c r="AD77" s="20"/>
    </row>
    <row r="78" spans="1:30" ht="20.25" customHeight="1">
      <c r="A78" s="20"/>
      <c r="B78" s="20"/>
      <c r="C78" s="20"/>
      <c r="D78" s="20"/>
      <c r="E78" s="20"/>
      <c r="F78" s="20"/>
      <c r="G78" s="20"/>
      <c r="H78" s="20"/>
      <c r="I78" s="20"/>
      <c r="J78" s="20"/>
      <c r="K78" s="12"/>
      <c r="L78" s="20"/>
      <c r="M78" s="20"/>
      <c r="N78" s="88"/>
      <c r="O78" s="88"/>
      <c r="P78" s="20"/>
      <c r="Q78" s="88"/>
      <c r="R78" s="20"/>
      <c r="S78" s="20"/>
      <c r="T78" s="20"/>
      <c r="U78" s="88"/>
      <c r="V78" s="20"/>
      <c r="W78" s="20"/>
      <c r="X78" s="20"/>
      <c r="Y78" s="88"/>
      <c r="Z78" s="20"/>
      <c r="AA78" s="88"/>
      <c r="AB78" s="20"/>
      <c r="AC78" s="88"/>
      <c r="AD78" s="20"/>
    </row>
    <row r="79" spans="1:30" ht="20.25" customHeight="1">
      <c r="A79" s="20"/>
      <c r="B79" s="20"/>
      <c r="C79" s="20"/>
      <c r="D79" s="20"/>
      <c r="E79" s="20"/>
      <c r="F79" s="20"/>
      <c r="G79" s="20"/>
      <c r="H79" s="20"/>
      <c r="I79" s="20"/>
      <c r="J79" s="20"/>
      <c r="K79" s="12"/>
      <c r="L79" s="20"/>
      <c r="M79" s="20"/>
      <c r="N79" s="88"/>
      <c r="O79" s="88"/>
      <c r="P79" s="20"/>
      <c r="Q79" s="88"/>
      <c r="R79" s="20"/>
      <c r="S79" s="20"/>
      <c r="T79" s="20"/>
      <c r="U79" s="88"/>
      <c r="V79" s="20"/>
      <c r="W79" s="20"/>
      <c r="X79" s="20"/>
      <c r="Y79" s="88"/>
      <c r="Z79" s="20"/>
      <c r="AA79" s="88"/>
      <c r="AB79" s="20"/>
      <c r="AC79" s="88"/>
      <c r="AD79" s="20"/>
    </row>
    <row r="80" spans="1:30" ht="20.25" customHeight="1">
      <c r="A80" s="20"/>
      <c r="B80" s="20"/>
      <c r="C80" s="20"/>
      <c r="D80" s="20"/>
      <c r="E80" s="20"/>
      <c r="F80" s="20"/>
      <c r="G80" s="20"/>
      <c r="H80" s="20"/>
      <c r="I80" s="20"/>
      <c r="J80" s="20"/>
      <c r="K80" s="12"/>
      <c r="L80" s="20"/>
      <c r="M80" s="20"/>
      <c r="N80" s="88"/>
      <c r="O80" s="88"/>
      <c r="P80" s="20"/>
      <c r="Q80" s="88"/>
      <c r="R80" s="20"/>
      <c r="S80" s="20"/>
      <c r="T80" s="20"/>
      <c r="U80" s="88"/>
      <c r="V80" s="20"/>
      <c r="W80" s="20"/>
      <c r="X80" s="20"/>
      <c r="Y80" s="88"/>
      <c r="Z80" s="20"/>
      <c r="AA80" s="88"/>
      <c r="AB80" s="20"/>
      <c r="AC80" s="88"/>
      <c r="AD80" s="20"/>
    </row>
    <row r="81" spans="1:30" ht="20.25" customHeight="1">
      <c r="A81" s="20"/>
      <c r="B81" s="20"/>
      <c r="C81" s="20"/>
      <c r="D81" s="20"/>
      <c r="E81" s="20"/>
      <c r="F81" s="20"/>
      <c r="G81" s="20"/>
      <c r="H81" s="20"/>
      <c r="I81" s="20"/>
      <c r="J81" s="20"/>
      <c r="K81" s="12"/>
      <c r="L81" s="20"/>
      <c r="M81" s="20"/>
      <c r="N81" s="88"/>
      <c r="O81" s="88"/>
      <c r="P81" s="20"/>
      <c r="Q81" s="88"/>
      <c r="R81" s="20"/>
      <c r="S81" s="20"/>
      <c r="T81" s="20"/>
      <c r="U81" s="88"/>
      <c r="V81" s="20"/>
      <c r="W81" s="20"/>
      <c r="X81" s="20"/>
      <c r="Y81" s="88"/>
      <c r="Z81" s="20"/>
      <c r="AA81" s="88"/>
      <c r="AB81" s="20"/>
      <c r="AC81" s="88"/>
      <c r="AD81" s="20"/>
    </row>
    <row r="82" spans="1:30" ht="20.25" customHeight="1">
      <c r="A82" s="20"/>
      <c r="B82" s="20"/>
      <c r="C82" s="20"/>
      <c r="D82" s="20"/>
      <c r="E82" s="20"/>
      <c r="F82" s="20"/>
      <c r="G82" s="20"/>
      <c r="H82" s="20"/>
      <c r="I82" s="20"/>
      <c r="J82" s="20"/>
      <c r="K82" s="12"/>
      <c r="L82" s="20"/>
      <c r="M82" s="20"/>
      <c r="N82" s="88"/>
      <c r="O82" s="88"/>
      <c r="P82" s="20"/>
      <c r="Q82" s="88"/>
      <c r="R82" s="20"/>
      <c r="S82" s="20"/>
      <c r="T82" s="20"/>
      <c r="U82" s="88"/>
      <c r="V82" s="20"/>
      <c r="W82" s="20"/>
      <c r="X82" s="20"/>
      <c r="Y82" s="88"/>
      <c r="Z82" s="20"/>
      <c r="AA82" s="88"/>
      <c r="AB82" s="20"/>
      <c r="AC82" s="88"/>
      <c r="AD82" s="20"/>
    </row>
    <row r="83" spans="1:30" ht="20.25" customHeight="1">
      <c r="A83" s="20"/>
      <c r="B83" s="20"/>
      <c r="C83" s="20"/>
      <c r="D83" s="20"/>
      <c r="E83" s="20"/>
      <c r="F83" s="20"/>
      <c r="G83" s="20"/>
      <c r="H83" s="20"/>
      <c r="I83" s="20"/>
      <c r="J83" s="20"/>
      <c r="K83" s="12"/>
      <c r="L83" s="20"/>
      <c r="M83" s="20"/>
      <c r="N83" s="88"/>
      <c r="O83" s="88"/>
      <c r="P83" s="20"/>
      <c r="Q83" s="88"/>
      <c r="R83" s="20"/>
      <c r="S83" s="20"/>
      <c r="T83" s="20"/>
      <c r="U83" s="88"/>
      <c r="V83" s="20"/>
      <c r="W83" s="20"/>
      <c r="X83" s="20"/>
      <c r="Y83" s="88"/>
      <c r="Z83" s="20"/>
      <c r="AA83" s="88"/>
      <c r="AB83" s="20"/>
      <c r="AC83" s="88"/>
      <c r="AD83" s="20"/>
    </row>
    <row r="84" spans="1:30" ht="20.25" customHeight="1">
      <c r="A84" s="20"/>
      <c r="B84" s="20"/>
      <c r="C84" s="20"/>
      <c r="D84" s="20"/>
      <c r="E84" s="20"/>
      <c r="F84" s="20"/>
      <c r="G84" s="20"/>
      <c r="H84" s="20"/>
      <c r="I84" s="20"/>
      <c r="J84" s="20"/>
      <c r="K84" s="12"/>
      <c r="L84" s="20"/>
      <c r="M84" s="20"/>
      <c r="N84" s="88"/>
      <c r="O84" s="88"/>
      <c r="P84" s="20"/>
      <c r="Q84" s="88"/>
      <c r="R84" s="20"/>
      <c r="S84" s="20"/>
      <c r="T84" s="20"/>
      <c r="U84" s="88"/>
      <c r="V84" s="20"/>
      <c r="W84" s="20"/>
      <c r="X84" s="20"/>
      <c r="Y84" s="88"/>
      <c r="Z84" s="20"/>
      <c r="AA84" s="88"/>
      <c r="AB84" s="20"/>
      <c r="AC84" s="88"/>
      <c r="AD84" s="20"/>
    </row>
    <row r="85" spans="1:30" ht="20.25" customHeight="1">
      <c r="A85" s="20"/>
      <c r="B85" s="20"/>
      <c r="C85" s="20"/>
      <c r="D85" s="20"/>
      <c r="E85" s="20"/>
      <c r="F85" s="20"/>
      <c r="G85" s="20"/>
      <c r="H85" s="20"/>
      <c r="I85" s="20"/>
      <c r="J85" s="20"/>
      <c r="K85" s="12"/>
      <c r="L85" s="20"/>
      <c r="M85" s="20"/>
      <c r="N85" s="88"/>
      <c r="O85" s="88"/>
      <c r="P85" s="20"/>
      <c r="Q85" s="88"/>
      <c r="R85" s="20"/>
      <c r="S85" s="20"/>
      <c r="T85" s="20"/>
      <c r="U85" s="88"/>
      <c r="V85" s="20"/>
      <c r="W85" s="20"/>
      <c r="X85" s="20"/>
      <c r="Y85" s="88"/>
      <c r="Z85" s="20"/>
      <c r="AA85" s="88"/>
      <c r="AB85" s="20"/>
      <c r="AC85" s="88"/>
      <c r="AD85" s="20"/>
    </row>
    <row r="86" spans="1:30" ht="20.25" customHeight="1">
      <c r="A86" s="20"/>
      <c r="B86" s="20"/>
      <c r="C86" s="20"/>
      <c r="D86" s="20"/>
      <c r="E86" s="20"/>
      <c r="F86" s="20"/>
      <c r="G86" s="20"/>
      <c r="H86" s="20"/>
      <c r="I86" s="20"/>
      <c r="J86" s="20"/>
      <c r="K86" s="12"/>
      <c r="L86" s="20"/>
      <c r="M86" s="20"/>
      <c r="N86" s="88"/>
      <c r="O86" s="88"/>
      <c r="P86" s="20"/>
      <c r="Q86" s="88"/>
      <c r="R86" s="20"/>
      <c r="S86" s="20"/>
      <c r="T86" s="20"/>
      <c r="U86" s="88"/>
      <c r="V86" s="20"/>
      <c r="W86" s="20"/>
      <c r="X86" s="20"/>
      <c r="Y86" s="88"/>
      <c r="Z86" s="20"/>
      <c r="AA86" s="88"/>
      <c r="AB86" s="20"/>
      <c r="AC86" s="88"/>
      <c r="AD86" s="20"/>
    </row>
    <row r="87" spans="1:30" ht="20.25" customHeight="1">
      <c r="A87" s="20"/>
      <c r="B87" s="20"/>
      <c r="C87" s="20"/>
      <c r="D87" s="20"/>
      <c r="E87" s="20"/>
      <c r="F87" s="20"/>
      <c r="G87" s="20"/>
      <c r="H87" s="20"/>
      <c r="I87" s="20"/>
      <c r="J87" s="20"/>
      <c r="K87" s="12"/>
      <c r="L87" s="20"/>
      <c r="M87" s="20"/>
      <c r="N87" s="88"/>
      <c r="O87" s="88"/>
      <c r="P87" s="20"/>
      <c r="Q87" s="88"/>
      <c r="R87" s="20"/>
      <c r="S87" s="20"/>
      <c r="T87" s="20"/>
      <c r="U87" s="88"/>
      <c r="V87" s="20"/>
      <c r="W87" s="20"/>
      <c r="X87" s="20"/>
      <c r="Y87" s="88"/>
      <c r="Z87" s="20"/>
      <c r="AA87" s="88"/>
      <c r="AB87" s="20"/>
      <c r="AC87" s="88"/>
      <c r="AD87" s="20"/>
    </row>
    <row r="88" spans="1:30" ht="20.25" customHeight="1">
      <c r="A88" s="20"/>
      <c r="B88" s="20"/>
      <c r="C88" s="20"/>
      <c r="D88" s="20"/>
      <c r="E88" s="20"/>
      <c r="F88" s="20"/>
      <c r="G88" s="20"/>
      <c r="H88" s="20"/>
      <c r="I88" s="20"/>
      <c r="J88" s="20"/>
      <c r="K88" s="12"/>
      <c r="L88" s="20"/>
      <c r="M88" s="20"/>
      <c r="N88" s="88"/>
      <c r="O88" s="88"/>
      <c r="P88" s="20"/>
      <c r="Q88" s="88"/>
      <c r="R88" s="20"/>
      <c r="S88" s="20"/>
      <c r="T88" s="20"/>
      <c r="U88" s="88"/>
      <c r="V88" s="20"/>
      <c r="W88" s="20"/>
      <c r="X88" s="20"/>
      <c r="Y88" s="88"/>
      <c r="Z88" s="20"/>
      <c r="AA88" s="88"/>
      <c r="AB88" s="20"/>
      <c r="AC88" s="88"/>
      <c r="AD88" s="20"/>
    </row>
    <row r="89" spans="1:30" ht="20.25" customHeight="1">
      <c r="A89" s="20"/>
      <c r="B89" s="20"/>
      <c r="C89" s="20"/>
      <c r="D89" s="20"/>
      <c r="E89" s="20"/>
      <c r="F89" s="20"/>
      <c r="G89" s="20"/>
      <c r="H89" s="20"/>
      <c r="I89" s="20"/>
      <c r="J89" s="20"/>
      <c r="K89" s="12"/>
      <c r="L89" s="20"/>
      <c r="M89" s="20"/>
      <c r="N89" s="88"/>
      <c r="O89" s="88"/>
      <c r="P89" s="20"/>
      <c r="Q89" s="88"/>
      <c r="R89" s="20"/>
      <c r="S89" s="20"/>
      <c r="T89" s="20"/>
      <c r="U89" s="88"/>
      <c r="V89" s="20"/>
      <c r="W89" s="20"/>
      <c r="X89" s="20"/>
      <c r="Y89" s="88"/>
      <c r="Z89" s="20"/>
      <c r="AA89" s="88"/>
      <c r="AB89" s="20"/>
      <c r="AC89" s="88"/>
      <c r="AD89" s="20"/>
    </row>
    <row r="90" spans="1:30" ht="20.25" customHeight="1">
      <c r="A90" s="20"/>
      <c r="B90" s="20"/>
      <c r="C90" s="20"/>
      <c r="D90" s="20"/>
      <c r="E90" s="20"/>
      <c r="F90" s="20"/>
      <c r="G90" s="20"/>
      <c r="H90" s="20"/>
      <c r="I90" s="20"/>
      <c r="J90" s="20"/>
      <c r="K90" s="12"/>
      <c r="L90" s="20"/>
      <c r="M90" s="20"/>
      <c r="N90" s="88"/>
      <c r="O90" s="88"/>
      <c r="P90" s="20"/>
      <c r="Q90" s="88"/>
      <c r="R90" s="20"/>
      <c r="S90" s="20"/>
      <c r="T90" s="20"/>
      <c r="U90" s="88"/>
      <c r="V90" s="20"/>
      <c r="W90" s="20"/>
      <c r="X90" s="20"/>
      <c r="Y90" s="88"/>
      <c r="Z90" s="20"/>
      <c r="AA90" s="88"/>
      <c r="AB90" s="20"/>
      <c r="AC90" s="88"/>
      <c r="AD90" s="20"/>
    </row>
    <row r="91" spans="1:30" ht="20.25" customHeight="1">
      <c r="A91" s="20"/>
      <c r="B91" s="20"/>
      <c r="C91" s="20"/>
      <c r="D91" s="20"/>
      <c r="E91" s="20"/>
      <c r="F91" s="20"/>
      <c r="G91" s="20"/>
      <c r="H91" s="20"/>
      <c r="I91" s="20"/>
      <c r="J91" s="20"/>
      <c r="K91" s="12"/>
      <c r="L91" s="20"/>
      <c r="M91" s="20"/>
      <c r="N91" s="88"/>
      <c r="O91" s="88"/>
      <c r="P91" s="20"/>
      <c r="Q91" s="88"/>
      <c r="R91" s="20"/>
      <c r="S91" s="20"/>
      <c r="T91" s="20"/>
      <c r="U91" s="88"/>
      <c r="V91" s="20"/>
      <c r="W91" s="20"/>
      <c r="X91" s="20"/>
      <c r="Y91" s="88"/>
      <c r="Z91" s="20"/>
      <c r="AA91" s="88"/>
      <c r="AB91" s="20"/>
      <c r="AC91" s="88"/>
      <c r="AD91" s="20"/>
    </row>
    <row r="92" spans="1:30" ht="20.25" customHeight="1">
      <c r="A92" s="20"/>
      <c r="B92" s="20"/>
      <c r="C92" s="20"/>
      <c r="D92" s="20"/>
      <c r="E92" s="20"/>
      <c r="F92" s="20"/>
      <c r="G92" s="20"/>
      <c r="H92" s="20"/>
      <c r="I92" s="20"/>
      <c r="J92" s="20"/>
      <c r="K92" s="12"/>
      <c r="L92" s="20"/>
      <c r="M92" s="20"/>
      <c r="N92" s="88"/>
      <c r="O92" s="88"/>
      <c r="P92" s="20"/>
      <c r="Q92" s="88"/>
      <c r="R92" s="20"/>
      <c r="S92" s="20"/>
      <c r="T92" s="20"/>
      <c r="U92" s="88"/>
      <c r="V92" s="20"/>
      <c r="W92" s="20"/>
      <c r="X92" s="20"/>
      <c r="Y92" s="88"/>
      <c r="Z92" s="20"/>
      <c r="AA92" s="88"/>
      <c r="AB92" s="20"/>
      <c r="AC92" s="88"/>
      <c r="AD92" s="20"/>
    </row>
    <row r="93" spans="1:30" ht="20.25" customHeight="1">
      <c r="A93" s="20"/>
      <c r="B93" s="20"/>
      <c r="C93" s="20"/>
      <c r="D93" s="20"/>
      <c r="E93" s="20"/>
      <c r="F93" s="20"/>
      <c r="G93" s="20"/>
      <c r="H93" s="20"/>
      <c r="I93" s="20"/>
      <c r="J93" s="20"/>
      <c r="K93" s="12"/>
      <c r="L93" s="20"/>
      <c r="M93" s="20"/>
      <c r="N93" s="88"/>
      <c r="O93" s="88"/>
      <c r="P93" s="20"/>
      <c r="Q93" s="88"/>
      <c r="R93" s="20"/>
      <c r="S93" s="20"/>
      <c r="T93" s="20"/>
      <c r="U93" s="88"/>
      <c r="V93" s="20"/>
      <c r="W93" s="20"/>
      <c r="X93" s="20"/>
      <c r="Y93" s="88"/>
      <c r="Z93" s="20"/>
      <c r="AA93" s="88"/>
      <c r="AB93" s="20"/>
      <c r="AC93" s="88"/>
      <c r="AD93" s="20"/>
    </row>
    <row r="94" spans="1:30" ht="20.25" customHeight="1">
      <c r="A94" s="20"/>
      <c r="B94" s="20"/>
      <c r="C94" s="20"/>
      <c r="D94" s="20"/>
      <c r="E94" s="20"/>
      <c r="F94" s="20"/>
      <c r="G94" s="20"/>
      <c r="H94" s="20"/>
      <c r="I94" s="20"/>
      <c r="J94" s="20"/>
      <c r="K94" s="12"/>
      <c r="L94" s="20"/>
      <c r="M94" s="20"/>
      <c r="N94" s="88"/>
      <c r="O94" s="88"/>
      <c r="P94" s="20"/>
      <c r="Q94" s="88"/>
      <c r="R94" s="20"/>
      <c r="S94" s="20"/>
      <c r="T94" s="20"/>
      <c r="U94" s="88"/>
      <c r="V94" s="20"/>
      <c r="W94" s="20"/>
      <c r="X94" s="20"/>
      <c r="Y94" s="88"/>
      <c r="Z94" s="20"/>
      <c r="AA94" s="88"/>
      <c r="AB94" s="20"/>
      <c r="AC94" s="88"/>
      <c r="AD94" s="20"/>
    </row>
    <row r="95" spans="1:30" ht="20.25" customHeight="1">
      <c r="A95" s="20"/>
      <c r="B95" s="20"/>
      <c r="C95" s="20"/>
      <c r="D95" s="20"/>
      <c r="E95" s="20"/>
      <c r="F95" s="20"/>
      <c r="G95" s="20"/>
      <c r="H95" s="20"/>
      <c r="I95" s="20"/>
      <c r="J95" s="20"/>
      <c r="K95" s="12"/>
      <c r="L95" s="20"/>
      <c r="M95" s="20"/>
      <c r="N95" s="88"/>
      <c r="O95" s="88"/>
      <c r="P95" s="20"/>
      <c r="Q95" s="88"/>
      <c r="R95" s="20"/>
      <c r="S95" s="20"/>
      <c r="T95" s="20"/>
      <c r="U95" s="88"/>
      <c r="V95" s="20"/>
      <c r="W95" s="20"/>
      <c r="X95" s="20"/>
      <c r="Y95" s="88"/>
      <c r="Z95" s="20"/>
      <c r="AA95" s="88"/>
      <c r="AB95" s="20"/>
      <c r="AC95" s="88"/>
      <c r="AD95" s="20"/>
    </row>
    <row r="96" spans="1:30" ht="20.25" customHeight="1">
      <c r="A96" s="20"/>
      <c r="B96" s="20"/>
      <c r="C96" s="20"/>
      <c r="D96" s="20"/>
      <c r="E96" s="20"/>
      <c r="F96" s="20"/>
      <c r="G96" s="20"/>
      <c r="H96" s="20"/>
      <c r="I96" s="20"/>
      <c r="J96" s="20"/>
      <c r="K96" s="12"/>
      <c r="L96" s="20"/>
      <c r="M96" s="20"/>
      <c r="N96" s="88"/>
      <c r="O96" s="88"/>
      <c r="P96" s="20"/>
      <c r="Q96" s="88"/>
      <c r="R96" s="20"/>
      <c r="S96" s="20"/>
      <c r="T96" s="20"/>
      <c r="U96" s="88"/>
      <c r="V96" s="20"/>
      <c r="W96" s="20"/>
      <c r="X96" s="20"/>
      <c r="Y96" s="88"/>
      <c r="Z96" s="20"/>
      <c r="AA96" s="88"/>
      <c r="AB96" s="20"/>
      <c r="AC96" s="88"/>
      <c r="AD96" s="20"/>
    </row>
    <row r="97" spans="1:30" ht="20.25" customHeight="1">
      <c r="A97" s="20"/>
      <c r="B97" s="20"/>
      <c r="C97" s="20"/>
      <c r="D97" s="20"/>
      <c r="E97" s="20"/>
      <c r="F97" s="20"/>
      <c r="G97" s="20"/>
      <c r="H97" s="20"/>
      <c r="I97" s="20"/>
      <c r="J97" s="20"/>
      <c r="K97" s="12"/>
      <c r="L97" s="20"/>
      <c r="M97" s="20"/>
      <c r="N97" s="88"/>
      <c r="O97" s="88"/>
      <c r="P97" s="20"/>
      <c r="Q97" s="88"/>
      <c r="R97" s="20"/>
      <c r="S97" s="20"/>
      <c r="T97" s="20"/>
      <c r="U97" s="88"/>
      <c r="V97" s="20"/>
      <c r="W97" s="20"/>
      <c r="X97" s="20"/>
      <c r="Y97" s="88"/>
      <c r="Z97" s="20"/>
      <c r="AA97" s="88"/>
      <c r="AB97" s="20"/>
      <c r="AC97" s="88"/>
      <c r="AD97" s="20"/>
    </row>
    <row r="98" spans="1:30" ht="20.25" customHeight="1">
      <c r="A98" s="20"/>
      <c r="B98" s="20"/>
      <c r="C98" s="20"/>
      <c r="D98" s="20"/>
      <c r="E98" s="20"/>
      <c r="F98" s="20"/>
      <c r="G98" s="20"/>
      <c r="H98" s="20"/>
      <c r="I98" s="20"/>
      <c r="J98" s="20"/>
      <c r="K98" s="12"/>
      <c r="L98" s="20"/>
      <c r="M98" s="20"/>
      <c r="N98" s="88"/>
      <c r="O98" s="88"/>
      <c r="P98" s="20"/>
      <c r="Q98" s="88"/>
      <c r="R98" s="20"/>
      <c r="S98" s="20"/>
      <c r="T98" s="20"/>
      <c r="U98" s="88"/>
      <c r="V98" s="20"/>
      <c r="W98" s="20"/>
      <c r="X98" s="20"/>
      <c r="Y98" s="88"/>
      <c r="Z98" s="20"/>
      <c r="AA98" s="88"/>
      <c r="AB98" s="20"/>
      <c r="AC98" s="88"/>
      <c r="AD98" s="20"/>
    </row>
    <row r="99" spans="1:30" ht="20.25" customHeight="1">
      <c r="A99" s="20"/>
      <c r="B99" s="20"/>
      <c r="C99" s="20"/>
      <c r="D99" s="20"/>
      <c r="E99" s="20"/>
      <c r="F99" s="20"/>
      <c r="G99" s="20"/>
      <c r="H99" s="20"/>
      <c r="I99" s="20"/>
      <c r="J99" s="20"/>
      <c r="K99" s="12"/>
      <c r="L99" s="20"/>
      <c r="M99" s="20"/>
      <c r="N99" s="88"/>
      <c r="O99" s="88"/>
      <c r="P99" s="20"/>
      <c r="Q99" s="88"/>
      <c r="R99" s="20"/>
      <c r="S99" s="20"/>
      <c r="T99" s="20"/>
      <c r="U99" s="88"/>
      <c r="V99" s="20"/>
      <c r="W99" s="20"/>
      <c r="X99" s="20"/>
      <c r="Y99" s="88"/>
      <c r="Z99" s="20"/>
      <c r="AA99" s="88"/>
      <c r="AB99" s="20"/>
      <c r="AC99" s="88"/>
      <c r="AD99" s="20"/>
    </row>
    <row r="100" spans="1:30" ht="20.25" customHeight="1">
      <c r="A100" s="20"/>
      <c r="B100" s="20"/>
      <c r="C100" s="20"/>
      <c r="D100" s="20"/>
      <c r="E100" s="20"/>
      <c r="F100" s="20"/>
      <c r="G100" s="20"/>
      <c r="H100" s="20"/>
      <c r="I100" s="20"/>
      <c r="J100" s="20"/>
      <c r="K100" s="12"/>
      <c r="L100" s="20"/>
      <c r="M100" s="20"/>
      <c r="N100" s="88"/>
      <c r="O100" s="88"/>
      <c r="P100" s="20"/>
      <c r="Q100" s="88"/>
      <c r="R100" s="20"/>
      <c r="S100" s="20"/>
      <c r="T100" s="20"/>
      <c r="U100" s="88"/>
      <c r="V100" s="20"/>
      <c r="W100" s="20"/>
      <c r="X100" s="20"/>
      <c r="Y100" s="88"/>
      <c r="Z100" s="20"/>
      <c r="AA100" s="88"/>
      <c r="AB100" s="20"/>
      <c r="AC100" s="88"/>
      <c r="AD100" s="20"/>
    </row>
    <row r="101" spans="1:30" ht="20.25" customHeight="1">
      <c r="A101" s="20"/>
      <c r="B101" s="20"/>
      <c r="C101" s="20"/>
      <c r="D101" s="20"/>
      <c r="E101" s="20"/>
      <c r="F101" s="20"/>
      <c r="G101" s="20"/>
      <c r="H101" s="20"/>
      <c r="I101" s="20"/>
      <c r="J101" s="20"/>
      <c r="K101" s="12"/>
      <c r="L101" s="20"/>
      <c r="M101" s="20"/>
      <c r="N101" s="88"/>
      <c r="O101" s="88"/>
      <c r="P101" s="20"/>
      <c r="Q101" s="88"/>
      <c r="R101" s="20"/>
      <c r="S101" s="20"/>
      <c r="T101" s="20"/>
      <c r="U101" s="88"/>
      <c r="V101" s="20"/>
      <c r="W101" s="20"/>
      <c r="X101" s="20"/>
      <c r="Y101" s="88"/>
      <c r="Z101" s="20"/>
      <c r="AA101" s="88"/>
      <c r="AB101" s="20"/>
      <c r="AC101" s="88"/>
      <c r="AD101" s="20"/>
    </row>
    <row r="102" spans="1:30" ht="20.25" customHeight="1">
      <c r="A102" s="20"/>
      <c r="B102" s="20"/>
      <c r="C102" s="20"/>
      <c r="D102" s="20"/>
      <c r="E102" s="20"/>
      <c r="F102" s="20"/>
      <c r="G102" s="20"/>
      <c r="H102" s="20"/>
      <c r="I102" s="20"/>
      <c r="J102" s="20"/>
      <c r="K102" s="12"/>
      <c r="L102" s="20"/>
      <c r="M102" s="20"/>
      <c r="N102" s="88"/>
      <c r="O102" s="88"/>
      <c r="P102" s="20"/>
      <c r="Q102" s="88"/>
      <c r="R102" s="20"/>
      <c r="S102" s="20"/>
      <c r="T102" s="20"/>
      <c r="U102" s="88"/>
      <c r="V102" s="20"/>
      <c r="W102" s="20"/>
      <c r="X102" s="20"/>
      <c r="Y102" s="88"/>
      <c r="Z102" s="20"/>
      <c r="AA102" s="88"/>
      <c r="AB102" s="20"/>
      <c r="AC102" s="88"/>
      <c r="AD102" s="20"/>
    </row>
    <row r="103" spans="1:30" ht="20.25" customHeight="1">
      <c r="A103" s="20"/>
      <c r="B103" s="20"/>
      <c r="C103" s="20"/>
      <c r="D103" s="20"/>
      <c r="E103" s="20"/>
      <c r="F103" s="20"/>
      <c r="G103" s="20"/>
      <c r="H103" s="20"/>
      <c r="I103" s="20"/>
      <c r="J103" s="20"/>
      <c r="K103" s="12"/>
      <c r="L103" s="20"/>
      <c r="M103" s="20"/>
      <c r="N103" s="88"/>
      <c r="O103" s="88"/>
      <c r="P103" s="20"/>
      <c r="Q103" s="88"/>
      <c r="R103" s="20"/>
      <c r="S103" s="20"/>
      <c r="T103" s="20"/>
      <c r="U103" s="88"/>
      <c r="V103" s="20"/>
      <c r="W103" s="20"/>
      <c r="X103" s="20"/>
      <c r="Y103" s="88"/>
      <c r="Z103" s="20"/>
      <c r="AA103" s="88"/>
      <c r="AB103" s="20"/>
      <c r="AC103" s="88"/>
      <c r="AD103" s="20"/>
    </row>
    <row r="104" spans="1:30" ht="20.25" customHeight="1">
      <c r="A104" s="20"/>
      <c r="B104" s="20"/>
      <c r="C104" s="20"/>
      <c r="D104" s="20"/>
      <c r="E104" s="20"/>
      <c r="F104" s="20"/>
      <c r="G104" s="20"/>
      <c r="H104" s="20"/>
      <c r="I104" s="20"/>
      <c r="J104" s="20"/>
      <c r="K104" s="12"/>
      <c r="L104" s="20"/>
      <c r="M104" s="20"/>
      <c r="N104" s="88"/>
      <c r="O104" s="88"/>
      <c r="P104" s="20"/>
      <c r="Q104" s="88"/>
      <c r="R104" s="20"/>
      <c r="S104" s="20"/>
      <c r="T104" s="20"/>
      <c r="U104" s="88"/>
      <c r="V104" s="20"/>
      <c r="W104" s="20"/>
      <c r="X104" s="20"/>
      <c r="Y104" s="88"/>
      <c r="Z104" s="20"/>
      <c r="AA104" s="88"/>
      <c r="AB104" s="20"/>
      <c r="AC104" s="88"/>
      <c r="AD104" s="20"/>
    </row>
    <row r="105" spans="1:30" ht="20.25" customHeight="1">
      <c r="A105" s="20"/>
      <c r="B105" s="20"/>
      <c r="C105" s="20"/>
      <c r="D105" s="20"/>
      <c r="E105" s="20"/>
      <c r="F105" s="20"/>
      <c r="G105" s="20"/>
      <c r="H105" s="20"/>
      <c r="I105" s="20"/>
      <c r="J105" s="20"/>
      <c r="K105" s="12"/>
      <c r="L105" s="20"/>
      <c r="M105" s="20"/>
      <c r="N105" s="88"/>
      <c r="O105" s="88"/>
      <c r="P105" s="20"/>
      <c r="Q105" s="88"/>
      <c r="R105" s="20"/>
      <c r="S105" s="20"/>
      <c r="T105" s="20"/>
      <c r="U105" s="88"/>
      <c r="V105" s="20"/>
      <c r="W105" s="20"/>
      <c r="X105" s="20"/>
      <c r="Y105" s="88"/>
      <c r="Z105" s="20"/>
      <c r="AA105" s="88"/>
      <c r="AB105" s="20"/>
      <c r="AC105" s="88"/>
      <c r="AD105" s="20"/>
    </row>
    <row r="106" spans="1:30" ht="20.25" customHeight="1">
      <c r="A106" s="20"/>
      <c r="B106" s="20"/>
      <c r="C106" s="20"/>
      <c r="D106" s="20"/>
      <c r="E106" s="20"/>
      <c r="F106" s="20"/>
      <c r="G106" s="20"/>
      <c r="H106" s="20"/>
      <c r="I106" s="20"/>
      <c r="J106" s="20"/>
      <c r="K106" s="12"/>
      <c r="L106" s="20"/>
      <c r="M106" s="20"/>
      <c r="N106" s="88"/>
      <c r="O106" s="88"/>
      <c r="P106" s="20"/>
      <c r="Q106" s="88"/>
      <c r="R106" s="20"/>
      <c r="S106" s="20"/>
      <c r="T106" s="20"/>
      <c r="U106" s="88"/>
      <c r="V106" s="20"/>
      <c r="W106" s="20"/>
      <c r="X106" s="20"/>
      <c r="Y106" s="88"/>
      <c r="Z106" s="20"/>
      <c r="AA106" s="88"/>
      <c r="AB106" s="20"/>
      <c r="AC106" s="88"/>
      <c r="AD106" s="20"/>
    </row>
    <row r="107" spans="1:30" ht="20.25" customHeight="1">
      <c r="A107" s="20"/>
      <c r="B107" s="20"/>
      <c r="C107" s="20"/>
      <c r="D107" s="20"/>
      <c r="E107" s="20"/>
      <c r="F107" s="20"/>
      <c r="G107" s="20"/>
      <c r="H107" s="20"/>
      <c r="I107" s="20"/>
      <c r="J107" s="20"/>
      <c r="K107" s="12"/>
      <c r="L107" s="20"/>
      <c r="M107" s="20"/>
      <c r="N107" s="88"/>
      <c r="O107" s="88"/>
      <c r="P107" s="20"/>
      <c r="Q107" s="88"/>
      <c r="R107" s="20"/>
      <c r="S107" s="20"/>
      <c r="T107" s="20"/>
      <c r="U107" s="88"/>
      <c r="V107" s="20"/>
      <c r="W107" s="20"/>
      <c r="X107" s="20"/>
      <c r="Y107" s="88"/>
      <c r="Z107" s="20"/>
      <c r="AA107" s="88"/>
      <c r="AB107" s="20"/>
      <c r="AC107" s="88"/>
      <c r="AD107" s="20"/>
    </row>
    <row r="108" spans="1:30" ht="20.25" customHeight="1">
      <c r="A108" s="20"/>
      <c r="B108" s="20"/>
      <c r="C108" s="20"/>
      <c r="D108" s="20"/>
      <c r="E108" s="20"/>
      <c r="F108" s="20"/>
      <c r="G108" s="20"/>
      <c r="H108" s="20"/>
      <c r="I108" s="20"/>
      <c r="J108" s="20"/>
      <c r="K108" s="12"/>
      <c r="L108" s="20"/>
      <c r="M108" s="20"/>
      <c r="N108" s="88"/>
      <c r="O108" s="88"/>
      <c r="P108" s="20"/>
      <c r="Q108" s="88"/>
      <c r="R108" s="20"/>
      <c r="S108" s="20"/>
      <c r="T108" s="20"/>
      <c r="U108" s="88"/>
      <c r="V108" s="20"/>
      <c r="W108" s="20"/>
      <c r="X108" s="20"/>
      <c r="Y108" s="88"/>
      <c r="Z108" s="20"/>
      <c r="AA108" s="88"/>
      <c r="AB108" s="20"/>
      <c r="AC108" s="88"/>
      <c r="AD108" s="20"/>
    </row>
    <row r="109" spans="1:30" ht="20.25" customHeight="1">
      <c r="A109" s="20"/>
      <c r="B109" s="20"/>
      <c r="C109" s="20"/>
      <c r="D109" s="20"/>
      <c r="E109" s="20"/>
      <c r="F109" s="20"/>
      <c r="G109" s="20"/>
      <c r="H109" s="20"/>
      <c r="I109" s="20"/>
      <c r="J109" s="20"/>
      <c r="K109" s="12"/>
      <c r="L109" s="20"/>
      <c r="M109" s="20"/>
      <c r="N109" s="88"/>
      <c r="O109" s="88"/>
      <c r="P109" s="20"/>
      <c r="Q109" s="88"/>
      <c r="R109" s="20"/>
      <c r="S109" s="20"/>
      <c r="T109" s="20"/>
      <c r="U109" s="88"/>
      <c r="V109" s="20"/>
      <c r="W109" s="20"/>
      <c r="X109" s="20"/>
      <c r="Y109" s="88"/>
      <c r="Z109" s="20"/>
      <c r="AA109" s="88"/>
      <c r="AB109" s="20"/>
      <c r="AC109" s="88"/>
      <c r="AD109" s="20"/>
    </row>
    <row r="110" spans="1:30" ht="20.25" customHeight="1">
      <c r="A110" s="20"/>
      <c r="B110" s="20"/>
      <c r="C110" s="20"/>
      <c r="D110" s="20"/>
      <c r="E110" s="20"/>
      <c r="F110" s="20"/>
      <c r="G110" s="20"/>
      <c r="H110" s="20"/>
      <c r="I110" s="20"/>
      <c r="J110" s="20"/>
      <c r="K110" s="12"/>
      <c r="L110" s="20"/>
      <c r="M110" s="20"/>
      <c r="N110" s="88"/>
      <c r="O110" s="88"/>
      <c r="P110" s="20"/>
      <c r="Q110" s="88"/>
      <c r="R110" s="20"/>
      <c r="S110" s="20"/>
      <c r="T110" s="20"/>
      <c r="U110" s="88"/>
      <c r="V110" s="20"/>
      <c r="W110" s="20"/>
      <c r="X110" s="20"/>
      <c r="Y110" s="88"/>
      <c r="Z110" s="20"/>
      <c r="AA110" s="88"/>
      <c r="AB110" s="20"/>
      <c r="AC110" s="88"/>
      <c r="AD110" s="20"/>
    </row>
    <row r="111" spans="1:30" ht="20.25" customHeight="1">
      <c r="A111" s="20"/>
      <c r="B111" s="20"/>
      <c r="C111" s="20"/>
      <c r="D111" s="20"/>
      <c r="E111" s="20"/>
      <c r="F111" s="20"/>
      <c r="G111" s="20"/>
      <c r="H111" s="20"/>
      <c r="I111" s="20"/>
      <c r="J111" s="20"/>
      <c r="K111" s="12"/>
      <c r="L111" s="20"/>
      <c r="M111" s="20"/>
      <c r="N111" s="88"/>
      <c r="O111" s="88"/>
      <c r="P111" s="20"/>
      <c r="Q111" s="88"/>
      <c r="R111" s="20"/>
      <c r="S111" s="20"/>
      <c r="T111" s="20"/>
      <c r="U111" s="88"/>
      <c r="V111" s="20"/>
      <c r="W111" s="20"/>
      <c r="X111" s="20"/>
      <c r="Y111" s="88"/>
      <c r="Z111" s="20"/>
      <c r="AA111" s="88"/>
      <c r="AB111" s="20"/>
      <c r="AC111" s="88"/>
      <c r="AD111" s="20"/>
    </row>
    <row r="112" spans="1:30" ht="20.25" customHeight="1">
      <c r="A112" s="20"/>
      <c r="B112" s="20"/>
      <c r="C112" s="20"/>
      <c r="D112" s="20"/>
      <c r="E112" s="20"/>
      <c r="F112" s="20"/>
      <c r="G112" s="20"/>
      <c r="H112" s="20"/>
      <c r="I112" s="20"/>
      <c r="J112" s="20"/>
      <c r="K112" s="12"/>
      <c r="L112" s="20"/>
      <c r="M112" s="20"/>
      <c r="N112" s="88"/>
      <c r="O112" s="88"/>
      <c r="P112" s="20"/>
      <c r="Q112" s="88"/>
      <c r="R112" s="20"/>
      <c r="S112" s="20"/>
      <c r="T112" s="20"/>
      <c r="U112" s="88"/>
      <c r="V112" s="20"/>
      <c r="W112" s="20"/>
      <c r="X112" s="20"/>
      <c r="Y112" s="88"/>
      <c r="Z112" s="20"/>
      <c r="AA112" s="88"/>
      <c r="AB112" s="20"/>
      <c r="AC112" s="88"/>
      <c r="AD112" s="20"/>
    </row>
    <row r="113" spans="1:30" ht="20.25" customHeight="1">
      <c r="A113" s="20"/>
      <c r="B113" s="20"/>
      <c r="C113" s="20"/>
      <c r="D113" s="20"/>
      <c r="E113" s="20"/>
      <c r="F113" s="20"/>
      <c r="G113" s="20"/>
      <c r="H113" s="20"/>
      <c r="I113" s="20"/>
      <c r="J113" s="20"/>
      <c r="K113" s="12"/>
      <c r="L113" s="20"/>
      <c r="M113" s="20"/>
      <c r="N113" s="88"/>
      <c r="O113" s="88"/>
      <c r="P113" s="20"/>
      <c r="Q113" s="88"/>
      <c r="R113" s="20"/>
      <c r="S113" s="20"/>
      <c r="T113" s="20"/>
      <c r="U113" s="88"/>
      <c r="V113" s="20"/>
      <c r="W113" s="20"/>
      <c r="X113" s="20"/>
      <c r="Y113" s="88"/>
      <c r="Z113" s="20"/>
      <c r="AA113" s="88"/>
      <c r="AB113" s="20"/>
      <c r="AC113" s="88"/>
      <c r="AD113" s="20"/>
    </row>
    <row r="114" spans="1:30" ht="20.25" customHeight="1">
      <c r="A114" s="20"/>
      <c r="B114" s="20"/>
      <c r="C114" s="20"/>
      <c r="D114" s="20"/>
      <c r="E114" s="20"/>
      <c r="F114" s="20"/>
      <c r="G114" s="20"/>
      <c r="H114" s="20"/>
      <c r="I114" s="20"/>
      <c r="J114" s="20"/>
      <c r="K114" s="12"/>
      <c r="L114" s="20"/>
      <c r="M114" s="20"/>
      <c r="N114" s="88"/>
      <c r="O114" s="88"/>
      <c r="P114" s="20"/>
      <c r="Q114" s="88"/>
      <c r="R114" s="20"/>
      <c r="S114" s="20"/>
      <c r="T114" s="20"/>
      <c r="U114" s="88"/>
      <c r="V114" s="20"/>
      <c r="W114" s="20"/>
      <c r="X114" s="20"/>
      <c r="Y114" s="88"/>
      <c r="Z114" s="20"/>
      <c r="AA114" s="88"/>
      <c r="AB114" s="20"/>
      <c r="AC114" s="88"/>
      <c r="AD114" s="20"/>
    </row>
    <row r="115" spans="1:30" ht="20.25" customHeight="1">
      <c r="A115" s="20"/>
      <c r="B115" s="20"/>
      <c r="C115" s="20"/>
      <c r="D115" s="20"/>
      <c r="E115" s="20"/>
      <c r="F115" s="20"/>
      <c r="G115" s="20"/>
      <c r="H115" s="20"/>
      <c r="I115" s="20"/>
      <c r="J115" s="20"/>
      <c r="K115" s="12"/>
      <c r="L115" s="20"/>
      <c r="M115" s="20"/>
      <c r="N115" s="88"/>
      <c r="O115" s="88"/>
      <c r="P115" s="20"/>
      <c r="Q115" s="88"/>
      <c r="R115" s="20"/>
      <c r="S115" s="20"/>
      <c r="T115" s="20"/>
      <c r="U115" s="88"/>
      <c r="V115" s="20"/>
      <c r="W115" s="20"/>
      <c r="X115" s="20"/>
      <c r="Y115" s="88"/>
      <c r="Z115" s="20"/>
      <c r="AA115" s="88"/>
      <c r="AB115" s="20"/>
      <c r="AC115" s="88"/>
      <c r="AD115" s="20"/>
    </row>
    <row r="116" spans="1:30" ht="20.25" customHeight="1">
      <c r="A116" s="20"/>
      <c r="B116" s="20"/>
      <c r="C116" s="20"/>
      <c r="D116" s="20"/>
      <c r="E116" s="20"/>
      <c r="F116" s="20"/>
      <c r="G116" s="20"/>
      <c r="H116" s="20"/>
      <c r="I116" s="20"/>
      <c r="J116" s="20"/>
      <c r="K116" s="12"/>
      <c r="L116" s="20"/>
      <c r="M116" s="20"/>
      <c r="N116" s="88"/>
      <c r="O116" s="88"/>
      <c r="P116" s="20"/>
      <c r="Q116" s="88"/>
      <c r="R116" s="20"/>
      <c r="S116" s="20"/>
      <c r="T116" s="20"/>
      <c r="U116" s="88"/>
      <c r="V116" s="20"/>
      <c r="W116" s="20"/>
      <c r="X116" s="20"/>
      <c r="Y116" s="88"/>
      <c r="Z116" s="20"/>
      <c r="AA116" s="88"/>
      <c r="AB116" s="20"/>
      <c r="AC116" s="88"/>
      <c r="AD116" s="20"/>
    </row>
    <row r="117" spans="1:30" ht="20.25" customHeight="1">
      <c r="A117" s="20"/>
      <c r="B117" s="20"/>
      <c r="C117" s="20"/>
      <c r="D117" s="20"/>
      <c r="E117" s="20"/>
      <c r="F117" s="20"/>
      <c r="G117" s="20"/>
      <c r="H117" s="20"/>
      <c r="I117" s="20"/>
      <c r="J117" s="20"/>
      <c r="K117" s="12"/>
      <c r="L117" s="20"/>
      <c r="M117" s="20"/>
      <c r="N117" s="88"/>
      <c r="O117" s="88"/>
      <c r="P117" s="20"/>
      <c r="Q117" s="88"/>
      <c r="R117" s="20"/>
      <c r="S117" s="20"/>
      <c r="T117" s="20"/>
      <c r="U117" s="88"/>
      <c r="V117" s="20"/>
      <c r="W117" s="20"/>
      <c r="X117" s="20"/>
      <c r="Y117" s="88"/>
      <c r="Z117" s="20"/>
      <c r="AA117" s="88"/>
      <c r="AB117" s="20"/>
      <c r="AC117" s="88"/>
      <c r="AD117" s="20"/>
    </row>
    <row r="118" spans="1:30" ht="20.25" customHeight="1">
      <c r="A118" s="20"/>
      <c r="B118" s="20"/>
      <c r="C118" s="20"/>
      <c r="D118" s="20"/>
      <c r="E118" s="20"/>
      <c r="F118" s="20"/>
      <c r="G118" s="20"/>
      <c r="H118" s="20"/>
      <c r="I118" s="20"/>
      <c r="J118" s="20"/>
      <c r="K118" s="12"/>
      <c r="L118" s="20"/>
      <c r="M118" s="20"/>
      <c r="N118" s="88"/>
      <c r="O118" s="88"/>
      <c r="P118" s="20"/>
      <c r="Q118" s="88"/>
      <c r="R118" s="20"/>
      <c r="S118" s="20"/>
      <c r="T118" s="20"/>
      <c r="U118" s="88"/>
      <c r="V118" s="20"/>
      <c r="W118" s="20"/>
      <c r="X118" s="20"/>
      <c r="Y118" s="88"/>
      <c r="Z118" s="20"/>
      <c r="AA118" s="88"/>
      <c r="AB118" s="20"/>
      <c r="AC118" s="88"/>
      <c r="AD118" s="20"/>
    </row>
    <row r="119" spans="1:30" ht="20.25" customHeight="1">
      <c r="A119" s="20"/>
      <c r="B119" s="20"/>
      <c r="C119" s="20"/>
      <c r="D119" s="20"/>
      <c r="E119" s="20"/>
      <c r="F119" s="20"/>
      <c r="G119" s="20"/>
      <c r="H119" s="20"/>
      <c r="I119" s="20"/>
      <c r="J119" s="20"/>
      <c r="K119" s="12"/>
      <c r="L119" s="20"/>
      <c r="M119" s="20"/>
      <c r="N119" s="88"/>
      <c r="O119" s="88"/>
      <c r="P119" s="20"/>
      <c r="Q119" s="88"/>
      <c r="R119" s="20"/>
      <c r="S119" s="20"/>
      <c r="T119" s="20"/>
      <c r="U119" s="88"/>
      <c r="V119" s="20"/>
      <c r="W119" s="20"/>
      <c r="X119" s="20"/>
      <c r="Y119" s="88"/>
      <c r="Z119" s="20"/>
      <c r="AA119" s="88"/>
      <c r="AB119" s="20"/>
      <c r="AC119" s="88"/>
      <c r="AD119" s="20"/>
    </row>
    <row r="120" spans="1:30" ht="20.25" customHeight="1">
      <c r="A120" s="20"/>
      <c r="B120" s="20"/>
      <c r="C120" s="20"/>
      <c r="D120" s="20"/>
      <c r="E120" s="20"/>
      <c r="F120" s="20"/>
      <c r="G120" s="20"/>
      <c r="H120" s="20"/>
      <c r="I120" s="20"/>
      <c r="J120" s="20"/>
      <c r="K120" s="12"/>
      <c r="L120" s="20"/>
      <c r="M120" s="20"/>
      <c r="N120" s="88"/>
      <c r="O120" s="88"/>
      <c r="P120" s="20"/>
      <c r="Q120" s="88"/>
      <c r="R120" s="20"/>
      <c r="S120" s="20"/>
      <c r="T120" s="20"/>
      <c r="U120" s="88"/>
      <c r="V120" s="20"/>
      <c r="W120" s="20"/>
      <c r="X120" s="20"/>
      <c r="Y120" s="88"/>
      <c r="Z120" s="20"/>
      <c r="AA120" s="88"/>
      <c r="AB120" s="20"/>
      <c r="AC120" s="88"/>
      <c r="AD120" s="20"/>
    </row>
    <row r="121" spans="1:30" ht="20.25" customHeight="1">
      <c r="A121" s="20"/>
      <c r="B121" s="20"/>
      <c r="C121" s="20"/>
      <c r="D121" s="20"/>
      <c r="E121" s="20"/>
      <c r="F121" s="20"/>
      <c r="G121" s="20"/>
      <c r="H121" s="20"/>
      <c r="I121" s="20"/>
      <c r="J121" s="20"/>
      <c r="K121" s="12"/>
      <c r="L121" s="20"/>
      <c r="M121" s="20"/>
      <c r="N121" s="88"/>
      <c r="O121" s="88"/>
      <c r="P121" s="20"/>
      <c r="Q121" s="88"/>
      <c r="R121" s="20"/>
      <c r="S121" s="20"/>
      <c r="T121" s="20"/>
      <c r="U121" s="88"/>
      <c r="V121" s="20"/>
      <c r="W121" s="20"/>
      <c r="X121" s="20"/>
      <c r="Y121" s="88"/>
      <c r="Z121" s="20"/>
      <c r="AA121" s="88"/>
      <c r="AB121" s="20"/>
      <c r="AC121" s="88"/>
      <c r="AD121" s="20"/>
    </row>
    <row r="122" spans="1:30" ht="20.25" customHeight="1">
      <c r="A122" s="20"/>
      <c r="B122" s="20"/>
      <c r="C122" s="20"/>
      <c r="D122" s="20"/>
      <c r="E122" s="20"/>
      <c r="F122" s="20"/>
      <c r="G122" s="20"/>
      <c r="H122" s="20"/>
      <c r="I122" s="20"/>
      <c r="J122" s="20"/>
      <c r="K122" s="12"/>
      <c r="L122" s="20"/>
      <c r="M122" s="20"/>
      <c r="N122" s="88"/>
      <c r="O122" s="88"/>
      <c r="P122" s="20"/>
      <c r="Q122" s="88"/>
      <c r="R122" s="20"/>
      <c r="S122" s="20"/>
      <c r="T122" s="20"/>
      <c r="U122" s="88"/>
      <c r="V122" s="20"/>
      <c r="W122" s="20"/>
      <c r="X122" s="20"/>
      <c r="Y122" s="88"/>
      <c r="Z122" s="20"/>
      <c r="AA122" s="88"/>
      <c r="AB122" s="20"/>
      <c r="AC122" s="88"/>
      <c r="AD122" s="20"/>
    </row>
    <row r="123" spans="1:30" ht="20.25" customHeight="1">
      <c r="A123" s="20"/>
      <c r="B123" s="20"/>
      <c r="C123" s="20"/>
      <c r="D123" s="20"/>
      <c r="E123" s="20"/>
      <c r="F123" s="20"/>
      <c r="G123" s="20"/>
      <c r="H123" s="20"/>
      <c r="I123" s="20"/>
      <c r="J123" s="20"/>
      <c r="K123" s="12"/>
      <c r="L123" s="20"/>
      <c r="M123" s="20"/>
      <c r="N123" s="88"/>
      <c r="O123" s="88"/>
      <c r="P123" s="20"/>
      <c r="Q123" s="88"/>
      <c r="R123" s="20"/>
      <c r="S123" s="20"/>
      <c r="T123" s="20"/>
      <c r="U123" s="88"/>
      <c r="V123" s="20"/>
      <c r="W123" s="20"/>
      <c r="X123" s="20"/>
      <c r="Y123" s="88"/>
      <c r="Z123" s="20"/>
      <c r="AA123" s="88"/>
      <c r="AB123" s="20"/>
      <c r="AC123" s="88"/>
      <c r="AD123" s="20"/>
    </row>
    <row r="124" spans="1:30" ht="20.25" customHeight="1">
      <c r="A124" s="20"/>
      <c r="B124" s="20"/>
      <c r="C124" s="20"/>
      <c r="D124" s="20"/>
      <c r="E124" s="20"/>
      <c r="F124" s="20"/>
      <c r="G124" s="20"/>
      <c r="H124" s="20"/>
      <c r="I124" s="20"/>
      <c r="J124" s="20"/>
      <c r="K124" s="12"/>
      <c r="L124" s="20"/>
      <c r="M124" s="20"/>
      <c r="N124" s="88"/>
      <c r="O124" s="88"/>
      <c r="P124" s="20"/>
      <c r="Q124" s="88"/>
      <c r="R124" s="20"/>
      <c r="S124" s="20"/>
      <c r="T124" s="20"/>
      <c r="U124" s="88"/>
      <c r="V124" s="20"/>
      <c r="W124" s="20"/>
      <c r="X124" s="20"/>
      <c r="Y124" s="88"/>
      <c r="Z124" s="20"/>
      <c r="AA124" s="88"/>
      <c r="AB124" s="20"/>
      <c r="AC124" s="88"/>
      <c r="AD124" s="20"/>
    </row>
    <row r="125" spans="1:30" ht="20.25" customHeight="1">
      <c r="A125" s="20"/>
      <c r="B125" s="20"/>
      <c r="C125" s="20"/>
      <c r="D125" s="20"/>
      <c r="E125" s="20"/>
      <c r="F125" s="20"/>
      <c r="G125" s="20"/>
      <c r="H125" s="20"/>
      <c r="I125" s="20"/>
      <c r="J125" s="20"/>
      <c r="K125" s="12"/>
      <c r="L125" s="20"/>
      <c r="M125" s="20"/>
      <c r="N125" s="88"/>
      <c r="O125" s="88"/>
      <c r="P125" s="20"/>
      <c r="Q125" s="88"/>
      <c r="R125" s="20"/>
      <c r="S125" s="20"/>
      <c r="T125" s="20"/>
      <c r="U125" s="88"/>
      <c r="V125" s="20"/>
      <c r="W125" s="20"/>
      <c r="X125" s="20"/>
      <c r="Y125" s="88"/>
      <c r="Z125" s="20"/>
      <c r="AA125" s="88"/>
      <c r="AB125" s="20"/>
      <c r="AC125" s="88"/>
      <c r="AD125" s="20"/>
    </row>
    <row r="126" spans="1:30" ht="20.25" customHeight="1">
      <c r="A126" s="20"/>
      <c r="B126" s="20"/>
      <c r="C126" s="20"/>
      <c r="D126" s="20"/>
      <c r="E126" s="20"/>
      <c r="F126" s="20"/>
      <c r="G126" s="20"/>
      <c r="H126" s="20"/>
      <c r="I126" s="20"/>
      <c r="J126" s="20"/>
      <c r="K126" s="12"/>
      <c r="L126" s="20"/>
      <c r="M126" s="20"/>
      <c r="N126" s="88"/>
      <c r="O126" s="88"/>
      <c r="P126" s="20"/>
      <c r="Q126" s="88"/>
      <c r="R126" s="20"/>
      <c r="S126" s="20"/>
      <c r="T126" s="20"/>
      <c r="U126" s="88"/>
      <c r="V126" s="20"/>
      <c r="W126" s="20"/>
      <c r="X126" s="20"/>
      <c r="Y126" s="88"/>
      <c r="Z126" s="20"/>
      <c r="AA126" s="88"/>
      <c r="AB126" s="20"/>
      <c r="AC126" s="88"/>
      <c r="AD126" s="20"/>
    </row>
    <row r="127" spans="1:30" ht="20.25" customHeight="1">
      <c r="A127" s="20"/>
      <c r="B127" s="20"/>
      <c r="C127" s="20"/>
      <c r="D127" s="20"/>
      <c r="E127" s="20"/>
      <c r="F127" s="20"/>
      <c r="G127" s="20"/>
      <c r="H127" s="20"/>
      <c r="I127" s="20"/>
      <c r="J127" s="20"/>
      <c r="K127" s="12"/>
      <c r="L127" s="20"/>
      <c r="M127" s="20"/>
      <c r="N127" s="88"/>
      <c r="O127" s="88"/>
      <c r="P127" s="20"/>
      <c r="Q127" s="88"/>
      <c r="R127" s="20"/>
      <c r="S127" s="20"/>
      <c r="T127" s="20"/>
      <c r="U127" s="88"/>
      <c r="V127" s="20"/>
      <c r="W127" s="20"/>
      <c r="X127" s="20"/>
      <c r="Y127" s="88"/>
      <c r="Z127" s="20"/>
      <c r="AA127" s="88"/>
      <c r="AB127" s="20"/>
      <c r="AC127" s="88"/>
      <c r="AD127" s="20"/>
    </row>
    <row r="128" spans="1:30" ht="20.25" customHeight="1">
      <c r="A128" s="20"/>
      <c r="B128" s="20"/>
      <c r="C128" s="20"/>
      <c r="D128" s="20"/>
      <c r="E128" s="20"/>
      <c r="F128" s="20"/>
      <c r="G128" s="20"/>
      <c r="H128" s="20"/>
      <c r="I128" s="20"/>
      <c r="J128" s="20"/>
      <c r="K128" s="12"/>
      <c r="L128" s="20"/>
      <c r="M128" s="20"/>
      <c r="N128" s="88"/>
      <c r="O128" s="88"/>
      <c r="P128" s="20"/>
      <c r="Q128" s="88"/>
      <c r="R128" s="20"/>
      <c r="S128" s="20"/>
      <c r="T128" s="20"/>
      <c r="U128" s="88"/>
      <c r="V128" s="20"/>
      <c r="W128" s="20"/>
      <c r="X128" s="20"/>
      <c r="Y128" s="88"/>
      <c r="Z128" s="20"/>
      <c r="AA128" s="88"/>
      <c r="AB128" s="20"/>
      <c r="AC128" s="88"/>
      <c r="AD128" s="20"/>
    </row>
    <row r="129" spans="1:30" ht="20.25" customHeight="1">
      <c r="A129" s="20"/>
      <c r="B129" s="20"/>
      <c r="C129" s="20"/>
      <c r="D129" s="20"/>
      <c r="E129" s="20"/>
      <c r="F129" s="20"/>
      <c r="G129" s="20"/>
      <c r="H129" s="20"/>
      <c r="I129" s="20"/>
      <c r="J129" s="20"/>
      <c r="K129" s="12"/>
      <c r="L129" s="20"/>
      <c r="M129" s="20"/>
      <c r="N129" s="88"/>
      <c r="O129" s="88"/>
      <c r="P129" s="20"/>
      <c r="Q129" s="88"/>
      <c r="R129" s="20"/>
      <c r="S129" s="20"/>
      <c r="T129" s="20"/>
      <c r="U129" s="88"/>
      <c r="V129" s="20"/>
      <c r="W129" s="20"/>
      <c r="X129" s="20"/>
      <c r="Y129" s="88"/>
      <c r="Z129" s="20"/>
      <c r="AA129" s="88"/>
      <c r="AB129" s="20"/>
      <c r="AC129" s="88"/>
      <c r="AD129" s="20"/>
    </row>
    <row r="130" spans="1:30" ht="20.25" customHeight="1">
      <c r="A130" s="20"/>
      <c r="B130" s="20"/>
      <c r="C130" s="20"/>
      <c r="D130" s="20"/>
      <c r="E130" s="20"/>
      <c r="F130" s="20"/>
      <c r="G130" s="20"/>
      <c r="H130" s="20"/>
      <c r="I130" s="20"/>
      <c r="J130" s="20"/>
      <c r="K130" s="12"/>
      <c r="L130" s="20"/>
      <c r="M130" s="20"/>
      <c r="N130" s="88"/>
      <c r="O130" s="88"/>
      <c r="P130" s="20"/>
      <c r="Q130" s="88"/>
      <c r="R130" s="20"/>
      <c r="S130" s="20"/>
      <c r="T130" s="20"/>
      <c r="U130" s="88"/>
      <c r="V130" s="20"/>
      <c r="W130" s="20"/>
      <c r="X130" s="20"/>
      <c r="Y130" s="88"/>
      <c r="Z130" s="20"/>
      <c r="AA130" s="88"/>
      <c r="AB130" s="20"/>
      <c r="AC130" s="88"/>
      <c r="AD130" s="20"/>
    </row>
    <row r="131" spans="1:30" ht="20.25" customHeight="1">
      <c r="A131" s="20"/>
      <c r="B131" s="20"/>
      <c r="C131" s="20"/>
      <c r="D131" s="20"/>
      <c r="E131" s="20"/>
      <c r="F131" s="20"/>
      <c r="G131" s="20"/>
      <c r="H131" s="20"/>
      <c r="I131" s="20"/>
      <c r="J131" s="20"/>
      <c r="K131" s="12"/>
      <c r="L131" s="20"/>
      <c r="M131" s="20"/>
      <c r="N131" s="88"/>
      <c r="O131" s="88"/>
      <c r="P131" s="20"/>
      <c r="Q131" s="88"/>
      <c r="R131" s="20"/>
      <c r="S131" s="20"/>
      <c r="T131" s="20"/>
      <c r="U131" s="88"/>
      <c r="V131" s="20"/>
      <c r="W131" s="20"/>
      <c r="X131" s="20"/>
      <c r="Y131" s="88"/>
      <c r="Z131" s="20"/>
      <c r="AA131" s="88"/>
      <c r="AB131" s="20"/>
      <c r="AC131" s="88"/>
      <c r="AD131" s="20"/>
    </row>
    <row r="132" spans="1:30" ht="20.25" customHeight="1">
      <c r="A132" s="20"/>
      <c r="B132" s="20"/>
      <c r="C132" s="20"/>
      <c r="D132" s="20"/>
      <c r="E132" s="20"/>
      <c r="F132" s="20"/>
      <c r="G132" s="20"/>
      <c r="H132" s="20"/>
      <c r="I132" s="20"/>
      <c r="J132" s="20"/>
      <c r="K132" s="12"/>
      <c r="L132" s="20"/>
      <c r="M132" s="20"/>
      <c r="N132" s="88"/>
      <c r="O132" s="88"/>
      <c r="P132" s="20"/>
      <c r="Q132" s="88"/>
      <c r="R132" s="20"/>
      <c r="S132" s="20"/>
      <c r="T132" s="20"/>
      <c r="U132" s="88"/>
      <c r="V132" s="20"/>
      <c r="W132" s="20"/>
      <c r="X132" s="20"/>
      <c r="Y132" s="88"/>
      <c r="Z132" s="20"/>
      <c r="AA132" s="88"/>
      <c r="AB132" s="20"/>
      <c r="AC132" s="88"/>
      <c r="AD132" s="20"/>
    </row>
    <row r="133" spans="1:30" ht="20.25" customHeight="1">
      <c r="A133" s="20"/>
      <c r="B133" s="20"/>
      <c r="C133" s="20"/>
      <c r="D133" s="20"/>
      <c r="E133" s="20"/>
      <c r="F133" s="20"/>
      <c r="G133" s="20"/>
      <c r="H133" s="20"/>
      <c r="I133" s="20"/>
      <c r="J133" s="20"/>
      <c r="K133" s="12"/>
      <c r="L133" s="20"/>
      <c r="M133" s="20"/>
      <c r="N133" s="88"/>
      <c r="O133" s="88"/>
      <c r="P133" s="20"/>
      <c r="Q133" s="88"/>
      <c r="R133" s="20"/>
      <c r="S133" s="20"/>
      <c r="T133" s="20"/>
      <c r="U133" s="88"/>
      <c r="V133" s="20"/>
      <c r="W133" s="20"/>
      <c r="X133" s="20"/>
      <c r="Y133" s="88"/>
      <c r="Z133" s="20"/>
      <c r="AA133" s="88"/>
      <c r="AB133" s="20"/>
      <c r="AC133" s="88"/>
      <c r="AD133" s="20"/>
    </row>
    <row r="134" spans="1:30" ht="20.25" customHeight="1">
      <c r="A134" s="20"/>
      <c r="B134" s="20"/>
      <c r="C134" s="20"/>
      <c r="D134" s="20"/>
      <c r="E134" s="20"/>
      <c r="F134" s="20"/>
      <c r="G134" s="20"/>
      <c r="H134" s="20"/>
      <c r="I134" s="20"/>
      <c r="J134" s="20"/>
      <c r="K134" s="12"/>
      <c r="L134" s="20"/>
      <c r="M134" s="20"/>
      <c r="N134" s="88"/>
      <c r="O134" s="88"/>
      <c r="P134" s="20"/>
      <c r="Q134" s="88"/>
      <c r="R134" s="20"/>
      <c r="S134" s="20"/>
      <c r="T134" s="20"/>
      <c r="U134" s="88"/>
      <c r="V134" s="20"/>
      <c r="W134" s="20"/>
      <c r="X134" s="20"/>
      <c r="Y134" s="88"/>
      <c r="Z134" s="20"/>
      <c r="AA134" s="88"/>
      <c r="AB134" s="20"/>
      <c r="AC134" s="88"/>
      <c r="AD134" s="20"/>
    </row>
    <row r="135" spans="1:30" ht="20.25" customHeight="1">
      <c r="A135" s="20"/>
      <c r="B135" s="20"/>
      <c r="C135" s="20"/>
      <c r="D135" s="20"/>
      <c r="E135" s="20"/>
      <c r="F135" s="20"/>
      <c r="G135" s="20"/>
      <c r="H135" s="20"/>
      <c r="I135" s="20"/>
      <c r="J135" s="20"/>
      <c r="K135" s="12"/>
      <c r="L135" s="20"/>
      <c r="M135" s="20"/>
      <c r="N135" s="88"/>
      <c r="O135" s="88"/>
      <c r="P135" s="20"/>
      <c r="Q135" s="88"/>
      <c r="R135" s="20"/>
      <c r="S135" s="20"/>
      <c r="T135" s="20"/>
      <c r="U135" s="88"/>
      <c r="V135" s="20"/>
      <c r="W135" s="20"/>
      <c r="X135" s="20"/>
      <c r="Y135" s="88"/>
      <c r="Z135" s="20"/>
      <c r="AA135" s="88"/>
      <c r="AB135" s="20"/>
      <c r="AC135" s="88"/>
      <c r="AD135" s="20"/>
    </row>
    <row r="136" spans="1:30" ht="20.25" customHeight="1">
      <c r="A136" s="20"/>
      <c r="B136" s="20"/>
      <c r="C136" s="20"/>
      <c r="D136" s="20"/>
      <c r="E136" s="20"/>
      <c r="F136" s="20"/>
      <c r="G136" s="20"/>
      <c r="H136" s="20"/>
      <c r="I136" s="20"/>
      <c r="J136" s="20"/>
      <c r="K136" s="12"/>
      <c r="L136" s="20"/>
      <c r="M136" s="20"/>
      <c r="N136" s="88"/>
      <c r="O136" s="88"/>
      <c r="P136" s="20"/>
      <c r="Q136" s="88"/>
      <c r="R136" s="20"/>
      <c r="S136" s="20"/>
      <c r="T136" s="20"/>
      <c r="U136" s="88"/>
      <c r="V136" s="20"/>
      <c r="W136" s="20"/>
      <c r="X136" s="20"/>
      <c r="Y136" s="88"/>
      <c r="Z136" s="20"/>
      <c r="AA136" s="88"/>
      <c r="AB136" s="20"/>
      <c r="AC136" s="88"/>
      <c r="AD136" s="20"/>
    </row>
    <row r="137" spans="1:30" ht="20.25" customHeight="1">
      <c r="A137" s="20"/>
      <c r="B137" s="20"/>
      <c r="C137" s="20"/>
      <c r="D137" s="20"/>
      <c r="E137" s="20"/>
      <c r="F137" s="20"/>
      <c r="G137" s="20"/>
      <c r="H137" s="20"/>
      <c r="I137" s="20"/>
      <c r="J137" s="20"/>
      <c r="K137" s="12"/>
      <c r="L137" s="20"/>
      <c r="M137" s="20"/>
      <c r="N137" s="88"/>
      <c r="O137" s="88"/>
      <c r="P137" s="20"/>
      <c r="Q137" s="88"/>
      <c r="R137" s="20"/>
      <c r="S137" s="20"/>
      <c r="T137" s="20"/>
      <c r="U137" s="88"/>
      <c r="V137" s="20"/>
      <c r="W137" s="20"/>
      <c r="X137" s="20"/>
      <c r="Y137" s="88"/>
      <c r="Z137" s="20"/>
      <c r="AA137" s="88"/>
      <c r="AB137" s="20"/>
      <c r="AC137" s="88"/>
      <c r="AD137" s="20"/>
    </row>
    <row r="138" spans="1:30" ht="20.25" customHeight="1">
      <c r="A138" s="20"/>
      <c r="B138" s="20"/>
      <c r="C138" s="20"/>
      <c r="D138" s="20"/>
      <c r="E138" s="20"/>
      <c r="F138" s="20"/>
      <c r="G138" s="20"/>
      <c r="H138" s="20"/>
      <c r="I138" s="20"/>
      <c r="J138" s="20"/>
      <c r="K138" s="12"/>
      <c r="L138" s="20"/>
      <c r="M138" s="20"/>
      <c r="N138" s="88"/>
      <c r="O138" s="88"/>
      <c r="P138" s="20"/>
      <c r="Q138" s="88"/>
      <c r="R138" s="20"/>
      <c r="S138" s="20"/>
      <c r="T138" s="20"/>
      <c r="U138" s="88"/>
      <c r="V138" s="20"/>
      <c r="W138" s="20"/>
      <c r="X138" s="20"/>
      <c r="Y138" s="88"/>
      <c r="Z138" s="20"/>
      <c r="AA138" s="88"/>
      <c r="AB138" s="20"/>
      <c r="AC138" s="88"/>
      <c r="AD138" s="20"/>
    </row>
    <row r="139" spans="1:30" ht="20.25" customHeight="1">
      <c r="A139" s="20"/>
      <c r="B139" s="20"/>
      <c r="C139" s="20"/>
      <c r="D139" s="20"/>
      <c r="E139" s="20"/>
      <c r="F139" s="20"/>
      <c r="G139" s="20"/>
      <c r="H139" s="20"/>
      <c r="I139" s="20"/>
      <c r="J139" s="20"/>
      <c r="K139" s="12"/>
      <c r="L139" s="20"/>
      <c r="M139" s="20"/>
      <c r="N139" s="88"/>
      <c r="O139" s="88"/>
      <c r="P139" s="20"/>
      <c r="Q139" s="88"/>
      <c r="R139" s="20"/>
      <c r="S139" s="20"/>
      <c r="T139" s="20"/>
      <c r="U139" s="88"/>
      <c r="V139" s="20"/>
      <c r="W139" s="20"/>
      <c r="X139" s="20"/>
      <c r="Y139" s="88"/>
      <c r="Z139" s="20"/>
      <c r="AA139" s="88"/>
      <c r="AB139" s="20"/>
      <c r="AC139" s="88"/>
      <c r="AD139" s="20"/>
    </row>
    <row r="140" spans="1:30" ht="20.25" customHeight="1">
      <c r="A140" s="20"/>
      <c r="B140" s="20"/>
      <c r="C140" s="20"/>
      <c r="D140" s="20"/>
      <c r="E140" s="20"/>
      <c r="F140" s="20"/>
      <c r="G140" s="20"/>
      <c r="H140" s="20"/>
      <c r="I140" s="20"/>
      <c r="J140" s="20"/>
      <c r="K140" s="12"/>
      <c r="L140" s="20"/>
      <c r="M140" s="20"/>
      <c r="N140" s="88"/>
      <c r="O140" s="88"/>
      <c r="P140" s="20"/>
      <c r="Q140" s="88"/>
      <c r="R140" s="20"/>
      <c r="S140" s="20"/>
      <c r="T140" s="20"/>
      <c r="U140" s="88"/>
      <c r="V140" s="20"/>
      <c r="W140" s="20"/>
      <c r="X140" s="20"/>
      <c r="Y140" s="88"/>
      <c r="Z140" s="20"/>
      <c r="AA140" s="88"/>
      <c r="AB140" s="20"/>
      <c r="AC140" s="88"/>
      <c r="AD140" s="20"/>
    </row>
    <row r="141" spans="1:30" ht="20.25" customHeight="1">
      <c r="A141" s="20"/>
      <c r="B141" s="20"/>
      <c r="C141" s="20"/>
      <c r="D141" s="20"/>
      <c r="E141" s="20"/>
      <c r="F141" s="20"/>
      <c r="G141" s="20"/>
      <c r="H141" s="20"/>
      <c r="I141" s="20"/>
      <c r="J141" s="20"/>
      <c r="K141" s="12"/>
      <c r="L141" s="20"/>
      <c r="M141" s="20"/>
      <c r="N141" s="88"/>
      <c r="O141" s="88"/>
      <c r="P141" s="20"/>
      <c r="Q141" s="88"/>
      <c r="R141" s="20"/>
      <c r="S141" s="20"/>
      <c r="T141" s="20"/>
      <c r="U141" s="88"/>
      <c r="V141" s="20"/>
      <c r="W141" s="20"/>
      <c r="X141" s="20"/>
      <c r="Y141" s="88"/>
      <c r="Z141" s="20"/>
      <c r="AA141" s="88"/>
      <c r="AB141" s="20"/>
      <c r="AC141" s="88"/>
      <c r="AD141" s="20"/>
    </row>
    <row r="142" spans="1:30" ht="20.25" customHeight="1">
      <c r="A142" s="20"/>
      <c r="B142" s="20"/>
      <c r="C142" s="20"/>
      <c r="D142" s="20"/>
      <c r="E142" s="20"/>
      <c r="F142" s="20"/>
      <c r="G142" s="20"/>
      <c r="H142" s="20"/>
      <c r="I142" s="20"/>
      <c r="J142" s="20"/>
      <c r="K142" s="12"/>
      <c r="L142" s="20"/>
      <c r="M142" s="20"/>
      <c r="N142" s="88"/>
      <c r="O142" s="88"/>
      <c r="P142" s="20"/>
      <c r="Q142" s="88"/>
      <c r="R142" s="20"/>
      <c r="S142" s="20"/>
      <c r="T142" s="20"/>
      <c r="U142" s="88"/>
      <c r="V142" s="20"/>
      <c r="W142" s="20"/>
      <c r="X142" s="20"/>
      <c r="Y142" s="88"/>
      <c r="Z142" s="20"/>
      <c r="AA142" s="88"/>
      <c r="AB142" s="20"/>
      <c r="AC142" s="88"/>
      <c r="AD142" s="20"/>
    </row>
    <row r="143" spans="1:30" ht="20.25" customHeight="1">
      <c r="A143" s="20"/>
      <c r="B143" s="20"/>
      <c r="C143" s="20"/>
      <c r="D143" s="20"/>
      <c r="E143" s="20"/>
      <c r="F143" s="20"/>
      <c r="G143" s="20"/>
      <c r="H143" s="20"/>
      <c r="I143" s="20"/>
      <c r="J143" s="20"/>
      <c r="K143" s="12"/>
      <c r="L143" s="20"/>
      <c r="M143" s="20"/>
      <c r="N143" s="88"/>
      <c r="O143" s="88"/>
      <c r="P143" s="20"/>
      <c r="Q143" s="88"/>
      <c r="R143" s="20"/>
      <c r="S143" s="20"/>
      <c r="T143" s="20"/>
      <c r="U143" s="88"/>
      <c r="V143" s="20"/>
      <c r="W143" s="20"/>
      <c r="X143" s="20"/>
      <c r="Y143" s="88"/>
      <c r="Z143" s="20"/>
      <c r="AA143" s="88"/>
      <c r="AB143" s="20"/>
      <c r="AC143" s="88"/>
      <c r="AD143" s="20"/>
    </row>
    <row r="144" spans="1:30" ht="20.25" customHeight="1">
      <c r="A144" s="20"/>
      <c r="B144" s="20"/>
      <c r="C144" s="20"/>
      <c r="D144" s="20"/>
      <c r="E144" s="20"/>
      <c r="F144" s="20"/>
      <c r="G144" s="20"/>
      <c r="H144" s="20"/>
      <c r="I144" s="20"/>
      <c r="J144" s="20"/>
      <c r="K144" s="12"/>
      <c r="L144" s="20"/>
      <c r="M144" s="20"/>
      <c r="N144" s="88"/>
      <c r="O144" s="88"/>
      <c r="P144" s="20"/>
      <c r="Q144" s="88"/>
      <c r="R144" s="20"/>
      <c r="S144" s="20"/>
      <c r="T144" s="20"/>
      <c r="U144" s="88"/>
      <c r="V144" s="20"/>
      <c r="W144" s="20"/>
      <c r="X144" s="20"/>
      <c r="Y144" s="88"/>
      <c r="Z144" s="20"/>
      <c r="AA144" s="88"/>
      <c r="AB144" s="20"/>
      <c r="AC144" s="88"/>
      <c r="AD144" s="20"/>
    </row>
    <row r="145" spans="1:30" ht="20.25" customHeight="1">
      <c r="A145" s="20"/>
      <c r="B145" s="20"/>
      <c r="C145" s="20"/>
      <c r="D145" s="20"/>
      <c r="E145" s="20"/>
      <c r="F145" s="20"/>
      <c r="G145" s="20"/>
      <c r="H145" s="20"/>
      <c r="I145" s="20"/>
      <c r="J145" s="20"/>
      <c r="K145" s="12"/>
      <c r="L145" s="20"/>
      <c r="M145" s="20"/>
      <c r="N145" s="88"/>
      <c r="O145" s="88"/>
      <c r="P145" s="20"/>
      <c r="Q145" s="88"/>
      <c r="R145" s="20"/>
      <c r="S145" s="20"/>
      <c r="T145" s="20"/>
      <c r="U145" s="88"/>
      <c r="V145" s="20"/>
      <c r="W145" s="20"/>
      <c r="X145" s="20"/>
      <c r="Y145" s="88"/>
      <c r="Z145" s="20"/>
      <c r="AA145" s="88"/>
      <c r="AB145" s="20"/>
      <c r="AC145" s="88"/>
      <c r="AD145" s="20"/>
    </row>
    <row r="146" spans="1:30" ht="20.25" customHeight="1">
      <c r="A146" s="20"/>
      <c r="B146" s="20"/>
      <c r="C146" s="20"/>
      <c r="D146" s="20"/>
      <c r="E146" s="20"/>
      <c r="F146" s="20"/>
      <c r="G146" s="20"/>
      <c r="H146" s="20"/>
      <c r="I146" s="20"/>
      <c r="J146" s="20"/>
      <c r="K146" s="12"/>
      <c r="L146" s="20"/>
      <c r="M146" s="20"/>
      <c r="N146" s="88"/>
      <c r="O146" s="88"/>
      <c r="P146" s="20"/>
      <c r="Q146" s="88"/>
      <c r="R146" s="20"/>
      <c r="S146" s="20"/>
      <c r="T146" s="20"/>
      <c r="U146" s="88"/>
      <c r="V146" s="20"/>
      <c r="W146" s="20"/>
      <c r="X146" s="20"/>
      <c r="Y146" s="88"/>
      <c r="Z146" s="20"/>
      <c r="AA146" s="88"/>
      <c r="AB146" s="20"/>
      <c r="AC146" s="88"/>
      <c r="AD146" s="20"/>
    </row>
    <row r="147" spans="1:30" ht="20.25" customHeight="1">
      <c r="A147" s="20"/>
      <c r="B147" s="20"/>
      <c r="C147" s="20"/>
      <c r="D147" s="20"/>
      <c r="E147" s="20"/>
      <c r="F147" s="20"/>
      <c r="G147" s="20"/>
      <c r="H147" s="20"/>
      <c r="I147" s="20"/>
      <c r="J147" s="20"/>
      <c r="K147" s="12"/>
      <c r="L147" s="20"/>
      <c r="M147" s="20"/>
      <c r="N147" s="88"/>
      <c r="O147" s="88"/>
      <c r="P147" s="20"/>
      <c r="Q147" s="88"/>
      <c r="R147" s="20"/>
      <c r="S147" s="20"/>
      <c r="T147" s="20"/>
      <c r="U147" s="88"/>
      <c r="V147" s="20"/>
      <c r="W147" s="20"/>
      <c r="X147" s="20"/>
      <c r="Y147" s="88"/>
      <c r="Z147" s="20"/>
      <c r="AA147" s="88"/>
      <c r="AB147" s="20"/>
      <c r="AC147" s="88"/>
      <c r="AD147" s="20"/>
    </row>
    <row r="148" spans="1:30" ht="20.25" customHeight="1">
      <c r="A148" s="20"/>
      <c r="B148" s="20"/>
      <c r="C148" s="20"/>
      <c r="D148" s="20"/>
      <c r="E148" s="20"/>
      <c r="F148" s="20"/>
      <c r="G148" s="20"/>
      <c r="H148" s="20"/>
      <c r="I148" s="20"/>
      <c r="J148" s="20"/>
      <c r="K148" s="12"/>
      <c r="L148" s="20"/>
      <c r="M148" s="20"/>
      <c r="N148" s="88"/>
      <c r="O148" s="88"/>
      <c r="P148" s="20"/>
      <c r="Q148" s="88"/>
      <c r="R148" s="20"/>
      <c r="S148" s="20"/>
      <c r="T148" s="20"/>
      <c r="U148" s="88"/>
      <c r="V148" s="20"/>
      <c r="W148" s="20"/>
      <c r="X148" s="20"/>
      <c r="Y148" s="88"/>
      <c r="Z148" s="20"/>
      <c r="AA148" s="88"/>
      <c r="AB148" s="20"/>
      <c r="AC148" s="88"/>
      <c r="AD148" s="20"/>
    </row>
    <row r="149" spans="1:30" ht="20.25" customHeight="1">
      <c r="A149" s="20"/>
      <c r="B149" s="20"/>
      <c r="C149" s="20"/>
      <c r="D149" s="20"/>
      <c r="E149" s="20"/>
      <c r="F149" s="20"/>
      <c r="G149" s="20"/>
      <c r="H149" s="20"/>
      <c r="I149" s="20"/>
      <c r="J149" s="20"/>
      <c r="K149" s="12"/>
      <c r="L149" s="20"/>
      <c r="M149" s="20"/>
      <c r="N149" s="88"/>
      <c r="O149" s="88"/>
      <c r="P149" s="20"/>
      <c r="Q149" s="88"/>
      <c r="R149" s="20"/>
      <c r="S149" s="20"/>
      <c r="T149" s="20"/>
      <c r="U149" s="88"/>
      <c r="V149" s="20"/>
      <c r="W149" s="20"/>
      <c r="X149" s="20"/>
      <c r="Y149" s="88"/>
      <c r="Z149" s="20"/>
      <c r="AA149" s="88"/>
      <c r="AB149" s="20"/>
      <c r="AC149" s="88"/>
      <c r="AD149" s="20"/>
    </row>
    <row r="150" spans="1:30" ht="20.25" customHeight="1">
      <c r="A150" s="20"/>
      <c r="B150" s="20"/>
      <c r="C150" s="20"/>
      <c r="D150" s="20"/>
      <c r="E150" s="20"/>
      <c r="F150" s="20"/>
      <c r="G150" s="20"/>
      <c r="H150" s="20"/>
      <c r="I150" s="20"/>
      <c r="J150" s="20"/>
      <c r="K150" s="12"/>
      <c r="L150" s="20"/>
      <c r="M150" s="20"/>
      <c r="N150" s="88"/>
      <c r="O150" s="88"/>
      <c r="P150" s="20"/>
      <c r="Q150" s="88"/>
      <c r="R150" s="20"/>
      <c r="S150" s="20"/>
      <c r="T150" s="20"/>
      <c r="U150" s="88"/>
      <c r="V150" s="20"/>
      <c r="W150" s="20"/>
      <c r="X150" s="20"/>
      <c r="Y150" s="88"/>
      <c r="Z150" s="20"/>
      <c r="AA150" s="88"/>
      <c r="AB150" s="20"/>
      <c r="AC150" s="88"/>
      <c r="AD150" s="20"/>
    </row>
    <row r="151" spans="1:30" ht="20.25" customHeight="1">
      <c r="A151" s="20"/>
      <c r="B151" s="20"/>
      <c r="C151" s="20"/>
      <c r="D151" s="20"/>
      <c r="E151" s="20"/>
      <c r="F151" s="20"/>
      <c r="G151" s="20"/>
      <c r="H151" s="20"/>
      <c r="I151" s="20"/>
      <c r="J151" s="20"/>
      <c r="K151" s="12"/>
      <c r="L151" s="20"/>
      <c r="M151" s="20"/>
      <c r="N151" s="88"/>
      <c r="O151" s="88"/>
      <c r="P151" s="20"/>
      <c r="Q151" s="88"/>
      <c r="R151" s="20"/>
      <c r="S151" s="20"/>
      <c r="T151" s="20"/>
      <c r="U151" s="88"/>
      <c r="V151" s="20"/>
      <c r="W151" s="20"/>
      <c r="X151" s="20"/>
      <c r="Y151" s="88"/>
      <c r="Z151" s="20"/>
      <c r="AA151" s="88"/>
      <c r="AB151" s="20"/>
      <c r="AC151" s="88"/>
      <c r="AD151" s="20"/>
    </row>
    <row r="152" spans="1:30" ht="20.25" customHeight="1">
      <c r="A152" s="20"/>
      <c r="B152" s="20"/>
      <c r="C152" s="20"/>
      <c r="D152" s="20"/>
      <c r="E152" s="20"/>
      <c r="F152" s="20"/>
      <c r="G152" s="20"/>
      <c r="H152" s="20"/>
      <c r="I152" s="20"/>
      <c r="J152" s="20"/>
      <c r="K152" s="12"/>
      <c r="L152" s="20"/>
      <c r="M152" s="20"/>
      <c r="N152" s="88"/>
      <c r="O152" s="88"/>
      <c r="P152" s="20"/>
      <c r="Q152" s="88"/>
      <c r="R152" s="20"/>
      <c r="S152" s="20"/>
      <c r="T152" s="20"/>
      <c r="U152" s="88"/>
      <c r="V152" s="20"/>
      <c r="W152" s="20"/>
      <c r="X152" s="20"/>
      <c r="Y152" s="88"/>
      <c r="Z152" s="20"/>
      <c r="AA152" s="88"/>
      <c r="AB152" s="20"/>
      <c r="AC152" s="88"/>
      <c r="AD152" s="20"/>
    </row>
    <row r="153" spans="1:30" ht="20.25" customHeight="1">
      <c r="A153" s="20"/>
      <c r="B153" s="20"/>
      <c r="C153" s="20"/>
      <c r="D153" s="20"/>
      <c r="E153" s="20"/>
      <c r="F153" s="20"/>
      <c r="G153" s="20"/>
      <c r="H153" s="20"/>
      <c r="I153" s="20"/>
      <c r="J153" s="20"/>
      <c r="K153" s="12"/>
      <c r="L153" s="20"/>
      <c r="M153" s="20"/>
      <c r="N153" s="88"/>
      <c r="O153" s="88"/>
      <c r="P153" s="20"/>
      <c r="Q153" s="88"/>
      <c r="R153" s="20"/>
      <c r="S153" s="20"/>
      <c r="T153" s="20"/>
      <c r="U153" s="88"/>
      <c r="V153" s="20"/>
      <c r="W153" s="20"/>
      <c r="X153" s="20"/>
      <c r="Y153" s="88"/>
      <c r="Z153" s="20"/>
      <c r="AA153" s="88"/>
      <c r="AB153" s="20"/>
      <c r="AC153" s="88"/>
      <c r="AD153" s="20"/>
    </row>
    <row r="154" spans="1:30" ht="20.25" customHeight="1">
      <c r="A154" s="20"/>
      <c r="B154" s="20"/>
      <c r="C154" s="20"/>
      <c r="D154" s="20"/>
      <c r="E154" s="20"/>
      <c r="F154" s="20"/>
      <c r="G154" s="20"/>
      <c r="H154" s="20"/>
      <c r="I154" s="20"/>
      <c r="J154" s="20"/>
      <c r="K154" s="12"/>
      <c r="L154" s="20"/>
      <c r="M154" s="20"/>
      <c r="N154" s="88"/>
      <c r="O154" s="88"/>
      <c r="P154" s="20"/>
      <c r="Q154" s="88"/>
      <c r="R154" s="20"/>
      <c r="S154" s="20"/>
      <c r="T154" s="20"/>
      <c r="U154" s="88"/>
      <c r="V154" s="20"/>
      <c r="W154" s="20"/>
      <c r="X154" s="20"/>
      <c r="Y154" s="88"/>
      <c r="Z154" s="20"/>
      <c r="AA154" s="88"/>
      <c r="AB154" s="20"/>
      <c r="AC154" s="88"/>
      <c r="AD154" s="20"/>
    </row>
    <row r="155" spans="1:30" ht="20.25" customHeight="1">
      <c r="A155" s="20"/>
      <c r="B155" s="20"/>
      <c r="C155" s="20"/>
      <c r="D155" s="20"/>
      <c r="E155" s="20"/>
      <c r="F155" s="20"/>
      <c r="G155" s="20"/>
      <c r="H155" s="20"/>
      <c r="I155" s="20"/>
      <c r="J155" s="20"/>
      <c r="K155" s="12"/>
      <c r="L155" s="20"/>
      <c r="M155" s="20"/>
      <c r="N155" s="88"/>
      <c r="O155" s="88"/>
      <c r="P155" s="20"/>
      <c r="Q155" s="88"/>
      <c r="R155" s="20"/>
      <c r="S155" s="20"/>
      <c r="T155" s="20"/>
      <c r="U155" s="88"/>
      <c r="V155" s="20"/>
      <c r="W155" s="20"/>
      <c r="X155" s="20"/>
      <c r="Y155" s="88"/>
      <c r="Z155" s="20"/>
      <c r="AA155" s="88"/>
      <c r="AB155" s="20"/>
      <c r="AC155" s="88"/>
      <c r="AD155" s="20"/>
    </row>
    <row r="156" spans="1:30" ht="20.25" customHeight="1">
      <c r="A156" s="20"/>
      <c r="B156" s="20"/>
      <c r="C156" s="20"/>
      <c r="D156" s="20"/>
      <c r="E156" s="20"/>
      <c r="F156" s="20"/>
      <c r="G156" s="20"/>
      <c r="H156" s="20"/>
      <c r="I156" s="20"/>
      <c r="J156" s="20"/>
      <c r="K156" s="12"/>
      <c r="L156" s="20"/>
      <c r="M156" s="20"/>
      <c r="N156" s="88"/>
      <c r="O156" s="88"/>
      <c r="P156" s="20"/>
      <c r="Q156" s="88"/>
      <c r="R156" s="20"/>
      <c r="S156" s="20"/>
      <c r="T156" s="20"/>
      <c r="U156" s="88"/>
      <c r="V156" s="20"/>
      <c r="W156" s="20"/>
      <c r="X156" s="20"/>
      <c r="Y156" s="88"/>
      <c r="Z156" s="20"/>
      <c r="AA156" s="88"/>
      <c r="AB156" s="20"/>
      <c r="AC156" s="88"/>
      <c r="AD156" s="20"/>
    </row>
    <row r="157" spans="1:30" ht="20.25" customHeight="1">
      <c r="A157" s="20"/>
      <c r="B157" s="20"/>
      <c r="C157" s="20"/>
      <c r="D157" s="20"/>
      <c r="E157" s="20"/>
      <c r="F157" s="20"/>
      <c r="G157" s="20"/>
      <c r="H157" s="20"/>
      <c r="I157" s="20"/>
      <c r="J157" s="20"/>
      <c r="K157" s="12"/>
      <c r="L157" s="20"/>
      <c r="M157" s="20"/>
      <c r="N157" s="88"/>
      <c r="O157" s="88"/>
      <c r="P157" s="20"/>
      <c r="Q157" s="88"/>
      <c r="R157" s="20"/>
      <c r="S157" s="20"/>
      <c r="T157" s="20"/>
      <c r="U157" s="88"/>
      <c r="V157" s="20"/>
      <c r="W157" s="20"/>
      <c r="X157" s="20"/>
      <c r="Y157" s="88"/>
      <c r="Z157" s="20"/>
      <c r="AA157" s="88"/>
      <c r="AB157" s="20"/>
      <c r="AC157" s="88"/>
      <c r="AD157" s="20"/>
    </row>
    <row r="158" spans="1:30" ht="20.25" customHeight="1">
      <c r="A158" s="20"/>
      <c r="B158" s="20"/>
      <c r="C158" s="20"/>
      <c r="D158" s="20"/>
      <c r="E158" s="20"/>
      <c r="F158" s="20"/>
      <c r="G158" s="20"/>
      <c r="H158" s="20"/>
      <c r="I158" s="20"/>
      <c r="J158" s="20"/>
      <c r="K158" s="12"/>
      <c r="L158" s="20"/>
      <c r="M158" s="20"/>
      <c r="N158" s="88"/>
      <c r="O158" s="88"/>
      <c r="P158" s="20"/>
      <c r="Q158" s="88"/>
      <c r="R158" s="20"/>
      <c r="S158" s="20"/>
      <c r="T158" s="20"/>
      <c r="U158" s="88"/>
      <c r="V158" s="20"/>
      <c r="W158" s="20"/>
      <c r="X158" s="20"/>
      <c r="Y158" s="88"/>
      <c r="Z158" s="20"/>
      <c r="AA158" s="88"/>
      <c r="AB158" s="20"/>
      <c r="AC158" s="88"/>
      <c r="AD158" s="20"/>
    </row>
    <row r="159" spans="1:30" ht="20.25" customHeight="1">
      <c r="A159" s="20"/>
      <c r="B159" s="20"/>
      <c r="C159" s="20"/>
      <c r="D159" s="20"/>
      <c r="E159" s="20"/>
      <c r="F159" s="20"/>
      <c r="G159" s="20"/>
      <c r="H159" s="20"/>
      <c r="I159" s="20"/>
      <c r="J159" s="20"/>
      <c r="K159" s="12"/>
      <c r="L159" s="20"/>
      <c r="M159" s="20"/>
      <c r="N159" s="88"/>
      <c r="O159" s="88"/>
      <c r="P159" s="20"/>
      <c r="Q159" s="88"/>
      <c r="R159" s="20"/>
      <c r="S159" s="20"/>
      <c r="T159" s="20"/>
      <c r="U159" s="88"/>
      <c r="V159" s="20"/>
      <c r="W159" s="20"/>
      <c r="X159" s="20"/>
      <c r="Y159" s="88"/>
      <c r="Z159" s="20"/>
      <c r="AA159" s="88"/>
      <c r="AB159" s="20"/>
      <c r="AC159" s="88"/>
      <c r="AD159" s="20"/>
    </row>
    <row r="160" spans="1:30" ht="20.25" customHeight="1">
      <c r="A160" s="20"/>
      <c r="B160" s="20"/>
      <c r="C160" s="20"/>
      <c r="D160" s="20"/>
      <c r="E160" s="20"/>
      <c r="F160" s="20"/>
      <c r="G160" s="20"/>
      <c r="H160" s="20"/>
      <c r="I160" s="20"/>
      <c r="J160" s="20"/>
      <c r="K160" s="12"/>
      <c r="L160" s="20"/>
      <c r="M160" s="20"/>
      <c r="N160" s="88"/>
      <c r="O160" s="88"/>
      <c r="P160" s="20"/>
      <c r="Q160" s="88"/>
      <c r="R160" s="20"/>
      <c r="S160" s="20"/>
      <c r="T160" s="20"/>
      <c r="U160" s="88"/>
      <c r="V160" s="20"/>
      <c r="W160" s="20"/>
      <c r="X160" s="20"/>
      <c r="Y160" s="88"/>
      <c r="Z160" s="20"/>
      <c r="AA160" s="88"/>
      <c r="AB160" s="20"/>
      <c r="AC160" s="88"/>
      <c r="AD160" s="20"/>
    </row>
    <row r="161" spans="1:30" ht="20.25" customHeight="1">
      <c r="A161" s="20"/>
      <c r="B161" s="20"/>
      <c r="C161" s="20"/>
      <c r="D161" s="20"/>
      <c r="E161" s="20"/>
      <c r="F161" s="20"/>
      <c r="G161" s="20"/>
      <c r="H161" s="20"/>
      <c r="I161" s="20"/>
      <c r="J161" s="20"/>
      <c r="K161" s="12"/>
      <c r="L161" s="20"/>
      <c r="M161" s="20"/>
      <c r="N161" s="88"/>
      <c r="O161" s="88"/>
      <c r="P161" s="20"/>
      <c r="Q161" s="88"/>
      <c r="R161" s="20"/>
      <c r="S161" s="20"/>
      <c r="T161" s="20"/>
      <c r="U161" s="88"/>
      <c r="V161" s="20"/>
      <c r="W161" s="20"/>
      <c r="X161" s="20"/>
      <c r="Y161" s="88"/>
      <c r="Z161" s="20"/>
      <c r="AA161" s="88"/>
      <c r="AB161" s="20"/>
      <c r="AC161" s="88"/>
      <c r="AD161" s="20"/>
    </row>
    <row r="162" spans="1:30" ht="20.25" customHeight="1">
      <c r="A162" s="20"/>
      <c r="B162" s="20"/>
      <c r="C162" s="20"/>
      <c r="D162" s="20"/>
      <c r="E162" s="20"/>
      <c r="F162" s="20"/>
      <c r="G162" s="20"/>
      <c r="H162" s="20"/>
      <c r="I162" s="20"/>
      <c r="J162" s="20"/>
      <c r="K162" s="12"/>
      <c r="L162" s="20"/>
      <c r="M162" s="20"/>
      <c r="N162" s="88"/>
      <c r="O162" s="88"/>
      <c r="P162" s="20"/>
      <c r="Q162" s="88"/>
      <c r="R162" s="20"/>
      <c r="S162" s="20"/>
      <c r="T162" s="20"/>
      <c r="U162" s="88"/>
      <c r="V162" s="20"/>
      <c r="W162" s="20"/>
      <c r="X162" s="20"/>
      <c r="Y162" s="88"/>
      <c r="Z162" s="20"/>
      <c r="AA162" s="88"/>
      <c r="AB162" s="20"/>
      <c r="AC162" s="88"/>
      <c r="AD162" s="20"/>
    </row>
    <row r="163" spans="1:30" ht="20.25" customHeight="1">
      <c r="A163" s="20"/>
      <c r="B163" s="20"/>
      <c r="C163" s="20"/>
      <c r="D163" s="20"/>
      <c r="E163" s="20"/>
      <c r="F163" s="20"/>
      <c r="G163" s="20"/>
      <c r="H163" s="20"/>
      <c r="I163" s="20"/>
      <c r="J163" s="20"/>
      <c r="K163" s="12"/>
      <c r="L163" s="20"/>
      <c r="M163" s="20"/>
      <c r="N163" s="88"/>
      <c r="O163" s="88"/>
      <c r="P163" s="20"/>
      <c r="Q163" s="88"/>
      <c r="R163" s="20"/>
      <c r="S163" s="20"/>
      <c r="T163" s="20"/>
      <c r="U163" s="88"/>
      <c r="V163" s="20"/>
      <c r="W163" s="20"/>
      <c r="X163" s="20"/>
      <c r="Y163" s="88"/>
      <c r="Z163" s="20"/>
      <c r="AA163" s="88"/>
      <c r="AB163" s="20"/>
      <c r="AC163" s="88"/>
      <c r="AD163" s="20"/>
    </row>
    <row r="164" spans="1:30" ht="20.25" customHeight="1">
      <c r="A164" s="20"/>
      <c r="B164" s="20"/>
      <c r="C164" s="20"/>
      <c r="D164" s="20"/>
      <c r="E164" s="20"/>
      <c r="F164" s="20"/>
      <c r="G164" s="20"/>
      <c r="H164" s="20"/>
      <c r="I164" s="20"/>
      <c r="J164" s="20"/>
      <c r="K164" s="12"/>
      <c r="L164" s="20"/>
      <c r="M164" s="20"/>
      <c r="N164" s="88"/>
      <c r="O164" s="88"/>
      <c r="P164" s="20"/>
      <c r="Q164" s="88"/>
      <c r="R164" s="20"/>
      <c r="S164" s="20"/>
      <c r="T164" s="20"/>
      <c r="U164" s="88"/>
      <c r="V164" s="20"/>
      <c r="W164" s="20"/>
      <c r="X164" s="20"/>
      <c r="Y164" s="88"/>
      <c r="Z164" s="20"/>
      <c r="AA164" s="88"/>
      <c r="AB164" s="20"/>
      <c r="AC164" s="88"/>
      <c r="AD164" s="20"/>
    </row>
    <row r="165" spans="1:30" ht="20.25" customHeight="1">
      <c r="A165" s="20"/>
      <c r="B165" s="20"/>
      <c r="C165" s="20"/>
      <c r="D165" s="20"/>
      <c r="E165" s="20"/>
      <c r="F165" s="20"/>
      <c r="G165" s="20"/>
      <c r="H165" s="20"/>
      <c r="I165" s="20"/>
      <c r="J165" s="20"/>
      <c r="K165" s="12"/>
      <c r="L165" s="20"/>
      <c r="M165" s="20"/>
      <c r="N165" s="88"/>
      <c r="O165" s="88"/>
      <c r="P165" s="20"/>
      <c r="Q165" s="88"/>
      <c r="R165" s="20"/>
      <c r="S165" s="20"/>
      <c r="T165" s="20"/>
      <c r="U165" s="88"/>
      <c r="V165" s="20"/>
      <c r="W165" s="20"/>
      <c r="X165" s="20"/>
      <c r="Y165" s="88"/>
      <c r="Z165" s="20"/>
      <c r="AA165" s="88"/>
      <c r="AB165" s="20"/>
      <c r="AC165" s="88"/>
      <c r="AD165" s="20"/>
    </row>
    <row r="166" spans="1:30" ht="20.25" customHeight="1">
      <c r="A166" s="20"/>
      <c r="B166" s="20"/>
      <c r="C166" s="20"/>
      <c r="D166" s="20"/>
      <c r="E166" s="20"/>
      <c r="F166" s="20"/>
      <c r="G166" s="20"/>
      <c r="H166" s="20"/>
      <c r="I166" s="20"/>
      <c r="J166" s="20"/>
      <c r="K166" s="12"/>
      <c r="L166" s="20"/>
      <c r="M166" s="20"/>
      <c r="N166" s="88"/>
      <c r="O166" s="88"/>
      <c r="P166" s="20"/>
      <c r="Q166" s="88"/>
      <c r="R166" s="20"/>
      <c r="S166" s="20"/>
      <c r="T166" s="20"/>
      <c r="U166" s="88"/>
      <c r="V166" s="20"/>
      <c r="W166" s="20"/>
      <c r="X166" s="20"/>
      <c r="Y166" s="88"/>
      <c r="Z166" s="20"/>
      <c r="AA166" s="88"/>
      <c r="AB166" s="20"/>
      <c r="AC166" s="88"/>
      <c r="AD166" s="20"/>
    </row>
    <row r="167" spans="1:30" ht="20.25" customHeight="1">
      <c r="A167" s="20"/>
      <c r="B167" s="20"/>
      <c r="C167" s="20"/>
      <c r="D167" s="20"/>
      <c r="E167" s="20"/>
      <c r="F167" s="20"/>
      <c r="G167" s="20"/>
      <c r="H167" s="20"/>
      <c r="I167" s="20"/>
      <c r="J167" s="20"/>
      <c r="K167" s="12"/>
      <c r="L167" s="20"/>
      <c r="M167" s="20"/>
      <c r="N167" s="88"/>
      <c r="O167" s="88"/>
      <c r="P167" s="20"/>
      <c r="Q167" s="88"/>
      <c r="R167" s="20"/>
      <c r="S167" s="20"/>
      <c r="T167" s="20"/>
      <c r="U167" s="88"/>
      <c r="V167" s="20"/>
      <c r="W167" s="20"/>
      <c r="X167" s="20"/>
      <c r="Y167" s="88"/>
      <c r="Z167" s="20"/>
      <c r="AA167" s="88"/>
      <c r="AB167" s="20"/>
      <c r="AC167" s="88"/>
      <c r="AD167" s="20"/>
    </row>
    <row r="168" spans="1:30" ht="20.25" customHeight="1">
      <c r="A168" s="20"/>
      <c r="B168" s="20"/>
      <c r="C168" s="20"/>
      <c r="D168" s="20"/>
      <c r="E168" s="20"/>
      <c r="F168" s="20"/>
      <c r="G168" s="20"/>
      <c r="H168" s="20"/>
      <c r="I168" s="20"/>
      <c r="J168" s="20"/>
      <c r="K168" s="12"/>
      <c r="L168" s="20"/>
      <c r="M168" s="20"/>
      <c r="N168" s="88"/>
      <c r="O168" s="88"/>
      <c r="P168" s="20"/>
      <c r="Q168" s="88"/>
      <c r="R168" s="20"/>
      <c r="S168" s="20"/>
      <c r="T168" s="20"/>
      <c r="U168" s="88"/>
      <c r="V168" s="20"/>
      <c r="W168" s="20"/>
      <c r="X168" s="20"/>
      <c r="Y168" s="88"/>
      <c r="Z168" s="20"/>
      <c r="AA168" s="88"/>
      <c r="AB168" s="20"/>
      <c r="AC168" s="88"/>
      <c r="AD168" s="20"/>
    </row>
    <row r="169" spans="1:30" ht="20.25" customHeight="1">
      <c r="A169" s="20"/>
      <c r="B169" s="20"/>
      <c r="C169" s="20"/>
      <c r="D169" s="20"/>
      <c r="E169" s="20"/>
      <c r="F169" s="20"/>
      <c r="G169" s="20"/>
      <c r="H169" s="20"/>
      <c r="I169" s="20"/>
      <c r="J169" s="20"/>
      <c r="K169" s="12"/>
      <c r="L169" s="20"/>
      <c r="M169" s="20"/>
      <c r="N169" s="88"/>
      <c r="O169" s="88"/>
      <c r="P169" s="20"/>
      <c r="Q169" s="88"/>
      <c r="R169" s="20"/>
      <c r="S169" s="20"/>
      <c r="T169" s="20"/>
      <c r="U169" s="88"/>
      <c r="V169" s="20"/>
      <c r="W169" s="20"/>
      <c r="X169" s="20"/>
      <c r="Y169" s="88"/>
      <c r="Z169" s="20"/>
      <c r="AA169" s="88"/>
      <c r="AB169" s="20"/>
      <c r="AC169" s="88"/>
      <c r="AD169" s="20"/>
    </row>
    <row r="170" spans="1:30" ht="20.25" customHeight="1">
      <c r="A170" s="20"/>
      <c r="B170" s="20"/>
      <c r="C170" s="20"/>
      <c r="D170" s="20"/>
      <c r="E170" s="20"/>
      <c r="F170" s="20"/>
      <c r="G170" s="20"/>
      <c r="H170" s="20"/>
      <c r="I170" s="20"/>
      <c r="J170" s="20"/>
      <c r="K170" s="12"/>
      <c r="L170" s="20"/>
      <c r="M170" s="20"/>
      <c r="N170" s="88"/>
      <c r="O170" s="88"/>
      <c r="P170" s="20"/>
      <c r="Q170" s="88"/>
      <c r="R170" s="20"/>
      <c r="S170" s="20"/>
      <c r="T170" s="20"/>
      <c r="U170" s="88"/>
      <c r="V170" s="20"/>
      <c r="W170" s="20"/>
      <c r="X170" s="20"/>
      <c r="Y170" s="88"/>
      <c r="Z170" s="20"/>
      <c r="AA170" s="88"/>
      <c r="AB170" s="20"/>
      <c r="AC170" s="88"/>
      <c r="AD170" s="20"/>
    </row>
    <row r="171" spans="1:30" ht="20.25" customHeight="1">
      <c r="A171" s="20"/>
      <c r="B171" s="20"/>
      <c r="C171" s="20"/>
      <c r="D171" s="20"/>
      <c r="E171" s="20"/>
      <c r="F171" s="20"/>
      <c r="G171" s="20"/>
      <c r="H171" s="20"/>
      <c r="I171" s="20"/>
      <c r="J171" s="20"/>
      <c r="K171" s="12"/>
      <c r="L171" s="20"/>
      <c r="M171" s="20"/>
      <c r="N171" s="88"/>
      <c r="O171" s="88"/>
      <c r="P171" s="20"/>
      <c r="Q171" s="88"/>
      <c r="R171" s="20"/>
      <c r="S171" s="20"/>
      <c r="T171" s="20"/>
      <c r="U171" s="88"/>
      <c r="V171" s="20"/>
      <c r="W171" s="20"/>
      <c r="X171" s="20"/>
      <c r="Y171" s="88"/>
      <c r="Z171" s="20"/>
      <c r="AA171" s="88"/>
      <c r="AB171" s="20"/>
      <c r="AC171" s="88"/>
      <c r="AD171" s="20"/>
    </row>
    <row r="172" spans="1:30" ht="20.25" customHeight="1">
      <c r="A172" s="20"/>
      <c r="B172" s="20"/>
      <c r="C172" s="20"/>
      <c r="D172" s="20"/>
      <c r="E172" s="20"/>
      <c r="F172" s="20"/>
      <c r="G172" s="20"/>
      <c r="H172" s="20"/>
      <c r="I172" s="20"/>
      <c r="J172" s="20"/>
      <c r="K172" s="12"/>
      <c r="L172" s="20"/>
      <c r="M172" s="20"/>
      <c r="N172" s="88"/>
      <c r="O172" s="88"/>
      <c r="P172" s="20"/>
      <c r="Q172" s="88"/>
      <c r="R172" s="20"/>
      <c r="S172" s="20"/>
      <c r="T172" s="20"/>
      <c r="U172" s="88"/>
      <c r="V172" s="20"/>
      <c r="W172" s="20"/>
      <c r="X172" s="20"/>
      <c r="Y172" s="88"/>
      <c r="Z172" s="20"/>
      <c r="AA172" s="88"/>
      <c r="AB172" s="20"/>
      <c r="AC172" s="88"/>
      <c r="AD172" s="20"/>
    </row>
    <row r="173" spans="1:30" ht="20.25" customHeight="1">
      <c r="A173" s="20"/>
      <c r="B173" s="20"/>
      <c r="C173" s="20"/>
      <c r="D173" s="20"/>
      <c r="E173" s="20"/>
      <c r="F173" s="20"/>
      <c r="G173" s="20"/>
      <c r="H173" s="20"/>
      <c r="I173" s="20"/>
      <c r="J173" s="20"/>
      <c r="K173" s="12"/>
      <c r="L173" s="20"/>
      <c r="M173" s="20"/>
      <c r="N173" s="88"/>
      <c r="O173" s="88"/>
      <c r="P173" s="20"/>
      <c r="Q173" s="88"/>
      <c r="R173" s="20"/>
      <c r="S173" s="20"/>
      <c r="T173" s="20"/>
      <c r="U173" s="88"/>
      <c r="V173" s="20"/>
      <c r="W173" s="20"/>
      <c r="X173" s="20"/>
      <c r="Y173" s="88"/>
      <c r="Z173" s="20"/>
      <c r="AA173" s="88"/>
      <c r="AB173" s="20"/>
      <c r="AC173" s="88"/>
      <c r="AD173" s="20"/>
    </row>
    <row r="174" spans="1:30" ht="20.25" customHeight="1">
      <c r="A174" s="20"/>
      <c r="B174" s="20"/>
      <c r="C174" s="20"/>
      <c r="D174" s="20"/>
      <c r="E174" s="20"/>
      <c r="F174" s="20"/>
      <c r="G174" s="20"/>
      <c r="H174" s="20"/>
      <c r="I174" s="20"/>
      <c r="J174" s="20"/>
      <c r="K174" s="12"/>
      <c r="L174" s="20"/>
      <c r="M174" s="20"/>
      <c r="N174" s="88"/>
      <c r="O174" s="88"/>
      <c r="P174" s="20"/>
      <c r="Q174" s="88"/>
      <c r="R174" s="20"/>
      <c r="S174" s="20"/>
      <c r="T174" s="20"/>
      <c r="U174" s="88"/>
      <c r="V174" s="20"/>
      <c r="W174" s="20"/>
      <c r="X174" s="20"/>
      <c r="Y174" s="88"/>
      <c r="Z174" s="20"/>
      <c r="AA174" s="88"/>
      <c r="AB174" s="20"/>
      <c r="AC174" s="88"/>
      <c r="AD174" s="20"/>
    </row>
    <row r="175" spans="1:30" ht="20.25" customHeight="1">
      <c r="A175" s="20"/>
      <c r="B175" s="20"/>
      <c r="C175" s="20"/>
      <c r="D175" s="20"/>
      <c r="E175" s="20"/>
      <c r="F175" s="20"/>
      <c r="G175" s="20"/>
      <c r="H175" s="20"/>
      <c r="I175" s="20"/>
      <c r="J175" s="20"/>
      <c r="K175" s="12"/>
      <c r="L175" s="20"/>
      <c r="M175" s="20"/>
      <c r="N175" s="88"/>
      <c r="O175" s="88"/>
      <c r="P175" s="20"/>
      <c r="Q175" s="88"/>
      <c r="R175" s="20"/>
      <c r="S175" s="20"/>
      <c r="T175" s="20"/>
      <c r="U175" s="88"/>
      <c r="V175" s="20"/>
      <c r="W175" s="20"/>
      <c r="X175" s="20"/>
      <c r="Y175" s="88"/>
      <c r="Z175" s="20"/>
      <c r="AA175" s="88"/>
      <c r="AB175" s="20"/>
      <c r="AC175" s="88"/>
      <c r="AD175" s="20"/>
    </row>
    <row r="176" spans="1:30" ht="20.25" customHeight="1">
      <c r="A176" s="20"/>
      <c r="B176" s="20"/>
      <c r="C176" s="20"/>
      <c r="D176" s="20"/>
      <c r="E176" s="20"/>
      <c r="F176" s="20"/>
      <c r="G176" s="20"/>
      <c r="H176" s="20"/>
      <c r="I176" s="20"/>
      <c r="J176" s="20"/>
      <c r="K176" s="12"/>
      <c r="L176" s="20"/>
      <c r="M176" s="20"/>
      <c r="N176" s="88"/>
      <c r="O176" s="88"/>
      <c r="P176" s="20"/>
      <c r="Q176" s="88"/>
      <c r="R176" s="20"/>
      <c r="S176" s="20"/>
      <c r="T176" s="20"/>
      <c r="U176" s="88"/>
      <c r="V176" s="20"/>
      <c r="W176" s="20"/>
      <c r="X176" s="20"/>
      <c r="Y176" s="88"/>
      <c r="Z176" s="20"/>
      <c r="AA176" s="88"/>
      <c r="AB176" s="20"/>
      <c r="AC176" s="88"/>
      <c r="AD176" s="20"/>
    </row>
    <row r="177" spans="1:30" ht="20.25" customHeight="1">
      <c r="A177" s="20"/>
      <c r="B177" s="20"/>
      <c r="C177" s="20"/>
      <c r="D177" s="20"/>
      <c r="E177" s="20"/>
      <c r="F177" s="20"/>
      <c r="G177" s="20"/>
      <c r="H177" s="20"/>
      <c r="I177" s="20"/>
      <c r="J177" s="20"/>
      <c r="K177" s="12"/>
      <c r="L177" s="20"/>
      <c r="M177" s="20"/>
      <c r="N177" s="88"/>
      <c r="O177" s="88"/>
      <c r="P177" s="20"/>
      <c r="Q177" s="88"/>
      <c r="R177" s="20"/>
      <c r="S177" s="20"/>
      <c r="T177" s="20"/>
      <c r="U177" s="88"/>
      <c r="V177" s="20"/>
      <c r="W177" s="20"/>
      <c r="X177" s="20"/>
      <c r="Y177" s="88"/>
      <c r="Z177" s="20"/>
      <c r="AA177" s="88"/>
      <c r="AB177" s="20"/>
      <c r="AC177" s="88"/>
      <c r="AD177" s="20"/>
    </row>
    <row r="178" spans="1:30" ht="20.25" customHeight="1">
      <c r="A178" s="20"/>
      <c r="B178" s="20"/>
      <c r="C178" s="20"/>
      <c r="D178" s="20"/>
      <c r="E178" s="20"/>
      <c r="F178" s="20"/>
      <c r="G178" s="20"/>
      <c r="H178" s="20"/>
      <c r="I178" s="20"/>
      <c r="J178" s="20"/>
      <c r="K178" s="12"/>
      <c r="L178" s="20"/>
      <c r="M178" s="20"/>
      <c r="N178" s="88"/>
      <c r="O178" s="88"/>
      <c r="P178" s="20"/>
      <c r="Q178" s="88"/>
      <c r="R178" s="20"/>
      <c r="S178" s="20"/>
      <c r="T178" s="20"/>
      <c r="U178" s="88"/>
      <c r="V178" s="20"/>
      <c r="W178" s="20"/>
      <c r="X178" s="20"/>
      <c r="Y178" s="88"/>
      <c r="Z178" s="20"/>
      <c r="AA178" s="88"/>
      <c r="AB178" s="20"/>
      <c r="AC178" s="88"/>
      <c r="AD178" s="20"/>
    </row>
    <row r="179" spans="1:30" ht="20.25" customHeight="1">
      <c r="A179" s="20"/>
      <c r="B179" s="20"/>
      <c r="C179" s="20"/>
      <c r="D179" s="20"/>
      <c r="E179" s="20"/>
      <c r="F179" s="20"/>
      <c r="G179" s="20"/>
      <c r="H179" s="20"/>
      <c r="I179" s="20"/>
      <c r="J179" s="20"/>
      <c r="K179" s="12"/>
      <c r="L179" s="20"/>
      <c r="M179" s="20"/>
      <c r="N179" s="88"/>
      <c r="O179" s="88"/>
      <c r="P179" s="20"/>
      <c r="Q179" s="88"/>
      <c r="R179" s="20"/>
      <c r="S179" s="20"/>
      <c r="T179" s="20"/>
      <c r="U179" s="88"/>
      <c r="V179" s="20"/>
      <c r="W179" s="20"/>
      <c r="X179" s="20"/>
      <c r="Y179" s="88"/>
      <c r="Z179" s="20"/>
      <c r="AA179" s="88"/>
      <c r="AB179" s="20"/>
      <c r="AC179" s="88"/>
      <c r="AD179" s="20"/>
    </row>
    <row r="180" spans="1:30" ht="20.25" customHeight="1">
      <c r="A180" s="20"/>
      <c r="B180" s="20"/>
      <c r="C180" s="20"/>
      <c r="D180" s="20"/>
      <c r="E180" s="20"/>
      <c r="F180" s="20"/>
      <c r="G180" s="20"/>
      <c r="H180" s="20"/>
      <c r="I180" s="20"/>
      <c r="J180" s="20"/>
      <c r="K180" s="12"/>
      <c r="L180" s="20"/>
      <c r="M180" s="20"/>
      <c r="N180" s="88"/>
      <c r="O180" s="88"/>
      <c r="P180" s="20"/>
      <c r="Q180" s="88"/>
      <c r="R180" s="20"/>
      <c r="S180" s="20"/>
      <c r="T180" s="20"/>
      <c r="U180" s="88"/>
      <c r="V180" s="20"/>
      <c r="W180" s="20"/>
      <c r="X180" s="20"/>
      <c r="Y180" s="88"/>
      <c r="Z180" s="20"/>
      <c r="AA180" s="88"/>
      <c r="AB180" s="20"/>
      <c r="AC180" s="88"/>
      <c r="AD180" s="20"/>
    </row>
    <row r="181" spans="1:30" ht="20.25" customHeight="1">
      <c r="A181" s="20"/>
      <c r="B181" s="20"/>
      <c r="C181" s="20"/>
      <c r="D181" s="20"/>
      <c r="E181" s="20"/>
      <c r="F181" s="20"/>
      <c r="G181" s="20"/>
      <c r="H181" s="20"/>
      <c r="I181" s="20"/>
      <c r="J181" s="20"/>
      <c r="K181" s="12"/>
      <c r="L181" s="20"/>
      <c r="M181" s="20"/>
      <c r="N181" s="88"/>
      <c r="O181" s="88"/>
      <c r="P181" s="20"/>
      <c r="Q181" s="88"/>
      <c r="R181" s="20"/>
      <c r="S181" s="20"/>
      <c r="T181" s="20"/>
      <c r="U181" s="88"/>
      <c r="V181" s="20"/>
      <c r="W181" s="20"/>
      <c r="X181" s="20"/>
      <c r="Y181" s="88"/>
      <c r="Z181" s="20"/>
      <c r="AA181" s="88"/>
      <c r="AB181" s="20"/>
      <c r="AC181" s="88"/>
      <c r="AD181" s="20"/>
    </row>
    <row r="182" spans="1:30" ht="20.25" customHeight="1">
      <c r="A182" s="20"/>
      <c r="B182" s="20"/>
      <c r="C182" s="20"/>
      <c r="D182" s="20"/>
      <c r="E182" s="20"/>
      <c r="F182" s="20"/>
      <c r="G182" s="20"/>
      <c r="H182" s="20"/>
      <c r="I182" s="20"/>
      <c r="J182" s="20"/>
      <c r="K182" s="12"/>
      <c r="L182" s="20"/>
      <c r="M182" s="20"/>
      <c r="N182" s="88"/>
      <c r="O182" s="88"/>
      <c r="P182" s="20"/>
      <c r="Q182" s="88"/>
      <c r="R182" s="20"/>
      <c r="S182" s="20"/>
      <c r="T182" s="20"/>
      <c r="U182" s="88"/>
      <c r="V182" s="20"/>
      <c r="W182" s="20"/>
      <c r="X182" s="20"/>
      <c r="Y182" s="88"/>
      <c r="Z182" s="20"/>
      <c r="AA182" s="88"/>
      <c r="AB182" s="20"/>
      <c r="AC182" s="88"/>
      <c r="AD182" s="20"/>
    </row>
    <row r="183" spans="1:30" ht="20.25" customHeight="1">
      <c r="A183" s="20"/>
      <c r="B183" s="20"/>
      <c r="C183" s="20"/>
      <c r="D183" s="20"/>
      <c r="E183" s="20"/>
      <c r="F183" s="20"/>
      <c r="G183" s="20"/>
      <c r="H183" s="20"/>
      <c r="I183" s="20"/>
      <c r="J183" s="20"/>
      <c r="K183" s="12"/>
      <c r="L183" s="20"/>
      <c r="M183" s="20"/>
      <c r="N183" s="88"/>
      <c r="O183" s="88"/>
      <c r="P183" s="20"/>
      <c r="Q183" s="88"/>
      <c r="R183" s="20"/>
      <c r="S183" s="20"/>
      <c r="T183" s="20"/>
      <c r="U183" s="88"/>
      <c r="V183" s="20"/>
      <c r="W183" s="20"/>
      <c r="X183" s="20"/>
      <c r="Y183" s="88"/>
      <c r="Z183" s="20"/>
      <c r="AA183" s="88"/>
      <c r="AB183" s="20"/>
      <c r="AC183" s="88"/>
      <c r="AD183" s="20"/>
    </row>
    <row r="184" spans="1:30" ht="20.25" customHeight="1">
      <c r="A184" s="20"/>
      <c r="B184" s="20"/>
      <c r="C184" s="20"/>
      <c r="D184" s="20"/>
      <c r="E184" s="20"/>
      <c r="F184" s="20"/>
      <c r="G184" s="20"/>
      <c r="H184" s="20"/>
      <c r="I184" s="20"/>
      <c r="J184" s="20"/>
      <c r="K184" s="12"/>
      <c r="L184" s="20"/>
      <c r="M184" s="20"/>
      <c r="N184" s="88"/>
      <c r="O184" s="88"/>
      <c r="P184" s="20"/>
      <c r="Q184" s="88"/>
      <c r="R184" s="20"/>
      <c r="S184" s="20"/>
      <c r="T184" s="20"/>
      <c r="U184" s="88"/>
      <c r="V184" s="20"/>
      <c r="W184" s="20"/>
      <c r="X184" s="20"/>
      <c r="Y184" s="88"/>
      <c r="Z184" s="20"/>
      <c r="AA184" s="88"/>
      <c r="AB184" s="20"/>
      <c r="AC184" s="88"/>
      <c r="AD184" s="20"/>
    </row>
    <row r="185" spans="1:30" ht="20.25" customHeight="1">
      <c r="A185" s="20"/>
      <c r="B185" s="20"/>
      <c r="C185" s="20"/>
      <c r="D185" s="20"/>
      <c r="E185" s="20"/>
      <c r="F185" s="20"/>
      <c r="G185" s="20"/>
      <c r="H185" s="20"/>
      <c r="I185" s="20"/>
      <c r="J185" s="20"/>
      <c r="K185" s="12"/>
      <c r="L185" s="20"/>
      <c r="M185" s="20"/>
      <c r="N185" s="88"/>
      <c r="O185" s="88"/>
      <c r="P185" s="20"/>
      <c r="Q185" s="88"/>
      <c r="R185" s="20"/>
      <c r="S185" s="20"/>
      <c r="T185" s="20"/>
      <c r="U185" s="88"/>
      <c r="V185" s="20"/>
      <c r="W185" s="20"/>
      <c r="X185" s="20"/>
      <c r="Y185" s="88"/>
      <c r="Z185" s="20"/>
      <c r="AA185" s="88"/>
      <c r="AB185" s="20"/>
      <c r="AC185" s="88"/>
      <c r="AD185" s="20"/>
    </row>
    <row r="186" spans="1:30" ht="20.25" customHeight="1">
      <c r="A186" s="20"/>
      <c r="B186" s="20"/>
      <c r="C186" s="20"/>
      <c r="D186" s="20"/>
      <c r="E186" s="20"/>
      <c r="F186" s="20"/>
      <c r="G186" s="20"/>
      <c r="H186" s="20"/>
      <c r="I186" s="20"/>
      <c r="J186" s="20"/>
      <c r="K186" s="12"/>
      <c r="L186" s="20"/>
      <c r="M186" s="20"/>
      <c r="N186" s="88"/>
      <c r="O186" s="88"/>
      <c r="P186" s="20"/>
      <c r="Q186" s="88"/>
      <c r="R186" s="20"/>
      <c r="S186" s="20"/>
      <c r="T186" s="20"/>
      <c r="U186" s="88"/>
      <c r="V186" s="20"/>
      <c r="W186" s="20"/>
      <c r="X186" s="20"/>
      <c r="Y186" s="88"/>
      <c r="Z186" s="20"/>
      <c r="AA186" s="88"/>
      <c r="AB186" s="20"/>
      <c r="AC186" s="88"/>
      <c r="AD186" s="20"/>
    </row>
    <row r="187" spans="1:30" ht="20.25" customHeight="1">
      <c r="A187" s="20"/>
      <c r="B187" s="20"/>
      <c r="C187" s="20"/>
      <c r="D187" s="20"/>
      <c r="E187" s="20"/>
      <c r="F187" s="20"/>
      <c r="G187" s="20"/>
      <c r="H187" s="20"/>
      <c r="I187" s="20"/>
      <c r="J187" s="20"/>
      <c r="K187" s="12"/>
      <c r="L187" s="20"/>
      <c r="M187" s="20"/>
      <c r="N187" s="88"/>
      <c r="O187" s="88"/>
      <c r="P187" s="20"/>
      <c r="Q187" s="88"/>
      <c r="R187" s="20"/>
      <c r="S187" s="20"/>
      <c r="T187" s="20"/>
      <c r="U187" s="88"/>
      <c r="V187" s="20"/>
      <c r="W187" s="20"/>
      <c r="X187" s="20"/>
      <c r="Y187" s="88"/>
      <c r="Z187" s="20"/>
      <c r="AA187" s="88"/>
      <c r="AB187" s="20"/>
      <c r="AC187" s="88"/>
      <c r="AD187" s="20"/>
    </row>
    <row r="188" spans="1:30" ht="20.25" customHeight="1">
      <c r="A188" s="20"/>
      <c r="B188" s="20"/>
      <c r="C188" s="20"/>
      <c r="D188" s="20"/>
      <c r="E188" s="20"/>
      <c r="F188" s="20"/>
      <c r="G188" s="20"/>
      <c r="H188" s="20"/>
      <c r="I188" s="20"/>
      <c r="J188" s="20"/>
      <c r="K188" s="12"/>
      <c r="L188" s="20"/>
      <c r="M188" s="20"/>
      <c r="N188" s="88"/>
      <c r="O188" s="88"/>
      <c r="P188" s="20"/>
      <c r="Q188" s="88"/>
      <c r="R188" s="20"/>
      <c r="S188" s="20"/>
      <c r="T188" s="20"/>
      <c r="U188" s="88"/>
      <c r="V188" s="20"/>
      <c r="W188" s="20"/>
      <c r="X188" s="20"/>
      <c r="Y188" s="88"/>
      <c r="Z188" s="20"/>
      <c r="AA188" s="88"/>
      <c r="AB188" s="20"/>
      <c r="AC188" s="88"/>
      <c r="AD188" s="20"/>
    </row>
    <row r="189" spans="1:30" ht="20.25" customHeight="1">
      <c r="A189" s="20"/>
      <c r="B189" s="20"/>
      <c r="C189" s="20"/>
      <c r="D189" s="20"/>
      <c r="E189" s="20"/>
      <c r="F189" s="20"/>
      <c r="G189" s="20"/>
      <c r="H189" s="20"/>
      <c r="I189" s="20"/>
      <c r="J189" s="20"/>
      <c r="K189" s="12"/>
      <c r="L189" s="20"/>
      <c r="M189" s="20"/>
      <c r="N189" s="88"/>
      <c r="O189" s="88"/>
      <c r="P189" s="20"/>
      <c r="Q189" s="88"/>
      <c r="R189" s="20"/>
      <c r="S189" s="20"/>
      <c r="T189" s="20"/>
      <c r="U189" s="88"/>
      <c r="V189" s="20"/>
      <c r="W189" s="20"/>
      <c r="X189" s="20"/>
      <c r="Y189" s="88"/>
      <c r="Z189" s="20"/>
      <c r="AA189" s="88"/>
      <c r="AB189" s="20"/>
      <c r="AC189" s="88"/>
      <c r="AD189" s="20"/>
    </row>
    <row r="190" spans="1:30" ht="20.25" customHeight="1">
      <c r="A190" s="20"/>
      <c r="B190" s="20"/>
      <c r="C190" s="20"/>
      <c r="D190" s="20"/>
      <c r="E190" s="20"/>
      <c r="F190" s="20"/>
      <c r="G190" s="20"/>
      <c r="H190" s="20"/>
      <c r="I190" s="20"/>
      <c r="J190" s="20"/>
      <c r="K190" s="12"/>
      <c r="L190" s="20"/>
      <c r="M190" s="20"/>
      <c r="N190" s="88"/>
      <c r="O190" s="88"/>
      <c r="P190" s="20"/>
      <c r="Q190" s="88"/>
      <c r="R190" s="20"/>
      <c r="S190" s="20"/>
      <c r="T190" s="20"/>
      <c r="U190" s="88"/>
      <c r="V190" s="20"/>
      <c r="W190" s="20"/>
      <c r="X190" s="20"/>
      <c r="Y190" s="88"/>
      <c r="Z190" s="20"/>
      <c r="AA190" s="88"/>
      <c r="AB190" s="20"/>
      <c r="AC190" s="88"/>
      <c r="AD190" s="20"/>
    </row>
    <row r="191" spans="1:30" ht="20.25" customHeight="1">
      <c r="A191" s="20"/>
      <c r="B191" s="20"/>
      <c r="C191" s="20"/>
      <c r="D191" s="20"/>
      <c r="E191" s="20"/>
      <c r="F191" s="20"/>
      <c r="G191" s="20"/>
      <c r="H191" s="20"/>
      <c r="I191" s="20"/>
      <c r="J191" s="20"/>
      <c r="K191" s="12"/>
      <c r="L191" s="20"/>
      <c r="M191" s="20"/>
      <c r="N191" s="88"/>
      <c r="O191" s="88"/>
      <c r="P191" s="20"/>
      <c r="Q191" s="88"/>
      <c r="R191" s="20"/>
      <c r="S191" s="20"/>
      <c r="T191" s="20"/>
      <c r="U191" s="88"/>
      <c r="V191" s="20"/>
      <c r="W191" s="20"/>
      <c r="X191" s="20"/>
      <c r="Y191" s="88"/>
      <c r="Z191" s="20"/>
      <c r="AA191" s="88"/>
      <c r="AB191" s="20"/>
      <c r="AC191" s="88"/>
      <c r="AD191" s="20"/>
    </row>
    <row r="192" spans="1:30" ht="20.25" customHeight="1">
      <c r="A192" s="20"/>
      <c r="B192" s="20"/>
      <c r="C192" s="20"/>
      <c r="D192" s="20"/>
      <c r="E192" s="20"/>
      <c r="F192" s="20"/>
      <c r="G192" s="20"/>
      <c r="H192" s="20"/>
      <c r="I192" s="20"/>
      <c r="J192" s="20"/>
      <c r="K192" s="12"/>
      <c r="L192" s="20"/>
      <c r="M192" s="20"/>
      <c r="N192" s="88"/>
      <c r="O192" s="88"/>
      <c r="P192" s="20"/>
      <c r="Q192" s="88"/>
      <c r="R192" s="20"/>
      <c r="S192" s="20"/>
      <c r="T192" s="20"/>
      <c r="U192" s="88"/>
      <c r="V192" s="20"/>
      <c r="W192" s="20"/>
      <c r="X192" s="20"/>
      <c r="Y192" s="88"/>
      <c r="Z192" s="20"/>
      <c r="AA192" s="88"/>
      <c r="AB192" s="20"/>
      <c r="AC192" s="88"/>
      <c r="AD192" s="20"/>
    </row>
    <row r="193" spans="1:30" ht="20.25" customHeight="1">
      <c r="A193" s="20"/>
      <c r="B193" s="20"/>
      <c r="C193" s="20"/>
      <c r="D193" s="20"/>
      <c r="E193" s="20"/>
      <c r="F193" s="20"/>
      <c r="G193" s="20"/>
      <c r="H193" s="20"/>
      <c r="I193" s="20"/>
      <c r="J193" s="20"/>
      <c r="K193" s="12"/>
      <c r="L193" s="20"/>
      <c r="M193" s="20"/>
      <c r="N193" s="88"/>
      <c r="O193" s="88"/>
      <c r="P193" s="20"/>
      <c r="Q193" s="88"/>
      <c r="R193" s="20"/>
      <c r="S193" s="20"/>
      <c r="T193" s="20"/>
      <c r="U193" s="88"/>
      <c r="V193" s="20"/>
      <c r="W193" s="20"/>
      <c r="X193" s="20"/>
      <c r="Y193" s="88"/>
      <c r="Z193" s="20"/>
      <c r="AA193" s="88"/>
      <c r="AB193" s="20"/>
      <c r="AC193" s="88"/>
      <c r="AD193" s="20"/>
    </row>
    <row r="194" spans="1:30" ht="20.25" customHeight="1">
      <c r="A194" s="20"/>
      <c r="B194" s="20"/>
      <c r="C194" s="20"/>
      <c r="D194" s="20"/>
      <c r="E194" s="20"/>
      <c r="F194" s="20"/>
      <c r="G194" s="20"/>
      <c r="H194" s="20"/>
      <c r="I194" s="20"/>
      <c r="J194" s="20"/>
      <c r="K194" s="12"/>
      <c r="L194" s="20"/>
      <c r="M194" s="20"/>
      <c r="N194" s="88"/>
      <c r="O194" s="88"/>
      <c r="P194" s="20"/>
      <c r="Q194" s="88"/>
      <c r="R194" s="20"/>
      <c r="S194" s="20"/>
      <c r="T194" s="20"/>
      <c r="U194" s="88"/>
      <c r="V194" s="20"/>
      <c r="W194" s="20"/>
      <c r="X194" s="20"/>
      <c r="Y194" s="88"/>
      <c r="Z194" s="20"/>
      <c r="AA194" s="88"/>
      <c r="AB194" s="20"/>
      <c r="AC194" s="88"/>
      <c r="AD194" s="20"/>
    </row>
    <row r="195" spans="1:30" ht="20.25" customHeight="1">
      <c r="A195" s="20"/>
      <c r="B195" s="20"/>
      <c r="C195" s="20"/>
      <c r="D195" s="20"/>
      <c r="E195" s="20"/>
      <c r="F195" s="20"/>
      <c r="G195" s="20"/>
      <c r="H195" s="20"/>
      <c r="I195" s="20"/>
      <c r="J195" s="20"/>
      <c r="K195" s="12"/>
      <c r="L195" s="20"/>
      <c r="M195" s="20"/>
      <c r="N195" s="88"/>
      <c r="O195" s="88"/>
      <c r="P195" s="20"/>
      <c r="Q195" s="88"/>
      <c r="R195" s="20"/>
      <c r="S195" s="20"/>
      <c r="T195" s="20"/>
      <c r="U195" s="88"/>
      <c r="V195" s="20"/>
      <c r="W195" s="20"/>
      <c r="X195" s="20"/>
      <c r="Y195" s="88"/>
      <c r="Z195" s="20"/>
      <c r="AA195" s="88"/>
      <c r="AB195" s="20"/>
      <c r="AC195" s="88"/>
      <c r="AD195" s="20"/>
    </row>
    <row r="196" spans="1:30" ht="20.25" customHeight="1">
      <c r="A196" s="20"/>
      <c r="B196" s="20"/>
      <c r="C196" s="20"/>
      <c r="D196" s="20"/>
      <c r="E196" s="20"/>
      <c r="F196" s="20"/>
      <c r="G196" s="20"/>
      <c r="H196" s="20"/>
      <c r="I196" s="20"/>
      <c r="J196" s="20"/>
      <c r="K196" s="12"/>
      <c r="L196" s="20"/>
      <c r="M196" s="20"/>
      <c r="N196" s="88"/>
      <c r="O196" s="88"/>
      <c r="P196" s="20"/>
      <c r="Q196" s="88"/>
      <c r="R196" s="20"/>
      <c r="S196" s="20"/>
      <c r="T196" s="20"/>
      <c r="U196" s="88"/>
      <c r="V196" s="20"/>
      <c r="W196" s="20"/>
      <c r="X196" s="20"/>
      <c r="Y196" s="88"/>
      <c r="Z196" s="20"/>
      <c r="AA196" s="88"/>
      <c r="AB196" s="20"/>
      <c r="AC196" s="88"/>
      <c r="AD196" s="20"/>
    </row>
    <row r="197" spans="1:30" ht="20.25" customHeight="1">
      <c r="A197" s="20"/>
      <c r="B197" s="20"/>
      <c r="C197" s="20"/>
      <c r="D197" s="20"/>
      <c r="E197" s="20"/>
      <c r="F197" s="20"/>
      <c r="G197" s="20"/>
      <c r="H197" s="20"/>
      <c r="I197" s="20"/>
      <c r="J197" s="20"/>
      <c r="K197" s="12"/>
      <c r="L197" s="20"/>
      <c r="M197" s="20"/>
      <c r="N197" s="88"/>
      <c r="O197" s="88"/>
      <c r="P197" s="20"/>
      <c r="Q197" s="88"/>
      <c r="R197" s="20"/>
      <c r="S197" s="20"/>
      <c r="T197" s="20"/>
      <c r="U197" s="88"/>
      <c r="V197" s="20"/>
      <c r="W197" s="20"/>
      <c r="X197" s="20"/>
      <c r="Y197" s="88"/>
      <c r="Z197" s="20"/>
      <c r="AA197" s="88"/>
      <c r="AB197" s="20"/>
      <c r="AC197" s="88"/>
      <c r="AD197" s="20"/>
    </row>
    <row r="198" spans="1:30" ht="20.25" customHeight="1">
      <c r="A198" s="20"/>
      <c r="B198" s="20"/>
      <c r="C198" s="20"/>
      <c r="D198" s="20"/>
      <c r="E198" s="20"/>
      <c r="F198" s="20"/>
      <c r="G198" s="20"/>
      <c r="H198" s="20"/>
      <c r="I198" s="20"/>
      <c r="J198" s="20"/>
      <c r="K198" s="12"/>
      <c r="L198" s="20"/>
      <c r="M198" s="20"/>
      <c r="N198" s="88"/>
      <c r="O198" s="88"/>
      <c r="P198" s="20"/>
      <c r="Q198" s="88"/>
      <c r="R198" s="20"/>
      <c r="S198" s="20"/>
      <c r="T198" s="20"/>
      <c r="U198" s="88"/>
      <c r="V198" s="20"/>
      <c r="W198" s="20"/>
      <c r="X198" s="20"/>
      <c r="Y198" s="88"/>
      <c r="Z198" s="20"/>
      <c r="AA198" s="88"/>
      <c r="AB198" s="20"/>
      <c r="AC198" s="88"/>
      <c r="AD198" s="20"/>
    </row>
    <row r="199" spans="1:30" ht="20.25" customHeight="1">
      <c r="A199" s="20"/>
      <c r="B199" s="20"/>
      <c r="C199" s="20"/>
      <c r="D199" s="20"/>
      <c r="E199" s="20"/>
      <c r="F199" s="20"/>
      <c r="G199" s="20"/>
      <c r="H199" s="20"/>
      <c r="I199" s="20"/>
      <c r="J199" s="20"/>
      <c r="K199" s="12"/>
      <c r="L199" s="20"/>
      <c r="M199" s="20"/>
      <c r="N199" s="88"/>
      <c r="O199" s="88"/>
      <c r="P199" s="20"/>
      <c r="Q199" s="88"/>
      <c r="R199" s="20"/>
      <c r="S199" s="20"/>
      <c r="T199" s="20"/>
      <c r="U199" s="88"/>
      <c r="V199" s="20"/>
      <c r="W199" s="20"/>
      <c r="X199" s="20"/>
      <c r="Y199" s="88"/>
      <c r="Z199" s="20"/>
      <c r="AA199" s="88"/>
      <c r="AB199" s="20"/>
      <c r="AC199" s="88"/>
      <c r="AD199" s="20"/>
    </row>
    <row r="200" spans="1:30" ht="20.25" customHeight="1">
      <c r="A200" s="20"/>
      <c r="B200" s="20"/>
      <c r="C200" s="20"/>
      <c r="D200" s="20"/>
      <c r="E200" s="20"/>
      <c r="F200" s="20"/>
      <c r="G200" s="20"/>
      <c r="H200" s="20"/>
      <c r="I200" s="20"/>
      <c r="J200" s="20"/>
      <c r="K200" s="12"/>
      <c r="L200" s="20"/>
      <c r="M200" s="20"/>
      <c r="N200" s="88"/>
      <c r="O200" s="88"/>
      <c r="P200" s="20"/>
      <c r="Q200" s="88"/>
      <c r="R200" s="20"/>
      <c r="S200" s="20"/>
      <c r="T200" s="20"/>
      <c r="U200" s="88"/>
      <c r="V200" s="20"/>
      <c r="W200" s="20"/>
      <c r="X200" s="20"/>
      <c r="Y200" s="88"/>
      <c r="Z200" s="20"/>
      <c r="AA200" s="88"/>
      <c r="AB200" s="20"/>
      <c r="AC200" s="88"/>
      <c r="AD200" s="20"/>
    </row>
    <row r="201" spans="1:30" ht="20.25" customHeight="1">
      <c r="A201" s="20"/>
      <c r="B201" s="20"/>
      <c r="C201" s="20"/>
      <c r="D201" s="20"/>
      <c r="E201" s="20"/>
      <c r="F201" s="20"/>
      <c r="G201" s="20"/>
      <c r="H201" s="20"/>
      <c r="I201" s="20"/>
      <c r="J201" s="20"/>
      <c r="K201" s="12"/>
      <c r="L201" s="20"/>
      <c r="M201" s="20"/>
      <c r="N201" s="88"/>
      <c r="O201" s="88"/>
      <c r="P201" s="20"/>
      <c r="Q201" s="88"/>
      <c r="R201" s="20"/>
      <c r="S201" s="20"/>
      <c r="T201" s="20"/>
      <c r="U201" s="88"/>
      <c r="V201" s="20"/>
      <c r="W201" s="20"/>
      <c r="X201" s="20"/>
      <c r="Y201" s="88"/>
      <c r="Z201" s="20"/>
      <c r="AA201" s="88"/>
      <c r="AB201" s="20"/>
      <c r="AC201" s="88"/>
      <c r="AD201" s="20"/>
    </row>
    <row r="202" spans="1:30" ht="20.25" customHeight="1">
      <c r="A202" s="20"/>
      <c r="B202" s="20"/>
      <c r="C202" s="20"/>
      <c r="D202" s="20"/>
      <c r="E202" s="20"/>
      <c r="F202" s="20"/>
      <c r="G202" s="20"/>
      <c r="H202" s="20"/>
      <c r="I202" s="20"/>
      <c r="J202" s="20"/>
      <c r="K202" s="12"/>
      <c r="L202" s="20"/>
      <c r="M202" s="20"/>
      <c r="N202" s="88"/>
      <c r="O202" s="88"/>
      <c r="P202" s="20"/>
      <c r="Q202" s="88"/>
      <c r="R202" s="20"/>
      <c r="S202" s="20"/>
      <c r="T202" s="20"/>
      <c r="U202" s="88"/>
      <c r="V202" s="20"/>
      <c r="W202" s="20"/>
      <c r="X202" s="20"/>
      <c r="Y202" s="88"/>
      <c r="Z202" s="20"/>
      <c r="AA202" s="88"/>
      <c r="AB202" s="20"/>
      <c r="AC202" s="88"/>
      <c r="AD202" s="20"/>
    </row>
    <row r="203" spans="1:30" ht="20.25" customHeight="1">
      <c r="A203" s="20"/>
      <c r="B203" s="20"/>
      <c r="C203" s="20"/>
      <c r="D203" s="20"/>
      <c r="E203" s="20"/>
      <c r="F203" s="20"/>
      <c r="G203" s="20"/>
      <c r="H203" s="20"/>
      <c r="I203" s="20"/>
      <c r="J203" s="20"/>
      <c r="K203" s="12"/>
      <c r="L203" s="20"/>
      <c r="M203" s="20"/>
      <c r="N203" s="88"/>
      <c r="O203" s="88"/>
      <c r="P203" s="20"/>
      <c r="Q203" s="88"/>
      <c r="R203" s="20"/>
      <c r="S203" s="20"/>
      <c r="T203" s="20"/>
      <c r="U203" s="88"/>
      <c r="V203" s="20"/>
      <c r="W203" s="20"/>
      <c r="X203" s="20"/>
      <c r="Y203" s="88"/>
      <c r="Z203" s="20"/>
      <c r="AA203" s="88"/>
      <c r="AB203" s="20"/>
      <c r="AC203" s="88"/>
      <c r="AD203" s="20"/>
    </row>
    <row r="204" spans="1:30" ht="20.25" customHeight="1">
      <c r="A204" s="20"/>
      <c r="B204" s="20"/>
      <c r="C204" s="20"/>
      <c r="D204" s="20"/>
      <c r="E204" s="20"/>
      <c r="F204" s="20"/>
      <c r="G204" s="20"/>
      <c r="H204" s="20"/>
      <c r="I204" s="20"/>
      <c r="J204" s="20"/>
      <c r="K204" s="12"/>
      <c r="L204" s="20"/>
      <c r="M204" s="20"/>
      <c r="N204" s="88"/>
      <c r="O204" s="88"/>
      <c r="P204" s="20"/>
      <c r="Q204" s="88"/>
      <c r="R204" s="20"/>
      <c r="S204" s="20"/>
      <c r="T204" s="20"/>
      <c r="U204" s="88"/>
      <c r="V204" s="20"/>
      <c r="W204" s="20"/>
      <c r="X204" s="20"/>
      <c r="Y204" s="88"/>
      <c r="Z204" s="20"/>
      <c r="AA204" s="88"/>
      <c r="AB204" s="20"/>
      <c r="AC204" s="88"/>
      <c r="AD204" s="20"/>
    </row>
    <row r="205" spans="1:30" ht="20.25" customHeight="1">
      <c r="A205" s="20"/>
      <c r="B205" s="20"/>
      <c r="C205" s="20"/>
      <c r="D205" s="20"/>
      <c r="E205" s="20"/>
      <c r="F205" s="20"/>
      <c r="G205" s="20"/>
      <c r="H205" s="20"/>
      <c r="I205" s="20"/>
      <c r="J205" s="20"/>
      <c r="K205" s="12"/>
      <c r="L205" s="20"/>
      <c r="M205" s="20"/>
      <c r="N205" s="88"/>
      <c r="O205" s="88"/>
      <c r="P205" s="20"/>
      <c r="Q205" s="88"/>
      <c r="R205" s="20"/>
      <c r="S205" s="20"/>
      <c r="T205" s="20"/>
      <c r="U205" s="88"/>
      <c r="V205" s="20"/>
      <c r="W205" s="20"/>
      <c r="X205" s="20"/>
      <c r="Y205" s="88"/>
      <c r="Z205" s="20"/>
      <c r="AA205" s="88"/>
      <c r="AB205" s="20"/>
      <c r="AC205" s="88"/>
      <c r="AD205" s="20"/>
    </row>
    <row r="206" spans="1:30" ht="20.25" customHeight="1">
      <c r="A206" s="20"/>
      <c r="B206" s="20"/>
      <c r="C206" s="20"/>
      <c r="D206" s="20"/>
      <c r="E206" s="20"/>
      <c r="F206" s="20"/>
      <c r="G206" s="20"/>
      <c r="H206" s="20"/>
      <c r="I206" s="20"/>
      <c r="J206" s="20"/>
      <c r="K206" s="12"/>
      <c r="L206" s="20"/>
      <c r="M206" s="20"/>
      <c r="N206" s="88"/>
      <c r="O206" s="88"/>
      <c r="P206" s="20"/>
      <c r="Q206" s="88"/>
      <c r="R206" s="20"/>
      <c r="S206" s="20"/>
      <c r="T206" s="20"/>
      <c r="U206" s="88"/>
      <c r="V206" s="20"/>
      <c r="W206" s="20"/>
      <c r="X206" s="20"/>
      <c r="Y206" s="88"/>
      <c r="Z206" s="20"/>
      <c r="AA206" s="88"/>
      <c r="AB206" s="20"/>
      <c r="AC206" s="88"/>
      <c r="AD206" s="20"/>
    </row>
    <row r="207" spans="1:30" ht="20.25" customHeight="1">
      <c r="A207" s="20"/>
      <c r="B207" s="20"/>
      <c r="C207" s="20"/>
      <c r="D207" s="20"/>
      <c r="E207" s="20"/>
      <c r="F207" s="20"/>
      <c r="G207" s="20"/>
      <c r="H207" s="20"/>
      <c r="I207" s="20"/>
      <c r="J207" s="20"/>
      <c r="K207" s="12"/>
      <c r="L207" s="20"/>
      <c r="M207" s="20"/>
      <c r="N207" s="88"/>
      <c r="O207" s="88"/>
      <c r="P207" s="20"/>
      <c r="Q207" s="88"/>
      <c r="R207" s="20"/>
      <c r="S207" s="20"/>
      <c r="T207" s="20"/>
      <c r="U207" s="88"/>
      <c r="V207" s="20"/>
      <c r="W207" s="20"/>
      <c r="X207" s="20"/>
      <c r="Y207" s="88"/>
      <c r="Z207" s="20"/>
      <c r="AA207" s="88"/>
      <c r="AB207" s="20"/>
      <c r="AC207" s="88"/>
      <c r="AD207" s="20"/>
    </row>
    <row r="208" spans="1:30" ht="20.25" customHeight="1">
      <c r="A208" s="20"/>
      <c r="B208" s="20"/>
      <c r="C208" s="20"/>
      <c r="D208" s="20"/>
      <c r="E208" s="20"/>
      <c r="F208" s="20"/>
      <c r="G208" s="20"/>
      <c r="H208" s="20"/>
      <c r="I208" s="20"/>
      <c r="J208" s="20"/>
      <c r="K208" s="12"/>
      <c r="L208" s="20"/>
      <c r="M208" s="20"/>
      <c r="N208" s="88"/>
      <c r="O208" s="88"/>
      <c r="P208" s="20"/>
      <c r="Q208" s="88"/>
      <c r="R208" s="20"/>
      <c r="S208" s="20"/>
      <c r="T208" s="20"/>
      <c r="U208" s="88"/>
      <c r="V208" s="20"/>
      <c r="W208" s="20"/>
      <c r="X208" s="20"/>
      <c r="Y208" s="88"/>
      <c r="Z208" s="20"/>
      <c r="AA208" s="88"/>
      <c r="AB208" s="20"/>
      <c r="AC208" s="88"/>
      <c r="AD208" s="20"/>
    </row>
    <row r="209" spans="1:30" ht="20.25" customHeight="1">
      <c r="A209" s="20"/>
      <c r="B209" s="20"/>
      <c r="C209" s="20"/>
      <c r="D209" s="20"/>
      <c r="E209" s="20"/>
      <c r="F209" s="20"/>
      <c r="G209" s="20"/>
      <c r="H209" s="20"/>
      <c r="I209" s="20"/>
      <c r="J209" s="20"/>
      <c r="K209" s="12"/>
      <c r="L209" s="20"/>
      <c r="M209" s="20"/>
      <c r="N209" s="88"/>
      <c r="O209" s="88"/>
      <c r="P209" s="20"/>
      <c r="Q209" s="88"/>
      <c r="R209" s="20"/>
      <c r="S209" s="20"/>
      <c r="T209" s="20"/>
      <c r="U209" s="88"/>
      <c r="V209" s="20"/>
      <c r="W209" s="20"/>
      <c r="X209" s="20"/>
      <c r="Y209" s="88"/>
      <c r="Z209" s="20"/>
      <c r="AA209" s="88"/>
      <c r="AB209" s="20"/>
      <c r="AC209" s="88"/>
      <c r="AD209" s="20"/>
    </row>
    <row r="210" spans="1:30" ht="20.25" customHeight="1">
      <c r="A210" s="20"/>
      <c r="B210" s="20"/>
      <c r="C210" s="20"/>
      <c r="D210" s="20"/>
      <c r="E210" s="20"/>
      <c r="F210" s="20"/>
      <c r="G210" s="20"/>
      <c r="H210" s="20"/>
      <c r="I210" s="20"/>
      <c r="J210" s="20"/>
      <c r="K210" s="12"/>
      <c r="L210" s="20"/>
      <c r="M210" s="20"/>
      <c r="N210" s="88"/>
      <c r="O210" s="88"/>
      <c r="P210" s="20"/>
      <c r="Q210" s="88"/>
      <c r="R210" s="20"/>
      <c r="S210" s="20"/>
      <c r="T210" s="20"/>
      <c r="U210" s="88"/>
      <c r="V210" s="20"/>
      <c r="W210" s="20"/>
      <c r="X210" s="20"/>
      <c r="Y210" s="88"/>
      <c r="Z210" s="20"/>
      <c r="AA210" s="88"/>
      <c r="AB210" s="20"/>
      <c r="AC210" s="88"/>
      <c r="AD210" s="20"/>
    </row>
    <row r="211" spans="1:30" ht="20.25" customHeight="1">
      <c r="A211" s="20"/>
      <c r="B211" s="20"/>
      <c r="C211" s="20"/>
      <c r="D211" s="20"/>
      <c r="E211" s="20"/>
      <c r="F211" s="20"/>
      <c r="G211" s="20"/>
      <c r="H211" s="20"/>
      <c r="I211" s="20"/>
      <c r="J211" s="20"/>
      <c r="K211" s="12"/>
      <c r="L211" s="20"/>
      <c r="M211" s="20"/>
      <c r="N211" s="88"/>
      <c r="O211" s="88"/>
      <c r="P211" s="20"/>
      <c r="Q211" s="88"/>
      <c r="R211" s="20"/>
      <c r="S211" s="20"/>
      <c r="T211" s="20"/>
      <c r="U211" s="88"/>
      <c r="V211" s="20"/>
      <c r="W211" s="20"/>
      <c r="X211" s="20"/>
      <c r="Y211" s="88"/>
      <c r="Z211" s="20"/>
      <c r="AA211" s="88"/>
      <c r="AB211" s="20"/>
      <c r="AC211" s="88"/>
      <c r="AD211" s="20"/>
    </row>
    <row r="212" spans="1:30" ht="20.25" customHeight="1">
      <c r="A212" s="20"/>
      <c r="B212" s="20"/>
      <c r="C212" s="20"/>
      <c r="D212" s="20"/>
      <c r="E212" s="20"/>
      <c r="F212" s="20"/>
      <c r="G212" s="20"/>
      <c r="H212" s="20"/>
      <c r="I212" s="20"/>
      <c r="J212" s="20"/>
      <c r="K212" s="12"/>
      <c r="L212" s="20"/>
      <c r="M212" s="20"/>
      <c r="N212" s="88"/>
      <c r="O212" s="88"/>
      <c r="P212" s="20"/>
      <c r="Q212" s="88"/>
      <c r="R212" s="20"/>
      <c r="S212" s="20"/>
      <c r="T212" s="20"/>
      <c r="U212" s="88"/>
      <c r="V212" s="20"/>
      <c r="W212" s="20"/>
      <c r="X212" s="20"/>
      <c r="Y212" s="88"/>
      <c r="Z212" s="20"/>
      <c r="AA212" s="88"/>
      <c r="AB212" s="20"/>
      <c r="AC212" s="88"/>
      <c r="AD212" s="20"/>
    </row>
    <row r="213" spans="1:30" ht="20.25" customHeight="1">
      <c r="A213" s="20"/>
      <c r="B213" s="20"/>
      <c r="C213" s="20"/>
      <c r="D213" s="20"/>
      <c r="E213" s="20"/>
      <c r="F213" s="20"/>
      <c r="G213" s="20"/>
      <c r="H213" s="20"/>
      <c r="I213" s="20"/>
      <c r="J213" s="20"/>
      <c r="K213" s="12"/>
      <c r="L213" s="20"/>
      <c r="M213" s="20"/>
      <c r="N213" s="88"/>
      <c r="O213" s="88"/>
      <c r="P213" s="20"/>
      <c r="Q213" s="88"/>
      <c r="R213" s="20"/>
      <c r="S213" s="20"/>
      <c r="T213" s="20"/>
      <c r="U213" s="88"/>
      <c r="V213" s="20"/>
      <c r="W213" s="20"/>
      <c r="X213" s="20"/>
      <c r="Y213" s="88"/>
      <c r="Z213" s="20"/>
      <c r="AA213" s="88"/>
      <c r="AB213" s="20"/>
      <c r="AC213" s="88"/>
      <c r="AD213" s="20"/>
    </row>
    <row r="214" spans="1:30" ht="20.25" customHeight="1">
      <c r="A214" s="20"/>
      <c r="B214" s="20"/>
      <c r="C214" s="20"/>
      <c r="D214" s="20"/>
      <c r="E214" s="20"/>
      <c r="F214" s="20"/>
      <c r="G214" s="20"/>
      <c r="H214" s="20"/>
      <c r="I214" s="20"/>
      <c r="J214" s="20"/>
      <c r="K214" s="12"/>
      <c r="L214" s="20"/>
      <c r="M214" s="20"/>
      <c r="N214" s="88"/>
      <c r="O214" s="88"/>
      <c r="P214" s="20"/>
      <c r="Q214" s="88"/>
      <c r="R214" s="20"/>
      <c r="S214" s="20"/>
      <c r="T214" s="20"/>
      <c r="U214" s="88"/>
      <c r="V214" s="20"/>
      <c r="W214" s="20"/>
      <c r="X214" s="20"/>
      <c r="Y214" s="88"/>
      <c r="Z214" s="20"/>
      <c r="AA214" s="88"/>
      <c r="AB214" s="20"/>
      <c r="AC214" s="88"/>
      <c r="AD214" s="20"/>
    </row>
    <row r="215" spans="1:30" ht="20.25" customHeight="1">
      <c r="A215" s="20"/>
      <c r="B215" s="20"/>
      <c r="C215" s="20"/>
      <c r="D215" s="20"/>
      <c r="E215" s="20"/>
      <c r="F215" s="20"/>
      <c r="G215" s="20"/>
      <c r="H215" s="20"/>
      <c r="I215" s="20"/>
      <c r="J215" s="20"/>
      <c r="K215" s="12"/>
      <c r="L215" s="20"/>
      <c r="M215" s="20"/>
      <c r="N215" s="88"/>
      <c r="O215" s="88"/>
      <c r="P215" s="20"/>
      <c r="Q215" s="88"/>
      <c r="R215" s="20"/>
      <c r="S215" s="20"/>
      <c r="T215" s="20"/>
      <c r="U215" s="88"/>
      <c r="V215" s="20"/>
      <c r="W215" s="20"/>
      <c r="X215" s="20"/>
      <c r="Y215" s="88"/>
      <c r="Z215" s="20"/>
      <c r="AA215" s="88"/>
      <c r="AB215" s="20"/>
      <c r="AC215" s="88"/>
      <c r="AD215" s="20"/>
    </row>
    <row r="216" spans="1:30" ht="20.25" customHeight="1">
      <c r="A216" s="20"/>
      <c r="B216" s="20"/>
      <c r="C216" s="20"/>
      <c r="D216" s="20"/>
      <c r="E216" s="20"/>
      <c r="F216" s="20"/>
      <c r="G216" s="20"/>
      <c r="H216" s="20"/>
      <c r="I216" s="20"/>
      <c r="J216" s="20"/>
      <c r="K216" s="12"/>
      <c r="L216" s="20"/>
      <c r="M216" s="20"/>
      <c r="N216" s="88"/>
      <c r="O216" s="88"/>
      <c r="P216" s="20"/>
      <c r="Q216" s="88"/>
      <c r="R216" s="20"/>
      <c r="S216" s="20"/>
      <c r="T216" s="20"/>
      <c r="U216" s="88"/>
      <c r="V216" s="20"/>
      <c r="W216" s="20"/>
      <c r="X216" s="20"/>
      <c r="Y216" s="88"/>
      <c r="Z216" s="20"/>
      <c r="AA216" s="88"/>
      <c r="AB216" s="20"/>
      <c r="AC216" s="88"/>
      <c r="AD216" s="20"/>
    </row>
    <row r="217" spans="1:30" ht="20.25" customHeight="1">
      <c r="A217" s="20"/>
      <c r="B217" s="20"/>
      <c r="C217" s="20"/>
      <c r="D217" s="20"/>
      <c r="E217" s="20"/>
      <c r="F217" s="20"/>
      <c r="G217" s="20"/>
      <c r="H217" s="20"/>
      <c r="I217" s="20"/>
      <c r="J217" s="20"/>
      <c r="K217" s="12"/>
      <c r="L217" s="20"/>
      <c r="M217" s="20"/>
      <c r="N217" s="88"/>
      <c r="O217" s="88"/>
      <c r="P217" s="20"/>
      <c r="Q217" s="88"/>
      <c r="R217" s="20"/>
      <c r="S217" s="20"/>
      <c r="T217" s="20"/>
      <c r="U217" s="88"/>
      <c r="V217" s="20"/>
      <c r="W217" s="20"/>
      <c r="X217" s="20"/>
      <c r="Y217" s="88"/>
      <c r="Z217" s="20"/>
      <c r="AA217" s="88"/>
      <c r="AB217" s="20"/>
      <c r="AC217" s="88"/>
      <c r="AD217" s="20"/>
    </row>
    <row r="218" spans="1:30" ht="20.25" customHeight="1">
      <c r="A218" s="20"/>
      <c r="B218" s="20"/>
      <c r="C218" s="20"/>
      <c r="D218" s="20"/>
      <c r="E218" s="20"/>
      <c r="F218" s="20"/>
      <c r="G218" s="20"/>
      <c r="H218" s="20"/>
      <c r="I218" s="20"/>
      <c r="J218" s="20"/>
      <c r="K218" s="12"/>
      <c r="L218" s="20"/>
      <c r="M218" s="20"/>
      <c r="N218" s="88"/>
      <c r="O218" s="88"/>
      <c r="P218" s="20"/>
      <c r="Q218" s="88"/>
      <c r="R218" s="20"/>
      <c r="S218" s="20"/>
      <c r="T218" s="20"/>
      <c r="U218" s="88"/>
      <c r="V218" s="20"/>
      <c r="W218" s="20"/>
      <c r="X218" s="20"/>
      <c r="Y218" s="88"/>
      <c r="Z218" s="20"/>
      <c r="AA218" s="88"/>
      <c r="AB218" s="20"/>
      <c r="AC218" s="88"/>
      <c r="AD218" s="20"/>
    </row>
    <row r="219" spans="1:30" ht="20.25" customHeight="1">
      <c r="A219" s="20"/>
      <c r="B219" s="20"/>
      <c r="C219" s="20"/>
      <c r="D219" s="20"/>
      <c r="E219" s="20"/>
      <c r="F219" s="20"/>
      <c r="G219" s="20"/>
      <c r="H219" s="20"/>
      <c r="I219" s="20"/>
      <c r="J219" s="20"/>
      <c r="K219" s="12"/>
      <c r="L219" s="20"/>
      <c r="M219" s="20"/>
      <c r="N219" s="88"/>
      <c r="O219" s="88"/>
      <c r="P219" s="20"/>
      <c r="Q219" s="88"/>
      <c r="R219" s="20"/>
      <c r="S219" s="20"/>
      <c r="T219" s="20"/>
      <c r="U219" s="88"/>
      <c r="V219" s="20"/>
      <c r="W219" s="20"/>
      <c r="X219" s="20"/>
      <c r="Y219" s="88"/>
      <c r="Z219" s="20"/>
      <c r="AA219" s="88"/>
      <c r="AB219" s="20"/>
      <c r="AC219" s="88"/>
      <c r="AD219" s="20"/>
    </row>
    <row r="220" spans="1:30" ht="20.25" customHeight="1">
      <c r="A220" s="20"/>
      <c r="B220" s="20"/>
      <c r="C220" s="20"/>
      <c r="D220" s="20"/>
      <c r="E220" s="20"/>
      <c r="F220" s="20"/>
      <c r="G220" s="20"/>
      <c r="H220" s="20"/>
      <c r="I220" s="20"/>
      <c r="J220" s="20"/>
      <c r="K220" s="12"/>
      <c r="L220" s="20"/>
      <c r="M220" s="20"/>
      <c r="N220" s="88"/>
      <c r="O220" s="88"/>
      <c r="P220" s="20"/>
      <c r="Q220" s="88"/>
      <c r="R220" s="20"/>
      <c r="S220" s="20"/>
      <c r="T220" s="20"/>
      <c r="U220" s="88"/>
      <c r="V220" s="20"/>
      <c r="W220" s="20"/>
      <c r="X220" s="20"/>
      <c r="Y220" s="88"/>
      <c r="Z220" s="20"/>
      <c r="AA220" s="88"/>
      <c r="AB220" s="20"/>
      <c r="AC220" s="88"/>
      <c r="AD220" s="20"/>
    </row>
    <row r="221" spans="1:30" ht="20.25" customHeight="1">
      <c r="A221" s="20"/>
      <c r="B221" s="20"/>
      <c r="C221" s="20"/>
      <c r="D221" s="20"/>
      <c r="E221" s="20"/>
      <c r="F221" s="20"/>
      <c r="G221" s="20"/>
      <c r="H221" s="20"/>
      <c r="I221" s="20"/>
      <c r="J221" s="20"/>
      <c r="K221" s="12"/>
      <c r="L221" s="20"/>
      <c r="M221" s="20"/>
      <c r="N221" s="88"/>
      <c r="O221" s="88"/>
      <c r="P221" s="20"/>
      <c r="Q221" s="88"/>
      <c r="R221" s="20"/>
      <c r="S221" s="20"/>
      <c r="T221" s="20"/>
      <c r="U221" s="88"/>
      <c r="V221" s="20"/>
      <c r="W221" s="20"/>
      <c r="X221" s="20"/>
      <c r="Y221" s="88"/>
      <c r="Z221" s="20"/>
      <c r="AA221" s="88"/>
      <c r="AB221" s="20"/>
      <c r="AC221" s="88"/>
      <c r="AD221" s="20"/>
    </row>
    <row r="222" spans="1:30" ht="20.25" customHeight="1">
      <c r="A222" s="20"/>
      <c r="B222" s="20"/>
      <c r="C222" s="20"/>
      <c r="D222" s="20"/>
      <c r="E222" s="20"/>
      <c r="F222" s="20"/>
      <c r="G222" s="20"/>
      <c r="H222" s="20"/>
      <c r="I222" s="20"/>
      <c r="J222" s="20"/>
      <c r="K222" s="12"/>
      <c r="L222" s="20"/>
      <c r="M222" s="20"/>
      <c r="N222" s="88"/>
      <c r="O222" s="88"/>
      <c r="P222" s="20"/>
      <c r="Q222" s="88"/>
      <c r="R222" s="20"/>
      <c r="S222" s="20"/>
      <c r="T222" s="20"/>
      <c r="U222" s="88"/>
      <c r="V222" s="20"/>
      <c r="W222" s="20"/>
      <c r="X222" s="20"/>
      <c r="Y222" s="88"/>
      <c r="Z222" s="20"/>
      <c r="AA222" s="88"/>
      <c r="AB222" s="20"/>
      <c r="AC222" s="88"/>
      <c r="AD222" s="20"/>
    </row>
    <row r="223" spans="1:30" ht="20.25" customHeight="1">
      <c r="A223" s="20"/>
      <c r="B223" s="20"/>
      <c r="C223" s="20"/>
      <c r="D223" s="20"/>
      <c r="E223" s="20"/>
      <c r="F223" s="20"/>
      <c r="G223" s="20"/>
      <c r="H223" s="20"/>
      <c r="I223" s="20"/>
      <c r="J223" s="20"/>
      <c r="K223" s="12"/>
      <c r="L223" s="20"/>
      <c r="M223" s="20"/>
      <c r="N223" s="88"/>
      <c r="O223" s="88"/>
      <c r="P223" s="20"/>
      <c r="Q223" s="88"/>
      <c r="R223" s="20"/>
      <c r="S223" s="20"/>
      <c r="T223" s="20"/>
      <c r="U223" s="88"/>
      <c r="V223" s="20"/>
      <c r="W223" s="20"/>
      <c r="X223" s="20"/>
      <c r="Y223" s="88"/>
      <c r="Z223" s="20"/>
      <c r="AA223" s="88"/>
      <c r="AB223" s="20"/>
      <c r="AC223" s="88"/>
      <c r="AD223" s="20"/>
    </row>
    <row r="224" spans="1:30" ht="20.25" customHeight="1">
      <c r="A224" s="20"/>
      <c r="B224" s="20"/>
      <c r="C224" s="20"/>
      <c r="D224" s="20"/>
      <c r="E224" s="20"/>
      <c r="F224" s="20"/>
      <c r="G224" s="20"/>
      <c r="H224" s="20"/>
      <c r="I224" s="20"/>
      <c r="J224" s="20"/>
      <c r="K224" s="12"/>
      <c r="L224" s="20"/>
      <c r="M224" s="20"/>
      <c r="N224" s="88"/>
      <c r="O224" s="88"/>
      <c r="P224" s="20"/>
      <c r="Q224" s="88"/>
      <c r="R224" s="20"/>
      <c r="S224" s="20"/>
      <c r="T224" s="20"/>
      <c r="U224" s="88"/>
      <c r="V224" s="20"/>
      <c r="W224" s="20"/>
      <c r="X224" s="20"/>
      <c r="Y224" s="88"/>
      <c r="Z224" s="20"/>
      <c r="AA224" s="88"/>
      <c r="AB224" s="20"/>
      <c r="AC224" s="88"/>
      <c r="AD224" s="20"/>
    </row>
    <row r="225" spans="1:30" ht="20.25" customHeight="1">
      <c r="A225" s="20"/>
      <c r="B225" s="20"/>
      <c r="C225" s="20"/>
      <c r="D225" s="20"/>
      <c r="E225" s="20"/>
      <c r="F225" s="20"/>
      <c r="G225" s="20"/>
      <c r="H225" s="20"/>
      <c r="I225" s="20"/>
      <c r="J225" s="20"/>
      <c r="K225" s="12"/>
      <c r="L225" s="20"/>
      <c r="M225" s="20"/>
      <c r="N225" s="88"/>
      <c r="O225" s="88"/>
      <c r="P225" s="20"/>
      <c r="Q225" s="88"/>
      <c r="R225" s="20"/>
      <c r="S225" s="20"/>
      <c r="T225" s="20"/>
      <c r="U225" s="88"/>
      <c r="V225" s="20"/>
      <c r="W225" s="20"/>
      <c r="X225" s="20"/>
      <c r="Y225" s="88"/>
      <c r="Z225" s="20"/>
      <c r="AA225" s="88"/>
      <c r="AB225" s="20"/>
      <c r="AC225" s="88"/>
      <c r="AD225" s="20"/>
    </row>
    <row r="226" spans="1:30" ht="20.25" customHeight="1">
      <c r="A226" s="20"/>
      <c r="B226" s="20"/>
      <c r="C226" s="20"/>
      <c r="D226" s="20"/>
      <c r="E226" s="20"/>
      <c r="F226" s="20"/>
      <c r="G226" s="20"/>
      <c r="H226" s="20"/>
      <c r="I226" s="20"/>
      <c r="J226" s="20"/>
      <c r="K226" s="12"/>
      <c r="L226" s="20"/>
      <c r="M226" s="20"/>
      <c r="N226" s="88"/>
      <c r="O226" s="88"/>
      <c r="P226" s="20"/>
      <c r="Q226" s="88"/>
      <c r="R226" s="20"/>
      <c r="S226" s="20"/>
      <c r="T226" s="20"/>
      <c r="U226" s="88"/>
      <c r="V226" s="20"/>
      <c r="W226" s="20"/>
      <c r="X226" s="20"/>
      <c r="Y226" s="88"/>
      <c r="Z226" s="20"/>
      <c r="AA226" s="88"/>
      <c r="AB226" s="20"/>
      <c r="AC226" s="88"/>
      <c r="AD226" s="20"/>
    </row>
    <row r="227" spans="1:30" ht="20.25" customHeight="1">
      <c r="A227" s="20"/>
      <c r="B227" s="20"/>
      <c r="C227" s="20"/>
      <c r="D227" s="20"/>
      <c r="E227" s="20"/>
      <c r="F227" s="20"/>
      <c r="G227" s="20"/>
      <c r="H227" s="20"/>
      <c r="I227" s="20"/>
      <c r="J227" s="20"/>
      <c r="K227" s="12"/>
      <c r="L227" s="20"/>
      <c r="M227" s="20"/>
      <c r="N227" s="88"/>
      <c r="O227" s="88"/>
      <c r="P227" s="20"/>
      <c r="Q227" s="88"/>
      <c r="R227" s="20"/>
      <c r="S227" s="20"/>
      <c r="T227" s="20"/>
      <c r="U227" s="88"/>
      <c r="V227" s="20"/>
      <c r="W227" s="20"/>
      <c r="X227" s="20"/>
      <c r="Y227" s="88"/>
      <c r="Z227" s="20"/>
      <c r="AA227" s="88"/>
      <c r="AB227" s="20"/>
      <c r="AC227" s="88"/>
      <c r="AD227" s="20"/>
    </row>
    <row r="228" spans="1:30" ht="20.25" customHeight="1">
      <c r="A228" s="20"/>
      <c r="B228" s="20"/>
      <c r="C228" s="20"/>
      <c r="D228" s="20"/>
      <c r="E228" s="20"/>
      <c r="F228" s="20"/>
      <c r="G228" s="20"/>
      <c r="H228" s="20"/>
      <c r="I228" s="20"/>
      <c r="J228" s="20"/>
      <c r="K228" s="12"/>
      <c r="L228" s="20"/>
      <c r="M228" s="20"/>
      <c r="N228" s="88"/>
      <c r="O228" s="88"/>
      <c r="P228" s="20"/>
      <c r="Q228" s="88"/>
      <c r="R228" s="20"/>
      <c r="S228" s="20"/>
      <c r="T228" s="20"/>
      <c r="U228" s="88"/>
      <c r="V228" s="20"/>
      <c r="W228" s="20"/>
      <c r="X228" s="20"/>
      <c r="Y228" s="88"/>
      <c r="Z228" s="20"/>
      <c r="AA228" s="88"/>
      <c r="AB228" s="20"/>
      <c r="AC228" s="88"/>
      <c r="AD228" s="20"/>
    </row>
    <row r="229" spans="1:30" ht="20.25" customHeight="1">
      <c r="A229" s="20"/>
      <c r="B229" s="20"/>
      <c r="C229" s="20"/>
      <c r="D229" s="20"/>
      <c r="E229" s="20"/>
      <c r="F229" s="20"/>
      <c r="G229" s="20"/>
      <c r="H229" s="20"/>
      <c r="I229" s="20"/>
      <c r="J229" s="20"/>
      <c r="K229" s="12"/>
      <c r="L229" s="20"/>
      <c r="M229" s="20"/>
      <c r="N229" s="88"/>
      <c r="O229" s="88"/>
      <c r="P229" s="20"/>
      <c r="Q229" s="88"/>
      <c r="R229" s="20"/>
      <c r="S229" s="20"/>
      <c r="T229" s="20"/>
      <c r="U229" s="88"/>
      <c r="V229" s="20"/>
      <c r="W229" s="20"/>
      <c r="X229" s="20"/>
      <c r="Y229" s="88"/>
      <c r="Z229" s="20"/>
      <c r="AA229" s="88"/>
      <c r="AB229" s="20"/>
      <c r="AC229" s="88"/>
      <c r="AD229" s="20"/>
    </row>
    <row r="230" spans="1:30" ht="20.25" customHeight="1">
      <c r="A230" s="20"/>
      <c r="B230" s="20"/>
      <c r="C230" s="20"/>
      <c r="D230" s="20"/>
      <c r="E230" s="20"/>
      <c r="F230" s="20"/>
      <c r="G230" s="20"/>
      <c r="H230" s="20"/>
      <c r="I230" s="20"/>
      <c r="J230" s="20"/>
      <c r="K230" s="12"/>
      <c r="L230" s="20"/>
      <c r="M230" s="20"/>
      <c r="N230" s="88"/>
      <c r="O230" s="88"/>
      <c r="P230" s="20"/>
      <c r="Q230" s="88"/>
      <c r="R230" s="20"/>
      <c r="S230" s="20"/>
      <c r="T230" s="20"/>
      <c r="U230" s="88"/>
      <c r="V230" s="20"/>
      <c r="W230" s="20"/>
      <c r="X230" s="20"/>
      <c r="Y230" s="88"/>
      <c r="Z230" s="20"/>
      <c r="AA230" s="88"/>
      <c r="AB230" s="20"/>
      <c r="AC230" s="88"/>
      <c r="AD230" s="20"/>
    </row>
    <row r="231" spans="1:30" ht="20.25" customHeight="1">
      <c r="A231" s="20"/>
      <c r="B231" s="20"/>
      <c r="C231" s="20"/>
      <c r="D231" s="20"/>
      <c r="E231" s="20"/>
      <c r="F231" s="20"/>
      <c r="G231" s="20"/>
      <c r="H231" s="20"/>
      <c r="I231" s="20"/>
      <c r="J231" s="20"/>
      <c r="K231" s="12"/>
      <c r="L231" s="20"/>
      <c r="M231" s="20"/>
      <c r="N231" s="88"/>
      <c r="O231" s="88"/>
      <c r="P231" s="20"/>
      <c r="Q231" s="88"/>
      <c r="R231" s="20"/>
      <c r="S231" s="20"/>
      <c r="T231" s="20"/>
      <c r="U231" s="88"/>
      <c r="V231" s="20"/>
      <c r="W231" s="20"/>
      <c r="X231" s="20"/>
      <c r="Y231" s="88"/>
      <c r="Z231" s="20"/>
      <c r="AA231" s="88"/>
      <c r="AB231" s="20"/>
      <c r="AC231" s="88"/>
      <c r="AD231" s="20"/>
    </row>
    <row r="232" spans="1:30" ht="20.25" customHeight="1">
      <c r="A232" s="20"/>
      <c r="B232" s="20"/>
      <c r="C232" s="20"/>
      <c r="D232" s="20"/>
      <c r="E232" s="20"/>
      <c r="F232" s="20"/>
      <c r="G232" s="20"/>
      <c r="H232" s="20"/>
      <c r="I232" s="20"/>
      <c r="J232" s="20"/>
      <c r="K232" s="12"/>
      <c r="L232" s="20"/>
      <c r="M232" s="20"/>
      <c r="N232" s="88"/>
      <c r="O232" s="88"/>
      <c r="P232" s="20"/>
      <c r="Q232" s="88"/>
      <c r="R232" s="20"/>
      <c r="S232" s="20"/>
      <c r="T232" s="20"/>
      <c r="U232" s="88"/>
      <c r="V232" s="20"/>
      <c r="W232" s="20"/>
      <c r="X232" s="20"/>
      <c r="Y232" s="88"/>
      <c r="Z232" s="20"/>
      <c r="AA232" s="88"/>
      <c r="AB232" s="20"/>
      <c r="AC232" s="88"/>
      <c r="AD232" s="20"/>
    </row>
    <row r="233" spans="1:30" ht="20.25" customHeight="1">
      <c r="A233" s="20"/>
      <c r="B233" s="20"/>
      <c r="C233" s="20"/>
      <c r="D233" s="20"/>
      <c r="E233" s="20"/>
      <c r="F233" s="20"/>
      <c r="G233" s="20"/>
      <c r="H233" s="20"/>
      <c r="I233" s="20"/>
      <c r="J233" s="20"/>
      <c r="K233" s="12"/>
      <c r="L233" s="20"/>
      <c r="M233" s="20"/>
      <c r="N233" s="88"/>
      <c r="O233" s="88"/>
      <c r="P233" s="20"/>
      <c r="Q233" s="88"/>
      <c r="R233" s="20"/>
      <c r="S233" s="20"/>
      <c r="T233" s="20"/>
      <c r="U233" s="88"/>
      <c r="V233" s="20"/>
      <c r="W233" s="20"/>
      <c r="X233" s="20"/>
      <c r="Y233" s="88"/>
      <c r="Z233" s="20"/>
      <c r="AA233" s="88"/>
      <c r="AB233" s="20"/>
      <c r="AC233" s="88"/>
      <c r="AD233" s="20"/>
    </row>
    <row r="234" spans="1:30" ht="20.25" customHeight="1">
      <c r="A234" s="20"/>
      <c r="B234" s="20"/>
      <c r="C234" s="20"/>
      <c r="D234" s="20"/>
      <c r="E234" s="20"/>
      <c r="F234" s="20"/>
      <c r="G234" s="20"/>
      <c r="H234" s="20"/>
      <c r="I234" s="20"/>
      <c r="J234" s="20"/>
      <c r="K234" s="12"/>
      <c r="L234" s="20"/>
      <c r="M234" s="20"/>
      <c r="N234" s="88"/>
      <c r="O234" s="88"/>
      <c r="P234" s="20"/>
      <c r="Q234" s="88"/>
      <c r="R234" s="20"/>
      <c r="S234" s="20"/>
      <c r="T234" s="20"/>
      <c r="U234" s="88"/>
      <c r="V234" s="20"/>
      <c r="W234" s="20"/>
      <c r="X234" s="20"/>
      <c r="Y234" s="88"/>
      <c r="Z234" s="20"/>
      <c r="AA234" s="88"/>
      <c r="AB234" s="20"/>
      <c r="AC234" s="88"/>
      <c r="AD234" s="20"/>
    </row>
    <row r="235" spans="1:30" ht="20.25" customHeight="1">
      <c r="A235" s="20"/>
      <c r="B235" s="20"/>
      <c r="C235" s="20"/>
      <c r="D235" s="20"/>
      <c r="E235" s="20"/>
      <c r="F235" s="20"/>
      <c r="G235" s="20"/>
      <c r="H235" s="20"/>
      <c r="I235" s="20"/>
      <c r="J235" s="20"/>
      <c r="K235" s="12"/>
      <c r="L235" s="20"/>
      <c r="M235" s="20"/>
      <c r="N235" s="88"/>
      <c r="O235" s="88"/>
      <c r="P235" s="20"/>
      <c r="Q235" s="88"/>
      <c r="R235" s="20"/>
      <c r="S235" s="20"/>
      <c r="T235" s="20"/>
      <c r="U235" s="88"/>
      <c r="V235" s="20"/>
      <c r="W235" s="20"/>
      <c r="X235" s="20"/>
      <c r="Y235" s="88"/>
      <c r="Z235" s="20"/>
      <c r="AA235" s="88"/>
      <c r="AB235" s="20"/>
      <c r="AC235" s="88"/>
      <c r="AD235" s="20"/>
    </row>
    <row r="236" spans="1:30" ht="20.25" customHeight="1">
      <c r="A236" s="20"/>
      <c r="B236" s="20"/>
      <c r="C236" s="20"/>
      <c r="D236" s="20"/>
      <c r="E236" s="20"/>
      <c r="F236" s="20"/>
      <c r="G236" s="20"/>
      <c r="H236" s="20"/>
      <c r="I236" s="20"/>
      <c r="J236" s="20"/>
      <c r="K236" s="12"/>
      <c r="L236" s="20"/>
      <c r="M236" s="20"/>
      <c r="N236" s="88"/>
      <c r="O236" s="88"/>
      <c r="P236" s="20"/>
      <c r="Q236" s="88"/>
      <c r="R236" s="20"/>
      <c r="S236" s="20"/>
      <c r="T236" s="20"/>
      <c r="U236" s="88"/>
      <c r="V236" s="20"/>
      <c r="W236" s="20"/>
      <c r="X236" s="20"/>
      <c r="Y236" s="88"/>
      <c r="Z236" s="20"/>
      <c r="AA236" s="88"/>
      <c r="AB236" s="20"/>
      <c r="AC236" s="88"/>
      <c r="AD236" s="20"/>
    </row>
    <row r="237" spans="1:30" ht="20.25" customHeight="1">
      <c r="A237" s="20"/>
      <c r="B237" s="20"/>
      <c r="C237" s="20"/>
      <c r="D237" s="20"/>
      <c r="E237" s="20"/>
      <c r="F237" s="20"/>
      <c r="G237" s="20"/>
      <c r="H237" s="20"/>
      <c r="I237" s="20"/>
      <c r="J237" s="20"/>
      <c r="K237" s="12"/>
      <c r="L237" s="20"/>
      <c r="M237" s="20"/>
      <c r="N237" s="88"/>
      <c r="O237" s="88"/>
      <c r="P237" s="20"/>
      <c r="Q237" s="88"/>
      <c r="R237" s="20"/>
      <c r="S237" s="20"/>
      <c r="T237" s="20"/>
      <c r="U237" s="88"/>
      <c r="V237" s="20"/>
      <c r="W237" s="20"/>
      <c r="X237" s="20"/>
      <c r="Y237" s="88"/>
      <c r="Z237" s="20"/>
      <c r="AA237" s="88"/>
      <c r="AB237" s="20"/>
      <c r="AC237" s="88"/>
      <c r="AD237" s="20"/>
    </row>
    <row r="238" spans="1:30" ht="20.25" customHeight="1">
      <c r="A238" s="20"/>
      <c r="B238" s="20"/>
      <c r="C238" s="20"/>
      <c r="D238" s="20"/>
      <c r="E238" s="20"/>
      <c r="F238" s="20"/>
      <c r="G238" s="20"/>
      <c r="H238" s="20"/>
      <c r="I238" s="20"/>
      <c r="J238" s="20"/>
      <c r="K238" s="12"/>
      <c r="L238" s="20"/>
      <c r="M238" s="20"/>
      <c r="N238" s="88"/>
      <c r="O238" s="88"/>
      <c r="P238" s="20"/>
      <c r="Q238" s="88"/>
      <c r="R238" s="20"/>
      <c r="S238" s="20"/>
      <c r="T238" s="20"/>
      <c r="U238" s="88"/>
      <c r="V238" s="20"/>
      <c r="W238" s="20"/>
      <c r="X238" s="20"/>
      <c r="Y238" s="88"/>
      <c r="Z238" s="20"/>
      <c r="AA238" s="88"/>
      <c r="AB238" s="20"/>
      <c r="AC238" s="88"/>
      <c r="AD238" s="20"/>
    </row>
    <row r="239" spans="1:30" ht="20.25" customHeight="1">
      <c r="A239" s="20"/>
      <c r="B239" s="20"/>
      <c r="C239" s="20"/>
      <c r="D239" s="20"/>
      <c r="E239" s="20"/>
      <c r="F239" s="20"/>
      <c r="G239" s="20"/>
      <c r="H239" s="20"/>
      <c r="I239" s="20"/>
      <c r="J239" s="20"/>
      <c r="K239" s="12"/>
      <c r="L239" s="20"/>
      <c r="M239" s="20"/>
      <c r="N239" s="88"/>
      <c r="O239" s="88"/>
      <c r="P239" s="20"/>
      <c r="Q239" s="88"/>
      <c r="R239" s="20"/>
      <c r="S239" s="20"/>
      <c r="T239" s="20"/>
      <c r="U239" s="88"/>
      <c r="V239" s="20"/>
      <c r="W239" s="20"/>
      <c r="X239" s="20"/>
      <c r="Y239" s="88"/>
      <c r="Z239" s="20"/>
      <c r="AA239" s="88"/>
      <c r="AB239" s="20"/>
      <c r="AC239" s="88"/>
      <c r="AD239" s="20"/>
    </row>
    <row r="240" spans="1:30" ht="20.25" customHeight="1">
      <c r="A240" s="20"/>
      <c r="B240" s="20"/>
      <c r="C240" s="20"/>
      <c r="D240" s="20"/>
      <c r="E240" s="20"/>
      <c r="F240" s="20"/>
      <c r="G240" s="20"/>
      <c r="H240" s="20"/>
      <c r="I240" s="20"/>
      <c r="J240" s="20"/>
      <c r="K240" s="12"/>
      <c r="L240" s="20"/>
      <c r="M240" s="20"/>
      <c r="N240" s="88"/>
      <c r="O240" s="88"/>
      <c r="P240" s="20"/>
      <c r="Q240" s="88"/>
      <c r="R240" s="20"/>
      <c r="S240" s="20"/>
      <c r="T240" s="20"/>
      <c r="U240" s="88"/>
      <c r="V240" s="20"/>
      <c r="W240" s="20"/>
      <c r="X240" s="20"/>
      <c r="Y240" s="88"/>
      <c r="Z240" s="20"/>
      <c r="AA240" s="88"/>
      <c r="AB240" s="20"/>
      <c r="AC240" s="88"/>
      <c r="AD240" s="20"/>
    </row>
    <row r="241" spans="1:30" ht="20.25" customHeight="1">
      <c r="A241" s="20"/>
      <c r="B241" s="20"/>
      <c r="C241" s="20"/>
      <c r="D241" s="20"/>
      <c r="E241" s="20"/>
      <c r="F241" s="20"/>
      <c r="G241" s="20"/>
      <c r="H241" s="20"/>
      <c r="I241" s="20"/>
      <c r="J241" s="20"/>
      <c r="K241" s="12"/>
      <c r="L241" s="20"/>
      <c r="M241" s="20"/>
      <c r="N241" s="88"/>
      <c r="O241" s="88"/>
      <c r="P241" s="20"/>
      <c r="Q241" s="88"/>
      <c r="R241" s="20"/>
      <c r="S241" s="20"/>
      <c r="T241" s="20"/>
      <c r="U241" s="88"/>
      <c r="V241" s="20"/>
      <c r="W241" s="20"/>
      <c r="X241" s="20"/>
      <c r="Y241" s="88"/>
      <c r="Z241" s="20"/>
      <c r="AA241" s="88"/>
      <c r="AB241" s="20"/>
      <c r="AC241" s="88"/>
      <c r="AD241" s="20"/>
    </row>
    <row r="242" spans="1:30" ht="20.25" customHeight="1">
      <c r="A242" s="20"/>
      <c r="B242" s="20"/>
      <c r="C242" s="20"/>
      <c r="D242" s="20"/>
      <c r="E242" s="20"/>
      <c r="F242" s="20"/>
      <c r="G242" s="20"/>
      <c r="H242" s="20"/>
      <c r="I242" s="20"/>
      <c r="J242" s="20"/>
      <c r="K242" s="12"/>
      <c r="L242" s="20"/>
      <c r="M242" s="20"/>
      <c r="N242" s="88"/>
      <c r="O242" s="88"/>
      <c r="P242" s="20"/>
      <c r="Q242" s="88"/>
      <c r="R242" s="20"/>
      <c r="S242" s="20"/>
      <c r="T242" s="20"/>
      <c r="U242" s="88"/>
      <c r="V242" s="20"/>
      <c r="W242" s="20"/>
      <c r="X242" s="20"/>
      <c r="Y242" s="88"/>
      <c r="Z242" s="20"/>
      <c r="AA242" s="88"/>
      <c r="AB242" s="20"/>
      <c r="AC242" s="88"/>
      <c r="AD242" s="20"/>
    </row>
    <row r="243" spans="1:30" ht="20.25" customHeight="1">
      <c r="A243" s="20"/>
      <c r="B243" s="20"/>
      <c r="C243" s="20"/>
      <c r="D243" s="20"/>
      <c r="E243" s="20"/>
      <c r="F243" s="20"/>
      <c r="G243" s="20"/>
      <c r="H243" s="20"/>
      <c r="I243" s="20"/>
      <c r="J243" s="20"/>
      <c r="K243" s="12"/>
      <c r="L243" s="20"/>
      <c r="M243" s="20"/>
      <c r="N243" s="88"/>
      <c r="O243" s="88"/>
      <c r="P243" s="20"/>
      <c r="Q243" s="88"/>
      <c r="R243" s="20"/>
      <c r="S243" s="20"/>
      <c r="T243" s="20"/>
      <c r="U243" s="88"/>
      <c r="V243" s="20"/>
      <c r="W243" s="20"/>
      <c r="X243" s="20"/>
      <c r="Y243" s="88"/>
      <c r="Z243" s="20"/>
      <c r="AA243" s="88"/>
      <c r="AB243" s="20"/>
      <c r="AC243" s="88"/>
      <c r="AD243" s="20"/>
    </row>
    <row r="244" spans="1:30" ht="20.25" customHeight="1">
      <c r="A244" s="20"/>
      <c r="B244" s="20"/>
      <c r="C244" s="20"/>
      <c r="D244" s="20"/>
      <c r="E244" s="20"/>
      <c r="F244" s="20"/>
      <c r="G244" s="20"/>
      <c r="H244" s="20"/>
      <c r="I244" s="20"/>
      <c r="J244" s="20"/>
      <c r="K244" s="12"/>
      <c r="L244" s="20"/>
      <c r="M244" s="20"/>
      <c r="N244" s="88"/>
      <c r="O244" s="88"/>
      <c r="P244" s="20"/>
      <c r="Q244" s="88"/>
      <c r="R244" s="20"/>
      <c r="S244" s="20"/>
      <c r="T244" s="20"/>
      <c r="U244" s="88"/>
      <c r="V244" s="20"/>
      <c r="W244" s="20"/>
      <c r="X244" s="20"/>
      <c r="Y244" s="88"/>
      <c r="Z244" s="20"/>
      <c r="AA244" s="88"/>
      <c r="AB244" s="20"/>
      <c r="AC244" s="88"/>
      <c r="AD244" s="20"/>
    </row>
    <row r="245" spans="1:30" ht="20.25" customHeight="1">
      <c r="A245" s="20"/>
      <c r="B245" s="20"/>
      <c r="C245" s="20"/>
      <c r="D245" s="20"/>
      <c r="E245" s="20"/>
      <c r="F245" s="20"/>
      <c r="G245" s="20"/>
      <c r="H245" s="20"/>
      <c r="I245" s="20"/>
      <c r="J245" s="20"/>
      <c r="K245" s="12"/>
      <c r="L245" s="20"/>
      <c r="M245" s="20"/>
      <c r="N245" s="88"/>
      <c r="O245" s="88"/>
      <c r="P245" s="20"/>
      <c r="Q245" s="88"/>
      <c r="R245" s="20"/>
      <c r="S245" s="20"/>
      <c r="T245" s="20"/>
      <c r="U245" s="88"/>
      <c r="V245" s="20"/>
      <c r="W245" s="20"/>
      <c r="X245" s="20"/>
      <c r="Y245" s="88"/>
      <c r="Z245" s="20"/>
      <c r="AA245" s="88"/>
      <c r="AB245" s="20"/>
      <c r="AC245" s="88"/>
      <c r="AD245" s="20"/>
    </row>
    <row r="246" spans="1:30" ht="20.25" customHeight="1">
      <c r="A246" s="20"/>
      <c r="B246" s="20"/>
      <c r="C246" s="20"/>
      <c r="D246" s="20"/>
      <c r="E246" s="20"/>
      <c r="F246" s="20"/>
      <c r="G246" s="20"/>
      <c r="H246" s="20"/>
      <c r="I246" s="20"/>
      <c r="J246" s="20"/>
      <c r="K246" s="12"/>
      <c r="L246" s="20"/>
      <c r="M246" s="20"/>
      <c r="N246" s="88"/>
      <c r="O246" s="88"/>
      <c r="P246" s="20"/>
      <c r="Q246" s="88"/>
      <c r="R246" s="20"/>
      <c r="S246" s="20"/>
      <c r="T246" s="20"/>
      <c r="U246" s="88"/>
      <c r="V246" s="20"/>
      <c r="W246" s="20"/>
      <c r="X246" s="20"/>
      <c r="Y246" s="88"/>
      <c r="Z246" s="20"/>
      <c r="AA246" s="88"/>
      <c r="AB246" s="20"/>
      <c r="AC246" s="88"/>
      <c r="AD246" s="20"/>
    </row>
    <row r="247" spans="1:30" ht="20.25" customHeight="1">
      <c r="A247" s="20"/>
      <c r="B247" s="20"/>
      <c r="C247" s="20"/>
      <c r="D247" s="20"/>
      <c r="E247" s="20"/>
      <c r="F247" s="20"/>
      <c r="G247" s="20"/>
      <c r="H247" s="20"/>
      <c r="I247" s="20"/>
      <c r="J247" s="20"/>
      <c r="K247" s="12"/>
      <c r="L247" s="20"/>
      <c r="M247" s="20"/>
      <c r="N247" s="88"/>
      <c r="O247" s="88"/>
      <c r="P247" s="20"/>
      <c r="Q247" s="88"/>
      <c r="R247" s="20"/>
      <c r="S247" s="20"/>
      <c r="T247" s="20"/>
      <c r="U247" s="88"/>
      <c r="V247" s="20"/>
      <c r="W247" s="20"/>
      <c r="X247" s="20"/>
      <c r="Y247" s="88"/>
      <c r="Z247" s="20"/>
      <c r="AA247" s="88"/>
      <c r="AB247" s="20"/>
      <c r="AC247" s="88"/>
      <c r="AD247" s="20"/>
    </row>
    <row r="248" spans="1:30" ht="20.25" customHeight="1">
      <c r="A248" s="20"/>
      <c r="B248" s="20"/>
      <c r="C248" s="20"/>
      <c r="D248" s="20"/>
      <c r="E248" s="20"/>
      <c r="F248" s="20"/>
      <c r="G248" s="20"/>
      <c r="H248" s="20"/>
      <c r="I248" s="20"/>
      <c r="J248" s="20"/>
      <c r="K248" s="12"/>
      <c r="L248" s="20"/>
      <c r="M248" s="20"/>
      <c r="N248" s="88"/>
      <c r="O248" s="88"/>
      <c r="P248" s="20"/>
      <c r="Q248" s="88"/>
      <c r="R248" s="20"/>
      <c r="S248" s="20"/>
      <c r="T248" s="20"/>
      <c r="U248" s="88"/>
      <c r="V248" s="20"/>
      <c r="W248" s="20"/>
      <c r="X248" s="20"/>
      <c r="Y248" s="88"/>
      <c r="Z248" s="20"/>
      <c r="AA248" s="88"/>
      <c r="AB248" s="20"/>
      <c r="AC248" s="88"/>
      <c r="AD248" s="20"/>
    </row>
    <row r="249" spans="1:30" ht="20.25" customHeight="1">
      <c r="A249" s="20"/>
      <c r="B249" s="20"/>
      <c r="C249" s="20"/>
      <c r="D249" s="20"/>
      <c r="E249" s="20"/>
      <c r="F249" s="20"/>
      <c r="G249" s="20"/>
      <c r="H249" s="20"/>
      <c r="I249" s="20"/>
      <c r="J249" s="20"/>
      <c r="K249" s="12"/>
      <c r="L249" s="20"/>
      <c r="M249" s="20"/>
      <c r="N249" s="88"/>
      <c r="O249" s="88"/>
      <c r="P249" s="20"/>
      <c r="Q249" s="88"/>
      <c r="R249" s="20"/>
      <c r="S249" s="20"/>
      <c r="T249" s="20"/>
      <c r="U249" s="88"/>
      <c r="V249" s="20"/>
      <c r="W249" s="20"/>
      <c r="X249" s="20"/>
      <c r="Y249" s="88"/>
      <c r="Z249" s="20"/>
      <c r="AA249" s="88"/>
      <c r="AB249" s="20"/>
      <c r="AC249" s="88"/>
      <c r="AD249" s="20"/>
    </row>
    <row r="250" spans="1:30" ht="20.25" customHeight="1">
      <c r="A250" s="20"/>
      <c r="B250" s="20"/>
      <c r="C250" s="20"/>
      <c r="D250" s="20"/>
      <c r="E250" s="20"/>
      <c r="F250" s="20"/>
      <c r="G250" s="20"/>
      <c r="H250" s="20"/>
      <c r="I250" s="20"/>
      <c r="J250" s="20"/>
      <c r="K250" s="12"/>
      <c r="L250" s="20"/>
      <c r="M250" s="20"/>
      <c r="N250" s="88"/>
      <c r="O250" s="88"/>
      <c r="P250" s="20"/>
      <c r="Q250" s="88"/>
      <c r="R250" s="20"/>
      <c r="S250" s="20"/>
      <c r="T250" s="20"/>
      <c r="U250" s="88"/>
      <c r="V250" s="20"/>
      <c r="W250" s="20"/>
      <c r="X250" s="20"/>
      <c r="Y250" s="88"/>
      <c r="Z250" s="20"/>
      <c r="AA250" s="88"/>
      <c r="AB250" s="20"/>
      <c r="AC250" s="88"/>
      <c r="AD250" s="20"/>
    </row>
    <row r="251" spans="1:30" ht="20.25" customHeight="1">
      <c r="A251" s="20"/>
      <c r="B251" s="20"/>
      <c r="C251" s="20"/>
      <c r="D251" s="20"/>
      <c r="E251" s="20"/>
      <c r="F251" s="20"/>
      <c r="G251" s="20"/>
      <c r="H251" s="20"/>
      <c r="I251" s="20"/>
      <c r="J251" s="20"/>
      <c r="K251" s="12"/>
      <c r="L251" s="20"/>
      <c r="M251" s="20"/>
      <c r="N251" s="88"/>
      <c r="O251" s="88"/>
      <c r="P251" s="20"/>
      <c r="Q251" s="88"/>
      <c r="R251" s="20"/>
      <c r="S251" s="20"/>
      <c r="T251" s="20"/>
      <c r="U251" s="88"/>
      <c r="V251" s="20"/>
      <c r="W251" s="20"/>
      <c r="X251" s="20"/>
      <c r="Y251" s="88"/>
      <c r="Z251" s="20"/>
      <c r="AA251" s="88"/>
      <c r="AB251" s="20"/>
      <c r="AC251" s="88"/>
      <c r="AD251" s="20"/>
    </row>
    <row r="252" spans="1:30" ht="20.25" customHeight="1">
      <c r="A252" s="20"/>
      <c r="B252" s="20"/>
      <c r="C252" s="20"/>
      <c r="D252" s="20"/>
      <c r="E252" s="20"/>
      <c r="F252" s="20"/>
      <c r="G252" s="20"/>
      <c r="H252" s="20"/>
      <c r="I252" s="20"/>
      <c r="J252" s="20"/>
      <c r="K252" s="12"/>
      <c r="L252" s="20"/>
      <c r="M252" s="20"/>
      <c r="N252" s="88"/>
      <c r="O252" s="88"/>
      <c r="P252" s="20"/>
      <c r="Q252" s="88"/>
      <c r="R252" s="20"/>
      <c r="S252" s="20"/>
      <c r="T252" s="20"/>
      <c r="U252" s="88"/>
      <c r="V252" s="20"/>
      <c r="W252" s="20"/>
      <c r="X252" s="20"/>
      <c r="Y252" s="88"/>
      <c r="Z252" s="20"/>
      <c r="AA252" s="88"/>
      <c r="AB252" s="20"/>
      <c r="AC252" s="88"/>
      <c r="AD252" s="20"/>
    </row>
    <row r="253" spans="1:30" ht="20.25" customHeight="1">
      <c r="A253" s="20"/>
      <c r="B253" s="20"/>
      <c r="C253" s="20"/>
      <c r="D253" s="20"/>
      <c r="E253" s="20"/>
      <c r="F253" s="20"/>
      <c r="G253" s="20"/>
      <c r="H253" s="20"/>
      <c r="I253" s="20"/>
      <c r="J253" s="20"/>
      <c r="K253" s="12"/>
      <c r="L253" s="20"/>
      <c r="M253" s="20"/>
      <c r="N253" s="88"/>
      <c r="O253" s="88"/>
      <c r="P253" s="20"/>
      <c r="Q253" s="88"/>
      <c r="R253" s="20"/>
      <c r="S253" s="20"/>
      <c r="T253" s="20"/>
      <c r="U253" s="88"/>
      <c r="V253" s="20"/>
      <c r="W253" s="20"/>
      <c r="X253" s="20"/>
      <c r="Y253" s="88"/>
      <c r="Z253" s="20"/>
      <c r="AA253" s="88"/>
      <c r="AB253" s="20"/>
      <c r="AC253" s="88"/>
      <c r="AD253" s="20"/>
    </row>
    <row r="254" spans="1:30" ht="20.25" customHeight="1">
      <c r="A254" s="20"/>
      <c r="B254" s="20"/>
      <c r="C254" s="20"/>
      <c r="D254" s="20"/>
      <c r="E254" s="20"/>
      <c r="F254" s="20"/>
      <c r="G254" s="20"/>
      <c r="H254" s="20"/>
      <c r="I254" s="20"/>
      <c r="J254" s="20"/>
      <c r="K254" s="12"/>
      <c r="L254" s="20"/>
      <c r="M254" s="20"/>
      <c r="N254" s="88"/>
      <c r="O254" s="88"/>
      <c r="P254" s="20"/>
      <c r="Q254" s="88"/>
      <c r="R254" s="20"/>
      <c r="S254" s="20"/>
      <c r="T254" s="20"/>
      <c r="U254" s="88"/>
      <c r="V254" s="20"/>
      <c r="W254" s="20"/>
      <c r="X254" s="20"/>
      <c r="Y254" s="88"/>
      <c r="Z254" s="20"/>
      <c r="AA254" s="88"/>
      <c r="AB254" s="20"/>
      <c r="AC254" s="88"/>
      <c r="AD254" s="20"/>
    </row>
    <row r="255" spans="1:30" ht="20.25" customHeight="1">
      <c r="A255" s="20"/>
      <c r="B255" s="20"/>
      <c r="C255" s="20"/>
      <c r="D255" s="20"/>
      <c r="E255" s="20"/>
      <c r="F255" s="20"/>
      <c r="G255" s="20"/>
      <c r="H255" s="20"/>
      <c r="I255" s="20"/>
      <c r="J255" s="20"/>
      <c r="K255" s="12"/>
      <c r="L255" s="20"/>
      <c r="M255" s="20"/>
      <c r="N255" s="88"/>
      <c r="O255" s="88"/>
      <c r="P255" s="20"/>
      <c r="Q255" s="88"/>
      <c r="R255" s="20"/>
      <c r="S255" s="20"/>
      <c r="T255" s="20"/>
      <c r="U255" s="88"/>
      <c r="V255" s="20"/>
      <c r="W255" s="20"/>
      <c r="X255" s="20"/>
      <c r="Y255" s="88"/>
      <c r="Z255" s="20"/>
      <c r="AA255" s="88"/>
      <c r="AB255" s="20"/>
      <c r="AC255" s="88"/>
      <c r="AD255" s="20"/>
    </row>
    <row r="256" spans="1:30" ht="20.25" customHeight="1">
      <c r="A256" s="20"/>
      <c r="B256" s="20"/>
      <c r="C256" s="20"/>
      <c r="D256" s="20"/>
      <c r="E256" s="20"/>
      <c r="F256" s="20"/>
      <c r="G256" s="20"/>
      <c r="H256" s="20"/>
      <c r="I256" s="20"/>
      <c r="J256" s="20"/>
      <c r="K256" s="12"/>
      <c r="L256" s="20"/>
      <c r="M256" s="20"/>
      <c r="N256" s="88"/>
      <c r="O256" s="88"/>
      <c r="P256" s="20"/>
      <c r="Q256" s="88"/>
      <c r="R256" s="20"/>
      <c r="S256" s="20"/>
      <c r="T256" s="20"/>
      <c r="U256" s="88"/>
      <c r="V256" s="20"/>
      <c r="W256" s="20"/>
      <c r="X256" s="20"/>
      <c r="Y256" s="88"/>
      <c r="Z256" s="20"/>
      <c r="AA256" s="88"/>
      <c r="AB256" s="20"/>
      <c r="AC256" s="88"/>
      <c r="AD256" s="20"/>
    </row>
    <row r="257" spans="1:30" ht="20.25" customHeight="1">
      <c r="A257" s="20"/>
      <c r="B257" s="20"/>
      <c r="C257" s="20"/>
      <c r="D257" s="20"/>
      <c r="E257" s="20"/>
      <c r="F257" s="20"/>
      <c r="G257" s="20"/>
      <c r="H257" s="20"/>
      <c r="I257" s="20"/>
      <c r="J257" s="20"/>
      <c r="K257" s="12"/>
      <c r="L257" s="20"/>
      <c r="M257" s="20"/>
      <c r="N257" s="88"/>
      <c r="O257" s="88"/>
      <c r="P257" s="20"/>
      <c r="Q257" s="88"/>
      <c r="R257" s="20"/>
      <c r="S257" s="20"/>
      <c r="T257" s="20"/>
      <c r="U257" s="88"/>
      <c r="V257" s="20"/>
      <c r="W257" s="20"/>
      <c r="X257" s="20"/>
      <c r="Y257" s="88"/>
      <c r="Z257" s="20"/>
      <c r="AA257" s="88"/>
      <c r="AB257" s="20"/>
      <c r="AC257" s="88"/>
      <c r="AD257" s="20"/>
    </row>
    <row r="258" spans="1:30" ht="20.25" customHeight="1">
      <c r="A258" s="20"/>
      <c r="B258" s="20"/>
      <c r="C258" s="20"/>
      <c r="D258" s="20"/>
      <c r="E258" s="20"/>
      <c r="F258" s="20"/>
      <c r="G258" s="20"/>
      <c r="H258" s="20"/>
      <c r="I258" s="20"/>
      <c r="J258" s="20"/>
      <c r="K258" s="12"/>
      <c r="L258" s="20"/>
      <c r="M258" s="20"/>
      <c r="N258" s="88"/>
      <c r="O258" s="88"/>
      <c r="P258" s="20"/>
      <c r="Q258" s="88"/>
      <c r="R258" s="20"/>
      <c r="S258" s="20"/>
      <c r="T258" s="20"/>
      <c r="U258" s="88"/>
      <c r="V258" s="20"/>
      <c r="W258" s="20"/>
      <c r="X258" s="20"/>
      <c r="Y258" s="88"/>
      <c r="Z258" s="20"/>
      <c r="AA258" s="88"/>
      <c r="AB258" s="20"/>
      <c r="AC258" s="88"/>
      <c r="AD258" s="20"/>
    </row>
    <row r="259" spans="1:30" ht="20.25" customHeight="1">
      <c r="A259" s="20"/>
      <c r="B259" s="20"/>
      <c r="C259" s="20"/>
      <c r="D259" s="20"/>
      <c r="E259" s="20"/>
      <c r="F259" s="20"/>
      <c r="G259" s="20"/>
      <c r="H259" s="20"/>
      <c r="I259" s="20"/>
      <c r="J259" s="20"/>
      <c r="K259" s="12"/>
      <c r="L259" s="20"/>
      <c r="M259" s="20"/>
      <c r="N259" s="88"/>
      <c r="O259" s="88"/>
      <c r="P259" s="20"/>
      <c r="Q259" s="88"/>
      <c r="R259" s="20"/>
      <c r="S259" s="20"/>
      <c r="T259" s="20"/>
      <c r="U259" s="88"/>
      <c r="V259" s="20"/>
      <c r="W259" s="20"/>
      <c r="X259" s="20"/>
      <c r="Y259" s="88"/>
      <c r="Z259" s="20"/>
      <c r="AA259" s="88"/>
      <c r="AB259" s="20"/>
      <c r="AC259" s="88"/>
      <c r="AD259" s="20"/>
    </row>
    <row r="260" spans="1:30" ht="20.25" customHeight="1">
      <c r="A260" s="20"/>
      <c r="B260" s="20"/>
      <c r="C260" s="20"/>
      <c r="D260" s="20"/>
      <c r="E260" s="20"/>
      <c r="F260" s="20"/>
      <c r="G260" s="20"/>
      <c r="H260" s="20"/>
      <c r="I260" s="20"/>
      <c r="J260" s="20"/>
      <c r="K260" s="12"/>
      <c r="L260" s="20"/>
      <c r="M260" s="20"/>
      <c r="N260" s="88"/>
      <c r="O260" s="88"/>
      <c r="P260" s="20"/>
      <c r="Q260" s="88"/>
      <c r="R260" s="20"/>
      <c r="S260" s="20"/>
      <c r="T260" s="20"/>
      <c r="U260" s="88"/>
      <c r="V260" s="20"/>
      <c r="W260" s="20"/>
      <c r="X260" s="20"/>
      <c r="Y260" s="88"/>
      <c r="Z260" s="20"/>
      <c r="AA260" s="88"/>
      <c r="AB260" s="20"/>
      <c r="AC260" s="88"/>
      <c r="AD260" s="20"/>
    </row>
    <row r="261" spans="1:30" ht="20.25" customHeight="1">
      <c r="A261" s="20"/>
      <c r="B261" s="20"/>
      <c r="C261" s="20"/>
      <c r="D261" s="20"/>
      <c r="E261" s="20"/>
      <c r="F261" s="20"/>
      <c r="G261" s="20"/>
      <c r="H261" s="20"/>
      <c r="I261" s="20"/>
      <c r="J261" s="20"/>
      <c r="K261" s="12"/>
      <c r="L261" s="20"/>
      <c r="M261" s="20"/>
      <c r="N261" s="88"/>
      <c r="O261" s="88"/>
      <c r="P261" s="20"/>
      <c r="Q261" s="88"/>
      <c r="R261" s="20"/>
      <c r="S261" s="20"/>
      <c r="T261" s="20"/>
      <c r="U261" s="88"/>
      <c r="V261" s="20"/>
      <c r="W261" s="20"/>
      <c r="X261" s="20"/>
      <c r="Y261" s="88"/>
      <c r="Z261" s="20"/>
      <c r="AA261" s="88"/>
      <c r="AB261" s="20"/>
      <c r="AC261" s="88"/>
      <c r="AD261" s="20"/>
    </row>
    <row r="262" spans="1:30" ht="20.25" customHeight="1">
      <c r="A262" s="20"/>
      <c r="B262" s="20"/>
      <c r="C262" s="20"/>
      <c r="D262" s="20"/>
      <c r="E262" s="20"/>
      <c r="F262" s="20"/>
      <c r="G262" s="20"/>
      <c r="H262" s="20"/>
      <c r="I262" s="20"/>
      <c r="J262" s="20"/>
      <c r="K262" s="12"/>
      <c r="L262" s="20"/>
      <c r="M262" s="20"/>
      <c r="N262" s="88"/>
      <c r="O262" s="88"/>
      <c r="P262" s="20"/>
      <c r="Q262" s="88"/>
      <c r="R262" s="20"/>
      <c r="S262" s="20"/>
      <c r="T262" s="20"/>
      <c r="U262" s="88"/>
      <c r="V262" s="20"/>
      <c r="W262" s="20"/>
      <c r="X262" s="20"/>
      <c r="Y262" s="88"/>
      <c r="Z262" s="20"/>
      <c r="AA262" s="88"/>
      <c r="AB262" s="20"/>
      <c r="AC262" s="88"/>
      <c r="AD262" s="20"/>
    </row>
    <row r="263" spans="1:30" ht="20.25" customHeight="1">
      <c r="A263" s="20"/>
      <c r="B263" s="20"/>
      <c r="C263" s="20"/>
      <c r="D263" s="20"/>
      <c r="E263" s="20"/>
      <c r="F263" s="20"/>
      <c r="G263" s="20"/>
      <c r="H263" s="20"/>
      <c r="I263" s="20"/>
      <c r="J263" s="20"/>
      <c r="K263" s="12"/>
      <c r="L263" s="20"/>
      <c r="M263" s="20"/>
      <c r="N263" s="88"/>
      <c r="O263" s="88"/>
      <c r="P263" s="20"/>
      <c r="Q263" s="88"/>
      <c r="R263" s="20"/>
      <c r="S263" s="20"/>
      <c r="T263" s="20"/>
      <c r="U263" s="88"/>
      <c r="V263" s="20"/>
      <c r="W263" s="20"/>
      <c r="X263" s="20"/>
      <c r="Y263" s="88"/>
      <c r="Z263" s="20"/>
      <c r="AA263" s="88"/>
      <c r="AB263" s="20"/>
      <c r="AC263" s="88"/>
      <c r="AD263" s="20"/>
    </row>
    <row r="264" spans="1:30" ht="20.25" customHeight="1">
      <c r="A264" s="20"/>
      <c r="B264" s="20"/>
      <c r="C264" s="20"/>
      <c r="D264" s="20"/>
      <c r="E264" s="20"/>
      <c r="F264" s="20"/>
      <c r="G264" s="20"/>
      <c r="H264" s="20"/>
      <c r="I264" s="20"/>
      <c r="J264" s="20"/>
      <c r="K264" s="12"/>
      <c r="L264" s="20"/>
      <c r="M264" s="20"/>
      <c r="N264" s="88"/>
      <c r="O264" s="88"/>
      <c r="P264" s="20"/>
      <c r="Q264" s="88"/>
      <c r="R264" s="20"/>
      <c r="S264" s="20"/>
      <c r="T264" s="20"/>
      <c r="U264" s="88"/>
      <c r="V264" s="20"/>
      <c r="W264" s="20"/>
      <c r="X264" s="20"/>
      <c r="Y264" s="88"/>
      <c r="Z264" s="20"/>
      <c r="AA264" s="88"/>
      <c r="AB264" s="20"/>
      <c r="AC264" s="88"/>
      <c r="AD264" s="20"/>
    </row>
    <row r="265" spans="1:30" ht="20.25" customHeight="1">
      <c r="A265" s="20"/>
      <c r="B265" s="20"/>
      <c r="C265" s="20"/>
      <c r="D265" s="20"/>
      <c r="E265" s="20"/>
      <c r="F265" s="20"/>
      <c r="G265" s="20"/>
      <c r="H265" s="20"/>
      <c r="I265" s="20"/>
      <c r="J265" s="20"/>
      <c r="K265" s="12"/>
      <c r="L265" s="20"/>
      <c r="M265" s="20"/>
      <c r="N265" s="88"/>
      <c r="O265" s="88"/>
      <c r="P265" s="20"/>
      <c r="Q265" s="88"/>
      <c r="R265" s="20"/>
      <c r="S265" s="20"/>
      <c r="T265" s="20"/>
      <c r="U265" s="88"/>
      <c r="V265" s="20"/>
      <c r="W265" s="20"/>
      <c r="X265" s="20"/>
      <c r="Y265" s="88"/>
      <c r="Z265" s="20"/>
      <c r="AA265" s="88"/>
      <c r="AB265" s="20"/>
      <c r="AC265" s="88"/>
      <c r="AD265" s="20"/>
    </row>
    <row r="266" spans="1:30" ht="20.25" customHeight="1">
      <c r="A266" s="20"/>
      <c r="B266" s="20"/>
      <c r="C266" s="20"/>
      <c r="D266" s="20"/>
      <c r="E266" s="20"/>
      <c r="F266" s="20"/>
      <c r="G266" s="20"/>
      <c r="H266" s="20"/>
      <c r="I266" s="20"/>
      <c r="J266" s="20"/>
      <c r="K266" s="12"/>
      <c r="L266" s="20"/>
      <c r="M266" s="20"/>
      <c r="N266" s="88"/>
      <c r="O266" s="88"/>
      <c r="P266" s="20"/>
      <c r="Q266" s="88"/>
      <c r="R266" s="20"/>
      <c r="S266" s="20"/>
      <c r="T266" s="20"/>
      <c r="U266" s="88"/>
      <c r="V266" s="20"/>
      <c r="W266" s="20"/>
      <c r="X266" s="20"/>
      <c r="Y266" s="88"/>
      <c r="Z266" s="20"/>
      <c r="AA266" s="88"/>
      <c r="AB266" s="20"/>
      <c r="AC266" s="88"/>
      <c r="AD266" s="20"/>
    </row>
    <row r="267" spans="1:30" ht="20.25" customHeight="1">
      <c r="A267" s="20"/>
      <c r="B267" s="20"/>
      <c r="C267" s="20"/>
      <c r="D267" s="20"/>
      <c r="E267" s="20"/>
      <c r="F267" s="20"/>
      <c r="G267" s="20"/>
      <c r="H267" s="20"/>
      <c r="I267" s="20"/>
      <c r="J267" s="20"/>
      <c r="K267" s="12"/>
      <c r="L267" s="20"/>
      <c r="M267" s="20"/>
      <c r="N267" s="88"/>
      <c r="O267" s="88"/>
      <c r="P267" s="20"/>
      <c r="Q267" s="88"/>
      <c r="R267" s="20"/>
      <c r="S267" s="20"/>
      <c r="T267" s="20"/>
      <c r="U267" s="88"/>
      <c r="V267" s="20"/>
      <c r="W267" s="20"/>
      <c r="X267" s="20"/>
      <c r="Y267" s="88"/>
      <c r="Z267" s="20"/>
      <c r="AA267" s="88"/>
      <c r="AB267" s="20"/>
      <c r="AC267" s="88"/>
      <c r="AD267" s="20"/>
    </row>
    <row r="268" spans="1:30" ht="20.25" customHeight="1">
      <c r="A268" s="20"/>
      <c r="B268" s="20"/>
      <c r="C268" s="20"/>
      <c r="D268" s="20"/>
      <c r="E268" s="20"/>
      <c r="F268" s="20"/>
      <c r="G268" s="20"/>
      <c r="H268" s="20"/>
      <c r="I268" s="20"/>
      <c r="J268" s="20"/>
      <c r="K268" s="12"/>
      <c r="L268" s="20"/>
      <c r="M268" s="20"/>
      <c r="N268" s="88"/>
      <c r="O268" s="88"/>
      <c r="P268" s="20"/>
      <c r="Q268" s="88"/>
      <c r="R268" s="20"/>
      <c r="S268" s="20"/>
      <c r="T268" s="20"/>
      <c r="U268" s="88"/>
      <c r="V268" s="20"/>
      <c r="W268" s="20"/>
      <c r="X268" s="20"/>
      <c r="Y268" s="88"/>
      <c r="Z268" s="20"/>
      <c r="AA268" s="88"/>
      <c r="AB268" s="20"/>
      <c r="AC268" s="88"/>
      <c r="AD268" s="20"/>
    </row>
    <row r="269" spans="1:30" ht="20.25" customHeight="1">
      <c r="A269" s="20"/>
      <c r="B269" s="20"/>
      <c r="C269" s="20"/>
      <c r="D269" s="20"/>
      <c r="E269" s="20"/>
      <c r="F269" s="20"/>
      <c r="G269" s="20"/>
      <c r="H269" s="20"/>
      <c r="I269" s="20"/>
      <c r="J269" s="20"/>
      <c r="K269" s="12"/>
      <c r="L269" s="20"/>
      <c r="M269" s="20"/>
      <c r="N269" s="88"/>
      <c r="O269" s="88"/>
      <c r="P269" s="20"/>
      <c r="Q269" s="88"/>
      <c r="R269" s="20"/>
      <c r="S269" s="20"/>
      <c r="T269" s="20"/>
      <c r="U269" s="88"/>
      <c r="V269" s="20"/>
      <c r="W269" s="20"/>
      <c r="X269" s="20"/>
      <c r="Y269" s="88"/>
      <c r="Z269" s="20"/>
      <c r="AA269" s="88"/>
      <c r="AB269" s="20"/>
      <c r="AC269" s="88"/>
      <c r="AD269" s="20"/>
    </row>
    <row r="270" spans="1:30" ht="20.25" customHeight="1">
      <c r="A270" s="20"/>
      <c r="B270" s="20"/>
      <c r="C270" s="20"/>
      <c r="D270" s="20"/>
      <c r="E270" s="20"/>
      <c r="F270" s="20"/>
      <c r="G270" s="20"/>
      <c r="H270" s="20"/>
      <c r="I270" s="20"/>
      <c r="J270" s="20"/>
      <c r="K270" s="12"/>
      <c r="L270" s="20"/>
      <c r="M270" s="20"/>
      <c r="N270" s="88"/>
      <c r="O270" s="88"/>
      <c r="P270" s="20"/>
      <c r="Q270" s="88"/>
      <c r="R270" s="20"/>
      <c r="S270" s="20"/>
      <c r="T270" s="20"/>
      <c r="U270" s="88"/>
      <c r="V270" s="20"/>
      <c r="W270" s="20"/>
      <c r="X270" s="20"/>
      <c r="Y270" s="88"/>
      <c r="Z270" s="20"/>
      <c r="AA270" s="88"/>
      <c r="AB270" s="20"/>
      <c r="AC270" s="88"/>
      <c r="AD270" s="20"/>
    </row>
    <row r="271" spans="1:30" ht="20.25" customHeight="1">
      <c r="A271" s="20"/>
      <c r="B271" s="20"/>
      <c r="C271" s="20"/>
      <c r="D271" s="20"/>
      <c r="E271" s="20"/>
      <c r="F271" s="20"/>
      <c r="G271" s="20"/>
      <c r="H271" s="20"/>
      <c r="I271" s="20"/>
      <c r="J271" s="20"/>
      <c r="K271" s="12"/>
      <c r="L271" s="20"/>
      <c r="M271" s="20"/>
      <c r="N271" s="88"/>
      <c r="O271" s="88"/>
      <c r="P271" s="20"/>
      <c r="Q271" s="88"/>
      <c r="R271" s="20"/>
      <c r="S271" s="20"/>
      <c r="T271" s="20"/>
      <c r="U271" s="88"/>
      <c r="V271" s="20"/>
      <c r="W271" s="20"/>
      <c r="X271" s="20"/>
      <c r="Y271" s="88"/>
      <c r="Z271" s="20"/>
      <c r="AA271" s="88"/>
      <c r="AB271" s="20"/>
      <c r="AC271" s="88"/>
      <c r="AD271" s="20"/>
    </row>
    <row r="272" spans="1:30" ht="20.25" customHeight="1">
      <c r="A272" s="20"/>
      <c r="B272" s="20"/>
      <c r="C272" s="20"/>
      <c r="D272" s="20"/>
      <c r="E272" s="20"/>
      <c r="F272" s="20"/>
      <c r="G272" s="20"/>
      <c r="H272" s="20"/>
      <c r="I272" s="20"/>
      <c r="J272" s="20"/>
      <c r="K272" s="12"/>
      <c r="L272" s="20"/>
      <c r="M272" s="20"/>
      <c r="N272" s="88"/>
      <c r="O272" s="88"/>
      <c r="P272" s="20"/>
      <c r="Q272" s="88"/>
      <c r="R272" s="20"/>
      <c r="S272" s="20"/>
      <c r="T272" s="20"/>
      <c r="U272" s="88"/>
      <c r="V272" s="20"/>
      <c r="W272" s="20"/>
      <c r="X272" s="20"/>
      <c r="Y272" s="88"/>
      <c r="Z272" s="20"/>
      <c r="AA272" s="88"/>
      <c r="AB272" s="20"/>
      <c r="AC272" s="88"/>
      <c r="AD272" s="20"/>
    </row>
    <row r="273" spans="1:30" ht="20.25" customHeight="1">
      <c r="A273" s="20"/>
      <c r="B273" s="20"/>
      <c r="C273" s="20"/>
      <c r="D273" s="20"/>
      <c r="E273" s="20"/>
      <c r="F273" s="20"/>
      <c r="G273" s="20"/>
      <c r="H273" s="20"/>
      <c r="I273" s="20"/>
      <c r="J273" s="20"/>
      <c r="K273" s="12"/>
      <c r="L273" s="20"/>
      <c r="M273" s="20"/>
      <c r="N273" s="88"/>
      <c r="O273" s="88"/>
      <c r="P273" s="20"/>
      <c r="Q273" s="88"/>
      <c r="R273" s="20"/>
      <c r="S273" s="20"/>
      <c r="T273" s="20"/>
      <c r="U273" s="88"/>
      <c r="V273" s="20"/>
      <c r="W273" s="20"/>
      <c r="X273" s="20"/>
      <c r="Y273" s="88"/>
      <c r="Z273" s="20"/>
      <c r="AA273" s="88"/>
      <c r="AB273" s="20"/>
      <c r="AC273" s="88"/>
      <c r="AD273" s="20"/>
    </row>
    <row r="274" spans="1:30" ht="20.25" customHeight="1">
      <c r="A274" s="20"/>
      <c r="B274" s="20"/>
      <c r="C274" s="20"/>
      <c r="D274" s="20"/>
      <c r="E274" s="20"/>
      <c r="F274" s="20"/>
      <c r="G274" s="20"/>
      <c r="H274" s="20"/>
      <c r="I274" s="20"/>
      <c r="J274" s="20"/>
      <c r="K274" s="12"/>
      <c r="L274" s="20"/>
      <c r="M274" s="20"/>
      <c r="N274" s="88"/>
      <c r="O274" s="88"/>
      <c r="P274" s="20"/>
      <c r="Q274" s="88"/>
      <c r="R274" s="20"/>
      <c r="S274" s="20"/>
      <c r="T274" s="20"/>
      <c r="U274" s="88"/>
      <c r="V274" s="20"/>
      <c r="W274" s="20"/>
      <c r="X274" s="20"/>
      <c r="Y274" s="88"/>
      <c r="Z274" s="20"/>
      <c r="AA274" s="88"/>
      <c r="AB274" s="20"/>
      <c r="AC274" s="88"/>
      <c r="AD274" s="20"/>
    </row>
    <row r="275" spans="1:30" ht="20.25" customHeight="1">
      <c r="A275" s="20"/>
      <c r="B275" s="20"/>
      <c r="C275" s="20"/>
      <c r="D275" s="20"/>
      <c r="E275" s="20"/>
      <c r="F275" s="20"/>
      <c r="G275" s="20"/>
      <c r="H275" s="20"/>
      <c r="I275" s="20"/>
      <c r="J275" s="20"/>
      <c r="K275" s="12"/>
      <c r="L275" s="20"/>
      <c r="M275" s="20"/>
      <c r="N275" s="88"/>
      <c r="O275" s="88"/>
      <c r="P275" s="20"/>
      <c r="Q275" s="88"/>
      <c r="R275" s="20"/>
      <c r="S275" s="20"/>
      <c r="T275" s="20"/>
      <c r="U275" s="88"/>
      <c r="V275" s="20"/>
      <c r="W275" s="20"/>
      <c r="X275" s="20"/>
      <c r="Y275" s="88"/>
      <c r="Z275" s="20"/>
      <c r="AA275" s="88"/>
      <c r="AB275" s="20"/>
      <c r="AC275" s="88"/>
      <c r="AD275" s="20"/>
    </row>
    <row r="276" spans="1:30" ht="20.25" customHeight="1">
      <c r="A276" s="20"/>
      <c r="B276" s="20"/>
      <c r="C276" s="20"/>
      <c r="D276" s="20"/>
      <c r="E276" s="20"/>
      <c r="F276" s="20"/>
      <c r="G276" s="20"/>
      <c r="H276" s="20"/>
      <c r="I276" s="20"/>
      <c r="J276" s="20"/>
      <c r="K276" s="12"/>
      <c r="L276" s="20"/>
      <c r="M276" s="20"/>
      <c r="N276" s="88"/>
      <c r="O276" s="88"/>
      <c r="P276" s="20"/>
      <c r="Q276" s="88"/>
      <c r="R276" s="20"/>
      <c r="S276" s="20"/>
      <c r="T276" s="20"/>
      <c r="U276" s="88"/>
      <c r="V276" s="20"/>
      <c r="W276" s="20"/>
      <c r="X276" s="20"/>
      <c r="Y276" s="88"/>
      <c r="Z276" s="20"/>
      <c r="AA276" s="88"/>
      <c r="AB276" s="20"/>
      <c r="AC276" s="88"/>
      <c r="AD276" s="20"/>
    </row>
    <row r="277" spans="1:30" ht="20.25" customHeight="1">
      <c r="A277" s="20"/>
      <c r="B277" s="20"/>
      <c r="C277" s="20"/>
      <c r="D277" s="20"/>
      <c r="E277" s="20"/>
      <c r="F277" s="20"/>
      <c r="G277" s="20"/>
      <c r="H277" s="20"/>
      <c r="I277" s="20"/>
      <c r="J277" s="20"/>
      <c r="K277" s="12"/>
      <c r="L277" s="20"/>
      <c r="M277" s="20"/>
      <c r="N277" s="88"/>
      <c r="O277" s="88"/>
      <c r="P277" s="20"/>
      <c r="Q277" s="88"/>
      <c r="R277" s="20"/>
      <c r="S277" s="20"/>
      <c r="T277" s="20"/>
      <c r="U277" s="88"/>
      <c r="V277" s="20"/>
      <c r="W277" s="20"/>
      <c r="X277" s="20"/>
      <c r="Y277" s="88"/>
      <c r="Z277" s="20"/>
      <c r="AA277" s="88"/>
      <c r="AB277" s="20"/>
      <c r="AC277" s="88"/>
      <c r="AD277" s="20"/>
    </row>
    <row r="278" spans="1:30" ht="20.25" customHeight="1">
      <c r="A278" s="20"/>
      <c r="B278" s="20"/>
      <c r="C278" s="20"/>
      <c r="D278" s="20"/>
      <c r="E278" s="20"/>
      <c r="F278" s="20"/>
      <c r="G278" s="20"/>
      <c r="H278" s="20"/>
      <c r="I278" s="20"/>
      <c r="J278" s="20"/>
      <c r="K278" s="12"/>
      <c r="L278" s="20"/>
      <c r="M278" s="20"/>
      <c r="N278" s="88"/>
      <c r="O278" s="88"/>
      <c r="P278" s="20"/>
      <c r="Q278" s="88"/>
      <c r="R278" s="20"/>
      <c r="S278" s="20"/>
      <c r="T278" s="20"/>
      <c r="U278" s="88"/>
      <c r="V278" s="20"/>
      <c r="W278" s="20"/>
      <c r="X278" s="20"/>
      <c r="Y278" s="88"/>
      <c r="Z278" s="20"/>
      <c r="AA278" s="88"/>
      <c r="AB278" s="20"/>
      <c r="AC278" s="88"/>
      <c r="AD278" s="20"/>
    </row>
    <row r="279" spans="1:30" ht="20.25" customHeight="1">
      <c r="A279" s="20"/>
      <c r="B279" s="20"/>
      <c r="C279" s="20"/>
      <c r="D279" s="20"/>
      <c r="E279" s="20"/>
      <c r="F279" s="20"/>
      <c r="G279" s="20"/>
      <c r="H279" s="20"/>
      <c r="I279" s="20"/>
      <c r="J279" s="20"/>
      <c r="K279" s="12"/>
      <c r="L279" s="20"/>
      <c r="M279" s="20"/>
      <c r="N279" s="88"/>
      <c r="O279" s="88"/>
      <c r="P279" s="20"/>
      <c r="Q279" s="88"/>
      <c r="R279" s="20"/>
      <c r="S279" s="20"/>
      <c r="T279" s="20"/>
      <c r="U279" s="88"/>
      <c r="V279" s="20"/>
      <c r="W279" s="20"/>
      <c r="X279" s="20"/>
      <c r="Y279" s="88"/>
      <c r="Z279" s="20"/>
      <c r="AA279" s="88"/>
      <c r="AB279" s="20"/>
      <c r="AC279" s="88"/>
      <c r="AD279" s="20"/>
    </row>
    <row r="280" spans="1:30" ht="20.25" customHeight="1">
      <c r="A280" s="20"/>
      <c r="B280" s="20"/>
      <c r="C280" s="20"/>
      <c r="D280" s="20"/>
      <c r="E280" s="20"/>
      <c r="F280" s="20"/>
      <c r="G280" s="20"/>
      <c r="H280" s="20"/>
      <c r="I280" s="20"/>
      <c r="J280" s="20"/>
      <c r="K280" s="12"/>
      <c r="L280" s="20"/>
      <c r="M280" s="20"/>
      <c r="N280" s="88"/>
      <c r="O280" s="88"/>
      <c r="P280" s="20"/>
      <c r="Q280" s="88"/>
      <c r="R280" s="20"/>
      <c r="S280" s="20"/>
      <c r="T280" s="20"/>
      <c r="U280" s="88"/>
      <c r="V280" s="20"/>
      <c r="W280" s="20"/>
      <c r="X280" s="20"/>
      <c r="Y280" s="88"/>
      <c r="Z280" s="20"/>
      <c r="AA280" s="88"/>
      <c r="AB280" s="20"/>
      <c r="AC280" s="88"/>
      <c r="AD280" s="20"/>
    </row>
    <row r="281" spans="1:30">
      <c r="A281" s="20"/>
      <c r="B281" s="20"/>
      <c r="C281" s="20"/>
      <c r="D281" s="20"/>
      <c r="E281" s="20"/>
      <c r="F281" s="20"/>
      <c r="G281" s="20"/>
      <c r="H281" s="20"/>
      <c r="I281" s="20"/>
      <c r="J281" s="20"/>
      <c r="K281" s="12"/>
      <c r="L281" s="20"/>
      <c r="M281" s="20"/>
      <c r="N281" s="88"/>
      <c r="O281" s="88"/>
      <c r="P281" s="20"/>
      <c r="Q281" s="88"/>
      <c r="R281" s="20"/>
      <c r="S281" s="20"/>
      <c r="T281" s="20"/>
      <c r="U281" s="88"/>
      <c r="V281" s="20"/>
      <c r="W281" s="20"/>
      <c r="X281" s="20"/>
      <c r="Y281" s="88"/>
      <c r="Z281" s="20"/>
      <c r="AA281" s="88"/>
      <c r="AB281" s="20"/>
      <c r="AC281" s="88"/>
      <c r="AD281" s="20"/>
    </row>
    <row r="282" spans="1:30">
      <c r="A282" s="20"/>
      <c r="B282" s="20"/>
      <c r="C282" s="20"/>
      <c r="D282" s="20"/>
      <c r="E282" s="20"/>
      <c r="F282" s="20"/>
      <c r="G282" s="20"/>
      <c r="H282" s="20"/>
      <c r="I282" s="20"/>
      <c r="J282" s="20"/>
      <c r="K282" s="12"/>
      <c r="L282" s="20"/>
      <c r="M282" s="20"/>
      <c r="N282" s="88"/>
      <c r="O282" s="88"/>
      <c r="P282" s="20"/>
      <c r="Q282" s="88"/>
      <c r="R282" s="20"/>
      <c r="S282" s="20"/>
      <c r="T282" s="20"/>
      <c r="U282" s="88"/>
      <c r="V282" s="20"/>
      <c r="W282" s="20"/>
      <c r="X282" s="20"/>
      <c r="Y282" s="88"/>
      <c r="Z282" s="20"/>
      <c r="AA282" s="88"/>
      <c r="AB282" s="20"/>
      <c r="AC282" s="88"/>
      <c r="AD282" s="20"/>
    </row>
    <row r="283" spans="1:30">
      <c r="A283" s="20"/>
      <c r="B283" s="20"/>
      <c r="C283" s="20"/>
      <c r="D283" s="20"/>
      <c r="E283" s="20"/>
      <c r="F283" s="20"/>
      <c r="G283" s="20"/>
      <c r="H283" s="20"/>
      <c r="I283" s="20"/>
      <c r="J283" s="20"/>
      <c r="K283" s="12"/>
      <c r="L283" s="20"/>
      <c r="M283" s="20"/>
      <c r="N283" s="88"/>
      <c r="O283" s="88"/>
      <c r="P283" s="20"/>
      <c r="Q283" s="88"/>
      <c r="R283" s="20"/>
      <c r="S283" s="20"/>
      <c r="T283" s="20"/>
      <c r="U283" s="88"/>
      <c r="V283" s="20"/>
      <c r="W283" s="20"/>
      <c r="X283" s="20"/>
      <c r="Y283" s="88"/>
      <c r="Z283" s="20"/>
      <c r="AA283" s="88"/>
      <c r="AB283" s="20"/>
      <c r="AC283" s="88"/>
      <c r="AD283" s="20"/>
    </row>
    <row r="284" spans="1:30">
      <c r="A284" s="20"/>
      <c r="B284" s="20"/>
      <c r="C284" s="20"/>
      <c r="D284" s="20"/>
      <c r="E284" s="20"/>
      <c r="F284" s="20"/>
      <c r="G284" s="20"/>
      <c r="H284" s="20"/>
      <c r="I284" s="20"/>
      <c r="J284" s="20"/>
      <c r="K284" s="12"/>
      <c r="L284" s="20"/>
      <c r="M284" s="20"/>
      <c r="N284" s="88"/>
      <c r="O284" s="88"/>
      <c r="P284" s="20"/>
      <c r="Q284" s="88"/>
      <c r="R284" s="20"/>
      <c r="S284" s="20"/>
      <c r="T284" s="20"/>
      <c r="U284" s="88"/>
      <c r="V284" s="20"/>
      <c r="W284" s="20"/>
      <c r="X284" s="20"/>
      <c r="Y284" s="88"/>
      <c r="Z284" s="20"/>
      <c r="AA284" s="88"/>
      <c r="AB284" s="20"/>
      <c r="AC284" s="88"/>
      <c r="AD284" s="20"/>
    </row>
    <row r="285" spans="1:30">
      <c r="A285" s="20"/>
      <c r="B285" s="20"/>
      <c r="C285" s="20"/>
      <c r="D285" s="20"/>
      <c r="E285" s="20"/>
      <c r="F285" s="20"/>
      <c r="G285" s="20"/>
      <c r="H285" s="20"/>
      <c r="I285" s="20"/>
      <c r="J285" s="20"/>
      <c r="K285" s="12"/>
      <c r="L285" s="20"/>
      <c r="M285" s="20"/>
      <c r="N285" s="88"/>
      <c r="O285" s="88"/>
      <c r="P285" s="20"/>
      <c r="Q285" s="88"/>
      <c r="R285" s="20"/>
      <c r="S285" s="20"/>
      <c r="T285" s="20"/>
      <c r="U285" s="88"/>
      <c r="V285" s="20"/>
      <c r="W285" s="20"/>
      <c r="X285" s="20"/>
      <c r="Y285" s="88"/>
      <c r="Z285" s="20"/>
      <c r="AA285" s="88"/>
      <c r="AB285" s="20"/>
      <c r="AC285" s="88"/>
      <c r="AD285" s="20"/>
    </row>
    <row r="286" spans="1:30">
      <c r="A286" s="20"/>
      <c r="B286" s="20"/>
      <c r="C286" s="20"/>
      <c r="D286" s="20"/>
      <c r="E286" s="20"/>
      <c r="F286" s="20"/>
      <c r="G286" s="20"/>
      <c r="H286" s="20"/>
      <c r="I286" s="20"/>
      <c r="J286" s="20"/>
      <c r="K286" s="12"/>
      <c r="L286" s="20"/>
      <c r="M286" s="20"/>
      <c r="N286" s="88"/>
      <c r="O286" s="88"/>
      <c r="P286" s="20"/>
      <c r="Q286" s="88"/>
      <c r="R286" s="20"/>
      <c r="S286" s="20"/>
      <c r="T286" s="20"/>
      <c r="U286" s="88"/>
      <c r="V286" s="20"/>
      <c r="W286" s="20"/>
      <c r="X286" s="20"/>
      <c r="Y286" s="88"/>
      <c r="Z286" s="20"/>
      <c r="AA286" s="88"/>
      <c r="AB286" s="20"/>
      <c r="AC286" s="88"/>
      <c r="AD286" s="20"/>
    </row>
    <row r="287" spans="1:30">
      <c r="A287" s="20"/>
      <c r="B287" s="20"/>
      <c r="C287" s="20"/>
      <c r="D287" s="20"/>
      <c r="E287" s="20"/>
      <c r="F287" s="20"/>
      <c r="G287" s="20"/>
      <c r="H287" s="20"/>
      <c r="I287" s="20"/>
      <c r="J287" s="20"/>
      <c r="K287" s="12"/>
      <c r="L287" s="20"/>
      <c r="M287" s="20"/>
      <c r="N287" s="88"/>
      <c r="O287" s="88"/>
      <c r="P287" s="20"/>
      <c r="Q287" s="88"/>
      <c r="R287" s="20"/>
      <c r="S287" s="20"/>
      <c r="T287" s="20"/>
      <c r="U287" s="88"/>
      <c r="V287" s="20"/>
      <c r="W287" s="20"/>
      <c r="X287" s="20"/>
      <c r="Y287" s="88"/>
      <c r="Z287" s="20"/>
      <c r="AA287" s="88"/>
      <c r="AB287" s="20"/>
      <c r="AC287" s="88"/>
      <c r="AD287" s="20"/>
    </row>
    <row r="288" spans="1:30">
      <c r="A288" s="20"/>
      <c r="B288" s="20"/>
      <c r="C288" s="20"/>
      <c r="D288" s="20"/>
      <c r="E288" s="20"/>
      <c r="F288" s="20"/>
      <c r="G288" s="20"/>
      <c r="H288" s="20"/>
      <c r="I288" s="20"/>
      <c r="J288" s="20"/>
      <c r="K288" s="12"/>
      <c r="L288" s="20"/>
      <c r="M288" s="20"/>
      <c r="N288" s="88"/>
      <c r="O288" s="88"/>
      <c r="P288" s="20"/>
      <c r="Q288" s="88"/>
      <c r="R288" s="20"/>
      <c r="S288" s="20"/>
      <c r="T288" s="20"/>
      <c r="U288" s="88"/>
      <c r="V288" s="20"/>
      <c r="W288" s="20"/>
      <c r="X288" s="20"/>
      <c r="Y288" s="88"/>
      <c r="Z288" s="20"/>
      <c r="AA288" s="88"/>
      <c r="AB288" s="20"/>
      <c r="AC288" s="88"/>
      <c r="AD288" s="20"/>
    </row>
    <row r="289" spans="1:30">
      <c r="A289" s="20"/>
      <c r="B289" s="20"/>
      <c r="C289" s="20"/>
      <c r="D289" s="20"/>
      <c r="E289" s="20"/>
      <c r="F289" s="20"/>
      <c r="G289" s="20"/>
      <c r="H289" s="20"/>
      <c r="I289" s="20"/>
      <c r="J289" s="20"/>
      <c r="K289" s="12"/>
      <c r="L289" s="20"/>
      <c r="M289" s="20"/>
      <c r="N289" s="88"/>
      <c r="O289" s="88"/>
      <c r="P289" s="20"/>
      <c r="Q289" s="88"/>
      <c r="R289" s="20"/>
      <c r="S289" s="20"/>
      <c r="T289" s="20"/>
      <c r="U289" s="88"/>
      <c r="V289" s="20"/>
      <c r="W289" s="20"/>
      <c r="X289" s="20"/>
      <c r="Y289" s="88"/>
      <c r="Z289" s="20"/>
      <c r="AA289" s="88"/>
      <c r="AB289" s="20"/>
      <c r="AC289" s="88"/>
      <c r="AD289" s="20"/>
    </row>
    <row r="290" spans="1:30">
      <c r="A290" s="20"/>
      <c r="B290" s="20"/>
      <c r="C290" s="20"/>
      <c r="D290" s="20"/>
      <c r="E290" s="20"/>
      <c r="F290" s="20"/>
      <c r="G290" s="20"/>
      <c r="H290" s="20"/>
      <c r="I290" s="20"/>
      <c r="J290" s="20"/>
      <c r="K290" s="12"/>
      <c r="L290" s="20"/>
      <c r="M290" s="20"/>
      <c r="N290" s="88"/>
      <c r="O290" s="88"/>
      <c r="P290" s="20"/>
      <c r="Q290" s="88"/>
      <c r="R290" s="20"/>
      <c r="S290" s="20"/>
      <c r="T290" s="20"/>
      <c r="U290" s="88"/>
      <c r="V290" s="20"/>
      <c r="W290" s="20"/>
      <c r="X290" s="20"/>
      <c r="Y290" s="88"/>
      <c r="Z290" s="20"/>
      <c r="AA290" s="88"/>
      <c r="AB290" s="20"/>
      <c r="AC290" s="88"/>
      <c r="AD290" s="20"/>
    </row>
    <row r="291" spans="1:30">
      <c r="A291" s="20"/>
      <c r="B291" s="20"/>
      <c r="C291" s="20"/>
      <c r="D291" s="20"/>
      <c r="E291" s="20"/>
      <c r="F291" s="20"/>
      <c r="G291" s="20"/>
      <c r="H291" s="20"/>
      <c r="I291" s="20"/>
      <c r="J291" s="20"/>
      <c r="K291" s="12"/>
      <c r="L291" s="20"/>
      <c r="M291" s="20"/>
      <c r="N291" s="88"/>
      <c r="O291" s="88"/>
      <c r="P291" s="20"/>
      <c r="Q291" s="88"/>
      <c r="R291" s="20"/>
      <c r="S291" s="20"/>
      <c r="T291" s="20"/>
      <c r="U291" s="88"/>
      <c r="V291" s="20"/>
      <c r="W291" s="20"/>
      <c r="X291" s="20"/>
      <c r="Y291" s="88"/>
      <c r="Z291" s="20"/>
      <c r="AA291" s="88"/>
      <c r="AB291" s="20"/>
      <c r="AC291" s="88"/>
      <c r="AD291" s="20"/>
    </row>
    <row r="292" spans="1:30">
      <c r="A292" s="20"/>
      <c r="B292" s="20"/>
      <c r="C292" s="20"/>
      <c r="D292" s="20"/>
      <c r="E292" s="20"/>
      <c r="F292" s="20"/>
      <c r="G292" s="20"/>
      <c r="H292" s="20"/>
      <c r="I292" s="20"/>
      <c r="J292" s="20"/>
      <c r="K292" s="12"/>
      <c r="L292" s="20"/>
      <c r="M292" s="20"/>
      <c r="N292" s="88"/>
      <c r="O292" s="88"/>
      <c r="P292" s="20"/>
      <c r="Q292" s="88"/>
      <c r="R292" s="20"/>
      <c r="S292" s="20"/>
      <c r="T292" s="20"/>
      <c r="U292" s="88"/>
      <c r="V292" s="20"/>
      <c r="W292" s="20"/>
      <c r="X292" s="20"/>
      <c r="Y292" s="88"/>
      <c r="Z292" s="20"/>
      <c r="AA292" s="88"/>
      <c r="AB292" s="20"/>
      <c r="AC292" s="88"/>
      <c r="AD292" s="20"/>
    </row>
    <row r="293" spans="1:30">
      <c r="A293" s="20"/>
      <c r="B293" s="20"/>
      <c r="C293" s="20"/>
      <c r="D293" s="20"/>
      <c r="E293" s="20"/>
      <c r="F293" s="20"/>
      <c r="G293" s="20"/>
      <c r="H293" s="20"/>
      <c r="I293" s="20"/>
      <c r="J293" s="20"/>
      <c r="K293" s="12"/>
      <c r="L293" s="20"/>
      <c r="M293" s="20"/>
      <c r="N293" s="88"/>
      <c r="O293" s="88"/>
      <c r="P293" s="20"/>
      <c r="Q293" s="88"/>
      <c r="R293" s="20"/>
      <c r="S293" s="20"/>
      <c r="T293" s="20"/>
      <c r="U293" s="88"/>
      <c r="V293" s="20"/>
      <c r="W293" s="20"/>
      <c r="X293" s="20"/>
      <c r="Y293" s="88"/>
      <c r="Z293" s="20"/>
      <c r="AA293" s="88"/>
      <c r="AB293" s="20"/>
      <c r="AC293" s="88"/>
      <c r="AD293" s="20"/>
    </row>
    <row r="294" spans="1:30">
      <c r="A294" s="20"/>
      <c r="B294" s="20"/>
      <c r="C294" s="20"/>
      <c r="D294" s="20"/>
      <c r="E294" s="20"/>
      <c r="F294" s="20"/>
      <c r="G294" s="20"/>
      <c r="H294" s="20"/>
      <c r="I294" s="20"/>
      <c r="J294" s="20"/>
      <c r="K294" s="12"/>
      <c r="L294" s="20"/>
      <c r="M294" s="20"/>
      <c r="N294" s="88"/>
      <c r="O294" s="88"/>
      <c r="P294" s="20"/>
      <c r="Q294" s="88"/>
      <c r="R294" s="20"/>
      <c r="S294" s="20"/>
      <c r="T294" s="20"/>
      <c r="U294" s="88"/>
      <c r="V294" s="20"/>
      <c r="W294" s="20"/>
      <c r="X294" s="20"/>
      <c r="Y294" s="88"/>
      <c r="Z294" s="20"/>
      <c r="AA294" s="88"/>
      <c r="AB294" s="20"/>
      <c r="AC294" s="88"/>
      <c r="AD294" s="20"/>
    </row>
    <row r="295" spans="1:30">
      <c r="A295" s="20"/>
      <c r="B295" s="20"/>
      <c r="C295" s="20"/>
      <c r="D295" s="20"/>
      <c r="E295" s="20"/>
      <c r="F295" s="20"/>
      <c r="G295" s="20"/>
      <c r="H295" s="20"/>
      <c r="I295" s="20"/>
      <c r="J295" s="20"/>
      <c r="K295" s="12"/>
      <c r="L295" s="20"/>
      <c r="M295" s="20"/>
      <c r="N295" s="88"/>
      <c r="O295" s="88"/>
      <c r="P295" s="20"/>
      <c r="Q295" s="88"/>
      <c r="R295" s="20"/>
      <c r="S295" s="20"/>
      <c r="T295" s="20"/>
      <c r="U295" s="88"/>
      <c r="V295" s="20"/>
      <c r="W295" s="20"/>
      <c r="X295" s="20"/>
      <c r="Y295" s="88"/>
      <c r="Z295" s="20"/>
      <c r="AA295" s="88"/>
      <c r="AB295" s="20"/>
      <c r="AC295" s="88"/>
      <c r="AD295" s="20"/>
    </row>
    <row r="296" spans="1:30">
      <c r="A296" s="20"/>
      <c r="B296" s="20"/>
      <c r="C296" s="20"/>
      <c r="D296" s="20"/>
      <c r="E296" s="20"/>
      <c r="F296" s="20"/>
      <c r="G296" s="20"/>
      <c r="H296" s="20"/>
      <c r="I296" s="20"/>
      <c r="J296" s="20"/>
      <c r="K296" s="12"/>
      <c r="L296" s="20"/>
      <c r="M296" s="20"/>
      <c r="N296" s="88"/>
      <c r="O296" s="88"/>
      <c r="P296" s="20"/>
      <c r="Q296" s="88"/>
      <c r="R296" s="20"/>
      <c r="S296" s="20"/>
      <c r="T296" s="20"/>
      <c r="U296" s="88"/>
      <c r="V296" s="20"/>
      <c r="W296" s="20"/>
      <c r="X296" s="20"/>
      <c r="Y296" s="88"/>
      <c r="Z296" s="20"/>
      <c r="AA296" s="88"/>
      <c r="AB296" s="20"/>
      <c r="AC296" s="88"/>
      <c r="AD296" s="20"/>
    </row>
    <row r="297" spans="1:30">
      <c r="A297" s="20"/>
      <c r="B297" s="20"/>
      <c r="C297" s="20"/>
      <c r="D297" s="20"/>
      <c r="E297" s="20"/>
      <c r="F297" s="20"/>
      <c r="G297" s="20"/>
      <c r="H297" s="20"/>
      <c r="I297" s="20"/>
      <c r="J297" s="20"/>
      <c r="K297" s="12"/>
      <c r="L297" s="20"/>
      <c r="M297" s="20"/>
      <c r="N297" s="88"/>
      <c r="O297" s="88"/>
      <c r="P297" s="20"/>
      <c r="Q297" s="88"/>
      <c r="R297" s="20"/>
      <c r="S297" s="20"/>
      <c r="T297" s="20"/>
      <c r="U297" s="88"/>
      <c r="V297" s="20"/>
      <c r="W297" s="20"/>
      <c r="X297" s="20"/>
      <c r="Y297" s="88"/>
      <c r="Z297" s="20"/>
      <c r="AA297" s="88"/>
      <c r="AB297" s="20"/>
      <c r="AC297" s="88"/>
      <c r="AD297" s="20"/>
    </row>
    <row r="298" spans="1:30">
      <c r="A298" s="20"/>
      <c r="B298" s="20"/>
      <c r="C298" s="20"/>
      <c r="D298" s="20"/>
      <c r="E298" s="20"/>
      <c r="F298" s="20"/>
      <c r="G298" s="20"/>
      <c r="H298" s="20"/>
      <c r="I298" s="20"/>
      <c r="J298" s="20"/>
      <c r="K298" s="12"/>
      <c r="L298" s="20"/>
      <c r="M298" s="20"/>
      <c r="N298" s="88"/>
      <c r="O298" s="88"/>
      <c r="P298" s="20"/>
      <c r="Q298" s="88"/>
      <c r="R298" s="20"/>
      <c r="S298" s="20"/>
      <c r="T298" s="20"/>
      <c r="U298" s="88"/>
      <c r="V298" s="20"/>
      <c r="W298" s="20"/>
      <c r="X298" s="20"/>
      <c r="Y298" s="88"/>
      <c r="Z298" s="20"/>
      <c r="AA298" s="88"/>
      <c r="AB298" s="20"/>
      <c r="AC298" s="88"/>
      <c r="AD298" s="20"/>
    </row>
    <row r="299" spans="1:30">
      <c r="A299" s="20"/>
      <c r="B299" s="20"/>
      <c r="C299" s="20"/>
      <c r="D299" s="20"/>
      <c r="E299" s="20"/>
      <c r="F299" s="20"/>
      <c r="G299" s="20"/>
      <c r="H299" s="20"/>
      <c r="I299" s="20"/>
      <c r="J299" s="20"/>
      <c r="K299" s="12"/>
      <c r="L299" s="20"/>
      <c r="M299" s="20"/>
      <c r="N299" s="88"/>
      <c r="O299" s="88"/>
      <c r="P299" s="20"/>
      <c r="Q299" s="88"/>
      <c r="R299" s="20"/>
      <c r="S299" s="20"/>
      <c r="T299" s="20"/>
      <c r="U299" s="88"/>
      <c r="V299" s="20"/>
      <c r="W299" s="20"/>
      <c r="X299" s="20"/>
      <c r="Y299" s="88"/>
      <c r="Z299" s="20"/>
      <c r="AA299" s="88"/>
      <c r="AB299" s="20"/>
      <c r="AC299" s="88"/>
      <c r="AD299" s="20"/>
    </row>
    <row r="300" spans="1:30">
      <c r="A300" s="20"/>
      <c r="B300" s="20"/>
      <c r="C300" s="20"/>
      <c r="D300" s="20"/>
      <c r="E300" s="20"/>
      <c r="F300" s="20"/>
      <c r="G300" s="20"/>
      <c r="H300" s="20"/>
      <c r="I300" s="20"/>
      <c r="J300" s="20"/>
      <c r="K300" s="12"/>
      <c r="L300" s="20"/>
      <c r="M300" s="20"/>
      <c r="N300" s="88"/>
      <c r="O300" s="88"/>
      <c r="P300" s="20"/>
      <c r="Q300" s="88"/>
      <c r="R300" s="20"/>
      <c r="S300" s="20"/>
      <c r="T300" s="20"/>
      <c r="U300" s="88"/>
      <c r="V300" s="20"/>
      <c r="W300" s="20"/>
      <c r="X300" s="20"/>
      <c r="Y300" s="88"/>
      <c r="Z300" s="20"/>
      <c r="AA300" s="88"/>
      <c r="AB300" s="20"/>
      <c r="AC300" s="88"/>
      <c r="AD300" s="20"/>
    </row>
    <row r="301" spans="1:30">
      <c r="A301" s="20"/>
      <c r="B301" s="20"/>
      <c r="C301" s="20"/>
      <c r="D301" s="20"/>
      <c r="E301" s="20"/>
      <c r="F301" s="20"/>
      <c r="G301" s="20"/>
      <c r="H301" s="20"/>
      <c r="I301" s="20"/>
      <c r="J301" s="20"/>
      <c r="K301" s="12"/>
      <c r="L301" s="20"/>
      <c r="M301" s="20"/>
      <c r="N301" s="88"/>
      <c r="O301" s="88"/>
      <c r="P301" s="20"/>
      <c r="Q301" s="88"/>
      <c r="R301" s="20"/>
      <c r="S301" s="20"/>
      <c r="T301" s="20"/>
      <c r="U301" s="88"/>
      <c r="V301" s="20"/>
      <c r="W301" s="20"/>
      <c r="X301" s="20"/>
      <c r="Y301" s="88"/>
      <c r="Z301" s="20"/>
      <c r="AA301" s="88"/>
      <c r="AB301" s="20"/>
      <c r="AC301" s="88"/>
      <c r="AD301" s="20"/>
    </row>
    <row r="302" spans="1:30">
      <c r="A302" s="20"/>
      <c r="B302" s="20"/>
      <c r="C302" s="20"/>
      <c r="D302" s="20"/>
      <c r="E302" s="20"/>
      <c r="F302" s="20"/>
      <c r="G302" s="20"/>
      <c r="H302" s="20"/>
      <c r="I302" s="20"/>
      <c r="J302" s="20"/>
      <c r="K302" s="12"/>
      <c r="L302" s="20"/>
      <c r="M302" s="20"/>
      <c r="N302" s="88"/>
      <c r="O302" s="88"/>
      <c r="P302" s="20"/>
      <c r="Q302" s="88"/>
      <c r="R302" s="20"/>
      <c r="S302" s="20"/>
      <c r="T302" s="20"/>
      <c r="U302" s="88"/>
      <c r="V302" s="20"/>
      <c r="W302" s="20"/>
      <c r="X302" s="20"/>
      <c r="Y302" s="88"/>
      <c r="Z302" s="20"/>
      <c r="AA302" s="88"/>
      <c r="AB302" s="20"/>
      <c r="AC302" s="88"/>
      <c r="AD302" s="20"/>
    </row>
    <row r="303" spans="1:30">
      <c r="A303" s="20"/>
      <c r="B303" s="20"/>
      <c r="C303" s="20"/>
      <c r="D303" s="20"/>
      <c r="E303" s="20"/>
      <c r="F303" s="20"/>
      <c r="G303" s="20"/>
      <c r="H303" s="20"/>
      <c r="I303" s="20"/>
      <c r="J303" s="20"/>
      <c r="K303" s="12"/>
      <c r="L303" s="20"/>
      <c r="M303" s="20"/>
      <c r="N303" s="88"/>
      <c r="O303" s="88"/>
      <c r="P303" s="20"/>
      <c r="Q303" s="88"/>
      <c r="R303" s="20"/>
      <c r="S303" s="20"/>
      <c r="T303" s="20"/>
      <c r="U303" s="88"/>
      <c r="V303" s="20"/>
      <c r="W303" s="20"/>
      <c r="X303" s="20"/>
      <c r="Y303" s="88"/>
      <c r="Z303" s="20"/>
      <c r="AA303" s="88"/>
      <c r="AB303" s="20"/>
      <c r="AC303" s="88"/>
      <c r="AD303" s="20"/>
    </row>
    <row r="304" spans="1:30">
      <c r="A304" s="20"/>
      <c r="B304" s="20"/>
      <c r="C304" s="20"/>
      <c r="D304" s="20"/>
      <c r="E304" s="20"/>
      <c r="F304" s="20"/>
      <c r="G304" s="20"/>
      <c r="H304" s="20"/>
      <c r="I304" s="20"/>
      <c r="J304" s="20"/>
      <c r="K304" s="12"/>
      <c r="L304" s="20"/>
      <c r="M304" s="20"/>
      <c r="N304" s="88"/>
      <c r="O304" s="88"/>
      <c r="P304" s="20"/>
      <c r="Q304" s="88"/>
      <c r="R304" s="20"/>
      <c r="S304" s="20"/>
      <c r="T304" s="20"/>
      <c r="U304" s="88"/>
      <c r="V304" s="20"/>
      <c r="W304" s="20"/>
      <c r="X304" s="20"/>
      <c r="Y304" s="88"/>
      <c r="Z304" s="20"/>
      <c r="AA304" s="88"/>
      <c r="AB304" s="20"/>
      <c r="AC304" s="88"/>
      <c r="AD304" s="20"/>
    </row>
    <row r="305" spans="1:30">
      <c r="A305" s="20"/>
      <c r="B305" s="20"/>
      <c r="C305" s="20"/>
      <c r="D305" s="20"/>
      <c r="E305" s="20"/>
      <c r="F305" s="20"/>
      <c r="G305" s="20"/>
      <c r="H305" s="20"/>
      <c r="I305" s="20"/>
      <c r="J305" s="20"/>
      <c r="K305" s="12"/>
      <c r="L305" s="20"/>
      <c r="M305" s="20"/>
      <c r="N305" s="88"/>
      <c r="O305" s="88"/>
      <c r="P305" s="20"/>
      <c r="Q305" s="88"/>
      <c r="R305" s="20"/>
      <c r="S305" s="20"/>
      <c r="T305" s="20"/>
      <c r="U305" s="88"/>
      <c r="V305" s="20"/>
      <c r="W305" s="20"/>
      <c r="X305" s="20"/>
      <c r="Y305" s="88"/>
      <c r="Z305" s="20"/>
      <c r="AA305" s="88"/>
      <c r="AB305" s="20"/>
      <c r="AC305" s="88"/>
      <c r="AD305" s="20"/>
    </row>
    <row r="306" spans="1:30">
      <c r="A306" s="20"/>
      <c r="B306" s="20"/>
      <c r="C306" s="20"/>
      <c r="D306" s="20"/>
      <c r="E306" s="20"/>
      <c r="F306" s="20"/>
      <c r="G306" s="20"/>
      <c r="H306" s="20"/>
      <c r="I306" s="20"/>
      <c r="J306" s="20"/>
      <c r="K306" s="12"/>
      <c r="L306" s="20"/>
      <c r="M306" s="20"/>
      <c r="N306" s="88"/>
      <c r="O306" s="88"/>
      <c r="P306" s="20"/>
      <c r="Q306" s="88"/>
      <c r="R306" s="20"/>
      <c r="S306" s="20"/>
      <c r="T306" s="20"/>
      <c r="U306" s="88"/>
      <c r="V306" s="20"/>
      <c r="W306" s="20"/>
      <c r="X306" s="20"/>
      <c r="Y306" s="88"/>
      <c r="Z306" s="20"/>
      <c r="AA306" s="88"/>
      <c r="AB306" s="20"/>
      <c r="AC306" s="88"/>
      <c r="AD306" s="20"/>
    </row>
    <row r="307" spans="1:30">
      <c r="A307" s="20"/>
      <c r="B307" s="20"/>
      <c r="C307" s="20"/>
      <c r="D307" s="20"/>
      <c r="E307" s="20"/>
      <c r="F307" s="20"/>
      <c r="G307" s="20"/>
      <c r="H307" s="20"/>
      <c r="I307" s="20"/>
      <c r="J307" s="20"/>
      <c r="K307" s="12"/>
      <c r="L307" s="20"/>
      <c r="M307" s="20"/>
      <c r="N307" s="88"/>
      <c r="O307" s="88"/>
      <c r="P307" s="20"/>
      <c r="Q307" s="88"/>
      <c r="R307" s="20"/>
      <c r="S307" s="20"/>
      <c r="T307" s="20"/>
      <c r="U307" s="88"/>
      <c r="V307" s="20"/>
      <c r="W307" s="20"/>
      <c r="X307" s="20"/>
      <c r="Y307" s="88"/>
      <c r="Z307" s="20"/>
      <c r="AA307" s="88"/>
      <c r="AB307" s="20"/>
      <c r="AC307" s="88"/>
      <c r="AD307" s="20"/>
    </row>
    <row r="308" spans="1:30">
      <c r="A308" s="20"/>
      <c r="B308" s="20"/>
      <c r="C308" s="20"/>
      <c r="D308" s="20"/>
      <c r="E308" s="20"/>
      <c r="F308" s="20"/>
      <c r="G308" s="20"/>
      <c r="H308" s="20"/>
      <c r="I308" s="20"/>
      <c r="J308" s="20"/>
      <c r="K308" s="12"/>
      <c r="L308" s="20"/>
      <c r="M308" s="20"/>
      <c r="N308" s="88"/>
      <c r="O308" s="88"/>
      <c r="P308" s="20"/>
      <c r="Q308" s="88"/>
      <c r="R308" s="20"/>
      <c r="S308" s="20"/>
      <c r="T308" s="20"/>
      <c r="U308" s="88"/>
      <c r="V308" s="20"/>
      <c r="W308" s="20"/>
      <c r="X308" s="20"/>
      <c r="Y308" s="88"/>
      <c r="Z308" s="20"/>
      <c r="AA308" s="88"/>
      <c r="AB308" s="20"/>
      <c r="AC308" s="88"/>
      <c r="AD308" s="20"/>
    </row>
    <row r="309" spans="1:30">
      <c r="A309" s="20"/>
      <c r="B309" s="20"/>
      <c r="C309" s="20"/>
      <c r="D309" s="20"/>
      <c r="E309" s="20"/>
      <c r="F309" s="20"/>
      <c r="G309" s="20"/>
      <c r="H309" s="20"/>
      <c r="I309" s="20"/>
      <c r="J309" s="20"/>
      <c r="K309" s="12"/>
      <c r="L309" s="20"/>
      <c r="M309" s="20"/>
      <c r="N309" s="88"/>
      <c r="O309" s="88"/>
      <c r="P309" s="20"/>
      <c r="Q309" s="88"/>
      <c r="R309" s="20"/>
      <c r="S309" s="20"/>
      <c r="T309" s="20"/>
      <c r="U309" s="88"/>
      <c r="V309" s="20"/>
      <c r="W309" s="20"/>
      <c r="X309" s="20"/>
      <c r="Y309" s="88"/>
      <c r="Z309" s="20"/>
      <c r="AA309" s="88"/>
      <c r="AB309" s="20"/>
      <c r="AC309" s="88"/>
      <c r="AD309" s="20"/>
    </row>
    <row r="310" spans="1:30">
      <c r="A310" s="20"/>
      <c r="B310" s="20"/>
      <c r="C310" s="20"/>
      <c r="D310" s="20"/>
      <c r="E310" s="20"/>
      <c r="F310" s="20"/>
      <c r="G310" s="20"/>
      <c r="H310" s="20"/>
      <c r="I310" s="20"/>
      <c r="J310" s="20"/>
      <c r="K310" s="12"/>
      <c r="L310" s="20"/>
      <c r="M310" s="20"/>
      <c r="N310" s="88"/>
      <c r="O310" s="88"/>
      <c r="P310" s="20"/>
      <c r="Q310" s="88"/>
      <c r="R310" s="20"/>
      <c r="S310" s="20"/>
      <c r="T310" s="20"/>
      <c r="U310" s="88"/>
      <c r="V310" s="20"/>
      <c r="W310" s="20"/>
      <c r="X310" s="20"/>
      <c r="Y310" s="88"/>
      <c r="Z310" s="20"/>
      <c r="AA310" s="88"/>
      <c r="AB310" s="20"/>
      <c r="AC310" s="88"/>
      <c r="AD310" s="20"/>
    </row>
    <row r="311" spans="1:30">
      <c r="A311" s="20"/>
      <c r="B311" s="20"/>
      <c r="C311" s="20"/>
      <c r="D311" s="20"/>
      <c r="E311" s="20"/>
      <c r="F311" s="20"/>
      <c r="G311" s="20"/>
      <c r="H311" s="20"/>
      <c r="I311" s="20"/>
      <c r="J311" s="20"/>
      <c r="K311" s="12"/>
      <c r="L311" s="20"/>
      <c r="M311" s="20"/>
      <c r="N311" s="88"/>
      <c r="O311" s="88"/>
      <c r="P311" s="20"/>
      <c r="Q311" s="88"/>
      <c r="R311" s="20"/>
      <c r="S311" s="20"/>
      <c r="T311" s="20"/>
      <c r="U311" s="88"/>
      <c r="V311" s="20"/>
      <c r="W311" s="20"/>
      <c r="X311" s="20"/>
      <c r="Y311" s="88"/>
      <c r="Z311" s="20"/>
      <c r="AA311" s="88"/>
      <c r="AB311" s="20"/>
      <c r="AC311" s="88"/>
      <c r="AD311" s="20"/>
    </row>
    <row r="312" spans="1:30">
      <c r="A312" s="20"/>
      <c r="B312" s="20"/>
      <c r="C312" s="20"/>
      <c r="D312" s="20"/>
      <c r="E312" s="20"/>
      <c r="F312" s="20"/>
      <c r="G312" s="20"/>
      <c r="H312" s="20"/>
      <c r="I312" s="20"/>
      <c r="J312" s="20"/>
      <c r="K312" s="12"/>
      <c r="L312" s="20"/>
      <c r="M312" s="20"/>
      <c r="N312" s="88"/>
      <c r="O312" s="88"/>
      <c r="P312" s="20"/>
      <c r="Q312" s="88"/>
      <c r="R312" s="20"/>
      <c r="S312" s="20"/>
      <c r="T312" s="20"/>
      <c r="U312" s="88"/>
      <c r="V312" s="20"/>
      <c r="W312" s="20"/>
      <c r="X312" s="20"/>
      <c r="Y312" s="88"/>
      <c r="Z312" s="20"/>
      <c r="AA312" s="88"/>
      <c r="AB312" s="20"/>
      <c r="AC312" s="88"/>
      <c r="AD312" s="20"/>
    </row>
    <row r="313" spans="1:30">
      <c r="A313" s="20"/>
      <c r="B313" s="20"/>
      <c r="C313" s="20"/>
      <c r="D313" s="20"/>
      <c r="E313" s="20"/>
      <c r="F313" s="20"/>
      <c r="G313" s="20"/>
      <c r="H313" s="20"/>
      <c r="I313" s="20"/>
      <c r="J313" s="20"/>
      <c r="K313" s="12"/>
      <c r="L313" s="20"/>
      <c r="M313" s="20"/>
      <c r="N313" s="88"/>
      <c r="O313" s="88"/>
      <c r="P313" s="20"/>
      <c r="Q313" s="88"/>
      <c r="R313" s="20"/>
      <c r="S313" s="20"/>
      <c r="T313" s="20"/>
      <c r="U313" s="88"/>
      <c r="V313" s="20"/>
      <c r="W313" s="20"/>
      <c r="X313" s="20"/>
      <c r="Y313" s="88"/>
      <c r="Z313" s="20"/>
      <c r="AA313" s="88"/>
      <c r="AB313" s="20"/>
      <c r="AC313" s="88"/>
      <c r="AD313" s="20"/>
    </row>
    <row r="314" spans="1:30">
      <c r="A314" s="20"/>
      <c r="B314" s="20"/>
      <c r="C314" s="20"/>
      <c r="D314" s="20"/>
      <c r="E314" s="20"/>
      <c r="F314" s="20"/>
      <c r="G314" s="20"/>
      <c r="H314" s="20"/>
      <c r="I314" s="20"/>
      <c r="J314" s="20"/>
      <c r="K314" s="12"/>
      <c r="L314" s="20"/>
      <c r="M314" s="20"/>
      <c r="N314" s="88"/>
      <c r="O314" s="88"/>
      <c r="P314" s="20"/>
      <c r="Q314" s="88"/>
      <c r="R314" s="20"/>
      <c r="S314" s="20"/>
      <c r="T314" s="20"/>
      <c r="U314" s="88"/>
      <c r="V314" s="20"/>
      <c r="W314" s="20"/>
      <c r="X314" s="20"/>
      <c r="Y314" s="88"/>
      <c r="Z314" s="20"/>
      <c r="AA314" s="88"/>
      <c r="AB314" s="20"/>
      <c r="AC314" s="88"/>
      <c r="AD314" s="20"/>
    </row>
    <row r="315" spans="1:30">
      <c r="A315" s="20"/>
      <c r="B315" s="20"/>
      <c r="C315" s="20"/>
      <c r="D315" s="20"/>
      <c r="E315" s="20"/>
      <c r="F315" s="20"/>
      <c r="G315" s="20"/>
      <c r="H315" s="20"/>
      <c r="I315" s="20"/>
      <c r="J315" s="20"/>
      <c r="K315" s="12"/>
      <c r="L315" s="20"/>
      <c r="M315" s="20"/>
      <c r="N315" s="88"/>
      <c r="O315" s="88"/>
      <c r="P315" s="20"/>
      <c r="Q315" s="88"/>
      <c r="R315" s="20"/>
      <c r="S315" s="20"/>
      <c r="T315" s="20"/>
      <c r="U315" s="88"/>
      <c r="V315" s="20"/>
      <c r="W315" s="20"/>
      <c r="X315" s="20"/>
      <c r="Y315" s="88"/>
      <c r="Z315" s="20"/>
      <c r="AA315" s="88"/>
      <c r="AB315" s="20"/>
      <c r="AC315" s="88"/>
      <c r="AD315" s="20"/>
    </row>
    <row r="316" spans="1:30">
      <c r="A316" s="20"/>
      <c r="B316" s="20"/>
      <c r="C316" s="20"/>
      <c r="D316" s="20"/>
      <c r="E316" s="20"/>
      <c r="F316" s="20"/>
      <c r="G316" s="20"/>
      <c r="H316" s="20"/>
      <c r="I316" s="20"/>
      <c r="J316" s="20"/>
      <c r="K316" s="12"/>
      <c r="L316" s="20"/>
      <c r="M316" s="20"/>
      <c r="N316" s="88"/>
      <c r="O316" s="88"/>
      <c r="P316" s="20"/>
      <c r="Q316" s="88"/>
      <c r="R316" s="20"/>
      <c r="S316" s="20"/>
      <c r="T316" s="20"/>
      <c r="U316" s="88"/>
      <c r="V316" s="20"/>
      <c r="W316" s="20"/>
      <c r="X316" s="20"/>
      <c r="Y316" s="88"/>
      <c r="Z316" s="20"/>
      <c r="AA316" s="88"/>
      <c r="AB316" s="20"/>
      <c r="AC316" s="88"/>
      <c r="AD316" s="20"/>
    </row>
    <row r="317" spans="1:30">
      <c r="A317" s="20"/>
      <c r="B317" s="20"/>
      <c r="C317" s="20"/>
      <c r="D317" s="20"/>
      <c r="E317" s="20"/>
      <c r="F317" s="20"/>
      <c r="G317" s="20"/>
      <c r="H317" s="20"/>
      <c r="I317" s="20"/>
      <c r="J317" s="20"/>
      <c r="K317" s="12"/>
      <c r="L317" s="20"/>
      <c r="M317" s="20"/>
      <c r="N317" s="88"/>
      <c r="O317" s="88"/>
      <c r="P317" s="20"/>
      <c r="Q317" s="88"/>
      <c r="R317" s="20"/>
      <c r="S317" s="20"/>
      <c r="T317" s="20"/>
      <c r="U317" s="88"/>
      <c r="V317" s="20"/>
      <c r="W317" s="20"/>
      <c r="X317" s="20"/>
      <c r="Y317" s="88"/>
      <c r="Z317" s="20"/>
      <c r="AA317" s="88"/>
      <c r="AB317" s="20"/>
      <c r="AC317" s="88"/>
      <c r="AD317" s="20"/>
    </row>
    <row r="318" spans="1:30">
      <c r="A318" s="20"/>
      <c r="B318" s="20"/>
      <c r="C318" s="20"/>
      <c r="D318" s="20"/>
      <c r="E318" s="20"/>
      <c r="F318" s="20"/>
      <c r="G318" s="20"/>
      <c r="H318" s="20"/>
      <c r="I318" s="20"/>
      <c r="J318" s="20"/>
      <c r="K318" s="12"/>
      <c r="L318" s="20"/>
      <c r="M318" s="20"/>
      <c r="N318" s="88"/>
      <c r="O318" s="88"/>
      <c r="P318" s="20"/>
      <c r="Q318" s="88"/>
      <c r="R318" s="20"/>
      <c r="S318" s="20"/>
      <c r="T318" s="20"/>
      <c r="U318" s="88"/>
      <c r="V318" s="20"/>
      <c r="W318" s="20"/>
      <c r="X318" s="20"/>
      <c r="Y318" s="88"/>
      <c r="Z318" s="20"/>
      <c r="AA318" s="88"/>
      <c r="AB318" s="20"/>
      <c r="AC318" s="88"/>
      <c r="AD318" s="20"/>
    </row>
    <row r="319" spans="1:30">
      <c r="A319" s="20"/>
      <c r="B319" s="20"/>
      <c r="C319" s="20"/>
      <c r="D319" s="20"/>
      <c r="E319" s="20"/>
      <c r="F319" s="20"/>
      <c r="G319" s="20"/>
      <c r="H319" s="20"/>
      <c r="I319" s="20"/>
      <c r="J319" s="20"/>
      <c r="K319" s="12"/>
      <c r="L319" s="20"/>
      <c r="M319" s="20"/>
      <c r="N319" s="88"/>
      <c r="O319" s="88"/>
      <c r="P319" s="20"/>
      <c r="Q319" s="88"/>
      <c r="R319" s="20"/>
      <c r="S319" s="20"/>
      <c r="T319" s="20"/>
      <c r="U319" s="88"/>
      <c r="V319" s="20"/>
      <c r="W319" s="20"/>
      <c r="X319" s="20"/>
      <c r="Y319" s="88"/>
      <c r="Z319" s="20"/>
      <c r="AA319" s="88"/>
      <c r="AB319" s="20"/>
      <c r="AC319" s="88"/>
      <c r="AD319" s="20"/>
    </row>
    <row r="320" spans="1:30">
      <c r="A320" s="20"/>
      <c r="B320" s="20"/>
      <c r="C320" s="20"/>
      <c r="D320" s="20"/>
      <c r="E320" s="20"/>
      <c r="F320" s="20"/>
      <c r="G320" s="20"/>
      <c r="H320" s="20"/>
      <c r="I320" s="20"/>
      <c r="J320" s="20"/>
      <c r="K320" s="12"/>
      <c r="L320" s="20"/>
      <c r="M320" s="20"/>
      <c r="N320" s="88"/>
      <c r="O320" s="88"/>
      <c r="P320" s="20"/>
      <c r="Q320" s="88"/>
      <c r="R320" s="20"/>
      <c r="S320" s="20"/>
      <c r="T320" s="20"/>
      <c r="U320" s="88"/>
      <c r="V320" s="20"/>
      <c r="W320" s="20"/>
      <c r="X320" s="20"/>
      <c r="Y320" s="88"/>
      <c r="Z320" s="20"/>
      <c r="AA320" s="88"/>
      <c r="AB320" s="20"/>
      <c r="AC320" s="88"/>
      <c r="AD320" s="20"/>
    </row>
    <row r="321" spans="1:30">
      <c r="A321" s="20"/>
      <c r="B321" s="20"/>
      <c r="C321" s="20"/>
      <c r="D321" s="20"/>
      <c r="E321" s="20"/>
      <c r="F321" s="20"/>
      <c r="G321" s="20"/>
      <c r="H321" s="20"/>
      <c r="I321" s="20"/>
      <c r="J321" s="20"/>
      <c r="K321" s="12"/>
      <c r="L321" s="20"/>
      <c r="M321" s="20"/>
      <c r="N321" s="88"/>
      <c r="O321" s="88"/>
      <c r="P321" s="20"/>
      <c r="Q321" s="88"/>
      <c r="R321" s="20"/>
      <c r="S321" s="20"/>
      <c r="T321" s="20"/>
      <c r="U321" s="88"/>
      <c r="V321" s="20"/>
      <c r="W321" s="20"/>
      <c r="X321" s="20"/>
      <c r="Y321" s="88"/>
      <c r="Z321" s="20"/>
      <c r="AA321" s="88"/>
      <c r="AB321" s="20"/>
      <c r="AC321" s="88"/>
      <c r="AD321" s="20"/>
    </row>
    <row r="322" spans="1:30">
      <c r="A322" s="20"/>
      <c r="B322" s="20"/>
      <c r="C322" s="20"/>
      <c r="D322" s="20"/>
      <c r="E322" s="20"/>
      <c r="F322" s="20"/>
      <c r="G322" s="20"/>
      <c r="H322" s="20"/>
      <c r="I322" s="20"/>
      <c r="J322" s="20"/>
      <c r="K322" s="12"/>
      <c r="L322" s="20"/>
      <c r="M322" s="20"/>
      <c r="N322" s="88"/>
      <c r="O322" s="88"/>
      <c r="P322" s="20"/>
      <c r="Q322" s="88"/>
      <c r="R322" s="20"/>
      <c r="S322" s="20"/>
      <c r="T322" s="20"/>
      <c r="U322" s="88"/>
      <c r="V322" s="20"/>
      <c r="W322" s="20"/>
      <c r="X322" s="20"/>
      <c r="Y322" s="88"/>
      <c r="Z322" s="20"/>
      <c r="AA322" s="88"/>
      <c r="AB322" s="20"/>
      <c r="AC322" s="88"/>
      <c r="AD322" s="20"/>
    </row>
    <row r="323" spans="1:30">
      <c r="A323" s="20"/>
      <c r="B323" s="20"/>
      <c r="C323" s="20"/>
      <c r="D323" s="20"/>
      <c r="E323" s="20"/>
      <c r="F323" s="20"/>
      <c r="G323" s="20"/>
      <c r="H323" s="20"/>
      <c r="I323" s="20"/>
      <c r="J323" s="20"/>
      <c r="K323" s="12"/>
      <c r="L323" s="20"/>
      <c r="M323" s="20"/>
      <c r="N323" s="88"/>
      <c r="O323" s="88"/>
      <c r="P323" s="20"/>
      <c r="Q323" s="88"/>
      <c r="R323" s="20"/>
      <c r="S323" s="20"/>
      <c r="T323" s="20"/>
      <c r="U323" s="88"/>
      <c r="V323" s="20"/>
      <c r="W323" s="20"/>
      <c r="X323" s="20"/>
      <c r="Y323" s="88"/>
      <c r="Z323" s="20"/>
      <c r="AA323" s="88"/>
      <c r="AB323" s="20"/>
      <c r="AC323" s="88"/>
      <c r="AD323" s="20"/>
    </row>
    <row r="324" spans="1:30">
      <c r="A324" s="20"/>
      <c r="B324" s="20"/>
      <c r="C324" s="20"/>
      <c r="D324" s="20"/>
      <c r="E324" s="20"/>
      <c r="F324" s="20"/>
      <c r="G324" s="20"/>
      <c r="H324" s="20"/>
      <c r="I324" s="20"/>
      <c r="J324" s="20"/>
      <c r="K324" s="12"/>
      <c r="L324" s="20"/>
      <c r="M324" s="20"/>
      <c r="N324" s="88"/>
      <c r="O324" s="88"/>
      <c r="P324" s="20"/>
      <c r="Q324" s="88"/>
      <c r="R324" s="20"/>
      <c r="S324" s="20"/>
      <c r="T324" s="20"/>
      <c r="U324" s="88"/>
      <c r="V324" s="20"/>
      <c r="W324" s="20"/>
      <c r="X324" s="20"/>
      <c r="Y324" s="88"/>
      <c r="Z324" s="20"/>
      <c r="AA324" s="88"/>
      <c r="AB324" s="20"/>
      <c r="AC324" s="88"/>
      <c r="AD324" s="20"/>
    </row>
    <row r="325" spans="1:30">
      <c r="A325" s="20"/>
      <c r="B325" s="20"/>
      <c r="C325" s="20"/>
      <c r="D325" s="20"/>
      <c r="E325" s="20"/>
      <c r="F325" s="20"/>
      <c r="G325" s="20"/>
      <c r="H325" s="20"/>
      <c r="I325" s="20"/>
      <c r="J325" s="20"/>
      <c r="K325" s="12"/>
      <c r="L325" s="20"/>
      <c r="M325" s="20"/>
      <c r="N325" s="88"/>
      <c r="O325" s="88"/>
      <c r="P325" s="20"/>
      <c r="Q325" s="88"/>
      <c r="R325" s="20"/>
      <c r="S325" s="20"/>
      <c r="T325" s="20"/>
      <c r="U325" s="88"/>
      <c r="V325" s="20"/>
      <c r="W325" s="20"/>
      <c r="X325" s="20"/>
      <c r="Y325" s="88"/>
      <c r="Z325" s="20"/>
      <c r="AA325" s="88"/>
      <c r="AB325" s="20"/>
      <c r="AC325" s="88"/>
      <c r="AD325" s="20"/>
    </row>
    <row r="326" spans="1:30">
      <c r="A326" s="20"/>
      <c r="B326" s="20"/>
      <c r="C326" s="20"/>
      <c r="D326" s="20"/>
      <c r="E326" s="20"/>
      <c r="F326" s="20"/>
      <c r="G326" s="20"/>
      <c r="H326" s="20"/>
      <c r="I326" s="20"/>
      <c r="J326" s="20"/>
      <c r="K326" s="12"/>
      <c r="L326" s="20"/>
      <c r="M326" s="20"/>
      <c r="N326" s="88"/>
      <c r="O326" s="88"/>
      <c r="P326" s="20"/>
      <c r="Q326" s="88"/>
      <c r="R326" s="20"/>
      <c r="S326" s="20"/>
      <c r="T326" s="20"/>
      <c r="U326" s="88"/>
      <c r="V326" s="20"/>
      <c r="W326" s="20"/>
      <c r="X326" s="20"/>
      <c r="Y326" s="88"/>
      <c r="Z326" s="20"/>
      <c r="AA326" s="88"/>
      <c r="AB326" s="20"/>
      <c r="AC326" s="88"/>
      <c r="AD326" s="20"/>
    </row>
    <row r="327" spans="1:30">
      <c r="A327" s="20"/>
      <c r="B327" s="20"/>
      <c r="C327" s="20"/>
      <c r="D327" s="20"/>
      <c r="E327" s="20"/>
      <c r="F327" s="20"/>
      <c r="G327" s="20"/>
      <c r="H327" s="20"/>
      <c r="I327" s="20"/>
      <c r="J327" s="20"/>
      <c r="K327" s="12"/>
      <c r="L327" s="20"/>
      <c r="M327" s="20"/>
      <c r="N327" s="88"/>
      <c r="O327" s="88"/>
      <c r="P327" s="20"/>
      <c r="Q327" s="88"/>
      <c r="R327" s="20"/>
      <c r="S327" s="20"/>
      <c r="T327" s="20"/>
      <c r="U327" s="88"/>
      <c r="V327" s="20"/>
      <c r="W327" s="20"/>
      <c r="X327" s="20"/>
      <c r="Y327" s="88"/>
      <c r="Z327" s="20"/>
      <c r="AA327" s="88"/>
      <c r="AB327" s="20"/>
      <c r="AC327" s="88"/>
      <c r="AD327" s="20"/>
    </row>
    <row r="328" spans="1:30">
      <c r="A328" s="20"/>
      <c r="B328" s="20"/>
      <c r="C328" s="20"/>
      <c r="D328" s="20"/>
      <c r="E328" s="20"/>
      <c r="F328" s="20"/>
      <c r="G328" s="20"/>
      <c r="H328" s="20"/>
      <c r="I328" s="20"/>
      <c r="J328" s="20"/>
      <c r="K328" s="12"/>
      <c r="L328" s="20"/>
      <c r="M328" s="20"/>
      <c r="N328" s="88"/>
      <c r="O328" s="88"/>
      <c r="P328" s="20"/>
      <c r="Q328" s="88"/>
      <c r="R328" s="20"/>
      <c r="S328" s="20"/>
      <c r="T328" s="20"/>
      <c r="U328" s="88"/>
      <c r="V328" s="20"/>
      <c r="W328" s="20"/>
      <c r="X328" s="20"/>
      <c r="Y328" s="88"/>
      <c r="Z328" s="20"/>
      <c r="AA328" s="88"/>
      <c r="AB328" s="20"/>
      <c r="AC328" s="88"/>
      <c r="AD328" s="20"/>
    </row>
    <row r="329" spans="1:30">
      <c r="A329" s="20"/>
      <c r="B329" s="20"/>
      <c r="C329" s="20"/>
      <c r="D329" s="20"/>
      <c r="E329" s="20"/>
      <c r="F329" s="20"/>
      <c r="G329" s="20"/>
      <c r="H329" s="20"/>
      <c r="I329" s="20"/>
      <c r="J329" s="20"/>
      <c r="K329" s="12"/>
      <c r="L329" s="20"/>
      <c r="M329" s="20"/>
      <c r="N329" s="88"/>
      <c r="O329" s="88"/>
      <c r="P329" s="20"/>
      <c r="Q329" s="88"/>
      <c r="R329" s="20"/>
      <c r="S329" s="20"/>
      <c r="T329" s="20"/>
      <c r="U329" s="88"/>
      <c r="V329" s="20"/>
      <c r="W329" s="20"/>
      <c r="X329" s="20"/>
      <c r="Y329" s="88"/>
      <c r="Z329" s="20"/>
      <c r="AA329" s="88"/>
      <c r="AB329" s="20"/>
      <c r="AC329" s="88"/>
      <c r="AD329" s="20"/>
    </row>
    <row r="330" spans="1:30">
      <c r="A330" s="20"/>
      <c r="B330" s="20"/>
      <c r="C330" s="20"/>
      <c r="D330" s="20"/>
      <c r="E330" s="20"/>
      <c r="F330" s="20"/>
      <c r="G330" s="20"/>
      <c r="H330" s="20"/>
      <c r="I330" s="20"/>
      <c r="J330" s="20"/>
      <c r="K330" s="12"/>
      <c r="L330" s="20"/>
      <c r="M330" s="20"/>
      <c r="N330" s="88"/>
      <c r="O330" s="88"/>
      <c r="P330" s="20"/>
      <c r="Q330" s="88"/>
      <c r="R330" s="20"/>
      <c r="S330" s="20"/>
      <c r="T330" s="20"/>
      <c r="U330" s="88"/>
      <c r="V330" s="20"/>
      <c r="W330" s="20"/>
      <c r="X330" s="20"/>
      <c r="Y330" s="88"/>
      <c r="Z330" s="20"/>
      <c r="AA330" s="88"/>
      <c r="AB330" s="20"/>
      <c r="AC330" s="88"/>
      <c r="AD330" s="20"/>
    </row>
    <row r="331" spans="1:30">
      <c r="A331" s="20"/>
      <c r="B331" s="20"/>
      <c r="C331" s="20"/>
      <c r="D331" s="20"/>
      <c r="E331" s="20"/>
      <c r="F331" s="20"/>
      <c r="G331" s="20"/>
      <c r="H331" s="20"/>
      <c r="I331" s="20"/>
      <c r="J331" s="20"/>
      <c r="K331" s="12"/>
      <c r="L331" s="20"/>
      <c r="M331" s="20"/>
      <c r="N331" s="88"/>
      <c r="O331" s="88"/>
      <c r="P331" s="20"/>
      <c r="Q331" s="88"/>
      <c r="R331" s="20"/>
      <c r="S331" s="20"/>
      <c r="T331" s="20"/>
      <c r="U331" s="88"/>
      <c r="V331" s="20"/>
      <c r="W331" s="20"/>
      <c r="X331" s="20"/>
      <c r="Y331" s="88"/>
      <c r="Z331" s="20"/>
      <c r="AA331" s="88"/>
      <c r="AB331" s="20"/>
      <c r="AC331" s="88"/>
      <c r="AD331" s="20"/>
    </row>
    <row r="332" spans="1:30">
      <c r="A332" s="20"/>
      <c r="B332" s="20"/>
      <c r="C332" s="20"/>
      <c r="D332" s="20"/>
      <c r="E332" s="20"/>
      <c r="F332" s="20"/>
      <c r="G332" s="20"/>
      <c r="H332" s="20"/>
      <c r="I332" s="20"/>
      <c r="J332" s="20"/>
      <c r="K332" s="12"/>
      <c r="L332" s="20"/>
      <c r="M332" s="20"/>
      <c r="N332" s="88"/>
      <c r="O332" s="88"/>
      <c r="P332" s="20"/>
      <c r="Q332" s="88"/>
      <c r="R332" s="20"/>
      <c r="S332" s="20"/>
      <c r="T332" s="20"/>
      <c r="U332" s="88"/>
      <c r="V332" s="20"/>
      <c r="W332" s="20"/>
      <c r="X332" s="20"/>
      <c r="Y332" s="88"/>
      <c r="Z332" s="20"/>
      <c r="AA332" s="88"/>
      <c r="AB332" s="20"/>
      <c r="AC332" s="88"/>
      <c r="AD332" s="20"/>
    </row>
    <row r="333" spans="1:30">
      <c r="A333" s="20"/>
      <c r="B333" s="20"/>
      <c r="C333" s="20"/>
      <c r="D333" s="20"/>
      <c r="E333" s="20"/>
      <c r="F333" s="20"/>
      <c r="G333" s="20"/>
      <c r="H333" s="20"/>
      <c r="I333" s="20"/>
      <c r="J333" s="20"/>
      <c r="K333" s="12"/>
      <c r="L333" s="20"/>
      <c r="M333" s="20"/>
      <c r="N333" s="88"/>
      <c r="O333" s="88"/>
      <c r="P333" s="20"/>
      <c r="Q333" s="88"/>
      <c r="R333" s="20"/>
      <c r="S333" s="20"/>
      <c r="T333" s="20"/>
      <c r="U333" s="88"/>
      <c r="V333" s="20"/>
      <c r="W333" s="20"/>
      <c r="X333" s="20"/>
      <c r="Y333" s="88"/>
      <c r="Z333" s="20"/>
      <c r="AA333" s="88"/>
      <c r="AB333" s="20"/>
      <c r="AC333" s="88"/>
      <c r="AD333" s="20"/>
    </row>
    <row r="334" spans="1:30">
      <c r="A334" s="20"/>
      <c r="B334" s="20"/>
      <c r="C334" s="20"/>
      <c r="D334" s="20"/>
      <c r="E334" s="20"/>
      <c r="F334" s="20"/>
      <c r="G334" s="20"/>
      <c r="H334" s="20"/>
      <c r="I334" s="20"/>
      <c r="J334" s="20"/>
      <c r="K334" s="12"/>
      <c r="L334" s="20"/>
      <c r="M334" s="20"/>
      <c r="N334" s="88"/>
      <c r="O334" s="88"/>
      <c r="P334" s="20"/>
      <c r="Q334" s="88"/>
      <c r="R334" s="20"/>
      <c r="S334" s="20"/>
      <c r="T334" s="20"/>
      <c r="U334" s="88"/>
      <c r="V334" s="20"/>
      <c r="W334" s="20"/>
      <c r="X334" s="20"/>
      <c r="Y334" s="88"/>
      <c r="Z334" s="20"/>
      <c r="AA334" s="88"/>
      <c r="AB334" s="20"/>
      <c r="AC334" s="88"/>
      <c r="AD334" s="20"/>
    </row>
    <row r="335" spans="1:30">
      <c r="A335" s="20"/>
      <c r="B335" s="20"/>
      <c r="C335" s="20"/>
      <c r="D335" s="20"/>
      <c r="E335" s="20"/>
      <c r="F335" s="20"/>
      <c r="G335" s="20"/>
      <c r="H335" s="20"/>
      <c r="I335" s="20"/>
      <c r="J335" s="20"/>
      <c r="K335" s="12"/>
      <c r="L335" s="20"/>
      <c r="M335" s="20"/>
      <c r="N335" s="88"/>
      <c r="O335" s="88"/>
      <c r="P335" s="20"/>
      <c r="Q335" s="88"/>
      <c r="R335" s="20"/>
      <c r="S335" s="20"/>
      <c r="T335" s="20"/>
      <c r="U335" s="88"/>
      <c r="V335" s="20"/>
      <c r="W335" s="20"/>
      <c r="X335" s="20"/>
      <c r="Y335" s="88"/>
      <c r="Z335" s="20"/>
      <c r="AA335" s="88"/>
      <c r="AB335" s="20"/>
      <c r="AC335" s="88"/>
      <c r="AD335" s="20"/>
    </row>
    <row r="336" spans="1:30">
      <c r="A336" s="20"/>
      <c r="B336" s="20"/>
      <c r="C336" s="20"/>
      <c r="D336" s="20"/>
      <c r="E336" s="20"/>
      <c r="F336" s="20"/>
      <c r="G336" s="20"/>
      <c r="H336" s="20"/>
      <c r="I336" s="20"/>
      <c r="J336" s="20"/>
      <c r="K336" s="12"/>
      <c r="L336" s="20"/>
      <c r="M336" s="20"/>
      <c r="N336" s="88"/>
      <c r="O336" s="88"/>
      <c r="P336" s="20"/>
      <c r="Q336" s="88"/>
      <c r="R336" s="20"/>
      <c r="S336" s="20"/>
      <c r="T336" s="20"/>
      <c r="U336" s="88"/>
      <c r="V336" s="20"/>
      <c r="W336" s="20"/>
      <c r="X336" s="20"/>
      <c r="Y336" s="88"/>
      <c r="Z336" s="20"/>
      <c r="AA336" s="88"/>
      <c r="AB336" s="20"/>
      <c r="AC336" s="88"/>
      <c r="AD336" s="20"/>
    </row>
    <row r="337" spans="1:30">
      <c r="A337" s="20"/>
      <c r="B337" s="20"/>
      <c r="C337" s="20"/>
      <c r="D337" s="20"/>
      <c r="E337" s="20"/>
      <c r="F337" s="20"/>
      <c r="G337" s="20"/>
      <c r="H337" s="20"/>
      <c r="I337" s="20"/>
      <c r="J337" s="20"/>
      <c r="K337" s="12"/>
      <c r="L337" s="20"/>
      <c r="M337" s="20"/>
      <c r="N337" s="88"/>
      <c r="O337" s="88"/>
      <c r="P337" s="20"/>
      <c r="Q337" s="88"/>
      <c r="R337" s="20"/>
      <c r="S337" s="20"/>
      <c r="T337" s="20"/>
      <c r="U337" s="88"/>
      <c r="V337" s="20"/>
      <c r="W337" s="20"/>
      <c r="X337" s="20"/>
      <c r="Y337" s="88"/>
      <c r="Z337" s="20"/>
      <c r="AA337" s="88"/>
      <c r="AB337" s="20"/>
      <c r="AC337" s="88"/>
      <c r="AD337" s="20"/>
    </row>
    <row r="338" spans="1:30">
      <c r="A338" s="20"/>
      <c r="B338" s="20"/>
      <c r="C338" s="20"/>
      <c r="D338" s="20"/>
      <c r="E338" s="20"/>
      <c r="F338" s="20"/>
      <c r="G338" s="20"/>
      <c r="H338" s="20"/>
      <c r="I338" s="20"/>
      <c r="J338" s="20"/>
      <c r="K338" s="12"/>
      <c r="L338" s="20"/>
      <c r="M338" s="20"/>
      <c r="N338" s="88"/>
      <c r="O338" s="88"/>
      <c r="P338" s="20"/>
      <c r="Q338" s="88"/>
      <c r="R338" s="20"/>
      <c r="S338" s="20"/>
      <c r="T338" s="20"/>
      <c r="U338" s="88"/>
      <c r="V338" s="20"/>
      <c r="W338" s="20"/>
      <c r="X338" s="20"/>
      <c r="Y338" s="88"/>
      <c r="Z338" s="20"/>
      <c r="AA338" s="88"/>
      <c r="AB338" s="20"/>
      <c r="AC338" s="88"/>
      <c r="AD338" s="20"/>
    </row>
    <row r="339" spans="1:30">
      <c r="A339" s="20"/>
      <c r="B339" s="20"/>
      <c r="C339" s="20"/>
      <c r="D339" s="20"/>
      <c r="E339" s="20"/>
      <c r="F339" s="20"/>
      <c r="G339" s="20"/>
      <c r="H339" s="20"/>
      <c r="I339" s="20"/>
      <c r="J339" s="20"/>
      <c r="K339" s="12"/>
      <c r="L339" s="20"/>
      <c r="M339" s="20"/>
      <c r="N339" s="88"/>
      <c r="O339" s="88"/>
      <c r="P339" s="20"/>
      <c r="Q339" s="88"/>
      <c r="R339" s="20"/>
      <c r="S339" s="20"/>
      <c r="T339" s="20"/>
      <c r="U339" s="88"/>
      <c r="V339" s="20"/>
      <c r="W339" s="20"/>
      <c r="X339" s="20"/>
      <c r="Y339" s="88"/>
      <c r="Z339" s="20"/>
      <c r="AA339" s="88"/>
      <c r="AB339" s="20"/>
      <c r="AC339" s="88"/>
      <c r="AD339" s="20"/>
    </row>
    <row r="340" spans="1:30">
      <c r="A340" s="20"/>
      <c r="B340" s="20"/>
      <c r="C340" s="20"/>
      <c r="D340" s="20"/>
      <c r="E340" s="20"/>
      <c r="F340" s="20"/>
      <c r="G340" s="20"/>
      <c r="H340" s="20"/>
      <c r="I340" s="20"/>
      <c r="J340" s="20"/>
      <c r="K340" s="12"/>
      <c r="L340" s="20"/>
      <c r="M340" s="20"/>
      <c r="N340" s="88"/>
      <c r="O340" s="88"/>
      <c r="P340" s="20"/>
      <c r="Q340" s="88"/>
      <c r="R340" s="20"/>
      <c r="S340" s="20"/>
      <c r="T340" s="20"/>
      <c r="U340" s="88"/>
      <c r="V340" s="20"/>
      <c r="W340" s="20"/>
      <c r="X340" s="20"/>
      <c r="Y340" s="88"/>
      <c r="Z340" s="20"/>
      <c r="AA340" s="88"/>
      <c r="AB340" s="20"/>
      <c r="AC340" s="88"/>
      <c r="AD340" s="20"/>
    </row>
    <row r="341" spans="1:30">
      <c r="A341" s="20"/>
      <c r="B341" s="20"/>
      <c r="C341" s="20"/>
      <c r="D341" s="20"/>
      <c r="E341" s="20"/>
      <c r="F341" s="20"/>
      <c r="G341" s="20"/>
      <c r="H341" s="20"/>
      <c r="I341" s="20"/>
      <c r="J341" s="20"/>
      <c r="K341" s="12"/>
      <c r="L341" s="20"/>
      <c r="M341" s="20"/>
      <c r="N341" s="88"/>
      <c r="O341" s="88"/>
      <c r="P341" s="20"/>
      <c r="Q341" s="88"/>
      <c r="R341" s="20"/>
      <c r="S341" s="20"/>
      <c r="T341" s="20"/>
      <c r="U341" s="88"/>
      <c r="V341" s="20"/>
      <c r="W341" s="20"/>
      <c r="X341" s="20"/>
      <c r="Y341" s="88"/>
      <c r="Z341" s="20"/>
      <c r="AA341" s="88"/>
      <c r="AB341" s="20"/>
      <c r="AC341" s="88"/>
      <c r="AD341" s="20"/>
    </row>
    <row r="342" spans="1:30">
      <c r="A342" s="20"/>
      <c r="B342" s="20"/>
      <c r="C342" s="20"/>
      <c r="D342" s="20"/>
      <c r="E342" s="20"/>
      <c r="F342" s="20"/>
      <c r="G342" s="20"/>
      <c r="H342" s="20"/>
      <c r="I342" s="20"/>
      <c r="J342" s="20"/>
      <c r="K342" s="12"/>
      <c r="L342" s="20"/>
      <c r="M342" s="20"/>
      <c r="N342" s="88"/>
      <c r="O342" s="88"/>
      <c r="P342" s="20"/>
      <c r="Q342" s="88"/>
      <c r="R342" s="20"/>
      <c r="S342" s="20"/>
      <c r="T342" s="20"/>
      <c r="U342" s="88"/>
      <c r="V342" s="20"/>
      <c r="W342" s="20"/>
      <c r="X342" s="20"/>
      <c r="Y342" s="88"/>
      <c r="Z342" s="20"/>
      <c r="AA342" s="88"/>
      <c r="AB342" s="20"/>
      <c r="AC342" s="88"/>
      <c r="AD342" s="20"/>
    </row>
    <row r="343" spans="1:30">
      <c r="A343" s="20"/>
      <c r="B343" s="20"/>
      <c r="C343" s="20"/>
      <c r="D343" s="20"/>
      <c r="E343" s="20"/>
      <c r="F343" s="20"/>
      <c r="G343" s="20"/>
      <c r="H343" s="20"/>
      <c r="I343" s="20"/>
      <c r="J343" s="20"/>
      <c r="K343" s="12"/>
      <c r="L343" s="20"/>
      <c r="M343" s="20"/>
      <c r="N343" s="88"/>
      <c r="O343" s="88"/>
      <c r="P343" s="20"/>
      <c r="Q343" s="88"/>
      <c r="R343" s="20"/>
      <c r="S343" s="20"/>
      <c r="T343" s="20"/>
      <c r="U343" s="88"/>
      <c r="V343" s="20"/>
      <c r="W343" s="20"/>
      <c r="X343" s="20"/>
      <c r="Y343" s="88"/>
      <c r="Z343" s="20"/>
      <c r="AA343" s="88"/>
      <c r="AB343" s="20"/>
      <c r="AC343" s="88"/>
      <c r="AD343" s="20"/>
    </row>
    <row r="344" spans="1:30">
      <c r="A344" s="20"/>
      <c r="B344" s="20"/>
      <c r="C344" s="20"/>
      <c r="D344" s="20"/>
      <c r="E344" s="20"/>
      <c r="F344" s="20"/>
      <c r="G344" s="20"/>
      <c r="H344" s="20"/>
      <c r="I344" s="20"/>
      <c r="J344" s="20"/>
      <c r="K344" s="12"/>
      <c r="L344" s="20"/>
      <c r="M344" s="20"/>
      <c r="N344" s="88"/>
      <c r="O344" s="88"/>
      <c r="P344" s="20"/>
      <c r="Q344" s="88"/>
      <c r="R344" s="20"/>
      <c r="S344" s="20"/>
      <c r="T344" s="20"/>
      <c r="U344" s="88"/>
      <c r="V344" s="20"/>
      <c r="W344" s="20"/>
      <c r="X344" s="20"/>
      <c r="Y344" s="88"/>
      <c r="Z344" s="20"/>
      <c r="AA344" s="88"/>
      <c r="AB344" s="20"/>
      <c r="AC344" s="88"/>
      <c r="AD344" s="20"/>
    </row>
    <row r="345" spans="1:30">
      <c r="A345" s="20"/>
      <c r="B345" s="20"/>
      <c r="C345" s="20"/>
      <c r="D345" s="20"/>
      <c r="E345" s="20"/>
      <c r="F345" s="20"/>
      <c r="G345" s="20"/>
      <c r="H345" s="20"/>
      <c r="I345" s="20"/>
      <c r="J345" s="20"/>
      <c r="K345" s="12"/>
      <c r="L345" s="20"/>
      <c r="M345" s="20"/>
      <c r="N345" s="88"/>
      <c r="O345" s="88"/>
      <c r="P345" s="20"/>
      <c r="Q345" s="88"/>
      <c r="R345" s="20"/>
      <c r="S345" s="20"/>
      <c r="T345" s="20"/>
      <c r="U345" s="88"/>
      <c r="V345" s="20"/>
      <c r="W345" s="20"/>
      <c r="X345" s="20"/>
      <c r="Y345" s="88"/>
      <c r="Z345" s="20"/>
      <c r="AA345" s="88"/>
      <c r="AB345" s="20"/>
      <c r="AC345" s="88"/>
      <c r="AD345" s="20"/>
    </row>
    <row r="346" spans="1:30">
      <c r="A346" s="20"/>
      <c r="B346" s="20"/>
      <c r="C346" s="20"/>
      <c r="D346" s="20"/>
      <c r="E346" s="20"/>
      <c r="F346" s="20"/>
      <c r="G346" s="20"/>
      <c r="H346" s="20"/>
      <c r="I346" s="20"/>
      <c r="J346" s="20"/>
      <c r="K346" s="12"/>
      <c r="L346" s="20"/>
      <c r="M346" s="20"/>
      <c r="N346" s="88"/>
      <c r="O346" s="88"/>
      <c r="P346" s="20"/>
      <c r="Q346" s="88"/>
      <c r="R346" s="20"/>
      <c r="S346" s="20"/>
      <c r="T346" s="20"/>
      <c r="U346" s="88"/>
      <c r="V346" s="20"/>
      <c r="W346" s="20"/>
      <c r="X346" s="20"/>
      <c r="Y346" s="88"/>
      <c r="Z346" s="20"/>
      <c r="AA346" s="88"/>
      <c r="AB346" s="20"/>
      <c r="AC346" s="88"/>
      <c r="AD346" s="20"/>
    </row>
    <row r="347" spans="1:30">
      <c r="A347" s="20"/>
      <c r="B347" s="20"/>
      <c r="C347" s="20"/>
      <c r="D347" s="20"/>
      <c r="E347" s="20"/>
      <c r="F347" s="20"/>
      <c r="G347" s="20"/>
      <c r="H347" s="20"/>
      <c r="I347" s="20"/>
      <c r="J347" s="20"/>
      <c r="K347" s="12"/>
      <c r="L347" s="20"/>
      <c r="M347" s="20"/>
      <c r="N347" s="88"/>
      <c r="O347" s="88"/>
      <c r="P347" s="20"/>
      <c r="Q347" s="88"/>
      <c r="R347" s="20"/>
      <c r="S347" s="20"/>
      <c r="T347" s="20"/>
      <c r="U347" s="88"/>
      <c r="V347" s="20"/>
      <c r="W347" s="20"/>
      <c r="X347" s="20"/>
      <c r="Y347" s="88"/>
      <c r="Z347" s="20"/>
      <c r="AA347" s="88"/>
      <c r="AB347" s="20"/>
      <c r="AC347" s="88"/>
      <c r="AD347" s="20"/>
    </row>
    <row r="348" spans="1:30">
      <c r="A348" s="20"/>
      <c r="B348" s="20"/>
      <c r="C348" s="20"/>
      <c r="D348" s="20"/>
      <c r="E348" s="20"/>
      <c r="F348" s="20"/>
      <c r="G348" s="20"/>
      <c r="H348" s="20"/>
      <c r="I348" s="20"/>
      <c r="J348" s="20"/>
      <c r="K348" s="12"/>
      <c r="L348" s="20"/>
      <c r="M348" s="20"/>
      <c r="N348" s="88"/>
      <c r="O348" s="88"/>
      <c r="P348" s="20"/>
      <c r="Q348" s="88"/>
      <c r="R348" s="20"/>
      <c r="S348" s="20"/>
      <c r="T348" s="20"/>
      <c r="U348" s="88"/>
      <c r="V348" s="20"/>
      <c r="W348" s="20"/>
      <c r="X348" s="20"/>
      <c r="Y348" s="88"/>
      <c r="Z348" s="20"/>
      <c r="AA348" s="88"/>
      <c r="AB348" s="20"/>
      <c r="AC348" s="88"/>
      <c r="AD348" s="20"/>
    </row>
    <row r="349" spans="1:30">
      <c r="A349" s="20"/>
      <c r="B349" s="20"/>
      <c r="C349" s="20"/>
      <c r="D349" s="20"/>
      <c r="E349" s="20"/>
      <c r="F349" s="20"/>
      <c r="G349" s="20"/>
      <c r="H349" s="20"/>
      <c r="I349" s="20"/>
      <c r="J349" s="20"/>
      <c r="K349" s="12"/>
      <c r="L349" s="20"/>
      <c r="M349" s="20"/>
      <c r="N349" s="88"/>
      <c r="O349" s="88"/>
      <c r="P349" s="20"/>
      <c r="Q349" s="88"/>
      <c r="R349" s="20"/>
      <c r="S349" s="20"/>
      <c r="T349" s="20"/>
      <c r="U349" s="88"/>
      <c r="V349" s="20"/>
      <c r="W349" s="20"/>
      <c r="X349" s="20"/>
      <c r="Y349" s="88"/>
      <c r="Z349" s="20"/>
      <c r="AA349" s="88"/>
      <c r="AB349" s="20"/>
      <c r="AC349" s="88"/>
      <c r="AD349" s="20"/>
    </row>
    <row r="350" spans="1:30">
      <c r="A350" s="20"/>
      <c r="B350" s="20"/>
      <c r="C350" s="20"/>
      <c r="D350" s="20"/>
      <c r="E350" s="20"/>
      <c r="F350" s="20"/>
      <c r="G350" s="20"/>
      <c r="H350" s="20"/>
      <c r="I350" s="20"/>
      <c r="J350" s="20"/>
      <c r="K350" s="12"/>
      <c r="L350" s="20"/>
      <c r="M350" s="20"/>
      <c r="N350" s="88"/>
      <c r="O350" s="88"/>
      <c r="P350" s="20"/>
      <c r="Q350" s="88"/>
      <c r="R350" s="20"/>
      <c r="S350" s="20"/>
      <c r="T350" s="20"/>
      <c r="U350" s="88"/>
      <c r="V350" s="20"/>
      <c r="W350" s="20"/>
      <c r="X350" s="20"/>
      <c r="Y350" s="88"/>
      <c r="Z350" s="20"/>
      <c r="AA350" s="88"/>
      <c r="AB350" s="20"/>
      <c r="AC350" s="88"/>
      <c r="AD350" s="20"/>
    </row>
    <row r="351" spans="1:30">
      <c r="A351" s="20"/>
      <c r="B351" s="20"/>
      <c r="C351" s="20"/>
      <c r="D351" s="20"/>
      <c r="E351" s="20"/>
      <c r="F351" s="20"/>
      <c r="G351" s="20"/>
      <c r="H351" s="20"/>
      <c r="I351" s="20"/>
      <c r="J351" s="20"/>
      <c r="K351" s="12"/>
      <c r="L351" s="20"/>
      <c r="M351" s="20"/>
      <c r="N351" s="88"/>
      <c r="O351" s="88"/>
      <c r="P351" s="20"/>
      <c r="Q351" s="88"/>
      <c r="R351" s="20"/>
      <c r="S351" s="20"/>
      <c r="T351" s="20"/>
      <c r="U351" s="88"/>
      <c r="V351" s="20"/>
      <c r="W351" s="20"/>
      <c r="X351" s="20"/>
      <c r="Y351" s="88"/>
      <c r="Z351" s="20"/>
      <c r="AA351" s="88"/>
      <c r="AB351" s="20"/>
      <c r="AC351" s="88"/>
      <c r="AD351" s="20"/>
    </row>
    <row r="352" spans="1:30">
      <c r="A352" s="20"/>
      <c r="B352" s="20"/>
      <c r="C352" s="20"/>
      <c r="D352" s="20"/>
      <c r="E352" s="20"/>
      <c r="F352" s="20"/>
      <c r="G352" s="20"/>
      <c r="H352" s="20"/>
      <c r="I352" s="20"/>
      <c r="J352" s="20"/>
      <c r="K352" s="12"/>
      <c r="L352" s="20"/>
      <c r="M352" s="20"/>
      <c r="N352" s="88"/>
      <c r="O352" s="88"/>
      <c r="P352" s="20"/>
      <c r="Q352" s="88"/>
      <c r="R352" s="20"/>
      <c r="S352" s="20"/>
      <c r="T352" s="20"/>
      <c r="U352" s="88"/>
      <c r="V352" s="20"/>
      <c r="W352" s="20"/>
      <c r="X352" s="20"/>
      <c r="Y352" s="88"/>
      <c r="Z352" s="20"/>
      <c r="AA352" s="88"/>
      <c r="AB352" s="20"/>
      <c r="AC352" s="88"/>
      <c r="AD352" s="20"/>
    </row>
    <row r="353" spans="1:30">
      <c r="A353" s="20"/>
      <c r="B353" s="20"/>
      <c r="C353" s="20"/>
      <c r="D353" s="20"/>
      <c r="E353" s="20"/>
      <c r="F353" s="20"/>
      <c r="G353" s="20"/>
      <c r="H353" s="20"/>
      <c r="I353" s="20"/>
      <c r="J353" s="20"/>
      <c r="K353" s="12"/>
      <c r="L353" s="20"/>
      <c r="M353" s="20"/>
      <c r="N353" s="88"/>
      <c r="O353" s="88"/>
      <c r="P353" s="20"/>
      <c r="Q353" s="88"/>
      <c r="R353" s="20"/>
      <c r="S353" s="20"/>
      <c r="T353" s="20"/>
      <c r="U353" s="88"/>
      <c r="V353" s="20"/>
      <c r="W353" s="20"/>
      <c r="X353" s="20"/>
      <c r="Y353" s="88"/>
      <c r="Z353" s="20"/>
      <c r="AA353" s="88"/>
      <c r="AB353" s="20"/>
      <c r="AC353" s="88"/>
      <c r="AD353" s="20"/>
    </row>
    <row r="354" spans="1:30">
      <c r="A354" s="20"/>
      <c r="B354" s="20"/>
      <c r="C354" s="20"/>
      <c r="D354" s="20"/>
      <c r="E354" s="20"/>
      <c r="F354" s="20"/>
      <c r="G354" s="20"/>
      <c r="H354" s="20"/>
      <c r="I354" s="20"/>
      <c r="J354" s="20"/>
      <c r="K354" s="12"/>
      <c r="L354" s="20"/>
      <c r="M354" s="20"/>
      <c r="N354" s="88"/>
      <c r="O354" s="88"/>
      <c r="P354" s="20"/>
      <c r="Q354" s="88"/>
      <c r="R354" s="20"/>
      <c r="S354" s="20"/>
      <c r="T354" s="20"/>
      <c r="U354" s="88"/>
      <c r="V354" s="20"/>
      <c r="W354" s="20"/>
      <c r="X354" s="20"/>
      <c r="Y354" s="88"/>
      <c r="Z354" s="20"/>
      <c r="AA354" s="88"/>
      <c r="AB354" s="20"/>
      <c r="AC354" s="88"/>
      <c r="AD354" s="20"/>
    </row>
    <row r="355" spans="1:30">
      <c r="A355" s="20"/>
      <c r="B355" s="20"/>
      <c r="C355" s="20"/>
      <c r="D355" s="20"/>
      <c r="E355" s="20"/>
      <c r="F355" s="20"/>
      <c r="G355" s="20"/>
      <c r="H355" s="20"/>
      <c r="I355" s="20"/>
      <c r="J355" s="20"/>
      <c r="K355" s="12"/>
      <c r="L355" s="20"/>
      <c r="M355" s="20"/>
      <c r="N355" s="88"/>
      <c r="O355" s="88"/>
      <c r="P355" s="20"/>
      <c r="Q355" s="88"/>
      <c r="R355" s="20"/>
      <c r="S355" s="20"/>
      <c r="T355" s="20"/>
      <c r="U355" s="88"/>
      <c r="V355" s="20"/>
      <c r="W355" s="20"/>
      <c r="X355" s="20"/>
      <c r="Y355" s="88"/>
      <c r="Z355" s="20"/>
      <c r="AA355" s="88"/>
      <c r="AB355" s="20"/>
      <c r="AC355" s="88"/>
      <c r="AD355" s="20"/>
    </row>
    <row r="356" spans="1:30">
      <c r="A356" s="20"/>
      <c r="B356" s="20"/>
      <c r="C356" s="20"/>
      <c r="D356" s="20"/>
      <c r="E356" s="20"/>
      <c r="F356" s="20"/>
      <c r="G356" s="20"/>
      <c r="H356" s="20"/>
      <c r="I356" s="20"/>
      <c r="J356" s="20"/>
      <c r="K356" s="12"/>
      <c r="L356" s="20"/>
      <c r="M356" s="20"/>
      <c r="N356" s="88"/>
      <c r="O356" s="88"/>
      <c r="P356" s="20"/>
      <c r="Q356" s="88"/>
      <c r="R356" s="20"/>
      <c r="S356" s="20"/>
      <c r="T356" s="20"/>
      <c r="U356" s="88"/>
      <c r="V356" s="20"/>
      <c r="W356" s="20"/>
      <c r="X356" s="20"/>
      <c r="Y356" s="88"/>
      <c r="Z356" s="20"/>
      <c r="AA356" s="88"/>
      <c r="AB356" s="20"/>
      <c r="AC356" s="88"/>
      <c r="AD356" s="20"/>
    </row>
    <row r="357" spans="1:30">
      <c r="A357" s="20"/>
      <c r="B357" s="20"/>
      <c r="C357" s="20"/>
      <c r="D357" s="20"/>
      <c r="E357" s="20"/>
      <c r="F357" s="20"/>
      <c r="G357" s="20"/>
      <c r="H357" s="20"/>
      <c r="I357" s="20"/>
      <c r="J357" s="20"/>
      <c r="K357" s="12"/>
      <c r="L357" s="20"/>
      <c r="M357" s="20"/>
      <c r="N357" s="88"/>
      <c r="O357" s="88"/>
      <c r="P357" s="20"/>
      <c r="Q357" s="88"/>
      <c r="R357" s="20"/>
      <c r="S357" s="20"/>
      <c r="T357" s="20"/>
      <c r="U357" s="88"/>
      <c r="V357" s="20"/>
      <c r="W357" s="20"/>
      <c r="X357" s="20"/>
      <c r="Y357" s="88"/>
      <c r="Z357" s="20"/>
      <c r="AA357" s="88"/>
      <c r="AB357" s="20"/>
      <c r="AC357" s="88"/>
      <c r="AD357" s="20"/>
    </row>
    <row r="358" spans="1:30">
      <c r="A358" s="20"/>
      <c r="B358" s="20"/>
      <c r="C358" s="20"/>
      <c r="D358" s="20"/>
      <c r="E358" s="20"/>
      <c r="F358" s="20"/>
      <c r="G358" s="20"/>
      <c r="H358" s="20"/>
      <c r="I358" s="20"/>
      <c r="J358" s="20"/>
      <c r="K358" s="12"/>
      <c r="L358" s="20"/>
      <c r="M358" s="20"/>
      <c r="N358" s="88"/>
      <c r="O358" s="88"/>
      <c r="P358" s="20"/>
      <c r="Q358" s="88"/>
      <c r="R358" s="20"/>
      <c r="S358" s="20"/>
      <c r="T358" s="20"/>
      <c r="U358" s="88"/>
      <c r="V358" s="20"/>
      <c r="W358" s="20"/>
      <c r="X358" s="20"/>
      <c r="Y358" s="88"/>
      <c r="Z358" s="20"/>
      <c r="AA358" s="88"/>
      <c r="AB358" s="20"/>
      <c r="AC358" s="88"/>
      <c r="AD358" s="20"/>
    </row>
    <row r="359" spans="1:30">
      <c r="A359" s="20"/>
      <c r="B359" s="20"/>
      <c r="C359" s="20"/>
      <c r="D359" s="20"/>
      <c r="E359" s="20"/>
      <c r="F359" s="20"/>
      <c r="G359" s="20"/>
      <c r="H359" s="20"/>
      <c r="I359" s="20"/>
      <c r="J359" s="20"/>
      <c r="K359" s="12"/>
      <c r="L359" s="20"/>
      <c r="M359" s="20"/>
      <c r="N359" s="88"/>
      <c r="O359" s="88"/>
      <c r="P359" s="20"/>
      <c r="Q359" s="88"/>
      <c r="R359" s="20"/>
      <c r="S359" s="20"/>
      <c r="T359" s="20"/>
      <c r="U359" s="88"/>
      <c r="V359" s="20"/>
      <c r="W359" s="20"/>
      <c r="X359" s="20"/>
      <c r="Y359" s="88"/>
      <c r="Z359" s="20"/>
      <c r="AA359" s="88"/>
      <c r="AB359" s="20"/>
      <c r="AC359" s="88"/>
      <c r="AD359" s="20"/>
    </row>
    <row r="360" spans="1:30">
      <c r="A360" s="20"/>
      <c r="B360" s="20"/>
      <c r="C360" s="20"/>
      <c r="D360" s="20"/>
      <c r="E360" s="20"/>
      <c r="F360" s="20"/>
      <c r="G360" s="20"/>
      <c r="H360" s="20"/>
      <c r="I360" s="20"/>
      <c r="J360" s="20"/>
      <c r="K360" s="12"/>
      <c r="L360" s="20"/>
      <c r="M360" s="20"/>
      <c r="N360" s="88"/>
      <c r="O360" s="88"/>
      <c r="P360" s="20"/>
      <c r="Q360" s="88"/>
      <c r="R360" s="20"/>
      <c r="S360" s="20"/>
      <c r="T360" s="20"/>
      <c r="U360" s="88"/>
      <c r="V360" s="20"/>
      <c r="W360" s="20"/>
      <c r="X360" s="20"/>
      <c r="Y360" s="88"/>
      <c r="Z360" s="20"/>
      <c r="AA360" s="88"/>
      <c r="AB360" s="20"/>
      <c r="AC360" s="88"/>
      <c r="AD360" s="20"/>
    </row>
    <row r="361" spans="1:30">
      <c r="A361" s="20"/>
      <c r="B361" s="20"/>
      <c r="C361" s="20"/>
      <c r="D361" s="20"/>
      <c r="E361" s="20"/>
      <c r="F361" s="20"/>
      <c r="G361" s="20"/>
      <c r="H361" s="20"/>
      <c r="I361" s="20"/>
      <c r="J361" s="20"/>
      <c r="K361" s="12"/>
      <c r="L361" s="20"/>
      <c r="M361" s="20"/>
      <c r="N361" s="88"/>
      <c r="O361" s="88"/>
      <c r="P361" s="20"/>
      <c r="Q361" s="88"/>
      <c r="R361" s="20"/>
      <c r="S361" s="20"/>
      <c r="T361" s="20"/>
      <c r="U361" s="88"/>
      <c r="V361" s="20"/>
      <c r="W361" s="20"/>
      <c r="X361" s="20"/>
      <c r="Y361" s="88"/>
      <c r="Z361" s="20"/>
      <c r="AA361" s="88"/>
      <c r="AB361" s="20"/>
      <c r="AC361" s="88"/>
      <c r="AD361" s="20"/>
    </row>
    <row r="362" spans="1:30">
      <c r="A362" s="20"/>
      <c r="B362" s="20"/>
      <c r="C362" s="20"/>
      <c r="D362" s="20"/>
      <c r="E362" s="20"/>
      <c r="F362" s="20"/>
      <c r="G362" s="20"/>
      <c r="H362" s="20"/>
      <c r="I362" s="20"/>
      <c r="J362" s="20"/>
      <c r="K362" s="12"/>
      <c r="L362" s="20"/>
      <c r="M362" s="20"/>
      <c r="N362" s="88"/>
      <c r="O362" s="88"/>
      <c r="P362" s="20"/>
      <c r="Q362" s="88"/>
      <c r="R362" s="20"/>
      <c r="S362" s="20"/>
      <c r="T362" s="20"/>
      <c r="U362" s="88"/>
      <c r="V362" s="20"/>
      <c r="W362" s="20"/>
      <c r="X362" s="20"/>
      <c r="Y362" s="88"/>
      <c r="Z362" s="20"/>
      <c r="AA362" s="88"/>
      <c r="AB362" s="20"/>
      <c r="AC362" s="88"/>
      <c r="AD362" s="20"/>
    </row>
    <row r="363" spans="1:30">
      <c r="A363" s="20"/>
      <c r="B363" s="20"/>
      <c r="C363" s="20"/>
      <c r="D363" s="20"/>
      <c r="E363" s="20"/>
      <c r="F363" s="20"/>
      <c r="G363" s="20"/>
      <c r="H363" s="20"/>
      <c r="I363" s="20"/>
      <c r="J363" s="20"/>
      <c r="K363" s="12"/>
      <c r="L363" s="20"/>
      <c r="M363" s="20"/>
      <c r="N363" s="88"/>
      <c r="O363" s="88"/>
      <c r="P363" s="20"/>
      <c r="Q363" s="88"/>
      <c r="R363" s="20"/>
      <c r="S363" s="20"/>
      <c r="T363" s="20"/>
      <c r="U363" s="88"/>
      <c r="V363" s="20"/>
      <c r="W363" s="20"/>
      <c r="X363" s="20"/>
      <c r="Y363" s="88"/>
      <c r="Z363" s="20"/>
      <c r="AA363" s="88"/>
      <c r="AB363" s="20"/>
      <c r="AC363" s="88"/>
      <c r="AD363" s="20"/>
    </row>
    <row r="364" spans="1:30">
      <c r="A364" s="20"/>
      <c r="B364" s="20"/>
      <c r="C364" s="20"/>
      <c r="D364" s="20"/>
      <c r="E364" s="20"/>
      <c r="F364" s="20"/>
      <c r="G364" s="20"/>
      <c r="H364" s="20"/>
      <c r="I364" s="20"/>
      <c r="J364" s="20"/>
      <c r="K364" s="12"/>
      <c r="L364" s="20"/>
      <c r="M364" s="20"/>
      <c r="N364" s="88"/>
      <c r="O364" s="88"/>
      <c r="P364" s="20"/>
      <c r="Q364" s="88"/>
      <c r="R364" s="20"/>
      <c r="S364" s="20"/>
      <c r="T364" s="20"/>
      <c r="U364" s="88"/>
      <c r="V364" s="20"/>
      <c r="W364" s="20"/>
      <c r="X364" s="20"/>
      <c r="Y364" s="88"/>
      <c r="Z364" s="20"/>
      <c r="AA364" s="88"/>
      <c r="AB364" s="20"/>
      <c r="AC364" s="88"/>
      <c r="AD364" s="20"/>
    </row>
    <row r="365" spans="1:30">
      <c r="A365" s="20"/>
      <c r="B365" s="20"/>
      <c r="C365" s="20"/>
      <c r="D365" s="20"/>
      <c r="E365" s="20"/>
      <c r="F365" s="20"/>
      <c r="G365" s="20"/>
      <c r="H365" s="20"/>
      <c r="I365" s="20"/>
      <c r="J365" s="20"/>
      <c r="K365" s="12"/>
      <c r="L365" s="20"/>
      <c r="M365" s="20"/>
      <c r="N365" s="88"/>
      <c r="O365" s="88"/>
      <c r="P365" s="20"/>
      <c r="Q365" s="88"/>
      <c r="R365" s="20"/>
      <c r="S365" s="20"/>
      <c r="T365" s="20"/>
      <c r="U365" s="88"/>
      <c r="V365" s="20"/>
      <c r="W365" s="20"/>
      <c r="X365" s="20"/>
      <c r="Y365" s="88"/>
      <c r="Z365" s="20"/>
      <c r="AA365" s="88"/>
      <c r="AB365" s="20"/>
      <c r="AC365" s="88"/>
      <c r="AD365" s="20"/>
    </row>
    <row r="366" spans="1:30">
      <c r="A366" s="20"/>
      <c r="B366" s="20"/>
      <c r="C366" s="20"/>
      <c r="D366" s="20"/>
      <c r="E366" s="20"/>
      <c r="F366" s="20"/>
      <c r="G366" s="20"/>
      <c r="H366" s="20"/>
      <c r="I366" s="20"/>
      <c r="J366" s="20"/>
      <c r="K366" s="12"/>
      <c r="L366" s="20"/>
      <c r="M366" s="20"/>
      <c r="N366" s="88"/>
      <c r="O366" s="88"/>
      <c r="P366" s="20"/>
      <c r="Q366" s="88"/>
      <c r="R366" s="20"/>
      <c r="S366" s="20"/>
      <c r="T366" s="20"/>
      <c r="U366" s="88"/>
      <c r="V366" s="20"/>
      <c r="W366" s="20"/>
      <c r="X366" s="20"/>
      <c r="Y366" s="88"/>
      <c r="Z366" s="20"/>
      <c r="AA366" s="88"/>
      <c r="AB366" s="20"/>
      <c r="AC366" s="88"/>
      <c r="AD366" s="20"/>
    </row>
    <row r="367" spans="1:30">
      <c r="A367" s="20"/>
      <c r="B367" s="20"/>
      <c r="C367" s="20"/>
      <c r="D367" s="20"/>
      <c r="E367" s="20"/>
      <c r="F367" s="20"/>
      <c r="G367" s="20"/>
      <c r="H367" s="20"/>
      <c r="I367" s="20"/>
      <c r="J367" s="20"/>
      <c r="K367" s="12"/>
      <c r="L367" s="20"/>
      <c r="M367" s="20"/>
      <c r="N367" s="88"/>
      <c r="O367" s="88"/>
      <c r="P367" s="20"/>
      <c r="Q367" s="88"/>
      <c r="R367" s="20"/>
      <c r="S367" s="20"/>
      <c r="T367" s="20"/>
      <c r="U367" s="88"/>
      <c r="V367" s="20"/>
      <c r="W367" s="20"/>
      <c r="X367" s="20"/>
      <c r="Y367" s="88"/>
      <c r="Z367" s="20"/>
      <c r="AA367" s="88"/>
      <c r="AB367" s="20"/>
      <c r="AC367" s="88"/>
      <c r="AD367" s="20"/>
    </row>
    <row r="368" spans="1:30">
      <c r="A368" s="20"/>
      <c r="B368" s="20"/>
      <c r="C368" s="20"/>
      <c r="D368" s="20"/>
      <c r="E368" s="20"/>
      <c r="F368" s="20"/>
      <c r="G368" s="20"/>
      <c r="H368" s="20"/>
      <c r="I368" s="20"/>
      <c r="J368" s="20"/>
      <c r="K368" s="12"/>
      <c r="L368" s="20"/>
      <c r="M368" s="20"/>
      <c r="N368" s="88"/>
      <c r="O368" s="88"/>
      <c r="P368" s="20"/>
      <c r="Q368" s="88"/>
      <c r="R368" s="20"/>
      <c r="S368" s="20"/>
      <c r="T368" s="20"/>
      <c r="U368" s="88"/>
      <c r="V368" s="20"/>
      <c r="W368" s="20"/>
      <c r="X368" s="20"/>
      <c r="Y368" s="88"/>
      <c r="Z368" s="20"/>
      <c r="AA368" s="88"/>
      <c r="AB368" s="20"/>
      <c r="AC368" s="88"/>
      <c r="AD368" s="20"/>
    </row>
    <row r="369" spans="1:30">
      <c r="A369" s="20"/>
      <c r="B369" s="20"/>
      <c r="C369" s="20"/>
      <c r="D369" s="20"/>
      <c r="E369" s="20"/>
      <c r="F369" s="20"/>
      <c r="G369" s="20"/>
      <c r="H369" s="20"/>
      <c r="I369" s="20"/>
      <c r="J369" s="20"/>
      <c r="K369" s="12"/>
      <c r="L369" s="20"/>
      <c r="M369" s="20"/>
      <c r="N369" s="88"/>
      <c r="O369" s="88"/>
      <c r="P369" s="20"/>
      <c r="Q369" s="88"/>
      <c r="R369" s="20"/>
      <c r="S369" s="20"/>
      <c r="T369" s="20"/>
      <c r="U369" s="88"/>
      <c r="V369" s="20"/>
      <c r="W369" s="20"/>
      <c r="X369" s="20"/>
      <c r="Y369" s="88"/>
      <c r="Z369" s="20"/>
      <c r="AA369" s="88"/>
      <c r="AB369" s="20"/>
      <c r="AC369" s="88"/>
      <c r="AD369" s="20"/>
    </row>
    <row r="370" spans="1:30">
      <c r="A370" s="20"/>
      <c r="B370" s="20"/>
      <c r="C370" s="20"/>
      <c r="D370" s="20"/>
      <c r="E370" s="20"/>
      <c r="F370" s="20"/>
      <c r="G370" s="20"/>
      <c r="H370" s="20"/>
      <c r="I370" s="20"/>
      <c r="J370" s="20"/>
      <c r="K370" s="12"/>
      <c r="L370" s="20"/>
      <c r="M370" s="20"/>
      <c r="N370" s="88"/>
      <c r="O370" s="88"/>
      <c r="P370" s="20"/>
      <c r="Q370" s="88"/>
      <c r="R370" s="20"/>
      <c r="S370" s="20"/>
      <c r="T370" s="20"/>
      <c r="U370" s="88"/>
      <c r="V370" s="20"/>
      <c r="W370" s="20"/>
      <c r="X370" s="20"/>
      <c r="Y370" s="88"/>
      <c r="Z370" s="20"/>
      <c r="AA370" s="88"/>
      <c r="AB370" s="20"/>
      <c r="AC370" s="88"/>
      <c r="AD370" s="20"/>
    </row>
    <row r="371" spans="1:30">
      <c r="A371" s="20"/>
      <c r="B371" s="20"/>
      <c r="C371" s="20"/>
      <c r="D371" s="20"/>
      <c r="E371" s="20"/>
      <c r="F371" s="20"/>
      <c r="G371" s="20"/>
      <c r="H371" s="20"/>
      <c r="I371" s="20"/>
      <c r="J371" s="20"/>
      <c r="K371" s="12"/>
      <c r="L371" s="20"/>
      <c r="M371" s="20"/>
      <c r="N371" s="88"/>
      <c r="O371" s="88"/>
      <c r="P371" s="20"/>
      <c r="Q371" s="88"/>
      <c r="R371" s="20"/>
      <c r="S371" s="20"/>
      <c r="T371" s="20"/>
      <c r="U371" s="88"/>
      <c r="V371" s="20"/>
      <c r="W371" s="20"/>
      <c r="X371" s="20"/>
      <c r="Y371" s="88"/>
      <c r="Z371" s="20"/>
      <c r="AA371" s="88"/>
      <c r="AB371" s="20"/>
      <c r="AC371" s="88"/>
      <c r="AD371" s="20"/>
    </row>
    <row r="372" spans="1:30">
      <c r="A372" s="20"/>
      <c r="B372" s="20"/>
      <c r="C372" s="20"/>
      <c r="D372" s="20"/>
      <c r="E372" s="20"/>
      <c r="F372" s="20"/>
      <c r="G372" s="20"/>
      <c r="H372" s="20"/>
      <c r="I372" s="20"/>
      <c r="J372" s="20"/>
      <c r="K372" s="12"/>
      <c r="L372" s="20"/>
      <c r="M372" s="20"/>
      <c r="N372" s="88"/>
      <c r="O372" s="88"/>
      <c r="P372" s="20"/>
      <c r="Q372" s="88"/>
      <c r="R372" s="20"/>
      <c r="S372" s="20"/>
      <c r="T372" s="20"/>
      <c r="U372" s="88"/>
      <c r="V372" s="20"/>
      <c r="W372" s="20"/>
      <c r="X372" s="20"/>
      <c r="Y372" s="88"/>
      <c r="Z372" s="20"/>
      <c r="AA372" s="88"/>
      <c r="AB372" s="20"/>
      <c r="AC372" s="88"/>
      <c r="AD372" s="20"/>
    </row>
    <row r="373" spans="1:30">
      <c r="A373" s="20"/>
      <c r="B373" s="20"/>
      <c r="C373" s="20"/>
      <c r="D373" s="20"/>
      <c r="E373" s="20"/>
      <c r="F373" s="20"/>
      <c r="G373" s="20"/>
      <c r="H373" s="20"/>
      <c r="I373" s="20"/>
      <c r="J373" s="20"/>
      <c r="K373" s="12"/>
      <c r="L373" s="20"/>
      <c r="M373" s="20"/>
      <c r="N373" s="88"/>
      <c r="O373" s="88"/>
      <c r="P373" s="20"/>
      <c r="Q373" s="88"/>
      <c r="R373" s="20"/>
      <c r="S373" s="20"/>
      <c r="T373" s="20"/>
      <c r="U373" s="88"/>
      <c r="V373" s="20"/>
      <c r="W373" s="20"/>
      <c r="X373" s="20"/>
      <c r="Y373" s="88"/>
      <c r="Z373" s="20"/>
      <c r="AA373" s="88"/>
      <c r="AB373" s="20"/>
      <c r="AC373" s="88"/>
      <c r="AD373" s="20"/>
    </row>
    <row r="374" spans="1:30">
      <c r="A374" s="20"/>
      <c r="B374" s="20"/>
      <c r="C374" s="20"/>
      <c r="D374" s="20"/>
      <c r="E374" s="20"/>
      <c r="F374" s="20"/>
      <c r="G374" s="20"/>
      <c r="H374" s="20"/>
      <c r="I374" s="20"/>
      <c r="J374" s="20"/>
      <c r="K374" s="12"/>
      <c r="L374" s="20"/>
      <c r="M374" s="20"/>
      <c r="N374" s="88"/>
      <c r="O374" s="88"/>
      <c r="P374" s="20"/>
      <c r="Q374" s="88"/>
      <c r="R374" s="20"/>
      <c r="S374" s="20"/>
      <c r="T374" s="20"/>
      <c r="U374" s="88"/>
      <c r="V374" s="20"/>
      <c r="W374" s="20"/>
      <c r="X374" s="20"/>
      <c r="Y374" s="88"/>
      <c r="Z374" s="20"/>
      <c r="AA374" s="88"/>
      <c r="AB374" s="20"/>
      <c r="AC374" s="88"/>
      <c r="AD374" s="20"/>
    </row>
    <row r="375" spans="1:30">
      <c r="A375" s="20"/>
      <c r="B375" s="20"/>
      <c r="C375" s="20"/>
      <c r="D375" s="20"/>
      <c r="E375" s="20"/>
      <c r="F375" s="20"/>
      <c r="G375" s="20"/>
      <c r="H375" s="20"/>
      <c r="I375" s="20"/>
      <c r="J375" s="20"/>
      <c r="K375" s="12"/>
      <c r="L375" s="20"/>
      <c r="M375" s="20"/>
      <c r="N375" s="88"/>
      <c r="O375" s="88"/>
      <c r="P375" s="20"/>
      <c r="Q375" s="88"/>
      <c r="R375" s="20"/>
      <c r="S375" s="20"/>
      <c r="T375" s="20"/>
      <c r="U375" s="88"/>
      <c r="V375" s="20"/>
      <c r="W375" s="20"/>
      <c r="X375" s="20"/>
      <c r="Y375" s="88"/>
      <c r="Z375" s="20"/>
      <c r="AA375" s="88"/>
      <c r="AB375" s="20"/>
      <c r="AC375" s="88"/>
      <c r="AD375" s="20"/>
    </row>
    <row r="376" spans="1:30">
      <c r="A376" s="20"/>
      <c r="B376" s="20"/>
      <c r="C376" s="20"/>
      <c r="D376" s="20"/>
      <c r="E376" s="20"/>
      <c r="F376" s="20"/>
      <c r="G376" s="20"/>
      <c r="H376" s="20"/>
      <c r="I376" s="20"/>
      <c r="J376" s="20"/>
      <c r="K376" s="12"/>
      <c r="L376" s="20"/>
      <c r="M376" s="20"/>
      <c r="N376" s="88"/>
      <c r="O376" s="88"/>
      <c r="P376" s="20"/>
      <c r="Q376" s="88"/>
      <c r="R376" s="20"/>
      <c r="S376" s="20"/>
      <c r="T376" s="20"/>
      <c r="U376" s="88"/>
      <c r="V376" s="20"/>
      <c r="W376" s="20"/>
      <c r="X376" s="20"/>
      <c r="Y376" s="88"/>
      <c r="Z376" s="20"/>
      <c r="AA376" s="88"/>
      <c r="AB376" s="20"/>
      <c r="AC376" s="88"/>
      <c r="AD376" s="20"/>
    </row>
    <row r="377" spans="1:30">
      <c r="A377" s="20"/>
      <c r="B377" s="20"/>
      <c r="C377" s="20"/>
      <c r="D377" s="20"/>
      <c r="E377" s="20"/>
      <c r="F377" s="20"/>
      <c r="G377" s="20"/>
      <c r="H377" s="20"/>
      <c r="I377" s="20"/>
      <c r="J377" s="20"/>
      <c r="K377" s="12"/>
      <c r="L377" s="20"/>
      <c r="M377" s="20"/>
      <c r="N377" s="88"/>
      <c r="O377" s="88"/>
      <c r="P377" s="20"/>
      <c r="Q377" s="88"/>
      <c r="R377" s="20"/>
      <c r="S377" s="20"/>
      <c r="T377" s="20"/>
      <c r="U377" s="88"/>
      <c r="V377" s="20"/>
      <c r="W377" s="20"/>
      <c r="X377" s="20"/>
      <c r="Y377" s="88"/>
      <c r="Z377" s="20"/>
      <c r="AA377" s="88"/>
      <c r="AB377" s="20"/>
      <c r="AC377" s="88"/>
      <c r="AD377" s="20"/>
    </row>
    <row r="378" spans="1:30">
      <c r="A378" s="20"/>
      <c r="B378" s="20"/>
      <c r="C378" s="20"/>
      <c r="D378" s="20"/>
      <c r="E378" s="20"/>
      <c r="F378" s="20"/>
      <c r="G378" s="20"/>
      <c r="H378" s="20"/>
      <c r="I378" s="20"/>
      <c r="J378" s="20"/>
      <c r="K378" s="12"/>
      <c r="L378" s="20"/>
      <c r="M378" s="20"/>
      <c r="N378" s="88"/>
      <c r="O378" s="88"/>
      <c r="P378" s="20"/>
      <c r="Q378" s="88"/>
      <c r="R378" s="20"/>
      <c r="S378" s="20"/>
      <c r="T378" s="20"/>
      <c r="U378" s="88"/>
      <c r="V378" s="20"/>
      <c r="W378" s="20"/>
      <c r="X378" s="20"/>
      <c r="Y378" s="88"/>
      <c r="Z378" s="20"/>
      <c r="AA378" s="88"/>
      <c r="AB378" s="20"/>
      <c r="AC378" s="88"/>
      <c r="AD378" s="20"/>
    </row>
    <row r="379" spans="1:30">
      <c r="A379" s="20"/>
      <c r="B379" s="20"/>
      <c r="C379" s="20"/>
      <c r="D379" s="20"/>
      <c r="E379" s="20"/>
      <c r="F379" s="20"/>
      <c r="G379" s="20"/>
      <c r="H379" s="20"/>
      <c r="I379" s="20"/>
      <c r="J379" s="20"/>
      <c r="K379" s="12"/>
      <c r="L379" s="20"/>
      <c r="M379" s="20"/>
      <c r="N379" s="88"/>
      <c r="O379" s="88"/>
      <c r="P379" s="20"/>
      <c r="Q379" s="88"/>
      <c r="R379" s="20"/>
      <c r="S379" s="20"/>
      <c r="T379" s="20"/>
      <c r="U379" s="88"/>
      <c r="V379" s="20"/>
      <c r="W379" s="20"/>
      <c r="X379" s="20"/>
      <c r="Y379" s="88"/>
      <c r="Z379" s="20"/>
      <c r="AA379" s="88"/>
      <c r="AB379" s="20"/>
      <c r="AC379" s="88"/>
      <c r="AD379" s="20"/>
    </row>
    <row r="380" spans="1:30">
      <c r="A380" s="20"/>
      <c r="B380" s="20"/>
      <c r="C380" s="20"/>
      <c r="D380" s="20"/>
      <c r="E380" s="20"/>
      <c r="F380" s="20"/>
      <c r="G380" s="20"/>
      <c r="H380" s="20"/>
      <c r="I380" s="20"/>
      <c r="J380" s="20"/>
      <c r="K380" s="12"/>
      <c r="L380" s="20"/>
      <c r="M380" s="20"/>
      <c r="N380" s="88"/>
      <c r="O380" s="88"/>
      <c r="P380" s="20"/>
      <c r="Q380" s="88"/>
      <c r="R380" s="20"/>
      <c r="S380" s="20"/>
      <c r="T380" s="20"/>
      <c r="U380" s="88"/>
      <c r="V380" s="20"/>
      <c r="W380" s="20"/>
      <c r="X380" s="20"/>
      <c r="Y380" s="88"/>
      <c r="Z380" s="20"/>
      <c r="AA380" s="88"/>
      <c r="AB380" s="20"/>
      <c r="AC380" s="88"/>
      <c r="AD380" s="20"/>
    </row>
    <row r="381" spans="1:30">
      <c r="A381" s="20"/>
      <c r="B381" s="20"/>
      <c r="C381" s="20"/>
      <c r="D381" s="20"/>
      <c r="E381" s="20"/>
      <c r="F381" s="20"/>
      <c r="G381" s="20"/>
      <c r="H381" s="20"/>
      <c r="I381" s="20"/>
      <c r="J381" s="20"/>
      <c r="K381" s="12"/>
      <c r="L381" s="20"/>
      <c r="M381" s="20"/>
      <c r="N381" s="88"/>
      <c r="O381" s="88"/>
      <c r="P381" s="20"/>
      <c r="Q381" s="88"/>
      <c r="R381" s="20"/>
      <c r="S381" s="20"/>
      <c r="T381" s="20"/>
      <c r="U381" s="88"/>
      <c r="V381" s="20"/>
      <c r="W381" s="20"/>
      <c r="X381" s="20"/>
      <c r="Y381" s="88"/>
      <c r="Z381" s="20"/>
      <c r="AA381" s="88"/>
      <c r="AB381" s="20"/>
      <c r="AC381" s="88"/>
      <c r="AD381" s="20"/>
    </row>
    <row r="382" spans="1:30">
      <c r="A382" s="20"/>
      <c r="B382" s="20"/>
      <c r="C382" s="20"/>
      <c r="D382" s="20"/>
      <c r="E382" s="20"/>
      <c r="F382" s="20"/>
      <c r="G382" s="20"/>
      <c r="H382" s="20"/>
      <c r="I382" s="20"/>
      <c r="J382" s="20"/>
      <c r="K382" s="12"/>
      <c r="L382" s="20"/>
      <c r="M382" s="20"/>
      <c r="N382" s="88"/>
      <c r="O382" s="88"/>
      <c r="P382" s="20"/>
      <c r="Q382" s="88"/>
      <c r="R382" s="20"/>
      <c r="S382" s="20"/>
      <c r="T382" s="20"/>
      <c r="U382" s="88"/>
      <c r="V382" s="20"/>
      <c r="W382" s="20"/>
      <c r="X382" s="20"/>
      <c r="Y382" s="88"/>
      <c r="Z382" s="20"/>
      <c r="AA382" s="88"/>
      <c r="AB382" s="20"/>
      <c r="AC382" s="88"/>
      <c r="AD382" s="20"/>
    </row>
    <row r="383" spans="1:30">
      <c r="A383" s="20"/>
      <c r="B383" s="20"/>
      <c r="C383" s="20"/>
      <c r="D383" s="20"/>
      <c r="E383" s="20"/>
      <c r="F383" s="20"/>
      <c r="G383" s="20"/>
      <c r="H383" s="20"/>
      <c r="I383" s="20"/>
      <c r="J383" s="20"/>
      <c r="K383" s="12"/>
      <c r="L383" s="20"/>
      <c r="M383" s="20"/>
      <c r="N383" s="88"/>
      <c r="O383" s="88"/>
      <c r="P383" s="20"/>
      <c r="Q383" s="88"/>
      <c r="R383" s="20"/>
      <c r="S383" s="20"/>
      <c r="T383" s="20"/>
      <c r="U383" s="88"/>
      <c r="V383" s="20"/>
      <c r="W383" s="20"/>
      <c r="X383" s="20"/>
      <c r="Y383" s="88"/>
      <c r="Z383" s="20"/>
      <c r="AA383" s="88"/>
      <c r="AB383" s="20"/>
      <c r="AC383" s="88"/>
      <c r="AD383" s="20"/>
    </row>
    <row r="384" spans="1:30">
      <c r="A384" s="20"/>
      <c r="B384" s="20"/>
      <c r="C384" s="20"/>
      <c r="D384" s="20"/>
      <c r="E384" s="20"/>
      <c r="F384" s="20"/>
      <c r="G384" s="20"/>
      <c r="H384" s="20"/>
      <c r="I384" s="20"/>
      <c r="J384" s="20"/>
      <c r="K384" s="12"/>
      <c r="L384" s="20"/>
      <c r="M384" s="20"/>
      <c r="N384" s="88"/>
      <c r="O384" s="88"/>
      <c r="P384" s="20"/>
      <c r="Q384" s="88"/>
      <c r="R384" s="20"/>
      <c r="S384" s="20"/>
      <c r="T384" s="20"/>
      <c r="U384" s="88"/>
      <c r="V384" s="20"/>
      <c r="W384" s="20"/>
      <c r="X384" s="20"/>
      <c r="Y384" s="88"/>
      <c r="Z384" s="20"/>
      <c r="AA384" s="88"/>
      <c r="AB384" s="20"/>
      <c r="AC384" s="88"/>
      <c r="AD384" s="20"/>
    </row>
    <row r="385" spans="1:30">
      <c r="A385" s="20"/>
      <c r="B385" s="20"/>
      <c r="C385" s="20"/>
      <c r="D385" s="20"/>
      <c r="E385" s="20"/>
      <c r="F385" s="20"/>
      <c r="G385" s="20"/>
      <c r="H385" s="20"/>
      <c r="I385" s="20"/>
      <c r="J385" s="20"/>
      <c r="K385" s="12"/>
      <c r="L385" s="20"/>
      <c r="M385" s="20"/>
      <c r="N385" s="88"/>
      <c r="O385" s="88"/>
      <c r="P385" s="20"/>
      <c r="Q385" s="88"/>
      <c r="R385" s="20"/>
      <c r="S385" s="20"/>
      <c r="T385" s="20"/>
      <c r="U385" s="88"/>
      <c r="V385" s="20"/>
      <c r="W385" s="20"/>
      <c r="X385" s="20"/>
      <c r="Y385" s="88"/>
      <c r="Z385" s="20"/>
      <c r="AA385" s="88"/>
      <c r="AB385" s="20"/>
      <c r="AC385" s="88"/>
      <c r="AD385" s="20"/>
    </row>
    <row r="386" spans="1:30">
      <c r="A386" s="20"/>
      <c r="B386" s="20"/>
      <c r="C386" s="20"/>
      <c r="D386" s="20"/>
      <c r="E386" s="20"/>
      <c r="F386" s="20"/>
      <c r="G386" s="20"/>
      <c r="H386" s="20"/>
      <c r="I386" s="20"/>
      <c r="J386" s="20"/>
      <c r="K386" s="12"/>
      <c r="L386" s="20"/>
      <c r="M386" s="20"/>
      <c r="N386" s="88"/>
      <c r="O386" s="88"/>
      <c r="P386" s="20"/>
      <c r="Q386" s="88"/>
      <c r="R386" s="20"/>
      <c r="S386" s="20"/>
      <c r="T386" s="20"/>
      <c r="U386" s="88"/>
      <c r="V386" s="20"/>
      <c r="W386" s="20"/>
      <c r="X386" s="20"/>
      <c r="Y386" s="88"/>
      <c r="Z386" s="20"/>
      <c r="AA386" s="88"/>
      <c r="AB386" s="20"/>
      <c r="AC386" s="88"/>
      <c r="AD386" s="20"/>
    </row>
    <row r="387" spans="1:30">
      <c r="A387" s="20"/>
      <c r="B387" s="20"/>
      <c r="C387" s="20"/>
      <c r="D387" s="20"/>
      <c r="E387" s="20"/>
      <c r="F387" s="20"/>
      <c r="G387" s="20"/>
      <c r="H387" s="20"/>
      <c r="I387" s="20"/>
      <c r="J387" s="20"/>
      <c r="K387" s="12"/>
      <c r="L387" s="20"/>
      <c r="M387" s="20"/>
      <c r="N387" s="88"/>
      <c r="O387" s="88"/>
      <c r="P387" s="20"/>
      <c r="Q387" s="88"/>
      <c r="R387" s="20"/>
      <c r="S387" s="20"/>
      <c r="T387" s="20"/>
      <c r="U387" s="88"/>
      <c r="V387" s="20"/>
      <c r="W387" s="20"/>
      <c r="X387" s="20"/>
      <c r="Y387" s="88"/>
      <c r="Z387" s="20"/>
      <c r="AA387" s="88"/>
      <c r="AB387" s="20"/>
      <c r="AC387" s="88"/>
      <c r="AD387" s="20"/>
    </row>
    <row r="388" spans="1:30">
      <c r="A388" s="20"/>
      <c r="B388" s="20"/>
      <c r="C388" s="20"/>
      <c r="D388" s="20"/>
      <c r="E388" s="20"/>
      <c r="F388" s="20"/>
      <c r="G388" s="20"/>
      <c r="H388" s="20"/>
      <c r="I388" s="20"/>
      <c r="J388" s="20"/>
      <c r="K388" s="12"/>
      <c r="L388" s="20"/>
      <c r="M388" s="20"/>
      <c r="N388" s="88"/>
      <c r="O388" s="88"/>
      <c r="P388" s="20"/>
      <c r="Q388" s="88"/>
      <c r="R388" s="20"/>
      <c r="S388" s="20"/>
      <c r="T388" s="20"/>
      <c r="U388" s="88"/>
      <c r="V388" s="20"/>
      <c r="W388" s="20"/>
      <c r="X388" s="20"/>
      <c r="Y388" s="88"/>
      <c r="Z388" s="20"/>
      <c r="AA388" s="88"/>
      <c r="AB388" s="20"/>
      <c r="AC388" s="88"/>
      <c r="AD388" s="20"/>
    </row>
    <row r="389" spans="1:30">
      <c r="A389" s="20"/>
      <c r="B389" s="20"/>
      <c r="C389" s="20"/>
      <c r="D389" s="20"/>
      <c r="E389" s="20"/>
      <c r="F389" s="20"/>
      <c r="G389" s="20"/>
      <c r="H389" s="20"/>
      <c r="I389" s="20"/>
      <c r="J389" s="20"/>
      <c r="K389" s="12"/>
      <c r="L389" s="20"/>
      <c r="M389" s="20"/>
      <c r="N389" s="88"/>
      <c r="O389" s="88"/>
      <c r="P389" s="20"/>
      <c r="Q389" s="88"/>
      <c r="R389" s="20"/>
      <c r="S389" s="20"/>
      <c r="T389" s="20"/>
      <c r="U389" s="88"/>
      <c r="V389" s="20"/>
      <c r="W389" s="20"/>
      <c r="X389" s="20"/>
      <c r="Y389" s="88"/>
      <c r="Z389" s="20"/>
      <c r="AA389" s="88"/>
      <c r="AB389" s="20"/>
      <c r="AC389" s="88"/>
      <c r="AD389" s="20"/>
    </row>
    <row r="390" spans="1:30">
      <c r="A390" s="20"/>
      <c r="B390" s="20"/>
      <c r="C390" s="20"/>
      <c r="D390" s="20"/>
      <c r="E390" s="20"/>
      <c r="F390" s="20"/>
      <c r="G390" s="20"/>
      <c r="H390" s="20"/>
      <c r="I390" s="20"/>
      <c r="J390" s="20"/>
      <c r="K390" s="12"/>
      <c r="L390" s="20"/>
      <c r="M390" s="20"/>
      <c r="N390" s="88"/>
      <c r="O390" s="88"/>
      <c r="P390" s="20"/>
      <c r="Q390" s="88"/>
      <c r="R390" s="20"/>
      <c r="S390" s="20"/>
      <c r="T390" s="20"/>
      <c r="U390" s="88"/>
      <c r="V390" s="20"/>
      <c r="W390" s="20"/>
      <c r="X390" s="20"/>
      <c r="Y390" s="88"/>
      <c r="Z390" s="20"/>
      <c r="AA390" s="88"/>
      <c r="AB390" s="20"/>
      <c r="AC390" s="88"/>
      <c r="AD390" s="20"/>
    </row>
    <row r="391" spans="1:30">
      <c r="A391" s="20"/>
      <c r="B391" s="20"/>
      <c r="C391" s="20"/>
      <c r="D391" s="20"/>
      <c r="E391" s="20"/>
      <c r="F391" s="20"/>
      <c r="G391" s="20"/>
      <c r="H391" s="20"/>
      <c r="I391" s="20"/>
      <c r="J391" s="20"/>
      <c r="K391" s="12"/>
      <c r="L391" s="20"/>
      <c r="M391" s="20"/>
      <c r="N391" s="88"/>
      <c r="O391" s="88"/>
      <c r="P391" s="20"/>
      <c r="Q391" s="88"/>
      <c r="R391" s="20"/>
      <c r="S391" s="20"/>
      <c r="T391" s="20"/>
      <c r="U391" s="88"/>
      <c r="V391" s="20"/>
      <c r="W391" s="20"/>
      <c r="X391" s="20"/>
      <c r="Y391" s="88"/>
      <c r="Z391" s="20"/>
      <c r="AA391" s="88"/>
      <c r="AB391" s="20"/>
      <c r="AC391" s="88"/>
      <c r="AD391" s="20"/>
    </row>
    <row r="392" spans="1:30">
      <c r="A392" s="20"/>
      <c r="B392" s="20"/>
      <c r="C392" s="20"/>
      <c r="D392" s="20"/>
      <c r="E392" s="20"/>
      <c r="F392" s="20"/>
      <c r="G392" s="20"/>
      <c r="H392" s="20"/>
      <c r="I392" s="20"/>
      <c r="J392" s="20"/>
      <c r="K392" s="12"/>
      <c r="L392" s="20"/>
      <c r="M392" s="20"/>
      <c r="N392" s="88"/>
      <c r="O392" s="88"/>
      <c r="P392" s="20"/>
      <c r="Q392" s="88"/>
      <c r="R392" s="20"/>
      <c r="S392" s="20"/>
      <c r="T392" s="20"/>
      <c r="U392" s="88"/>
      <c r="V392" s="20"/>
      <c r="W392" s="20"/>
      <c r="X392" s="20"/>
      <c r="Y392" s="88"/>
      <c r="Z392" s="20"/>
      <c r="AA392" s="88"/>
      <c r="AB392" s="20"/>
      <c r="AC392" s="88"/>
      <c r="AD392" s="20"/>
    </row>
    <row r="393" spans="1:30">
      <c r="A393" s="20"/>
      <c r="B393" s="20"/>
      <c r="C393" s="20"/>
      <c r="D393" s="20"/>
      <c r="E393" s="20"/>
      <c r="F393" s="20"/>
      <c r="G393" s="20"/>
      <c r="H393" s="20"/>
      <c r="I393" s="20"/>
      <c r="J393" s="20"/>
      <c r="K393" s="12"/>
      <c r="L393" s="20"/>
      <c r="M393" s="20"/>
      <c r="N393" s="88"/>
      <c r="O393" s="88"/>
      <c r="P393" s="20"/>
      <c r="Q393" s="88"/>
      <c r="R393" s="20"/>
      <c r="S393" s="20"/>
      <c r="T393" s="20"/>
      <c r="U393" s="88"/>
      <c r="V393" s="20"/>
      <c r="W393" s="20"/>
      <c r="X393" s="20"/>
      <c r="Y393" s="88"/>
      <c r="Z393" s="20"/>
      <c r="AA393" s="88"/>
      <c r="AB393" s="20"/>
      <c r="AC393" s="88"/>
      <c r="AD393" s="20"/>
    </row>
    <row r="394" spans="1:30">
      <c r="A394" s="20"/>
      <c r="B394" s="20"/>
      <c r="C394" s="20"/>
      <c r="D394" s="20"/>
      <c r="E394" s="20"/>
      <c r="F394" s="20"/>
      <c r="G394" s="20"/>
      <c r="H394" s="20"/>
      <c r="I394" s="20"/>
      <c r="J394" s="20"/>
      <c r="K394" s="12"/>
      <c r="L394" s="20"/>
      <c r="M394" s="20"/>
      <c r="N394" s="88"/>
      <c r="O394" s="88"/>
      <c r="P394" s="20"/>
      <c r="Q394" s="88"/>
      <c r="R394" s="20"/>
      <c r="S394" s="20"/>
      <c r="T394" s="20"/>
      <c r="U394" s="88"/>
      <c r="V394" s="20"/>
      <c r="W394" s="20"/>
      <c r="X394" s="20"/>
      <c r="Y394" s="88"/>
      <c r="Z394" s="20"/>
      <c r="AA394" s="88"/>
      <c r="AB394" s="20"/>
      <c r="AC394" s="88"/>
      <c r="AD394" s="20"/>
    </row>
    <row r="395" spans="1:30">
      <c r="A395" s="20"/>
      <c r="B395" s="20"/>
      <c r="C395" s="20"/>
      <c r="D395" s="20"/>
      <c r="E395" s="20"/>
      <c r="F395" s="20"/>
      <c r="G395" s="20"/>
      <c r="H395" s="20"/>
      <c r="I395" s="20"/>
      <c r="J395" s="20"/>
      <c r="K395" s="12"/>
      <c r="L395" s="20"/>
      <c r="M395" s="20"/>
      <c r="N395" s="88"/>
      <c r="O395" s="88"/>
      <c r="P395" s="20"/>
      <c r="Q395" s="88"/>
      <c r="R395" s="20"/>
      <c r="S395" s="20"/>
      <c r="T395" s="20"/>
      <c r="U395" s="88"/>
      <c r="V395" s="20"/>
      <c r="W395" s="20"/>
      <c r="X395" s="20"/>
      <c r="Y395" s="88"/>
      <c r="Z395" s="20"/>
      <c r="AA395" s="88"/>
      <c r="AB395" s="20"/>
      <c r="AC395" s="88"/>
      <c r="AD395" s="20"/>
    </row>
    <row r="396" spans="1:30">
      <c r="A396" s="20"/>
      <c r="B396" s="20"/>
      <c r="C396" s="20"/>
      <c r="D396" s="20"/>
      <c r="E396" s="20"/>
      <c r="F396" s="20"/>
      <c r="G396" s="20"/>
      <c r="H396" s="20"/>
      <c r="I396" s="20"/>
      <c r="J396" s="20"/>
      <c r="K396" s="12"/>
      <c r="L396" s="20"/>
      <c r="M396" s="20"/>
      <c r="N396" s="88"/>
      <c r="O396" s="88"/>
      <c r="P396" s="20"/>
      <c r="Q396" s="88"/>
      <c r="R396" s="20"/>
      <c r="S396" s="20"/>
      <c r="T396" s="20"/>
      <c r="U396" s="88"/>
      <c r="V396" s="20"/>
      <c r="W396" s="20"/>
      <c r="X396" s="20"/>
      <c r="Y396" s="88"/>
      <c r="Z396" s="20"/>
      <c r="AA396" s="88"/>
      <c r="AB396" s="20"/>
      <c r="AC396" s="88"/>
      <c r="AD396" s="20"/>
    </row>
    <row r="397" spans="1:30">
      <c r="A397" s="20"/>
      <c r="B397" s="20"/>
      <c r="C397" s="20"/>
      <c r="D397" s="20"/>
      <c r="E397" s="20"/>
      <c r="F397" s="20"/>
      <c r="G397" s="20"/>
      <c r="H397" s="20"/>
      <c r="I397" s="20"/>
      <c r="J397" s="20"/>
      <c r="K397" s="12"/>
      <c r="L397" s="20"/>
      <c r="M397" s="20"/>
      <c r="N397" s="88"/>
      <c r="O397" s="88"/>
      <c r="P397" s="20"/>
      <c r="Q397" s="88"/>
      <c r="R397" s="20"/>
      <c r="S397" s="20"/>
      <c r="T397" s="20"/>
      <c r="U397" s="88"/>
      <c r="V397" s="20"/>
      <c r="W397" s="20"/>
      <c r="X397" s="20"/>
      <c r="Y397" s="88"/>
      <c r="Z397" s="20"/>
      <c r="AA397" s="88"/>
      <c r="AB397" s="20"/>
      <c r="AC397" s="88"/>
      <c r="AD397" s="20"/>
    </row>
    <row r="398" spans="1:30">
      <c r="A398" s="20"/>
      <c r="B398" s="20"/>
      <c r="C398" s="20"/>
      <c r="D398" s="20"/>
      <c r="E398" s="20"/>
      <c r="F398" s="20"/>
      <c r="G398" s="20"/>
      <c r="H398" s="20"/>
      <c r="I398" s="20"/>
      <c r="J398" s="20"/>
      <c r="K398" s="12"/>
      <c r="L398" s="20"/>
      <c r="M398" s="20"/>
      <c r="N398" s="88"/>
      <c r="O398" s="88"/>
      <c r="P398" s="20"/>
      <c r="Q398" s="88"/>
      <c r="R398" s="20"/>
      <c r="S398" s="20"/>
      <c r="T398" s="20"/>
      <c r="U398" s="88"/>
      <c r="V398" s="20"/>
      <c r="W398" s="20"/>
      <c r="X398" s="20"/>
      <c r="Y398" s="88"/>
      <c r="Z398" s="20"/>
      <c r="AA398" s="88"/>
      <c r="AB398" s="20"/>
      <c r="AC398" s="88"/>
      <c r="AD398" s="20"/>
    </row>
    <row r="399" spans="1:30">
      <c r="A399" s="20"/>
      <c r="B399" s="20"/>
      <c r="C399" s="20"/>
      <c r="D399" s="20"/>
      <c r="E399" s="20"/>
      <c r="F399" s="20"/>
      <c r="G399" s="20"/>
      <c r="H399" s="20"/>
      <c r="I399" s="20"/>
      <c r="J399" s="20"/>
      <c r="K399" s="12"/>
      <c r="L399" s="20"/>
      <c r="M399" s="20"/>
      <c r="N399" s="88"/>
      <c r="O399" s="88"/>
      <c r="P399" s="20"/>
      <c r="Q399" s="88"/>
      <c r="R399" s="20"/>
      <c r="S399" s="20"/>
      <c r="T399" s="20"/>
      <c r="U399" s="88"/>
      <c r="V399" s="20"/>
      <c r="W399" s="20"/>
      <c r="X399" s="20"/>
      <c r="Y399" s="88"/>
      <c r="Z399" s="20"/>
      <c r="AA399" s="88"/>
      <c r="AB399" s="20"/>
      <c r="AC399" s="88"/>
      <c r="AD399" s="20"/>
    </row>
    <row r="400" spans="1:30">
      <c r="A400" s="20"/>
      <c r="B400" s="20"/>
      <c r="C400" s="20"/>
      <c r="D400" s="20"/>
      <c r="E400" s="20"/>
      <c r="F400" s="20"/>
      <c r="G400" s="20"/>
      <c r="H400" s="20"/>
      <c r="I400" s="20"/>
      <c r="J400" s="20"/>
      <c r="K400" s="12"/>
      <c r="L400" s="20"/>
      <c r="M400" s="20"/>
      <c r="N400" s="88"/>
      <c r="O400" s="88"/>
      <c r="P400" s="20"/>
      <c r="Q400" s="88"/>
      <c r="R400" s="20"/>
      <c r="S400" s="20"/>
      <c r="T400" s="20"/>
      <c r="U400" s="88"/>
      <c r="V400" s="20"/>
      <c r="W400" s="20"/>
      <c r="X400" s="20"/>
      <c r="Y400" s="88"/>
      <c r="Z400" s="20"/>
      <c r="AA400" s="88"/>
      <c r="AB400" s="20"/>
      <c r="AC400" s="88"/>
      <c r="AD400" s="20"/>
    </row>
    <row r="401" spans="1:30">
      <c r="A401" s="20"/>
      <c r="B401" s="20"/>
      <c r="C401" s="20"/>
      <c r="D401" s="20"/>
      <c r="E401" s="20"/>
      <c r="F401" s="20"/>
      <c r="G401" s="20"/>
      <c r="H401" s="20"/>
      <c r="I401" s="20"/>
      <c r="J401" s="20"/>
      <c r="K401" s="12"/>
      <c r="L401" s="20"/>
      <c r="M401" s="20"/>
      <c r="N401" s="88"/>
      <c r="O401" s="88"/>
      <c r="P401" s="20"/>
      <c r="Q401" s="88"/>
      <c r="R401" s="20"/>
      <c r="S401" s="20"/>
      <c r="T401" s="20"/>
      <c r="U401" s="88"/>
      <c r="V401" s="20"/>
      <c r="W401" s="20"/>
      <c r="X401" s="20"/>
      <c r="Y401" s="88"/>
      <c r="Z401" s="20"/>
      <c r="AA401" s="88"/>
      <c r="AB401" s="20"/>
      <c r="AC401" s="88"/>
      <c r="AD401" s="20"/>
    </row>
    <row r="402" spans="1:30">
      <c r="A402" s="20"/>
      <c r="B402" s="20"/>
      <c r="C402" s="20"/>
      <c r="D402" s="20"/>
      <c r="E402" s="20"/>
      <c r="F402" s="20"/>
      <c r="G402" s="20"/>
      <c r="H402" s="20"/>
      <c r="I402" s="20"/>
      <c r="J402" s="20"/>
      <c r="K402" s="12"/>
      <c r="L402" s="20"/>
      <c r="M402" s="20"/>
      <c r="N402" s="88"/>
      <c r="O402" s="88"/>
      <c r="P402" s="20"/>
      <c r="Q402" s="88"/>
      <c r="R402" s="20"/>
      <c r="S402" s="20"/>
      <c r="T402" s="20"/>
      <c r="U402" s="88"/>
      <c r="V402" s="20"/>
      <c r="W402" s="20"/>
      <c r="X402" s="20"/>
      <c r="Y402" s="88"/>
      <c r="Z402" s="20"/>
      <c r="AA402" s="88"/>
      <c r="AB402" s="20"/>
      <c r="AC402" s="88"/>
      <c r="AD402" s="20"/>
    </row>
    <row r="403" spans="1:30">
      <c r="A403" s="20"/>
      <c r="B403" s="20"/>
      <c r="C403" s="20"/>
      <c r="D403" s="20"/>
      <c r="E403" s="20"/>
      <c r="F403" s="20"/>
      <c r="G403" s="20"/>
      <c r="H403" s="20"/>
      <c r="I403" s="20"/>
      <c r="J403" s="20"/>
      <c r="K403" s="12"/>
      <c r="L403" s="20"/>
      <c r="M403" s="20"/>
      <c r="N403" s="88"/>
      <c r="O403" s="88"/>
      <c r="P403" s="20"/>
      <c r="Q403" s="88"/>
      <c r="R403" s="20"/>
      <c r="S403" s="20"/>
      <c r="T403" s="20"/>
      <c r="U403" s="88"/>
      <c r="V403" s="20"/>
      <c r="W403" s="20"/>
      <c r="X403" s="20"/>
      <c r="Y403" s="88"/>
      <c r="Z403" s="20"/>
      <c r="AA403" s="88"/>
      <c r="AB403" s="20"/>
      <c r="AC403" s="88"/>
      <c r="AD403" s="20"/>
    </row>
    <row r="404" spans="1:30">
      <c r="A404" s="20"/>
      <c r="B404" s="20"/>
      <c r="C404" s="20"/>
      <c r="D404" s="20"/>
      <c r="E404" s="20"/>
      <c r="F404" s="20"/>
      <c r="G404" s="20"/>
      <c r="H404" s="20"/>
      <c r="I404" s="20"/>
      <c r="J404" s="20"/>
      <c r="K404" s="12"/>
      <c r="L404" s="20"/>
      <c r="M404" s="20"/>
      <c r="N404" s="88"/>
      <c r="O404" s="88"/>
      <c r="P404" s="20"/>
      <c r="Q404" s="88"/>
      <c r="R404" s="20"/>
      <c r="S404" s="20"/>
      <c r="T404" s="20"/>
      <c r="U404" s="88"/>
      <c r="V404" s="20"/>
      <c r="W404" s="20"/>
      <c r="X404" s="20"/>
      <c r="Y404" s="88"/>
      <c r="Z404" s="20"/>
      <c r="AA404" s="88"/>
      <c r="AB404" s="20"/>
      <c r="AC404" s="88"/>
      <c r="AD404" s="20"/>
    </row>
    <row r="405" spans="1:30">
      <c r="A405" s="20"/>
      <c r="B405" s="20"/>
      <c r="C405" s="20"/>
      <c r="D405" s="20"/>
      <c r="E405" s="20"/>
      <c r="F405" s="20"/>
      <c r="G405" s="20"/>
      <c r="H405" s="20"/>
      <c r="I405" s="20"/>
      <c r="J405" s="20"/>
      <c r="K405" s="12"/>
      <c r="L405" s="20"/>
      <c r="M405" s="20"/>
      <c r="N405" s="88"/>
      <c r="O405" s="88"/>
      <c r="P405" s="20"/>
      <c r="Q405" s="88"/>
      <c r="R405" s="20"/>
      <c r="S405" s="20"/>
      <c r="T405" s="20"/>
      <c r="U405" s="88"/>
      <c r="V405" s="20"/>
      <c r="W405" s="20"/>
      <c r="X405" s="20"/>
      <c r="Y405" s="88"/>
      <c r="Z405" s="20"/>
      <c r="AA405" s="88"/>
      <c r="AB405" s="20"/>
      <c r="AC405" s="88"/>
      <c r="AD405" s="20"/>
    </row>
    <row r="406" spans="1:30">
      <c r="A406" s="20"/>
      <c r="B406" s="20"/>
      <c r="C406" s="20"/>
      <c r="D406" s="20"/>
      <c r="E406" s="20"/>
      <c r="F406" s="20"/>
      <c r="G406" s="20"/>
      <c r="H406" s="20"/>
      <c r="I406" s="20"/>
      <c r="J406" s="20"/>
      <c r="K406" s="12"/>
      <c r="L406" s="20"/>
      <c r="M406" s="20"/>
      <c r="N406" s="88"/>
      <c r="O406" s="88"/>
      <c r="P406" s="20"/>
      <c r="Q406" s="88"/>
      <c r="R406" s="20"/>
      <c r="S406" s="20"/>
      <c r="T406" s="20"/>
      <c r="U406" s="88"/>
      <c r="V406" s="20"/>
      <c r="W406" s="20"/>
      <c r="X406" s="20"/>
      <c r="Y406" s="88"/>
      <c r="Z406" s="20"/>
      <c r="AA406" s="88"/>
      <c r="AB406" s="20"/>
      <c r="AC406" s="88"/>
      <c r="AD406" s="20"/>
    </row>
    <row r="407" spans="1:30">
      <c r="A407" s="20"/>
      <c r="B407" s="20"/>
      <c r="C407" s="20"/>
      <c r="D407" s="20"/>
      <c r="E407" s="20"/>
      <c r="F407" s="20"/>
      <c r="G407" s="20"/>
      <c r="H407" s="20"/>
      <c r="I407" s="20"/>
      <c r="J407" s="20"/>
      <c r="K407" s="12"/>
      <c r="L407" s="20"/>
      <c r="M407" s="20"/>
      <c r="N407" s="88"/>
      <c r="O407" s="88"/>
      <c r="P407" s="20"/>
      <c r="Q407" s="88"/>
      <c r="R407" s="20"/>
      <c r="S407" s="20"/>
      <c r="T407" s="20"/>
      <c r="U407" s="88"/>
      <c r="V407" s="20"/>
      <c r="W407" s="20"/>
      <c r="X407" s="20"/>
      <c r="Y407" s="88"/>
      <c r="Z407" s="20"/>
      <c r="AA407" s="88"/>
      <c r="AB407" s="20"/>
      <c r="AC407" s="88"/>
      <c r="AD407" s="20"/>
    </row>
    <row r="408" spans="1:30">
      <c r="A408" s="20"/>
      <c r="B408" s="20"/>
      <c r="C408" s="20"/>
      <c r="D408" s="20"/>
      <c r="E408" s="20"/>
      <c r="F408" s="20"/>
      <c r="G408" s="20"/>
      <c r="H408" s="20"/>
      <c r="I408" s="20"/>
      <c r="J408" s="20"/>
      <c r="K408" s="12"/>
      <c r="L408" s="20"/>
      <c r="M408" s="20"/>
      <c r="N408" s="88"/>
      <c r="O408" s="88"/>
      <c r="P408" s="20"/>
      <c r="Q408" s="88"/>
      <c r="R408" s="20"/>
      <c r="S408" s="20"/>
      <c r="T408" s="20"/>
      <c r="U408" s="88"/>
      <c r="V408" s="20"/>
      <c r="W408" s="20"/>
      <c r="X408" s="20"/>
      <c r="Y408" s="88"/>
      <c r="Z408" s="20"/>
      <c r="AA408" s="88"/>
      <c r="AB408" s="20"/>
      <c r="AC408" s="88"/>
      <c r="AD408" s="20"/>
    </row>
    <row r="409" spans="1:30">
      <c r="A409" s="20"/>
      <c r="B409" s="20"/>
      <c r="C409" s="20"/>
      <c r="D409" s="20"/>
      <c r="E409" s="20"/>
      <c r="F409" s="20"/>
      <c r="G409" s="20"/>
      <c r="H409" s="20"/>
      <c r="I409" s="20"/>
      <c r="J409" s="20"/>
      <c r="K409" s="12"/>
      <c r="L409" s="20"/>
      <c r="M409" s="20"/>
      <c r="N409" s="88"/>
      <c r="O409" s="88"/>
      <c r="P409" s="20"/>
      <c r="Q409" s="88"/>
      <c r="R409" s="20"/>
      <c r="S409" s="20"/>
      <c r="T409" s="20"/>
      <c r="U409" s="88"/>
      <c r="V409" s="20"/>
      <c r="W409" s="20"/>
      <c r="X409" s="20"/>
      <c r="Y409" s="88"/>
      <c r="Z409" s="20"/>
      <c r="AA409" s="88"/>
      <c r="AB409" s="20"/>
      <c r="AC409" s="88"/>
      <c r="AD409" s="20"/>
    </row>
    <row r="410" spans="1:30">
      <c r="A410" s="20"/>
      <c r="B410" s="20"/>
      <c r="C410" s="20"/>
      <c r="D410" s="20"/>
      <c r="E410" s="20"/>
      <c r="F410" s="20"/>
      <c r="G410" s="20"/>
      <c r="H410" s="20"/>
      <c r="I410" s="20"/>
      <c r="J410" s="20"/>
      <c r="K410" s="12"/>
      <c r="L410" s="20"/>
      <c r="M410" s="20"/>
      <c r="N410" s="88"/>
      <c r="O410" s="88"/>
      <c r="P410" s="20"/>
      <c r="Q410" s="88"/>
      <c r="R410" s="20"/>
      <c r="S410" s="20"/>
      <c r="T410" s="20"/>
      <c r="U410" s="88"/>
      <c r="V410" s="20"/>
      <c r="W410" s="20"/>
      <c r="X410" s="20"/>
      <c r="Y410" s="88"/>
      <c r="Z410" s="20"/>
      <c r="AA410" s="88"/>
      <c r="AB410" s="20"/>
      <c r="AC410" s="88"/>
      <c r="AD410" s="20"/>
    </row>
    <row r="411" spans="1:30">
      <c r="A411" s="20"/>
      <c r="B411" s="20"/>
      <c r="C411" s="20"/>
      <c r="D411" s="20"/>
      <c r="E411" s="20"/>
      <c r="F411" s="20"/>
      <c r="G411" s="20"/>
      <c r="H411" s="20"/>
      <c r="I411" s="20"/>
      <c r="J411" s="20"/>
      <c r="K411" s="12"/>
      <c r="L411" s="20"/>
      <c r="M411" s="20"/>
      <c r="N411" s="88"/>
      <c r="O411" s="88"/>
      <c r="P411" s="20"/>
      <c r="Q411" s="88"/>
      <c r="R411" s="20"/>
      <c r="S411" s="20"/>
      <c r="T411" s="20"/>
      <c r="U411" s="88"/>
      <c r="V411" s="20"/>
      <c r="W411" s="20"/>
      <c r="X411" s="20"/>
      <c r="Y411" s="88"/>
      <c r="Z411" s="20"/>
      <c r="AA411" s="88"/>
      <c r="AB411" s="20"/>
      <c r="AC411" s="88"/>
      <c r="AD411" s="20"/>
    </row>
    <row r="412" spans="1:30">
      <c r="A412" s="20"/>
      <c r="B412" s="20"/>
      <c r="C412" s="20"/>
      <c r="D412" s="20"/>
      <c r="E412" s="20"/>
      <c r="F412" s="20"/>
      <c r="G412" s="20"/>
      <c r="H412" s="20"/>
      <c r="I412" s="20"/>
      <c r="J412" s="20"/>
      <c r="K412" s="12"/>
      <c r="L412" s="20"/>
      <c r="M412" s="20"/>
      <c r="N412" s="88"/>
      <c r="O412" s="88"/>
      <c r="P412" s="20"/>
      <c r="Q412" s="88"/>
      <c r="R412" s="20"/>
      <c r="S412" s="20"/>
      <c r="T412" s="20"/>
      <c r="U412" s="88"/>
      <c r="V412" s="20"/>
      <c r="W412" s="20"/>
      <c r="X412" s="20"/>
      <c r="Y412" s="88"/>
      <c r="Z412" s="20"/>
      <c r="AA412" s="88"/>
      <c r="AB412" s="20"/>
      <c r="AC412" s="88"/>
      <c r="AD412" s="20"/>
    </row>
    <row r="413" spans="1:30">
      <c r="A413" s="20"/>
      <c r="B413" s="20"/>
      <c r="C413" s="20"/>
      <c r="D413" s="20"/>
      <c r="E413" s="20"/>
      <c r="F413" s="20"/>
      <c r="G413" s="20"/>
      <c r="H413" s="20"/>
      <c r="I413" s="20"/>
      <c r="J413" s="20"/>
      <c r="K413" s="12"/>
      <c r="L413" s="20"/>
      <c r="M413" s="20"/>
      <c r="N413" s="88"/>
      <c r="O413" s="88"/>
      <c r="P413" s="20"/>
      <c r="Q413" s="88"/>
      <c r="R413" s="20"/>
      <c r="S413" s="20"/>
      <c r="T413" s="20"/>
      <c r="U413" s="88"/>
      <c r="V413" s="20"/>
      <c r="W413" s="20"/>
      <c r="X413" s="20"/>
      <c r="Y413" s="88"/>
      <c r="Z413" s="20"/>
      <c r="AA413" s="88"/>
      <c r="AB413" s="20"/>
      <c r="AC413" s="88"/>
      <c r="AD413" s="20"/>
    </row>
    <row r="414" spans="1:30">
      <c r="A414" s="20"/>
      <c r="B414" s="20"/>
      <c r="C414" s="20"/>
      <c r="D414" s="20"/>
      <c r="E414" s="20"/>
      <c r="F414" s="20"/>
      <c r="G414" s="20"/>
      <c r="H414" s="20"/>
      <c r="I414" s="20"/>
      <c r="J414" s="20"/>
      <c r="K414" s="12"/>
      <c r="L414" s="20"/>
      <c r="M414" s="20"/>
      <c r="N414" s="88"/>
      <c r="O414" s="88"/>
      <c r="P414" s="20"/>
      <c r="Q414" s="88"/>
      <c r="R414" s="20"/>
      <c r="S414" s="20"/>
      <c r="T414" s="20"/>
      <c r="U414" s="88"/>
      <c r="V414" s="20"/>
      <c r="W414" s="20"/>
      <c r="X414" s="20"/>
      <c r="Y414" s="88"/>
      <c r="Z414" s="20"/>
      <c r="AA414" s="88"/>
      <c r="AB414" s="20"/>
      <c r="AC414" s="88"/>
      <c r="AD414" s="20"/>
    </row>
    <row r="415" spans="1:30">
      <c r="A415" s="20"/>
      <c r="B415" s="20"/>
      <c r="C415" s="20"/>
      <c r="D415" s="20"/>
      <c r="E415" s="20"/>
      <c r="F415" s="20"/>
      <c r="G415" s="20"/>
      <c r="H415" s="20"/>
      <c r="I415" s="20"/>
      <c r="J415" s="20"/>
      <c r="K415" s="12"/>
      <c r="L415" s="20"/>
      <c r="M415" s="20"/>
      <c r="N415" s="88"/>
      <c r="O415" s="88"/>
      <c r="P415" s="20"/>
      <c r="Q415" s="88"/>
      <c r="R415" s="20"/>
      <c r="S415" s="20"/>
      <c r="T415" s="20"/>
      <c r="U415" s="88"/>
      <c r="V415" s="20"/>
      <c r="W415" s="20"/>
      <c r="X415" s="20"/>
      <c r="Y415" s="88"/>
      <c r="Z415" s="20"/>
      <c r="AA415" s="88"/>
      <c r="AB415" s="20"/>
      <c r="AC415" s="88"/>
      <c r="AD415" s="20"/>
    </row>
    <row r="416" spans="1:30">
      <c r="A416" s="20"/>
      <c r="B416" s="20"/>
      <c r="C416" s="20"/>
      <c r="D416" s="20"/>
      <c r="E416" s="20"/>
      <c r="F416" s="20"/>
      <c r="G416" s="20"/>
      <c r="H416" s="20"/>
      <c r="I416" s="20"/>
      <c r="J416" s="20"/>
      <c r="K416" s="12"/>
      <c r="L416" s="20"/>
      <c r="M416" s="20"/>
      <c r="N416" s="88"/>
      <c r="O416" s="88"/>
      <c r="P416" s="20"/>
      <c r="Q416" s="88"/>
      <c r="R416" s="20"/>
      <c r="S416" s="20"/>
      <c r="T416" s="20"/>
      <c r="U416" s="88"/>
      <c r="V416" s="20"/>
      <c r="W416" s="20"/>
      <c r="X416" s="20"/>
      <c r="Y416" s="88"/>
      <c r="Z416" s="20"/>
      <c r="AA416" s="88"/>
      <c r="AB416" s="20"/>
      <c r="AC416" s="88"/>
      <c r="AD416" s="20"/>
    </row>
    <row r="417" spans="1:30">
      <c r="A417" s="20"/>
      <c r="B417" s="20"/>
      <c r="C417" s="20"/>
      <c r="D417" s="20"/>
      <c r="E417" s="20"/>
      <c r="F417" s="20"/>
      <c r="G417" s="20"/>
      <c r="H417" s="20"/>
      <c r="I417" s="20"/>
      <c r="J417" s="20"/>
      <c r="K417" s="12"/>
      <c r="L417" s="20"/>
      <c r="M417" s="20"/>
      <c r="N417" s="88"/>
      <c r="O417" s="88"/>
      <c r="P417" s="20"/>
      <c r="Q417" s="88"/>
      <c r="R417" s="20"/>
      <c r="S417" s="20"/>
      <c r="T417" s="20"/>
      <c r="U417" s="88"/>
      <c r="V417" s="20"/>
      <c r="W417" s="20"/>
      <c r="X417" s="20"/>
      <c r="Y417" s="88"/>
      <c r="Z417" s="20"/>
      <c r="AA417" s="88"/>
      <c r="AB417" s="20"/>
      <c r="AC417" s="88"/>
      <c r="AD417" s="20"/>
    </row>
    <row r="418" spans="1:30">
      <c r="A418" s="20"/>
      <c r="B418" s="20"/>
      <c r="C418" s="20"/>
      <c r="D418" s="20"/>
      <c r="E418" s="20"/>
      <c r="F418" s="20"/>
      <c r="G418" s="20"/>
      <c r="H418" s="20"/>
      <c r="I418" s="20"/>
      <c r="J418" s="20"/>
      <c r="K418" s="12"/>
      <c r="L418" s="20"/>
      <c r="M418" s="20"/>
      <c r="N418" s="88"/>
      <c r="O418" s="88"/>
      <c r="P418" s="20"/>
      <c r="Q418" s="88"/>
      <c r="R418" s="20"/>
      <c r="S418" s="20"/>
      <c r="T418" s="20"/>
      <c r="U418" s="88"/>
      <c r="V418" s="20"/>
      <c r="W418" s="20"/>
      <c r="X418" s="20"/>
      <c r="Y418" s="88"/>
      <c r="Z418" s="20"/>
      <c r="AA418" s="88"/>
      <c r="AB418" s="20"/>
      <c r="AC418" s="88"/>
      <c r="AD418" s="20"/>
    </row>
    <row r="419" spans="1:30">
      <c r="A419" s="20"/>
      <c r="B419" s="20"/>
      <c r="C419" s="20"/>
      <c r="D419" s="20"/>
      <c r="E419" s="20"/>
      <c r="F419" s="20"/>
      <c r="G419" s="20"/>
      <c r="H419" s="20"/>
      <c r="I419" s="20"/>
      <c r="J419" s="20"/>
      <c r="K419" s="12"/>
      <c r="L419" s="20"/>
      <c r="M419" s="20"/>
      <c r="N419" s="88"/>
      <c r="O419" s="88"/>
      <c r="P419" s="20"/>
      <c r="Q419" s="88"/>
      <c r="R419" s="20"/>
      <c r="S419" s="20"/>
      <c r="T419" s="20"/>
      <c r="U419" s="88"/>
      <c r="V419" s="20"/>
      <c r="W419" s="20"/>
      <c r="X419" s="20"/>
      <c r="Y419" s="88"/>
      <c r="Z419" s="20"/>
      <c r="AA419" s="88"/>
      <c r="AB419" s="20"/>
      <c r="AC419" s="88"/>
      <c r="AD419" s="20"/>
    </row>
    <row r="420" spans="1:30">
      <c r="A420" s="20"/>
      <c r="B420" s="20"/>
      <c r="C420" s="20"/>
      <c r="D420" s="20"/>
      <c r="E420" s="20"/>
      <c r="F420" s="20"/>
      <c r="G420" s="20"/>
      <c r="H420" s="20"/>
      <c r="I420" s="20"/>
      <c r="J420" s="20"/>
      <c r="K420" s="12"/>
      <c r="L420" s="20"/>
      <c r="M420" s="20"/>
      <c r="N420" s="88"/>
      <c r="O420" s="88"/>
      <c r="P420" s="20"/>
      <c r="Q420" s="88"/>
      <c r="R420" s="20"/>
      <c r="S420" s="20"/>
      <c r="T420" s="20"/>
      <c r="U420" s="88"/>
      <c r="V420" s="20"/>
      <c r="W420" s="20"/>
      <c r="X420" s="20"/>
      <c r="Y420" s="88"/>
      <c r="Z420" s="20"/>
      <c r="AA420" s="88"/>
      <c r="AB420" s="20"/>
      <c r="AC420" s="88"/>
      <c r="AD420" s="20"/>
    </row>
    <row r="421" spans="1:30">
      <c r="A421" s="20"/>
      <c r="B421" s="20"/>
      <c r="C421" s="20"/>
      <c r="D421" s="20"/>
      <c r="E421" s="20"/>
      <c r="F421" s="20"/>
      <c r="G421" s="20"/>
      <c r="H421" s="20"/>
      <c r="I421" s="20"/>
      <c r="J421" s="20"/>
      <c r="K421" s="12"/>
      <c r="L421" s="20"/>
      <c r="M421" s="20"/>
      <c r="N421" s="88"/>
      <c r="O421" s="88"/>
      <c r="P421" s="20"/>
      <c r="Q421" s="88"/>
      <c r="R421" s="20"/>
      <c r="S421" s="20"/>
      <c r="T421" s="20"/>
      <c r="U421" s="88"/>
      <c r="V421" s="20"/>
      <c r="W421" s="20"/>
      <c r="X421" s="20"/>
      <c r="Y421" s="88"/>
      <c r="Z421" s="20"/>
      <c r="AA421" s="88"/>
      <c r="AB421" s="20"/>
      <c r="AC421" s="88"/>
      <c r="AD421" s="20"/>
    </row>
    <row r="422" spans="1:30">
      <c r="A422" s="20"/>
      <c r="B422" s="20"/>
      <c r="C422" s="20"/>
      <c r="D422" s="20"/>
      <c r="E422" s="20"/>
      <c r="F422" s="20"/>
      <c r="G422" s="20"/>
      <c r="H422" s="20"/>
      <c r="I422" s="20"/>
      <c r="J422" s="20"/>
      <c r="K422" s="12"/>
      <c r="L422" s="20"/>
      <c r="M422" s="20"/>
      <c r="N422" s="88"/>
      <c r="O422" s="88"/>
      <c r="P422" s="20"/>
      <c r="Q422" s="88"/>
      <c r="R422" s="20"/>
      <c r="S422" s="20"/>
      <c r="T422" s="20"/>
      <c r="U422" s="88"/>
      <c r="V422" s="20"/>
      <c r="W422" s="20"/>
      <c r="X422" s="20"/>
      <c r="Y422" s="88"/>
      <c r="Z422" s="20"/>
      <c r="AA422" s="88"/>
      <c r="AB422" s="20"/>
      <c r="AC422" s="88"/>
      <c r="AD422" s="20"/>
    </row>
    <row r="423" spans="1:30">
      <c r="A423" s="20"/>
      <c r="B423" s="20"/>
      <c r="C423" s="20"/>
      <c r="D423" s="20"/>
      <c r="E423" s="20"/>
      <c r="F423" s="20"/>
      <c r="G423" s="20"/>
      <c r="H423" s="20"/>
      <c r="I423" s="20"/>
      <c r="J423" s="20"/>
      <c r="K423" s="12"/>
      <c r="L423" s="20"/>
      <c r="M423" s="20"/>
      <c r="N423" s="88"/>
      <c r="O423" s="88"/>
      <c r="P423" s="20"/>
      <c r="Q423" s="88"/>
      <c r="R423" s="20"/>
      <c r="S423" s="20"/>
      <c r="T423" s="20"/>
      <c r="U423" s="88"/>
      <c r="V423" s="20"/>
      <c r="W423" s="20"/>
      <c r="X423" s="20"/>
      <c r="Y423" s="88"/>
      <c r="Z423" s="20"/>
      <c r="AA423" s="88"/>
      <c r="AB423" s="20"/>
      <c r="AC423" s="88"/>
      <c r="AD423" s="20"/>
    </row>
    <row r="424" spans="1:30">
      <c r="A424" s="20"/>
      <c r="B424" s="20"/>
      <c r="C424" s="20"/>
      <c r="D424" s="20"/>
      <c r="E424" s="20"/>
      <c r="F424" s="20"/>
      <c r="G424" s="20"/>
      <c r="H424" s="20"/>
      <c r="I424" s="20"/>
      <c r="J424" s="20"/>
      <c r="K424" s="12"/>
      <c r="L424" s="20"/>
      <c r="M424" s="20"/>
      <c r="N424" s="88"/>
      <c r="O424" s="88"/>
      <c r="P424" s="20"/>
      <c r="Q424" s="88"/>
      <c r="R424" s="20"/>
      <c r="S424" s="20"/>
      <c r="T424" s="20"/>
      <c r="U424" s="88"/>
      <c r="V424" s="20"/>
      <c r="W424" s="20"/>
      <c r="X424" s="20"/>
      <c r="Y424" s="88"/>
      <c r="Z424" s="20"/>
      <c r="AA424" s="88"/>
      <c r="AB424" s="20"/>
      <c r="AC424" s="88"/>
      <c r="AD424" s="20"/>
    </row>
    <row r="425" spans="1:30">
      <c r="A425" s="20"/>
      <c r="B425" s="20"/>
      <c r="C425" s="20"/>
      <c r="D425" s="20"/>
      <c r="E425" s="20"/>
      <c r="F425" s="20"/>
      <c r="G425" s="20"/>
      <c r="H425" s="20"/>
      <c r="I425" s="20"/>
      <c r="J425" s="20"/>
      <c r="K425" s="12"/>
      <c r="L425" s="20"/>
      <c r="M425" s="20"/>
      <c r="N425" s="88"/>
      <c r="O425" s="88"/>
      <c r="P425" s="20"/>
      <c r="Q425" s="88"/>
      <c r="R425" s="20"/>
      <c r="S425" s="20"/>
      <c r="T425" s="20"/>
      <c r="U425" s="88"/>
      <c r="V425" s="20"/>
      <c r="W425" s="20"/>
      <c r="X425" s="20"/>
      <c r="Y425" s="88"/>
      <c r="Z425" s="20"/>
      <c r="AA425" s="88"/>
      <c r="AB425" s="20"/>
      <c r="AC425" s="88"/>
      <c r="AD425" s="20"/>
    </row>
    <row r="426" spans="1:30">
      <c r="A426" s="20"/>
      <c r="B426" s="20"/>
      <c r="C426" s="20"/>
      <c r="D426" s="20"/>
      <c r="E426" s="20"/>
      <c r="F426" s="20"/>
      <c r="G426" s="20"/>
      <c r="H426" s="20"/>
      <c r="I426" s="20"/>
      <c r="J426" s="20"/>
      <c r="K426" s="12"/>
      <c r="L426" s="20"/>
      <c r="M426" s="20"/>
      <c r="N426" s="88"/>
      <c r="O426" s="88"/>
      <c r="P426" s="20"/>
      <c r="Q426" s="88"/>
      <c r="R426" s="20"/>
      <c r="S426" s="20"/>
      <c r="T426" s="20"/>
      <c r="U426" s="88"/>
      <c r="V426" s="20"/>
      <c r="W426" s="20"/>
      <c r="X426" s="20"/>
      <c r="Y426" s="88"/>
      <c r="Z426" s="20"/>
      <c r="AA426" s="88"/>
      <c r="AB426" s="20"/>
      <c r="AC426" s="88"/>
      <c r="AD426" s="20"/>
    </row>
    <row r="427" spans="1:30">
      <c r="A427" s="20"/>
      <c r="B427" s="20"/>
      <c r="C427" s="20"/>
      <c r="D427" s="20"/>
      <c r="E427" s="20"/>
      <c r="F427" s="20"/>
      <c r="G427" s="20"/>
      <c r="H427" s="20"/>
      <c r="I427" s="20"/>
      <c r="J427" s="20"/>
      <c r="K427" s="12"/>
      <c r="L427" s="20"/>
      <c r="M427" s="20"/>
      <c r="N427" s="88"/>
      <c r="O427" s="88"/>
      <c r="P427" s="20"/>
      <c r="Q427" s="88"/>
      <c r="R427" s="20"/>
      <c r="S427" s="20"/>
      <c r="T427" s="20"/>
      <c r="U427" s="88"/>
      <c r="V427" s="20"/>
      <c r="W427" s="20"/>
      <c r="X427" s="20"/>
      <c r="Y427" s="88"/>
      <c r="Z427" s="20"/>
      <c r="AA427" s="88"/>
      <c r="AB427" s="20"/>
      <c r="AC427" s="88"/>
      <c r="AD427" s="20"/>
    </row>
    <row r="428" spans="1:30">
      <c r="A428" s="20"/>
      <c r="B428" s="20"/>
      <c r="C428" s="20"/>
      <c r="D428" s="20"/>
      <c r="E428" s="20"/>
      <c r="F428" s="20"/>
      <c r="G428" s="20"/>
      <c r="H428" s="20"/>
      <c r="I428" s="20"/>
      <c r="J428" s="20"/>
      <c r="K428" s="12"/>
      <c r="L428" s="20"/>
      <c r="M428" s="20"/>
      <c r="N428" s="88"/>
      <c r="O428" s="88"/>
      <c r="P428" s="20"/>
      <c r="Q428" s="88"/>
      <c r="R428" s="20"/>
      <c r="S428" s="20"/>
      <c r="T428" s="20"/>
      <c r="U428" s="88"/>
      <c r="V428" s="20"/>
      <c r="W428" s="20"/>
      <c r="X428" s="20"/>
      <c r="Y428" s="88"/>
      <c r="Z428" s="20"/>
      <c r="AA428" s="88"/>
      <c r="AB428" s="20"/>
      <c r="AC428" s="88"/>
      <c r="AD428" s="20"/>
    </row>
    <row r="429" spans="1:30">
      <c r="A429" s="20"/>
      <c r="B429" s="20"/>
      <c r="C429" s="20"/>
      <c r="D429" s="20"/>
      <c r="E429" s="20"/>
      <c r="F429" s="20"/>
      <c r="G429" s="20"/>
      <c r="H429" s="20"/>
      <c r="I429" s="20"/>
      <c r="J429" s="20"/>
      <c r="K429" s="12"/>
      <c r="L429" s="20"/>
      <c r="M429" s="20"/>
      <c r="N429" s="88"/>
      <c r="O429" s="88"/>
      <c r="P429" s="20"/>
      <c r="Q429" s="88"/>
      <c r="R429" s="20"/>
      <c r="S429" s="20"/>
      <c r="T429" s="20"/>
      <c r="U429" s="88"/>
      <c r="V429" s="20"/>
      <c r="W429" s="20"/>
      <c r="X429" s="20"/>
      <c r="Y429" s="88"/>
      <c r="Z429" s="20"/>
      <c r="AA429" s="88"/>
      <c r="AB429" s="20"/>
      <c r="AC429" s="88"/>
      <c r="AD429" s="20"/>
    </row>
    <row r="430" spans="1:30">
      <c r="A430" s="20"/>
      <c r="B430" s="20"/>
      <c r="C430" s="20"/>
      <c r="D430" s="20"/>
      <c r="E430" s="20"/>
      <c r="F430" s="20"/>
      <c r="G430" s="20"/>
      <c r="H430" s="20"/>
      <c r="I430" s="20"/>
      <c r="J430" s="20"/>
      <c r="K430" s="12"/>
      <c r="L430" s="20"/>
      <c r="M430" s="20"/>
      <c r="N430" s="88"/>
      <c r="O430" s="88"/>
      <c r="P430" s="20"/>
      <c r="Q430" s="88"/>
      <c r="R430" s="20"/>
      <c r="S430" s="20"/>
      <c r="T430" s="20"/>
      <c r="U430" s="88"/>
      <c r="V430" s="20"/>
      <c r="W430" s="20"/>
      <c r="X430" s="20"/>
      <c r="Y430" s="88"/>
      <c r="Z430" s="20"/>
      <c r="AA430" s="88"/>
      <c r="AB430" s="20"/>
      <c r="AC430" s="88"/>
      <c r="AD430" s="20"/>
    </row>
    <row r="431" spans="1:30">
      <c r="A431" s="20"/>
      <c r="B431" s="20"/>
      <c r="C431" s="20"/>
      <c r="D431" s="20"/>
      <c r="E431" s="20"/>
      <c r="F431" s="20"/>
      <c r="G431" s="20"/>
      <c r="H431" s="20"/>
      <c r="I431" s="20"/>
      <c r="J431" s="20"/>
      <c r="K431" s="12"/>
      <c r="L431" s="20"/>
      <c r="M431" s="20"/>
      <c r="N431" s="88"/>
      <c r="O431" s="88"/>
      <c r="P431" s="20"/>
      <c r="Q431" s="88"/>
      <c r="R431" s="20"/>
      <c r="S431" s="20"/>
      <c r="T431" s="20"/>
      <c r="U431" s="88"/>
      <c r="V431" s="20"/>
      <c r="W431" s="20"/>
      <c r="X431" s="20"/>
      <c r="Y431" s="88"/>
      <c r="Z431" s="20"/>
      <c r="AA431" s="88"/>
      <c r="AB431" s="20"/>
      <c r="AC431" s="88"/>
      <c r="AD431" s="20"/>
    </row>
    <row r="432" spans="1:30">
      <c r="A432" s="20"/>
      <c r="B432" s="20"/>
      <c r="C432" s="20"/>
      <c r="D432" s="20"/>
      <c r="E432" s="20"/>
      <c r="F432" s="20"/>
      <c r="G432" s="20"/>
      <c r="H432" s="20"/>
      <c r="I432" s="20"/>
      <c r="J432" s="20"/>
      <c r="K432" s="12"/>
      <c r="L432" s="20"/>
      <c r="M432" s="20"/>
      <c r="N432" s="88"/>
      <c r="O432" s="88"/>
      <c r="P432" s="20"/>
      <c r="Q432" s="88"/>
      <c r="R432" s="20"/>
      <c r="S432" s="20"/>
      <c r="T432" s="20"/>
      <c r="U432" s="88"/>
      <c r="V432" s="20"/>
      <c r="W432" s="20"/>
      <c r="X432" s="20"/>
      <c r="Y432" s="88"/>
      <c r="Z432" s="20"/>
      <c r="AA432" s="88"/>
      <c r="AB432" s="20"/>
      <c r="AC432" s="88"/>
      <c r="AD432" s="20"/>
    </row>
    <row r="433" spans="1:30">
      <c r="A433" s="20"/>
      <c r="B433" s="20"/>
      <c r="C433" s="20"/>
      <c r="D433" s="20"/>
      <c r="E433" s="20"/>
      <c r="F433" s="20"/>
      <c r="G433" s="20"/>
      <c r="H433" s="20"/>
      <c r="I433" s="20"/>
      <c r="J433" s="20"/>
      <c r="K433" s="12"/>
      <c r="L433" s="20"/>
      <c r="M433" s="20"/>
      <c r="N433" s="88"/>
      <c r="O433" s="88"/>
      <c r="P433" s="20"/>
      <c r="Q433" s="88"/>
      <c r="R433" s="20"/>
      <c r="S433" s="20"/>
      <c r="T433" s="20"/>
      <c r="U433" s="88"/>
      <c r="V433" s="20"/>
      <c r="W433" s="20"/>
      <c r="X433" s="20"/>
      <c r="Y433" s="88"/>
      <c r="Z433" s="20"/>
      <c r="AA433" s="88"/>
      <c r="AB433" s="20"/>
      <c r="AC433" s="88"/>
      <c r="AD433" s="20"/>
    </row>
    <row r="434" spans="1:30">
      <c r="A434" s="20"/>
      <c r="B434" s="20"/>
      <c r="C434" s="20"/>
      <c r="D434" s="20"/>
      <c r="E434" s="20"/>
      <c r="F434" s="20"/>
      <c r="G434" s="20"/>
      <c r="H434" s="20"/>
      <c r="I434" s="20"/>
      <c r="J434" s="20"/>
      <c r="K434" s="12"/>
      <c r="L434" s="20"/>
      <c r="M434" s="20"/>
      <c r="N434" s="88"/>
      <c r="O434" s="88"/>
      <c r="P434" s="20"/>
      <c r="Q434" s="88"/>
      <c r="R434" s="20"/>
      <c r="S434" s="20"/>
      <c r="T434" s="20"/>
      <c r="U434" s="88"/>
      <c r="V434" s="20"/>
      <c r="W434" s="20"/>
      <c r="X434" s="20"/>
      <c r="Y434" s="88"/>
      <c r="Z434" s="20"/>
      <c r="AA434" s="88"/>
      <c r="AB434" s="20"/>
      <c r="AC434" s="88"/>
      <c r="AD434" s="20"/>
    </row>
    <row r="435" spans="1:30">
      <c r="A435" s="20"/>
      <c r="B435" s="20"/>
      <c r="C435" s="20"/>
      <c r="D435" s="20"/>
      <c r="E435" s="20"/>
      <c r="F435" s="20"/>
      <c r="G435" s="20"/>
      <c r="H435" s="20"/>
      <c r="I435" s="20"/>
      <c r="J435" s="20"/>
      <c r="K435" s="12"/>
      <c r="L435" s="20"/>
      <c r="M435" s="20"/>
      <c r="N435" s="88"/>
      <c r="O435" s="88"/>
      <c r="P435" s="20"/>
      <c r="Q435" s="88"/>
      <c r="R435" s="20"/>
      <c r="S435" s="20"/>
      <c r="T435" s="20"/>
      <c r="U435" s="88"/>
      <c r="V435" s="20"/>
      <c r="W435" s="20"/>
      <c r="X435" s="20"/>
      <c r="Y435" s="88"/>
      <c r="Z435" s="20"/>
      <c r="AA435" s="88"/>
      <c r="AB435" s="20"/>
      <c r="AC435" s="88"/>
      <c r="AD435" s="20"/>
    </row>
    <row r="436" spans="1:30">
      <c r="A436" s="20"/>
      <c r="B436" s="20"/>
      <c r="C436" s="20"/>
      <c r="D436" s="20"/>
      <c r="E436" s="20"/>
      <c r="F436" s="20"/>
      <c r="G436" s="20"/>
      <c r="H436" s="20"/>
      <c r="I436" s="20"/>
      <c r="J436" s="20"/>
      <c r="K436" s="12"/>
      <c r="L436" s="20"/>
      <c r="M436" s="20"/>
      <c r="N436" s="88"/>
      <c r="O436" s="88"/>
      <c r="P436" s="20"/>
      <c r="Q436" s="88"/>
      <c r="R436" s="20"/>
      <c r="S436" s="20"/>
      <c r="T436" s="20"/>
      <c r="U436" s="88"/>
      <c r="V436" s="20"/>
      <c r="W436" s="20"/>
      <c r="X436" s="20"/>
      <c r="Y436" s="88"/>
      <c r="Z436" s="20"/>
      <c r="AA436" s="88"/>
      <c r="AB436" s="20"/>
      <c r="AC436" s="88"/>
      <c r="AD436" s="20"/>
    </row>
    <row r="437" spans="1:30">
      <c r="A437" s="20"/>
      <c r="B437" s="20"/>
      <c r="C437" s="20"/>
      <c r="D437" s="20"/>
      <c r="E437" s="20"/>
      <c r="F437" s="20"/>
      <c r="G437" s="20"/>
      <c r="H437" s="20"/>
      <c r="I437" s="20"/>
      <c r="J437" s="20"/>
      <c r="K437" s="12"/>
      <c r="L437" s="20"/>
      <c r="M437" s="20"/>
      <c r="N437" s="88"/>
      <c r="O437" s="88"/>
      <c r="P437" s="20"/>
      <c r="Q437" s="88"/>
      <c r="R437" s="20"/>
      <c r="S437" s="20"/>
      <c r="T437" s="20"/>
      <c r="U437" s="88"/>
      <c r="V437" s="20"/>
      <c r="W437" s="20"/>
      <c r="X437" s="20"/>
      <c r="Y437" s="88"/>
      <c r="Z437" s="20"/>
      <c r="AA437" s="88"/>
      <c r="AB437" s="20"/>
      <c r="AC437" s="88"/>
      <c r="AD437" s="20"/>
    </row>
    <row r="438" spans="1:30">
      <c r="A438" s="20"/>
      <c r="B438" s="20"/>
      <c r="C438" s="20"/>
      <c r="D438" s="20"/>
      <c r="E438" s="20"/>
      <c r="F438" s="20"/>
      <c r="G438" s="20"/>
      <c r="H438" s="20"/>
      <c r="I438" s="20"/>
      <c r="J438" s="20"/>
      <c r="K438" s="12"/>
      <c r="L438" s="20"/>
      <c r="M438" s="20"/>
      <c r="N438" s="88"/>
      <c r="O438" s="88"/>
      <c r="P438" s="20"/>
      <c r="Q438" s="88"/>
      <c r="R438" s="20"/>
      <c r="S438" s="20"/>
      <c r="T438" s="20"/>
      <c r="U438" s="88"/>
      <c r="V438" s="20"/>
      <c r="W438" s="20"/>
      <c r="X438" s="20"/>
      <c r="Y438" s="88"/>
      <c r="Z438" s="20"/>
      <c r="AA438" s="88"/>
      <c r="AB438" s="20"/>
      <c r="AC438" s="88"/>
      <c r="AD438" s="20"/>
    </row>
    <row r="439" spans="1:30">
      <c r="A439" s="20"/>
      <c r="B439" s="20"/>
      <c r="C439" s="20"/>
      <c r="D439" s="20"/>
      <c r="E439" s="20"/>
      <c r="F439" s="20"/>
      <c r="G439" s="20"/>
      <c r="H439" s="20"/>
      <c r="I439" s="20"/>
      <c r="J439" s="20"/>
      <c r="K439" s="12"/>
      <c r="L439" s="20"/>
      <c r="M439" s="20"/>
      <c r="N439" s="88"/>
      <c r="O439" s="88"/>
      <c r="P439" s="20"/>
      <c r="Q439" s="88"/>
      <c r="R439" s="20"/>
      <c r="S439" s="20"/>
      <c r="T439" s="20"/>
      <c r="U439" s="88"/>
      <c r="V439" s="20"/>
      <c r="W439" s="20"/>
      <c r="X439" s="20"/>
      <c r="Y439" s="88"/>
      <c r="Z439" s="20"/>
      <c r="AA439" s="88"/>
      <c r="AB439" s="20"/>
      <c r="AC439" s="88"/>
      <c r="AD439" s="20"/>
    </row>
    <row r="440" spans="1:30">
      <c r="A440" s="20"/>
      <c r="B440" s="20"/>
      <c r="C440" s="20"/>
      <c r="D440" s="20"/>
      <c r="E440" s="20"/>
      <c r="F440" s="20"/>
      <c r="G440" s="20"/>
      <c r="H440" s="20"/>
      <c r="I440" s="20"/>
      <c r="J440" s="20"/>
      <c r="K440" s="12"/>
      <c r="L440" s="20"/>
      <c r="M440" s="20"/>
      <c r="N440" s="88"/>
      <c r="O440" s="88"/>
      <c r="P440" s="20"/>
      <c r="Q440" s="88"/>
      <c r="R440" s="20"/>
      <c r="S440" s="20"/>
      <c r="T440" s="20"/>
      <c r="U440" s="88"/>
      <c r="V440" s="20"/>
      <c r="W440" s="20"/>
      <c r="X440" s="20"/>
      <c r="Y440" s="88"/>
      <c r="Z440" s="20"/>
      <c r="AA440" s="88"/>
      <c r="AB440" s="20"/>
      <c r="AC440" s="88"/>
      <c r="AD440" s="20"/>
    </row>
    <row r="441" spans="1:30">
      <c r="A441" s="20"/>
      <c r="B441" s="20"/>
      <c r="C441" s="20"/>
      <c r="D441" s="20"/>
      <c r="E441" s="20"/>
      <c r="F441" s="20"/>
      <c r="G441" s="20"/>
      <c r="H441" s="20"/>
      <c r="I441" s="20"/>
      <c r="J441" s="20"/>
      <c r="K441" s="12"/>
      <c r="L441" s="20"/>
      <c r="M441" s="20"/>
      <c r="N441" s="88"/>
      <c r="O441" s="88"/>
      <c r="P441" s="20"/>
      <c r="Q441" s="88"/>
      <c r="R441" s="20"/>
      <c r="S441" s="20"/>
      <c r="T441" s="20"/>
      <c r="U441" s="88"/>
      <c r="V441" s="20"/>
      <c r="W441" s="20"/>
      <c r="X441" s="20"/>
      <c r="Y441" s="88"/>
      <c r="Z441" s="20"/>
      <c r="AA441" s="88"/>
      <c r="AB441" s="20"/>
      <c r="AC441" s="88"/>
      <c r="AD441" s="20"/>
    </row>
    <row r="442" spans="1:30">
      <c r="A442" s="20"/>
      <c r="B442" s="20"/>
      <c r="C442" s="20"/>
      <c r="D442" s="20"/>
      <c r="E442" s="20"/>
      <c r="F442" s="20"/>
      <c r="G442" s="20"/>
      <c r="H442" s="20"/>
      <c r="I442" s="20"/>
      <c r="J442" s="20"/>
      <c r="K442" s="12"/>
      <c r="L442" s="20"/>
      <c r="M442" s="20"/>
      <c r="N442" s="88"/>
      <c r="O442" s="88"/>
      <c r="P442" s="20"/>
      <c r="Q442" s="88"/>
      <c r="R442" s="20"/>
      <c r="S442" s="20"/>
      <c r="T442" s="20"/>
      <c r="U442" s="88"/>
      <c r="V442" s="20"/>
      <c r="W442" s="20"/>
      <c r="X442" s="20"/>
      <c r="Y442" s="88"/>
      <c r="Z442" s="20"/>
      <c r="AA442" s="88"/>
      <c r="AB442" s="20"/>
      <c r="AC442" s="88"/>
      <c r="AD442" s="20"/>
    </row>
    <row r="443" spans="1:30">
      <c r="A443" s="20"/>
      <c r="B443" s="20"/>
      <c r="C443" s="20"/>
      <c r="D443" s="20"/>
      <c r="E443" s="20"/>
      <c r="F443" s="20"/>
      <c r="G443" s="20"/>
      <c r="H443" s="20"/>
      <c r="I443" s="20"/>
      <c r="J443" s="20"/>
      <c r="K443" s="12"/>
      <c r="L443" s="20"/>
      <c r="M443" s="20"/>
      <c r="N443" s="88"/>
      <c r="O443" s="88"/>
      <c r="P443" s="20"/>
      <c r="Q443" s="88"/>
      <c r="R443" s="20"/>
      <c r="S443" s="20"/>
      <c r="T443" s="20"/>
      <c r="U443" s="88"/>
      <c r="V443" s="20"/>
      <c r="W443" s="20"/>
      <c r="X443" s="20"/>
      <c r="Y443" s="88"/>
      <c r="Z443" s="20"/>
      <c r="AA443" s="88"/>
      <c r="AB443" s="20"/>
      <c r="AC443" s="88"/>
      <c r="AD443" s="20"/>
    </row>
    <row r="444" spans="1:30">
      <c r="A444" s="20"/>
      <c r="B444" s="20"/>
      <c r="C444" s="20"/>
      <c r="D444" s="20"/>
      <c r="E444" s="20"/>
      <c r="F444" s="20"/>
      <c r="G444" s="20"/>
      <c r="H444" s="20"/>
      <c r="I444" s="20"/>
      <c r="J444" s="20"/>
      <c r="K444" s="12"/>
      <c r="L444" s="20"/>
      <c r="M444" s="20"/>
      <c r="N444" s="88"/>
      <c r="O444" s="88"/>
      <c r="P444" s="20"/>
      <c r="Q444" s="88"/>
      <c r="R444" s="20"/>
      <c r="S444" s="20"/>
      <c r="T444" s="20"/>
      <c r="U444" s="88"/>
      <c r="V444" s="20"/>
      <c r="W444" s="20"/>
      <c r="X444" s="20"/>
      <c r="Y444" s="88"/>
      <c r="Z444" s="20"/>
      <c r="AA444" s="88"/>
      <c r="AB444" s="20"/>
      <c r="AC444" s="88"/>
      <c r="AD444" s="20"/>
    </row>
    <row r="445" spans="1:30">
      <c r="A445" s="20"/>
      <c r="B445" s="20"/>
      <c r="C445" s="20"/>
      <c r="D445" s="20"/>
      <c r="E445" s="20"/>
      <c r="F445" s="20"/>
      <c r="G445" s="20"/>
      <c r="H445" s="20"/>
      <c r="I445" s="20"/>
      <c r="J445" s="20"/>
      <c r="K445" s="12"/>
      <c r="L445" s="20"/>
      <c r="M445" s="20"/>
      <c r="N445" s="88"/>
      <c r="O445" s="88"/>
      <c r="P445" s="20"/>
      <c r="Q445" s="88"/>
      <c r="R445" s="20"/>
      <c r="S445" s="20"/>
      <c r="T445" s="20"/>
      <c r="U445" s="88"/>
      <c r="V445" s="20"/>
      <c r="W445" s="20"/>
      <c r="X445" s="20"/>
      <c r="Y445" s="88"/>
      <c r="Z445" s="20"/>
      <c r="AA445" s="88"/>
      <c r="AB445" s="20"/>
      <c r="AC445" s="88"/>
      <c r="AD445" s="20"/>
    </row>
    <row r="446" spans="1:30">
      <c r="A446" s="20"/>
      <c r="B446" s="20"/>
      <c r="C446" s="20"/>
      <c r="D446" s="20"/>
      <c r="E446" s="20"/>
      <c r="F446" s="20"/>
      <c r="G446" s="20"/>
      <c r="H446" s="20"/>
      <c r="I446" s="20"/>
      <c r="J446" s="20"/>
      <c r="K446" s="12"/>
      <c r="L446" s="20"/>
      <c r="M446" s="20"/>
      <c r="N446" s="88"/>
      <c r="O446" s="88"/>
      <c r="P446" s="20"/>
      <c r="Q446" s="88"/>
      <c r="R446" s="20"/>
      <c r="S446" s="20"/>
      <c r="T446" s="20"/>
      <c r="U446" s="88"/>
      <c r="V446" s="20"/>
      <c r="W446" s="20"/>
      <c r="X446" s="20"/>
      <c r="Y446" s="88"/>
      <c r="Z446" s="20"/>
      <c r="AA446" s="88"/>
      <c r="AB446" s="20"/>
      <c r="AC446" s="88"/>
      <c r="AD446" s="20"/>
    </row>
    <row r="447" spans="1:30">
      <c r="A447" s="20"/>
      <c r="B447" s="20"/>
      <c r="C447" s="20"/>
      <c r="D447" s="20"/>
      <c r="E447" s="20"/>
      <c r="F447" s="20"/>
      <c r="G447" s="20"/>
      <c r="H447" s="20"/>
      <c r="I447" s="20"/>
      <c r="J447" s="20"/>
      <c r="K447" s="12"/>
      <c r="L447" s="20"/>
      <c r="M447" s="20"/>
      <c r="N447" s="88"/>
      <c r="O447" s="88"/>
      <c r="P447" s="20"/>
      <c r="Q447" s="88"/>
      <c r="R447" s="20"/>
      <c r="S447" s="20"/>
      <c r="T447" s="20"/>
      <c r="U447" s="88"/>
      <c r="V447" s="20"/>
      <c r="W447" s="20"/>
      <c r="X447" s="20"/>
      <c r="Y447" s="88"/>
      <c r="Z447" s="20"/>
      <c r="AA447" s="88"/>
      <c r="AB447" s="20"/>
      <c r="AC447" s="88"/>
      <c r="AD447" s="20"/>
    </row>
    <row r="448" spans="1:30">
      <c r="A448" s="20"/>
      <c r="B448" s="20"/>
      <c r="C448" s="20"/>
      <c r="D448" s="20"/>
      <c r="E448" s="20"/>
      <c r="F448" s="20"/>
      <c r="G448" s="20"/>
      <c r="H448" s="20"/>
      <c r="I448" s="20"/>
      <c r="J448" s="20"/>
      <c r="K448" s="12"/>
      <c r="L448" s="20"/>
      <c r="M448" s="20"/>
      <c r="N448" s="88"/>
      <c r="O448" s="88"/>
      <c r="P448" s="20"/>
      <c r="Q448" s="88"/>
      <c r="R448" s="20"/>
      <c r="S448" s="20"/>
      <c r="T448" s="20"/>
      <c r="U448" s="88"/>
      <c r="V448" s="20"/>
      <c r="W448" s="20"/>
      <c r="X448" s="20"/>
      <c r="Y448" s="88"/>
      <c r="Z448" s="20"/>
      <c r="AA448" s="88"/>
      <c r="AB448" s="20"/>
      <c r="AC448" s="88"/>
      <c r="AD448" s="20"/>
    </row>
    <row r="449" spans="1:30">
      <c r="A449" s="20"/>
      <c r="B449" s="20"/>
      <c r="C449" s="20"/>
      <c r="D449" s="20"/>
      <c r="E449" s="20"/>
      <c r="F449" s="20"/>
      <c r="G449" s="20"/>
      <c r="H449" s="20"/>
      <c r="I449" s="20"/>
      <c r="J449" s="20"/>
      <c r="K449" s="12"/>
      <c r="L449" s="20"/>
      <c r="M449" s="20"/>
      <c r="N449" s="88"/>
      <c r="O449" s="88"/>
      <c r="P449" s="20"/>
      <c r="Q449" s="88"/>
      <c r="R449" s="20"/>
      <c r="S449" s="20"/>
      <c r="T449" s="20"/>
      <c r="U449" s="88"/>
      <c r="V449" s="20"/>
      <c r="W449" s="20"/>
      <c r="X449" s="20"/>
      <c r="Y449" s="88"/>
      <c r="Z449" s="20"/>
      <c r="AA449" s="88"/>
      <c r="AB449" s="20"/>
      <c r="AC449" s="88"/>
      <c r="AD449" s="20"/>
    </row>
    <row r="450" spans="1:30">
      <c r="A450" s="20"/>
      <c r="B450" s="20"/>
      <c r="C450" s="20"/>
      <c r="D450" s="20"/>
      <c r="E450" s="20"/>
      <c r="F450" s="20"/>
      <c r="G450" s="20"/>
      <c r="H450" s="20"/>
      <c r="I450" s="20"/>
      <c r="J450" s="20"/>
      <c r="K450" s="12"/>
      <c r="L450" s="20"/>
      <c r="M450" s="20"/>
      <c r="N450" s="88"/>
      <c r="O450" s="88"/>
      <c r="P450" s="20"/>
      <c r="Q450" s="88"/>
      <c r="R450" s="20"/>
      <c r="S450" s="20"/>
      <c r="T450" s="20"/>
      <c r="U450" s="88"/>
      <c r="V450" s="20"/>
      <c r="W450" s="20"/>
      <c r="X450" s="20"/>
      <c r="Y450" s="88"/>
      <c r="Z450" s="20"/>
      <c r="AA450" s="88"/>
      <c r="AB450" s="20"/>
      <c r="AC450" s="88"/>
      <c r="AD450" s="20"/>
    </row>
    <row r="451" spans="1:30">
      <c r="A451" s="20"/>
      <c r="B451" s="20"/>
      <c r="C451" s="20"/>
      <c r="D451" s="20"/>
      <c r="E451" s="20"/>
      <c r="F451" s="20"/>
      <c r="G451" s="20"/>
      <c r="H451" s="20"/>
      <c r="I451" s="20"/>
      <c r="J451" s="20"/>
      <c r="K451" s="12"/>
      <c r="L451" s="20"/>
      <c r="M451" s="20"/>
      <c r="N451" s="88"/>
      <c r="O451" s="88"/>
      <c r="P451" s="20"/>
      <c r="Q451" s="88"/>
      <c r="R451" s="20"/>
      <c r="S451" s="20"/>
      <c r="T451" s="20"/>
      <c r="U451" s="88"/>
      <c r="V451" s="20"/>
      <c r="W451" s="20"/>
      <c r="X451" s="20"/>
      <c r="Y451" s="88"/>
      <c r="Z451" s="20"/>
      <c r="AA451" s="88"/>
      <c r="AB451" s="20"/>
      <c r="AC451" s="88"/>
      <c r="AD451" s="20"/>
    </row>
    <row r="452" spans="1:30">
      <c r="A452" s="20"/>
      <c r="B452" s="20"/>
      <c r="C452" s="20"/>
      <c r="D452" s="20"/>
      <c r="E452" s="20"/>
      <c r="F452" s="20"/>
      <c r="G452" s="20"/>
      <c r="H452" s="20"/>
      <c r="I452" s="20"/>
      <c r="J452" s="20"/>
      <c r="K452" s="12"/>
      <c r="L452" s="20"/>
      <c r="M452" s="20"/>
      <c r="N452" s="88"/>
      <c r="O452" s="88"/>
      <c r="P452" s="20"/>
      <c r="Q452" s="88"/>
      <c r="R452" s="20"/>
      <c r="S452" s="20"/>
      <c r="T452" s="20"/>
      <c r="U452" s="88"/>
      <c r="V452" s="20"/>
      <c r="W452" s="20"/>
      <c r="X452" s="20"/>
      <c r="Y452" s="88"/>
      <c r="Z452" s="20"/>
      <c r="AA452" s="88"/>
      <c r="AB452" s="20"/>
      <c r="AC452" s="88"/>
      <c r="AD452" s="20"/>
    </row>
    <row r="453" spans="1:30">
      <c r="A453" s="20"/>
      <c r="B453" s="20"/>
      <c r="C453" s="20"/>
      <c r="D453" s="20"/>
      <c r="E453" s="20"/>
      <c r="F453" s="20"/>
      <c r="G453" s="20"/>
      <c r="H453" s="20"/>
      <c r="I453" s="20"/>
      <c r="J453" s="20"/>
      <c r="K453" s="12"/>
      <c r="L453" s="20"/>
      <c r="M453" s="20"/>
      <c r="N453" s="88"/>
      <c r="O453" s="88"/>
      <c r="P453" s="20"/>
      <c r="Q453" s="88"/>
      <c r="R453" s="20"/>
      <c r="S453" s="20"/>
      <c r="T453" s="20"/>
      <c r="U453" s="88"/>
      <c r="V453" s="20"/>
      <c r="W453" s="20"/>
      <c r="X453" s="20"/>
      <c r="Y453" s="88"/>
      <c r="Z453" s="20"/>
      <c r="AA453" s="88"/>
      <c r="AB453" s="20"/>
      <c r="AC453" s="88"/>
      <c r="AD453" s="20"/>
    </row>
    <row r="454" spans="1:30">
      <c r="A454" s="20"/>
      <c r="B454" s="20"/>
      <c r="C454" s="20"/>
      <c r="D454" s="20"/>
      <c r="E454" s="20"/>
      <c r="F454" s="20"/>
      <c r="G454" s="20"/>
      <c r="H454" s="20"/>
      <c r="I454" s="20"/>
      <c r="J454" s="20"/>
      <c r="K454" s="12"/>
      <c r="L454" s="20"/>
      <c r="M454" s="20"/>
      <c r="N454" s="88"/>
      <c r="O454" s="88"/>
      <c r="P454" s="20"/>
      <c r="Q454" s="88"/>
      <c r="R454" s="20"/>
      <c r="S454" s="20"/>
      <c r="T454" s="20"/>
      <c r="U454" s="88"/>
      <c r="V454" s="20"/>
      <c r="W454" s="20"/>
      <c r="X454" s="20"/>
      <c r="Y454" s="88"/>
      <c r="Z454" s="20"/>
      <c r="AA454" s="88"/>
      <c r="AB454" s="20"/>
      <c r="AC454" s="88"/>
      <c r="AD454" s="20"/>
    </row>
    <row r="455" spans="1:30">
      <c r="A455" s="20"/>
      <c r="B455" s="20"/>
      <c r="C455" s="20"/>
      <c r="D455" s="20"/>
      <c r="E455" s="20"/>
      <c r="F455" s="20"/>
      <c r="G455" s="20"/>
      <c r="H455" s="20"/>
      <c r="I455" s="20"/>
      <c r="J455" s="20"/>
      <c r="K455" s="12"/>
      <c r="L455" s="20"/>
      <c r="M455" s="20"/>
      <c r="N455" s="88"/>
      <c r="O455" s="88"/>
      <c r="P455" s="20"/>
      <c r="Q455" s="88"/>
      <c r="R455" s="20"/>
      <c r="S455" s="20"/>
      <c r="T455" s="20"/>
      <c r="U455" s="88"/>
      <c r="V455" s="20"/>
      <c r="W455" s="20"/>
      <c r="X455" s="20"/>
      <c r="Y455" s="88"/>
      <c r="Z455" s="20"/>
      <c r="AA455" s="88"/>
      <c r="AB455" s="20"/>
      <c r="AC455" s="88"/>
      <c r="AD455" s="20"/>
    </row>
    <row r="456" spans="1:30">
      <c r="A456" s="20"/>
      <c r="B456" s="20"/>
      <c r="C456" s="20"/>
      <c r="D456" s="20"/>
      <c r="E456" s="20"/>
      <c r="F456" s="20"/>
      <c r="G456" s="20"/>
      <c r="H456" s="20"/>
      <c r="I456" s="20"/>
      <c r="J456" s="20"/>
      <c r="K456" s="12"/>
      <c r="L456" s="20"/>
      <c r="M456" s="20"/>
      <c r="N456" s="88"/>
      <c r="O456" s="88"/>
      <c r="P456" s="20"/>
      <c r="Q456" s="88"/>
      <c r="R456" s="20"/>
      <c r="S456" s="20"/>
      <c r="T456" s="20"/>
      <c r="U456" s="88"/>
      <c r="V456" s="20"/>
      <c r="W456" s="20"/>
      <c r="X456" s="20"/>
      <c r="Y456" s="88"/>
      <c r="Z456" s="20"/>
      <c r="AA456" s="88"/>
      <c r="AB456" s="20"/>
      <c r="AC456" s="88"/>
      <c r="AD456" s="20"/>
    </row>
    <row r="457" spans="1:30">
      <c r="A457" s="20"/>
      <c r="B457" s="20"/>
      <c r="C457" s="20"/>
      <c r="D457" s="20"/>
      <c r="E457" s="20"/>
      <c r="F457" s="20"/>
      <c r="G457" s="20"/>
      <c r="H457" s="20"/>
      <c r="I457" s="20"/>
      <c r="J457" s="20"/>
      <c r="K457" s="12"/>
      <c r="L457" s="20"/>
      <c r="M457" s="20"/>
      <c r="N457" s="88"/>
      <c r="O457" s="88"/>
      <c r="P457" s="20"/>
      <c r="Q457" s="88"/>
      <c r="R457" s="20"/>
      <c r="S457" s="20"/>
      <c r="T457" s="20"/>
      <c r="U457" s="88"/>
      <c r="V457" s="20"/>
      <c r="W457" s="20"/>
      <c r="X457" s="20"/>
      <c r="Y457" s="88"/>
      <c r="Z457" s="20"/>
      <c r="AA457" s="88"/>
      <c r="AB457" s="20"/>
      <c r="AC457" s="88"/>
      <c r="AD457" s="20"/>
    </row>
    <row r="458" spans="1:30">
      <c r="A458" s="20"/>
      <c r="B458" s="20"/>
      <c r="C458" s="20"/>
      <c r="D458" s="20"/>
      <c r="E458" s="20"/>
      <c r="F458" s="20"/>
      <c r="G458" s="20"/>
      <c r="H458" s="20"/>
      <c r="I458" s="20"/>
      <c r="J458" s="20"/>
      <c r="K458" s="12"/>
      <c r="L458" s="20"/>
      <c r="M458" s="20"/>
      <c r="N458" s="88"/>
      <c r="O458" s="88"/>
      <c r="P458" s="20"/>
      <c r="Q458" s="88"/>
      <c r="R458" s="20"/>
      <c r="S458" s="20"/>
      <c r="T458" s="20"/>
      <c r="U458" s="88"/>
      <c r="V458" s="20"/>
      <c r="W458" s="20"/>
      <c r="X458" s="20"/>
      <c r="Y458" s="88"/>
      <c r="Z458" s="20"/>
      <c r="AA458" s="88"/>
      <c r="AB458" s="20"/>
      <c r="AC458" s="88"/>
      <c r="AD458" s="20"/>
    </row>
    <row r="459" spans="1:30">
      <c r="A459" s="20"/>
      <c r="B459" s="20"/>
      <c r="C459" s="20"/>
      <c r="D459" s="20"/>
      <c r="E459" s="20"/>
      <c r="F459" s="20"/>
      <c r="G459" s="20"/>
      <c r="H459" s="20"/>
      <c r="I459" s="20"/>
      <c r="J459" s="20"/>
      <c r="K459" s="12"/>
      <c r="L459" s="20"/>
      <c r="M459" s="20"/>
      <c r="N459" s="88"/>
      <c r="O459" s="88"/>
      <c r="P459" s="20"/>
      <c r="Q459" s="88"/>
      <c r="R459" s="20"/>
      <c r="S459" s="20"/>
      <c r="T459" s="20"/>
      <c r="U459" s="88"/>
      <c r="V459" s="20"/>
      <c r="W459" s="20"/>
      <c r="X459" s="20"/>
      <c r="Y459" s="88"/>
      <c r="Z459" s="20"/>
      <c r="AA459" s="88"/>
      <c r="AB459" s="20"/>
      <c r="AC459" s="88"/>
      <c r="AD459" s="20"/>
    </row>
    <row r="460" spans="1:30">
      <c r="A460" s="20"/>
      <c r="B460" s="20"/>
      <c r="C460" s="20"/>
      <c r="D460" s="20"/>
      <c r="E460" s="20"/>
      <c r="F460" s="20"/>
      <c r="G460" s="20"/>
      <c r="H460" s="20"/>
      <c r="I460" s="20"/>
      <c r="J460" s="20"/>
      <c r="K460" s="12"/>
      <c r="L460" s="20"/>
      <c r="M460" s="20"/>
      <c r="N460" s="88"/>
      <c r="O460" s="88"/>
      <c r="P460" s="20"/>
      <c r="Q460" s="88"/>
      <c r="R460" s="20"/>
      <c r="S460" s="20"/>
      <c r="T460" s="20"/>
      <c r="U460" s="88"/>
      <c r="V460" s="20"/>
      <c r="W460" s="20"/>
      <c r="X460" s="20"/>
      <c r="Y460" s="88"/>
      <c r="Z460" s="20"/>
      <c r="AA460" s="88"/>
      <c r="AB460" s="20"/>
      <c r="AC460" s="88"/>
      <c r="AD460" s="20"/>
    </row>
    <row r="461" spans="1:30">
      <c r="A461" s="20"/>
      <c r="B461" s="20"/>
      <c r="C461" s="20"/>
      <c r="D461" s="20"/>
      <c r="E461" s="20"/>
      <c r="F461" s="20"/>
      <c r="G461" s="20"/>
      <c r="H461" s="20"/>
      <c r="I461" s="20"/>
      <c r="J461" s="20"/>
      <c r="K461" s="12"/>
      <c r="L461" s="20"/>
      <c r="M461" s="20"/>
      <c r="N461" s="88"/>
      <c r="O461" s="88"/>
      <c r="P461" s="20"/>
      <c r="Q461" s="88"/>
      <c r="R461" s="20"/>
      <c r="S461" s="20"/>
      <c r="T461" s="20"/>
      <c r="U461" s="88"/>
      <c r="V461" s="20"/>
      <c r="W461" s="20"/>
      <c r="X461" s="20"/>
      <c r="Y461" s="88"/>
      <c r="Z461" s="20"/>
      <c r="AA461" s="88"/>
      <c r="AB461" s="20"/>
      <c r="AC461" s="88"/>
      <c r="AD461" s="20"/>
    </row>
    <row r="462" spans="1:30">
      <c r="A462" s="20"/>
      <c r="B462" s="20"/>
      <c r="C462" s="20"/>
      <c r="D462" s="20"/>
      <c r="E462" s="20"/>
      <c r="F462" s="20"/>
      <c r="G462" s="20"/>
      <c r="H462" s="20"/>
      <c r="I462" s="20"/>
      <c r="J462" s="20"/>
      <c r="K462" s="12"/>
      <c r="L462" s="20"/>
      <c r="M462" s="20"/>
      <c r="N462" s="88"/>
      <c r="O462" s="88"/>
      <c r="P462" s="20"/>
      <c r="Q462" s="88"/>
      <c r="R462" s="20"/>
      <c r="S462" s="20"/>
      <c r="T462" s="20"/>
      <c r="U462" s="88"/>
      <c r="V462" s="20"/>
      <c r="W462" s="20"/>
      <c r="X462" s="20"/>
      <c r="Y462" s="88"/>
      <c r="Z462" s="20"/>
      <c r="AA462" s="88"/>
      <c r="AB462" s="20"/>
      <c r="AC462" s="88"/>
      <c r="AD462" s="20"/>
    </row>
    <row r="463" spans="1:30">
      <c r="A463" s="20"/>
      <c r="B463" s="20"/>
      <c r="C463" s="20"/>
      <c r="D463" s="20"/>
      <c r="E463" s="20"/>
      <c r="F463" s="20"/>
      <c r="G463" s="20"/>
      <c r="H463" s="20"/>
      <c r="I463" s="20"/>
      <c r="J463" s="20"/>
      <c r="K463" s="12"/>
      <c r="L463" s="20"/>
      <c r="M463" s="20"/>
      <c r="N463" s="88"/>
      <c r="O463" s="88"/>
      <c r="P463" s="20"/>
      <c r="Q463" s="88"/>
      <c r="R463" s="20"/>
      <c r="S463" s="20"/>
      <c r="T463" s="20"/>
      <c r="U463" s="88"/>
      <c r="V463" s="20"/>
      <c r="W463" s="20"/>
      <c r="X463" s="20"/>
      <c r="Y463" s="88"/>
      <c r="Z463" s="20"/>
      <c r="AA463" s="88"/>
      <c r="AB463" s="20"/>
      <c r="AC463" s="88"/>
      <c r="AD463" s="20"/>
    </row>
    <row r="464" spans="1:30">
      <c r="A464" s="20"/>
      <c r="B464" s="20"/>
      <c r="C464" s="20"/>
      <c r="D464" s="20"/>
      <c r="E464" s="20"/>
      <c r="F464" s="20"/>
      <c r="G464" s="20"/>
      <c r="H464" s="20"/>
      <c r="I464" s="20"/>
      <c r="J464" s="20"/>
      <c r="K464" s="12"/>
      <c r="L464" s="20"/>
      <c r="M464" s="20"/>
      <c r="N464" s="88"/>
      <c r="O464" s="88"/>
      <c r="P464" s="20"/>
      <c r="Q464" s="88"/>
      <c r="R464" s="20"/>
      <c r="S464" s="20"/>
      <c r="T464" s="20"/>
      <c r="U464" s="88"/>
      <c r="V464" s="20"/>
      <c r="W464" s="20"/>
      <c r="X464" s="20"/>
      <c r="Y464" s="88"/>
      <c r="Z464" s="20"/>
      <c r="AA464" s="88"/>
      <c r="AB464" s="20"/>
      <c r="AC464" s="88"/>
      <c r="AD464" s="20"/>
    </row>
    <row r="465" spans="1:30">
      <c r="A465" s="20"/>
      <c r="B465" s="20"/>
      <c r="C465" s="20"/>
      <c r="D465" s="20"/>
      <c r="E465" s="20"/>
      <c r="F465" s="20"/>
      <c r="G465" s="20"/>
      <c r="H465" s="20"/>
      <c r="I465" s="20"/>
      <c r="J465" s="20"/>
      <c r="K465" s="12"/>
      <c r="L465" s="20"/>
      <c r="M465" s="20"/>
      <c r="N465" s="88"/>
      <c r="O465" s="88"/>
      <c r="P465" s="20"/>
      <c r="Q465" s="88"/>
      <c r="R465" s="20"/>
      <c r="S465" s="20"/>
      <c r="T465" s="20"/>
      <c r="U465" s="88"/>
      <c r="V465" s="20"/>
      <c r="W465" s="20"/>
      <c r="X465" s="20"/>
      <c r="Y465" s="88"/>
      <c r="Z465" s="20"/>
      <c r="AA465" s="88"/>
      <c r="AB465" s="20"/>
      <c r="AC465" s="88"/>
      <c r="AD465" s="20"/>
    </row>
    <row r="466" spans="1:30">
      <c r="A466" s="20"/>
      <c r="B466" s="20"/>
      <c r="C466" s="20"/>
      <c r="D466" s="20"/>
      <c r="E466" s="20"/>
      <c r="F466" s="20"/>
      <c r="G466" s="20"/>
      <c r="H466" s="20"/>
      <c r="I466" s="20"/>
      <c r="J466" s="20"/>
      <c r="K466" s="12"/>
      <c r="L466" s="20"/>
      <c r="M466" s="20"/>
      <c r="N466" s="88"/>
      <c r="O466" s="88"/>
      <c r="P466" s="20"/>
      <c r="Q466" s="88"/>
      <c r="R466" s="20"/>
      <c r="S466" s="20"/>
      <c r="T466" s="20"/>
      <c r="U466" s="88"/>
      <c r="V466" s="20"/>
      <c r="W466" s="20"/>
      <c r="X466" s="20"/>
      <c r="Y466" s="88"/>
      <c r="Z466" s="20"/>
      <c r="AA466" s="88"/>
      <c r="AB466" s="20"/>
      <c r="AC466" s="88"/>
      <c r="AD466" s="20"/>
    </row>
    <row r="467" spans="1:30">
      <c r="A467" s="20"/>
      <c r="B467" s="20"/>
      <c r="C467" s="20"/>
      <c r="D467" s="20"/>
      <c r="E467" s="20"/>
      <c r="F467" s="20"/>
      <c r="G467" s="20"/>
      <c r="H467" s="20"/>
      <c r="I467" s="20"/>
      <c r="J467" s="20"/>
      <c r="K467" s="12"/>
      <c r="L467" s="20"/>
      <c r="M467" s="20"/>
      <c r="N467" s="88"/>
      <c r="O467" s="88"/>
      <c r="P467" s="20"/>
      <c r="Q467" s="88"/>
      <c r="R467" s="20"/>
      <c r="S467" s="20"/>
      <c r="T467" s="20"/>
      <c r="U467" s="88"/>
      <c r="V467" s="20"/>
      <c r="W467" s="20"/>
      <c r="X467" s="20"/>
      <c r="Y467" s="88"/>
      <c r="Z467" s="20"/>
      <c r="AA467" s="88"/>
      <c r="AB467" s="20"/>
      <c r="AC467" s="88"/>
      <c r="AD467" s="20"/>
    </row>
    <row r="468" spans="1:30">
      <c r="A468" s="20"/>
      <c r="B468" s="20"/>
      <c r="C468" s="20"/>
      <c r="D468" s="20"/>
      <c r="E468" s="20"/>
      <c r="F468" s="20"/>
      <c r="G468" s="20"/>
      <c r="H468" s="20"/>
      <c r="I468" s="20"/>
      <c r="J468" s="20"/>
      <c r="K468" s="12"/>
      <c r="L468" s="20"/>
      <c r="M468" s="20"/>
      <c r="N468" s="88"/>
      <c r="O468" s="88"/>
      <c r="P468" s="20"/>
      <c r="Q468" s="88"/>
      <c r="R468" s="20"/>
      <c r="S468" s="20"/>
      <c r="T468" s="20"/>
      <c r="U468" s="88"/>
      <c r="V468" s="20"/>
      <c r="W468" s="20"/>
      <c r="X468" s="20"/>
      <c r="Y468" s="88"/>
      <c r="Z468" s="20"/>
      <c r="AA468" s="88"/>
      <c r="AB468" s="20"/>
      <c r="AC468" s="88"/>
      <c r="AD468" s="20"/>
    </row>
    <row r="469" spans="1:30">
      <c r="A469" s="20"/>
      <c r="B469" s="20"/>
      <c r="C469" s="20"/>
      <c r="D469" s="20"/>
      <c r="E469" s="20"/>
      <c r="F469" s="20"/>
      <c r="G469" s="20"/>
      <c r="H469" s="20"/>
      <c r="I469" s="20"/>
      <c r="J469" s="20"/>
      <c r="K469" s="12"/>
      <c r="L469" s="20"/>
      <c r="M469" s="20"/>
      <c r="N469" s="88"/>
      <c r="O469" s="88"/>
      <c r="P469" s="20"/>
      <c r="Q469" s="88"/>
      <c r="R469" s="20"/>
      <c r="S469" s="20"/>
      <c r="T469" s="20"/>
      <c r="U469" s="88"/>
      <c r="V469" s="20"/>
      <c r="W469" s="20"/>
      <c r="X469" s="20"/>
      <c r="Y469" s="88"/>
      <c r="Z469" s="20"/>
      <c r="AA469" s="88"/>
      <c r="AB469" s="20"/>
      <c r="AC469" s="88"/>
      <c r="AD469" s="20"/>
    </row>
    <row r="470" spans="1:30">
      <c r="A470" s="20"/>
      <c r="B470" s="20"/>
      <c r="C470" s="20"/>
      <c r="D470" s="20"/>
      <c r="E470" s="20"/>
      <c r="F470" s="20"/>
      <c r="G470" s="20"/>
      <c r="H470" s="20"/>
      <c r="I470" s="20"/>
      <c r="J470" s="20"/>
      <c r="K470" s="12"/>
      <c r="L470" s="20"/>
      <c r="M470" s="20"/>
      <c r="N470" s="88"/>
      <c r="O470" s="88"/>
      <c r="P470" s="20"/>
      <c r="Q470" s="88"/>
      <c r="R470" s="20"/>
      <c r="S470" s="20"/>
      <c r="T470" s="20"/>
      <c r="U470" s="88"/>
      <c r="V470" s="20"/>
      <c r="W470" s="20"/>
      <c r="X470" s="20"/>
      <c r="Y470" s="88"/>
      <c r="Z470" s="20"/>
      <c r="AA470" s="88"/>
      <c r="AB470" s="20"/>
      <c r="AC470" s="88"/>
      <c r="AD470" s="20"/>
    </row>
    <row r="471" spans="1:30">
      <c r="A471" s="20"/>
      <c r="B471" s="20"/>
      <c r="C471" s="20"/>
      <c r="D471" s="20"/>
      <c r="E471" s="20"/>
      <c r="F471" s="20"/>
      <c r="G471" s="20"/>
      <c r="H471" s="20"/>
      <c r="I471" s="20"/>
      <c r="J471" s="20"/>
      <c r="K471" s="12"/>
      <c r="L471" s="20"/>
      <c r="M471" s="20"/>
      <c r="N471" s="88"/>
      <c r="O471" s="88"/>
      <c r="P471" s="20"/>
      <c r="Q471" s="88"/>
      <c r="R471" s="20"/>
      <c r="S471" s="20"/>
      <c r="T471" s="20"/>
      <c r="U471" s="88"/>
      <c r="V471" s="20"/>
      <c r="W471" s="20"/>
      <c r="X471" s="20"/>
      <c r="Y471" s="88"/>
      <c r="Z471" s="20"/>
      <c r="AA471" s="88"/>
      <c r="AB471" s="20"/>
      <c r="AC471" s="88"/>
      <c r="AD471" s="20"/>
    </row>
    <row r="472" spans="1:30">
      <c r="A472" s="20"/>
      <c r="B472" s="20"/>
      <c r="C472" s="20"/>
      <c r="D472" s="20"/>
      <c r="E472" s="20"/>
      <c r="F472" s="20"/>
      <c r="G472" s="20"/>
      <c r="H472" s="20"/>
      <c r="I472" s="20"/>
      <c r="J472" s="20"/>
      <c r="K472" s="12"/>
      <c r="L472" s="20"/>
      <c r="M472" s="20"/>
      <c r="N472" s="88"/>
      <c r="O472" s="88"/>
      <c r="P472" s="20"/>
      <c r="Q472" s="88"/>
      <c r="R472" s="20"/>
      <c r="S472" s="20"/>
      <c r="T472" s="20"/>
      <c r="U472" s="88"/>
      <c r="V472" s="20"/>
      <c r="W472" s="20"/>
      <c r="X472" s="20"/>
      <c r="Y472" s="88"/>
      <c r="Z472" s="20"/>
      <c r="AA472" s="88"/>
      <c r="AB472" s="20"/>
      <c r="AC472" s="88"/>
      <c r="AD472" s="20"/>
    </row>
    <row r="473" spans="1:30">
      <c r="A473" s="20"/>
      <c r="B473" s="20"/>
      <c r="C473" s="20"/>
      <c r="D473" s="20"/>
      <c r="E473" s="20"/>
      <c r="F473" s="20"/>
      <c r="G473" s="20"/>
      <c r="H473" s="20"/>
      <c r="I473" s="20"/>
      <c r="J473" s="20"/>
      <c r="K473" s="12"/>
      <c r="L473" s="20"/>
      <c r="M473" s="20"/>
      <c r="N473" s="88"/>
      <c r="O473" s="88"/>
      <c r="P473" s="20"/>
      <c r="Q473" s="88"/>
      <c r="R473" s="20"/>
      <c r="S473" s="20"/>
      <c r="T473" s="20"/>
      <c r="U473" s="88"/>
      <c r="V473" s="20"/>
      <c r="W473" s="20"/>
      <c r="X473" s="20"/>
      <c r="Y473" s="88"/>
      <c r="Z473" s="20"/>
      <c r="AA473" s="88"/>
      <c r="AB473" s="20"/>
      <c r="AC473" s="88"/>
      <c r="AD473" s="20"/>
    </row>
    <row r="474" spans="1:30">
      <c r="A474" s="20"/>
      <c r="B474" s="20"/>
      <c r="C474" s="20"/>
      <c r="D474" s="20"/>
      <c r="E474" s="20"/>
      <c r="F474" s="20"/>
      <c r="G474" s="20"/>
      <c r="H474" s="20"/>
      <c r="I474" s="20"/>
      <c r="J474" s="20"/>
      <c r="K474" s="12"/>
      <c r="L474" s="20"/>
      <c r="M474" s="20"/>
      <c r="N474" s="88"/>
      <c r="O474" s="88"/>
      <c r="P474" s="20"/>
      <c r="Q474" s="88"/>
      <c r="R474" s="20"/>
      <c r="S474" s="20"/>
      <c r="T474" s="20"/>
      <c r="U474" s="88"/>
      <c r="V474" s="20"/>
      <c r="W474" s="20"/>
      <c r="X474" s="20"/>
      <c r="Y474" s="88"/>
      <c r="Z474" s="20"/>
      <c r="AA474" s="88"/>
      <c r="AB474" s="20"/>
      <c r="AC474" s="88"/>
      <c r="AD474" s="20"/>
    </row>
    <row r="475" spans="1:30">
      <c r="A475" s="20"/>
      <c r="B475" s="20"/>
      <c r="C475" s="20"/>
      <c r="D475" s="20"/>
      <c r="E475" s="20"/>
      <c r="F475" s="20"/>
      <c r="G475" s="20"/>
      <c r="H475" s="20"/>
      <c r="I475" s="20"/>
      <c r="J475" s="20"/>
      <c r="K475" s="12"/>
      <c r="L475" s="20"/>
      <c r="M475" s="20"/>
      <c r="N475" s="88"/>
      <c r="O475" s="88"/>
      <c r="P475" s="20"/>
      <c r="Q475" s="88"/>
      <c r="R475" s="20"/>
      <c r="S475" s="20"/>
      <c r="T475" s="20"/>
      <c r="U475" s="88"/>
      <c r="V475" s="20"/>
      <c r="W475" s="20"/>
      <c r="X475" s="20"/>
      <c r="Y475" s="88"/>
      <c r="Z475" s="20"/>
      <c r="AA475" s="88"/>
      <c r="AB475" s="20"/>
      <c r="AC475" s="88"/>
      <c r="AD475" s="20"/>
    </row>
    <row r="476" spans="1:30">
      <c r="A476" s="20"/>
      <c r="B476" s="20"/>
      <c r="C476" s="20"/>
      <c r="D476" s="20"/>
      <c r="E476" s="20"/>
      <c r="F476" s="20"/>
      <c r="G476" s="20"/>
      <c r="H476" s="20"/>
      <c r="I476" s="20"/>
      <c r="J476" s="20"/>
      <c r="K476" s="12"/>
      <c r="L476" s="20"/>
      <c r="M476" s="20"/>
      <c r="N476" s="88"/>
      <c r="O476" s="88"/>
      <c r="P476" s="20"/>
      <c r="Q476" s="88"/>
      <c r="R476" s="20"/>
      <c r="S476" s="20"/>
      <c r="T476" s="20"/>
      <c r="U476" s="88"/>
      <c r="V476" s="20"/>
      <c r="W476" s="20"/>
      <c r="X476" s="20"/>
      <c r="Y476" s="88"/>
      <c r="Z476" s="20"/>
      <c r="AA476" s="88"/>
      <c r="AB476" s="20"/>
      <c r="AC476" s="88"/>
      <c r="AD476" s="20"/>
    </row>
    <row r="477" spans="1:30">
      <c r="A477" s="20"/>
      <c r="B477" s="20"/>
      <c r="C477" s="20"/>
      <c r="D477" s="20"/>
      <c r="E477" s="20"/>
      <c r="F477" s="20"/>
      <c r="G477" s="20"/>
      <c r="H477" s="20"/>
      <c r="I477" s="20"/>
      <c r="J477" s="20"/>
      <c r="K477" s="12"/>
      <c r="L477" s="20"/>
      <c r="M477" s="20"/>
      <c r="N477" s="88"/>
      <c r="O477" s="88"/>
      <c r="P477" s="20"/>
      <c r="Q477" s="88"/>
      <c r="R477" s="20"/>
      <c r="S477" s="20"/>
      <c r="T477" s="20"/>
      <c r="U477" s="88"/>
      <c r="V477" s="20"/>
      <c r="W477" s="20"/>
      <c r="X477" s="20"/>
      <c r="Y477" s="88"/>
      <c r="Z477" s="20"/>
      <c r="AA477" s="88"/>
      <c r="AB477" s="20"/>
      <c r="AC477" s="88"/>
      <c r="AD477" s="20"/>
    </row>
    <row r="478" spans="1:30">
      <c r="A478" s="20"/>
      <c r="B478" s="20"/>
      <c r="C478" s="20"/>
      <c r="D478" s="20"/>
      <c r="E478" s="20"/>
      <c r="F478" s="20"/>
      <c r="G478" s="20"/>
      <c r="H478" s="20"/>
      <c r="I478" s="20"/>
      <c r="J478" s="20"/>
      <c r="K478" s="12"/>
      <c r="L478" s="20"/>
      <c r="M478" s="20"/>
      <c r="N478" s="88"/>
      <c r="O478" s="88"/>
      <c r="P478" s="20"/>
      <c r="Q478" s="88"/>
      <c r="R478" s="20"/>
      <c r="S478" s="20"/>
      <c r="T478" s="20"/>
      <c r="U478" s="88"/>
      <c r="V478" s="20"/>
      <c r="W478" s="20"/>
      <c r="X478" s="20"/>
      <c r="Y478" s="88"/>
      <c r="Z478" s="20"/>
      <c r="AA478" s="88"/>
      <c r="AB478" s="20"/>
      <c r="AC478" s="88"/>
      <c r="AD478" s="20"/>
    </row>
    <row r="479" spans="1:30">
      <c r="A479" s="20"/>
      <c r="B479" s="20"/>
      <c r="C479" s="20"/>
      <c r="D479" s="20"/>
      <c r="E479" s="20"/>
      <c r="F479" s="20"/>
      <c r="G479" s="20"/>
      <c r="H479" s="20"/>
      <c r="I479" s="20"/>
      <c r="J479" s="20"/>
      <c r="K479" s="12"/>
      <c r="L479" s="20"/>
      <c r="M479" s="20"/>
      <c r="N479" s="88"/>
      <c r="O479" s="88"/>
      <c r="P479" s="20"/>
      <c r="Q479" s="88"/>
      <c r="R479" s="20"/>
      <c r="S479" s="20"/>
      <c r="T479" s="20"/>
      <c r="U479" s="88"/>
      <c r="V479" s="20"/>
      <c r="W479" s="20"/>
      <c r="X479" s="20"/>
      <c r="Y479" s="88"/>
      <c r="Z479" s="20"/>
      <c r="AA479" s="88"/>
      <c r="AB479" s="20"/>
      <c r="AC479" s="88"/>
      <c r="AD479" s="20"/>
    </row>
    <row r="480" spans="1:30">
      <c r="A480" s="20"/>
      <c r="B480" s="20"/>
      <c r="C480" s="20"/>
      <c r="D480" s="20"/>
      <c r="E480" s="20"/>
      <c r="F480" s="20"/>
      <c r="G480" s="20"/>
      <c r="H480" s="20"/>
      <c r="I480" s="20"/>
      <c r="J480" s="20"/>
      <c r="K480" s="12"/>
      <c r="L480" s="20"/>
      <c r="M480" s="20"/>
      <c r="N480" s="88"/>
      <c r="O480" s="88"/>
      <c r="P480" s="20"/>
      <c r="Q480" s="88"/>
      <c r="R480" s="20"/>
      <c r="S480" s="20"/>
      <c r="T480" s="20"/>
      <c r="U480" s="88"/>
      <c r="V480" s="20"/>
      <c r="W480" s="20"/>
      <c r="X480" s="20"/>
      <c r="Y480" s="88"/>
      <c r="Z480" s="20"/>
      <c r="AA480" s="88"/>
      <c r="AB480" s="20"/>
      <c r="AC480" s="88"/>
      <c r="AD480" s="20"/>
    </row>
    <row r="481" spans="1:30">
      <c r="A481" s="20"/>
      <c r="B481" s="20"/>
      <c r="C481" s="20"/>
      <c r="D481" s="20"/>
      <c r="E481" s="20"/>
      <c r="F481" s="20"/>
      <c r="G481" s="20"/>
      <c r="H481" s="20"/>
      <c r="I481" s="20"/>
      <c r="J481" s="20"/>
      <c r="K481" s="12"/>
      <c r="L481" s="20"/>
      <c r="M481" s="20"/>
      <c r="N481" s="88"/>
      <c r="O481" s="88"/>
      <c r="P481" s="20"/>
      <c r="Q481" s="88"/>
      <c r="R481" s="20"/>
      <c r="S481" s="20"/>
      <c r="T481" s="20"/>
      <c r="U481" s="88"/>
      <c r="V481" s="20"/>
      <c r="W481" s="20"/>
      <c r="X481" s="20"/>
      <c r="Y481" s="88"/>
      <c r="Z481" s="20"/>
      <c r="AA481" s="88"/>
      <c r="AB481" s="20"/>
      <c r="AC481" s="88"/>
      <c r="AD481" s="20"/>
    </row>
    <row r="482" spans="1:30">
      <c r="A482" s="20"/>
      <c r="B482" s="20"/>
      <c r="C482" s="20"/>
      <c r="D482" s="20"/>
      <c r="E482" s="20"/>
      <c r="F482" s="20"/>
      <c r="G482" s="20"/>
      <c r="H482" s="20"/>
      <c r="I482" s="20"/>
      <c r="J482" s="20"/>
      <c r="K482" s="12"/>
      <c r="L482" s="20"/>
      <c r="M482" s="20"/>
      <c r="N482" s="88"/>
      <c r="O482" s="88"/>
      <c r="P482" s="20"/>
      <c r="Q482" s="88"/>
      <c r="R482" s="20"/>
      <c r="S482" s="20"/>
      <c r="T482" s="20"/>
      <c r="U482" s="88"/>
      <c r="V482" s="20"/>
      <c r="W482" s="20"/>
      <c r="X482" s="20"/>
      <c r="Y482" s="88"/>
      <c r="Z482" s="20"/>
      <c r="AA482" s="88"/>
      <c r="AB482" s="20"/>
      <c r="AC482" s="88"/>
      <c r="AD482" s="20"/>
    </row>
    <row r="483" spans="1:30">
      <c r="A483" s="20"/>
      <c r="B483" s="20"/>
      <c r="C483" s="20"/>
      <c r="D483" s="20"/>
      <c r="E483" s="20"/>
      <c r="F483" s="20"/>
      <c r="G483" s="20"/>
      <c r="H483" s="20"/>
      <c r="I483" s="20"/>
      <c r="J483" s="20"/>
      <c r="K483" s="12"/>
      <c r="L483" s="20"/>
      <c r="M483" s="20"/>
      <c r="N483" s="88"/>
      <c r="O483" s="88"/>
      <c r="P483" s="20"/>
      <c r="Q483" s="88"/>
      <c r="R483" s="20"/>
      <c r="S483" s="20"/>
      <c r="T483" s="20"/>
      <c r="U483" s="88"/>
      <c r="V483" s="20"/>
      <c r="W483" s="20"/>
      <c r="X483" s="20"/>
      <c r="Y483" s="88"/>
      <c r="Z483" s="20"/>
      <c r="AA483" s="88"/>
      <c r="AB483" s="20"/>
      <c r="AC483" s="88"/>
      <c r="AD483" s="20"/>
    </row>
    <row r="484" spans="1:30">
      <c r="A484" s="20"/>
      <c r="B484" s="20"/>
      <c r="C484" s="20"/>
      <c r="D484" s="20"/>
      <c r="E484" s="20"/>
      <c r="F484" s="20"/>
      <c r="G484" s="20"/>
      <c r="H484" s="20"/>
      <c r="I484" s="20"/>
      <c r="J484" s="20"/>
      <c r="K484" s="12"/>
      <c r="L484" s="20"/>
      <c r="M484" s="20"/>
      <c r="N484" s="88"/>
      <c r="O484" s="88"/>
      <c r="P484" s="20"/>
      <c r="Q484" s="88"/>
      <c r="R484" s="20"/>
      <c r="S484" s="20"/>
      <c r="T484" s="20"/>
      <c r="U484" s="88"/>
      <c r="V484" s="20"/>
      <c r="W484" s="20"/>
      <c r="X484" s="20"/>
      <c r="Y484" s="88"/>
      <c r="Z484" s="20"/>
      <c r="AA484" s="88"/>
      <c r="AB484" s="20"/>
      <c r="AC484" s="88"/>
      <c r="AD484" s="20"/>
    </row>
    <row r="485" spans="1:30">
      <c r="A485" s="20"/>
      <c r="B485" s="20"/>
      <c r="C485" s="20"/>
      <c r="D485" s="20"/>
      <c r="E485" s="20"/>
      <c r="F485" s="20"/>
      <c r="G485" s="20"/>
      <c r="H485" s="20"/>
      <c r="I485" s="20"/>
      <c r="J485" s="20"/>
      <c r="K485" s="12"/>
      <c r="L485" s="20"/>
      <c r="M485" s="20"/>
      <c r="N485" s="88"/>
      <c r="O485" s="88"/>
      <c r="P485" s="20"/>
      <c r="Q485" s="88"/>
      <c r="R485" s="20"/>
      <c r="S485" s="20"/>
      <c r="T485" s="20"/>
      <c r="U485" s="88"/>
      <c r="V485" s="20"/>
      <c r="W485" s="20"/>
      <c r="X485" s="20"/>
      <c r="Y485" s="88"/>
      <c r="Z485" s="20"/>
      <c r="AA485" s="88"/>
      <c r="AB485" s="20"/>
      <c r="AC485" s="88"/>
      <c r="AD485" s="20"/>
    </row>
    <row r="486" spans="1:30">
      <c r="A486" s="20"/>
      <c r="B486" s="20"/>
      <c r="C486" s="20"/>
      <c r="D486" s="20"/>
      <c r="E486" s="20"/>
      <c r="F486" s="20"/>
      <c r="G486" s="20"/>
      <c r="H486" s="20"/>
      <c r="I486" s="20"/>
      <c r="J486" s="20"/>
      <c r="K486" s="12"/>
      <c r="L486" s="20"/>
      <c r="M486" s="20"/>
      <c r="N486" s="88"/>
      <c r="O486" s="88"/>
      <c r="P486" s="20"/>
      <c r="Q486" s="88"/>
      <c r="R486" s="20"/>
      <c r="S486" s="20"/>
      <c r="T486" s="20"/>
      <c r="U486" s="88"/>
      <c r="V486" s="20"/>
      <c r="W486" s="20"/>
      <c r="X486" s="20"/>
      <c r="Y486" s="88"/>
      <c r="Z486" s="20"/>
      <c r="AA486" s="88"/>
      <c r="AB486" s="20"/>
      <c r="AC486" s="88"/>
      <c r="AD486" s="20"/>
    </row>
    <row r="487" spans="1:30">
      <c r="A487" s="20"/>
      <c r="B487" s="20"/>
      <c r="C487" s="20"/>
      <c r="D487" s="20"/>
      <c r="E487" s="20"/>
      <c r="F487" s="20"/>
      <c r="G487" s="20"/>
      <c r="H487" s="20"/>
      <c r="I487" s="20"/>
      <c r="J487" s="20"/>
      <c r="K487" s="12"/>
      <c r="L487" s="20"/>
      <c r="M487" s="20"/>
      <c r="N487" s="88"/>
      <c r="O487" s="88"/>
      <c r="P487" s="20"/>
      <c r="Q487" s="88"/>
      <c r="R487" s="20"/>
      <c r="S487" s="20"/>
      <c r="T487" s="20"/>
      <c r="U487" s="88"/>
      <c r="V487" s="20"/>
      <c r="W487" s="20"/>
      <c r="X487" s="20"/>
      <c r="Y487" s="88"/>
      <c r="Z487" s="20"/>
      <c r="AA487" s="88"/>
      <c r="AB487" s="20"/>
      <c r="AC487" s="88"/>
      <c r="AD487" s="20"/>
    </row>
    <row r="488" spans="1:30">
      <c r="A488" s="20"/>
      <c r="B488" s="20"/>
      <c r="C488" s="20"/>
      <c r="D488" s="20"/>
      <c r="E488" s="20"/>
      <c r="F488" s="20"/>
      <c r="G488" s="20"/>
      <c r="H488" s="20"/>
      <c r="I488" s="20"/>
      <c r="J488" s="20"/>
      <c r="K488" s="12"/>
      <c r="L488" s="20"/>
      <c r="M488" s="20"/>
      <c r="N488" s="88"/>
      <c r="O488" s="88"/>
      <c r="P488" s="20"/>
      <c r="Q488" s="88"/>
      <c r="R488" s="20"/>
      <c r="S488" s="20"/>
      <c r="T488" s="20"/>
      <c r="U488" s="88"/>
      <c r="V488" s="20"/>
      <c r="W488" s="20"/>
      <c r="X488" s="20"/>
      <c r="Y488" s="88"/>
      <c r="Z488" s="20"/>
      <c r="AA488" s="88"/>
      <c r="AB488" s="20"/>
      <c r="AC488" s="88"/>
      <c r="AD488" s="20"/>
    </row>
    <row r="489" spans="1:30">
      <c r="A489" s="20"/>
      <c r="B489" s="20"/>
      <c r="C489" s="20"/>
      <c r="D489" s="20"/>
      <c r="E489" s="20"/>
      <c r="F489" s="20"/>
      <c r="G489" s="20"/>
      <c r="H489" s="20"/>
      <c r="I489" s="20"/>
      <c r="J489" s="20"/>
      <c r="K489" s="12"/>
      <c r="L489" s="20"/>
      <c r="M489" s="20"/>
      <c r="N489" s="88"/>
      <c r="O489" s="88"/>
      <c r="P489" s="20"/>
      <c r="Q489" s="88"/>
      <c r="R489" s="20"/>
      <c r="S489" s="20"/>
      <c r="T489" s="20"/>
      <c r="U489" s="88"/>
      <c r="V489" s="20"/>
      <c r="W489" s="20"/>
      <c r="X489" s="20"/>
      <c r="Y489" s="88"/>
      <c r="Z489" s="20"/>
      <c r="AA489" s="88"/>
      <c r="AB489" s="20"/>
      <c r="AC489" s="88"/>
      <c r="AD489" s="20"/>
    </row>
    <row r="490" spans="1:30">
      <c r="A490" s="20"/>
      <c r="B490" s="20"/>
      <c r="C490" s="20"/>
      <c r="D490" s="20"/>
      <c r="E490" s="20"/>
      <c r="F490" s="20"/>
      <c r="G490" s="20"/>
      <c r="H490" s="20"/>
      <c r="I490" s="20"/>
      <c r="J490" s="20"/>
      <c r="K490" s="12"/>
      <c r="L490" s="20"/>
      <c r="M490" s="20"/>
      <c r="N490" s="88"/>
      <c r="O490" s="88"/>
      <c r="P490" s="20"/>
      <c r="Q490" s="88"/>
      <c r="R490" s="20"/>
      <c r="S490" s="20"/>
      <c r="T490" s="20"/>
      <c r="U490" s="88"/>
      <c r="V490" s="20"/>
      <c r="W490" s="20"/>
      <c r="X490" s="20"/>
      <c r="Y490" s="88"/>
      <c r="Z490" s="20"/>
      <c r="AA490" s="88"/>
      <c r="AB490" s="20"/>
      <c r="AC490" s="88"/>
      <c r="AD490" s="20"/>
    </row>
    <row r="491" spans="1:30">
      <c r="A491" s="20"/>
      <c r="B491" s="20"/>
      <c r="C491" s="20"/>
      <c r="D491" s="20"/>
      <c r="E491" s="20"/>
      <c r="F491" s="20"/>
      <c r="G491" s="20"/>
      <c r="H491" s="20"/>
      <c r="I491" s="20"/>
      <c r="J491" s="20"/>
      <c r="K491" s="12"/>
      <c r="L491" s="20"/>
      <c r="M491" s="20"/>
      <c r="N491" s="88"/>
      <c r="O491" s="88"/>
      <c r="P491" s="20"/>
      <c r="Q491" s="88"/>
      <c r="R491" s="20"/>
      <c r="S491" s="20"/>
      <c r="T491" s="20"/>
      <c r="U491" s="88"/>
      <c r="V491" s="20"/>
      <c r="W491" s="20"/>
      <c r="X491" s="20"/>
      <c r="Y491" s="88"/>
      <c r="Z491" s="20"/>
      <c r="AA491" s="88"/>
      <c r="AB491" s="20"/>
      <c r="AC491" s="88"/>
      <c r="AD491" s="20"/>
    </row>
    <row r="492" spans="1:30">
      <c r="A492" s="20"/>
      <c r="B492" s="20"/>
      <c r="C492" s="20"/>
      <c r="D492" s="20"/>
      <c r="E492" s="20"/>
      <c r="F492" s="20"/>
      <c r="G492" s="20"/>
      <c r="H492" s="20"/>
      <c r="I492" s="20"/>
      <c r="J492" s="20"/>
      <c r="K492" s="12"/>
      <c r="L492" s="20"/>
      <c r="M492" s="20"/>
      <c r="N492" s="88"/>
      <c r="O492" s="88"/>
      <c r="P492" s="20"/>
      <c r="Q492" s="88"/>
      <c r="R492" s="20"/>
      <c r="S492" s="20"/>
      <c r="T492" s="20"/>
      <c r="U492" s="88"/>
      <c r="V492" s="20"/>
      <c r="W492" s="20"/>
      <c r="X492" s="20"/>
      <c r="Y492" s="88"/>
      <c r="Z492" s="20"/>
      <c r="AA492" s="88"/>
      <c r="AB492" s="20"/>
      <c r="AC492" s="88"/>
      <c r="AD492" s="20"/>
    </row>
    <row r="493" spans="1:30">
      <c r="A493" s="20"/>
      <c r="B493" s="20"/>
      <c r="C493" s="20"/>
      <c r="D493" s="20"/>
      <c r="E493" s="20"/>
      <c r="F493" s="20"/>
      <c r="G493" s="20"/>
      <c r="H493" s="20"/>
      <c r="I493" s="20"/>
      <c r="J493" s="20"/>
      <c r="K493" s="12"/>
      <c r="L493" s="20"/>
      <c r="M493" s="20"/>
      <c r="N493" s="88"/>
      <c r="O493" s="88"/>
      <c r="P493" s="20"/>
      <c r="Q493" s="88"/>
      <c r="R493" s="20"/>
      <c r="S493" s="20"/>
      <c r="T493" s="20"/>
      <c r="U493" s="88"/>
      <c r="V493" s="20"/>
      <c r="W493" s="20"/>
      <c r="X493" s="20"/>
      <c r="Y493" s="88"/>
      <c r="Z493" s="20"/>
      <c r="AA493" s="88"/>
      <c r="AB493" s="20"/>
      <c r="AC493" s="88"/>
      <c r="AD493" s="20"/>
    </row>
    <row r="494" spans="1:30">
      <c r="A494" s="20"/>
      <c r="B494" s="20"/>
      <c r="C494" s="20"/>
      <c r="D494" s="20"/>
      <c r="E494" s="20"/>
      <c r="F494" s="20"/>
      <c r="G494" s="20"/>
      <c r="H494" s="20"/>
      <c r="I494" s="20"/>
      <c r="J494" s="20"/>
      <c r="K494" s="12"/>
      <c r="L494" s="20"/>
      <c r="M494" s="20"/>
      <c r="N494" s="88"/>
      <c r="O494" s="88"/>
      <c r="P494" s="20"/>
      <c r="Q494" s="88"/>
      <c r="R494" s="20"/>
      <c r="S494" s="20"/>
      <c r="T494" s="20"/>
      <c r="U494" s="88"/>
      <c r="V494" s="20"/>
      <c r="W494" s="20"/>
      <c r="X494" s="20"/>
      <c r="Y494" s="88"/>
      <c r="Z494" s="20"/>
      <c r="AA494" s="88"/>
      <c r="AB494" s="20"/>
      <c r="AC494" s="88"/>
      <c r="AD494" s="20"/>
    </row>
    <row r="495" spans="1:30">
      <c r="A495" s="20"/>
      <c r="B495" s="20"/>
      <c r="C495" s="20"/>
      <c r="D495" s="20"/>
      <c r="E495" s="20"/>
      <c r="F495" s="20"/>
      <c r="G495" s="20"/>
      <c r="H495" s="20"/>
      <c r="I495" s="20"/>
      <c r="J495" s="20"/>
      <c r="K495" s="12"/>
      <c r="L495" s="20"/>
      <c r="M495" s="20"/>
      <c r="N495" s="88"/>
      <c r="O495" s="88"/>
      <c r="P495" s="20"/>
      <c r="Q495" s="88"/>
      <c r="R495" s="20"/>
      <c r="S495" s="20"/>
      <c r="T495" s="20"/>
      <c r="U495" s="88"/>
      <c r="V495" s="20"/>
      <c r="W495" s="20"/>
      <c r="X495" s="20"/>
      <c r="Y495" s="88"/>
      <c r="Z495" s="20"/>
      <c r="AA495" s="88"/>
      <c r="AB495" s="20"/>
      <c r="AC495" s="88"/>
      <c r="AD495" s="20"/>
    </row>
    <row r="496" spans="1:30">
      <c r="A496" s="20"/>
      <c r="B496" s="20"/>
      <c r="C496" s="20"/>
      <c r="D496" s="20"/>
      <c r="E496" s="20"/>
      <c r="F496" s="20"/>
      <c r="G496" s="20"/>
      <c r="H496" s="20"/>
      <c r="I496" s="20"/>
      <c r="J496" s="20"/>
      <c r="K496" s="12"/>
      <c r="L496" s="20"/>
      <c r="M496" s="20"/>
      <c r="N496" s="88"/>
      <c r="O496" s="88"/>
      <c r="P496" s="20"/>
      <c r="Q496" s="88"/>
      <c r="R496" s="20"/>
      <c r="S496" s="20"/>
      <c r="T496" s="20"/>
      <c r="U496" s="88"/>
      <c r="V496" s="20"/>
      <c r="W496" s="20"/>
      <c r="X496" s="20"/>
      <c r="Y496" s="88"/>
      <c r="Z496" s="20"/>
      <c r="AA496" s="88"/>
      <c r="AB496" s="20"/>
      <c r="AC496" s="88"/>
      <c r="AD496" s="20"/>
    </row>
    <row r="497" spans="1:30">
      <c r="A497" s="20"/>
      <c r="B497" s="20"/>
      <c r="C497" s="20"/>
      <c r="D497" s="20"/>
      <c r="E497" s="20"/>
      <c r="F497" s="20"/>
      <c r="G497" s="20"/>
      <c r="H497" s="20"/>
      <c r="I497" s="20"/>
      <c r="J497" s="20"/>
      <c r="K497" s="12"/>
      <c r="L497" s="20"/>
      <c r="M497" s="20"/>
      <c r="N497" s="88"/>
      <c r="O497" s="88"/>
      <c r="P497" s="20"/>
      <c r="Q497" s="88"/>
      <c r="R497" s="20"/>
      <c r="S497" s="20"/>
      <c r="T497" s="20"/>
      <c r="U497" s="88"/>
      <c r="V497" s="20"/>
      <c r="W497" s="20"/>
      <c r="X497" s="20"/>
      <c r="Y497" s="88"/>
      <c r="Z497" s="20"/>
      <c r="AA497" s="88"/>
      <c r="AB497" s="20"/>
      <c r="AC497" s="88"/>
      <c r="AD497" s="20"/>
    </row>
    <row r="498" spans="1:30">
      <c r="A498" s="20"/>
      <c r="B498" s="20"/>
      <c r="C498" s="20"/>
      <c r="D498" s="20"/>
      <c r="E498" s="20"/>
      <c r="F498" s="20"/>
      <c r="G498" s="20"/>
      <c r="H498" s="20"/>
      <c r="I498" s="20"/>
      <c r="J498" s="20"/>
      <c r="K498" s="12"/>
      <c r="L498" s="20"/>
      <c r="M498" s="20"/>
      <c r="N498" s="88"/>
      <c r="O498" s="88"/>
      <c r="P498" s="20"/>
      <c r="Q498" s="88"/>
      <c r="R498" s="20"/>
      <c r="S498" s="20"/>
      <c r="T498" s="20"/>
      <c r="U498" s="88"/>
      <c r="V498" s="20"/>
      <c r="W498" s="20"/>
      <c r="X498" s="20"/>
      <c r="Y498" s="88"/>
      <c r="Z498" s="20"/>
      <c r="AA498" s="88"/>
      <c r="AB498" s="20"/>
      <c r="AC498" s="88"/>
      <c r="AD498" s="20"/>
    </row>
    <row r="499" spans="1:30">
      <c r="A499" s="20"/>
      <c r="B499" s="20"/>
      <c r="C499" s="20"/>
      <c r="D499" s="20"/>
      <c r="E499" s="20"/>
      <c r="F499" s="20"/>
      <c r="G499" s="20"/>
      <c r="H499" s="20"/>
      <c r="I499" s="20"/>
      <c r="J499" s="20"/>
      <c r="K499" s="12"/>
      <c r="L499" s="20"/>
      <c r="M499" s="20"/>
      <c r="N499" s="88"/>
      <c r="O499" s="88"/>
      <c r="P499" s="20"/>
      <c r="Q499" s="88"/>
      <c r="R499" s="20"/>
      <c r="S499" s="20"/>
      <c r="T499" s="20"/>
      <c r="U499" s="88"/>
      <c r="V499" s="20"/>
      <c r="W499" s="20"/>
      <c r="X499" s="20"/>
      <c r="Y499" s="88"/>
      <c r="Z499" s="20"/>
      <c r="AA499" s="88"/>
      <c r="AB499" s="20"/>
      <c r="AC499" s="88"/>
      <c r="AD499" s="20"/>
    </row>
    <row r="500" spans="1:30">
      <c r="A500" s="20"/>
      <c r="B500" s="20"/>
      <c r="C500" s="20"/>
      <c r="D500" s="20"/>
      <c r="E500" s="20"/>
      <c r="F500" s="20"/>
      <c r="G500" s="20"/>
      <c r="H500" s="20"/>
      <c r="I500" s="20"/>
      <c r="J500" s="20"/>
      <c r="K500" s="12"/>
      <c r="L500" s="20"/>
      <c r="M500" s="20"/>
      <c r="N500" s="88"/>
      <c r="O500" s="88"/>
      <c r="P500" s="20"/>
      <c r="Q500" s="88"/>
      <c r="R500" s="20"/>
      <c r="S500" s="20"/>
      <c r="T500" s="20"/>
      <c r="U500" s="88"/>
      <c r="V500" s="20"/>
      <c r="W500" s="20"/>
      <c r="X500" s="20"/>
      <c r="Y500" s="88"/>
      <c r="Z500" s="20"/>
      <c r="AA500" s="88"/>
      <c r="AB500" s="20"/>
      <c r="AC500" s="88"/>
      <c r="AD500" s="20"/>
    </row>
    <row r="501" spans="1:30">
      <c r="A501" s="20"/>
      <c r="B501" s="20"/>
      <c r="C501" s="20"/>
      <c r="D501" s="20"/>
      <c r="E501" s="20"/>
      <c r="F501" s="20"/>
      <c r="G501" s="20"/>
      <c r="H501" s="20"/>
      <c r="I501" s="20"/>
      <c r="J501" s="20"/>
      <c r="K501" s="12"/>
      <c r="L501" s="20"/>
      <c r="M501" s="20"/>
      <c r="N501" s="88"/>
      <c r="O501" s="88"/>
      <c r="P501" s="20"/>
      <c r="Q501" s="88"/>
      <c r="R501" s="20"/>
      <c r="S501" s="20"/>
      <c r="T501" s="20"/>
      <c r="U501" s="88"/>
      <c r="V501" s="20"/>
      <c r="W501" s="20"/>
      <c r="X501" s="20"/>
      <c r="Y501" s="88"/>
      <c r="Z501" s="20"/>
      <c r="AA501" s="88"/>
      <c r="AB501" s="20"/>
      <c r="AC501" s="88"/>
      <c r="AD501" s="20"/>
    </row>
    <row r="502" spans="1:30">
      <c r="A502" s="20"/>
      <c r="B502" s="20"/>
      <c r="C502" s="20"/>
      <c r="D502" s="20"/>
      <c r="E502" s="20"/>
      <c r="F502" s="20"/>
      <c r="G502" s="20"/>
      <c r="H502" s="20"/>
      <c r="I502" s="20"/>
      <c r="J502" s="20"/>
      <c r="K502" s="12"/>
      <c r="L502" s="20"/>
      <c r="M502" s="20"/>
      <c r="N502" s="88"/>
      <c r="O502" s="88"/>
      <c r="P502" s="20"/>
      <c r="Q502" s="88"/>
      <c r="R502" s="20"/>
      <c r="S502" s="20"/>
      <c r="T502" s="20"/>
      <c r="U502" s="88"/>
      <c r="V502" s="20"/>
      <c r="W502" s="20"/>
      <c r="X502" s="20"/>
      <c r="Y502" s="88"/>
      <c r="Z502" s="20"/>
      <c r="AA502" s="88"/>
      <c r="AB502" s="20"/>
      <c r="AC502" s="88"/>
      <c r="AD502" s="20"/>
    </row>
    <row r="503" spans="1:30">
      <c r="A503" s="20"/>
      <c r="B503" s="20"/>
      <c r="C503" s="20"/>
      <c r="D503" s="20"/>
      <c r="E503" s="20"/>
      <c r="F503" s="20"/>
      <c r="G503" s="20"/>
      <c r="H503" s="20"/>
      <c r="I503" s="20"/>
      <c r="J503" s="20"/>
      <c r="K503" s="12"/>
      <c r="L503" s="20"/>
      <c r="M503" s="20"/>
      <c r="N503" s="88"/>
      <c r="O503" s="88"/>
      <c r="P503" s="20"/>
      <c r="Q503" s="88"/>
      <c r="R503" s="20"/>
      <c r="S503" s="20"/>
      <c r="T503" s="20"/>
      <c r="U503" s="88"/>
      <c r="V503" s="20"/>
      <c r="W503" s="20"/>
      <c r="X503" s="20"/>
      <c r="Y503" s="88"/>
      <c r="Z503" s="20"/>
      <c r="AA503" s="88"/>
      <c r="AB503" s="20"/>
      <c r="AC503" s="88"/>
      <c r="AD503" s="20"/>
    </row>
    <row r="504" spans="1:30">
      <c r="A504" s="20"/>
      <c r="B504" s="20"/>
      <c r="C504" s="20"/>
      <c r="D504" s="20"/>
      <c r="E504" s="20"/>
      <c r="F504" s="20"/>
      <c r="G504" s="20"/>
      <c r="H504" s="20"/>
      <c r="I504" s="20"/>
      <c r="J504" s="20"/>
      <c r="K504" s="12"/>
      <c r="L504" s="20"/>
      <c r="M504" s="20"/>
      <c r="N504" s="88"/>
      <c r="O504" s="88"/>
      <c r="P504" s="20"/>
      <c r="Q504" s="88"/>
      <c r="R504" s="20"/>
      <c r="S504" s="20"/>
      <c r="T504" s="20"/>
      <c r="U504" s="88"/>
      <c r="V504" s="20"/>
      <c r="W504" s="20"/>
      <c r="X504" s="20"/>
      <c r="Y504" s="88"/>
      <c r="Z504" s="20"/>
      <c r="AA504" s="88"/>
      <c r="AB504" s="20"/>
      <c r="AC504" s="88"/>
      <c r="AD504" s="20"/>
    </row>
    <row r="505" spans="1:30">
      <c r="A505" s="20"/>
      <c r="B505" s="20"/>
      <c r="C505" s="20"/>
      <c r="D505" s="20"/>
      <c r="E505" s="20"/>
      <c r="F505" s="20"/>
      <c r="G505" s="20"/>
      <c r="H505" s="20"/>
      <c r="I505" s="20"/>
      <c r="J505" s="20"/>
      <c r="K505" s="12"/>
      <c r="L505" s="20"/>
      <c r="M505" s="20"/>
      <c r="N505" s="88"/>
      <c r="O505" s="88"/>
      <c r="P505" s="20"/>
      <c r="Q505" s="88"/>
      <c r="R505" s="20"/>
      <c r="S505" s="20"/>
      <c r="T505" s="20"/>
      <c r="U505" s="88"/>
      <c r="V505" s="20"/>
      <c r="W505" s="20"/>
      <c r="X505" s="20"/>
      <c r="Y505" s="88"/>
      <c r="Z505" s="20"/>
      <c r="AA505" s="88"/>
      <c r="AB505" s="20"/>
      <c r="AC505" s="88"/>
      <c r="AD505" s="20"/>
    </row>
    <row r="506" spans="1:30">
      <c r="A506" s="20"/>
      <c r="B506" s="20"/>
      <c r="C506" s="20"/>
      <c r="D506" s="20"/>
      <c r="E506" s="20"/>
      <c r="F506" s="20"/>
      <c r="G506" s="20"/>
      <c r="H506" s="20"/>
      <c r="I506" s="20"/>
      <c r="J506" s="20"/>
      <c r="K506" s="12"/>
      <c r="L506" s="20"/>
      <c r="M506" s="20"/>
      <c r="N506" s="88"/>
      <c r="O506" s="88"/>
      <c r="P506" s="20"/>
      <c r="Q506" s="88"/>
      <c r="R506" s="20"/>
      <c r="S506" s="20"/>
      <c r="T506" s="20"/>
      <c r="U506" s="88"/>
      <c r="V506" s="20"/>
      <c r="W506" s="20"/>
      <c r="X506" s="20"/>
      <c r="Y506" s="88"/>
      <c r="Z506" s="20"/>
      <c r="AA506" s="88"/>
      <c r="AB506" s="20"/>
      <c r="AC506" s="88"/>
      <c r="AD506" s="20"/>
    </row>
    <row r="507" spans="1:30">
      <c r="A507" s="20"/>
      <c r="B507" s="20"/>
      <c r="C507" s="20"/>
      <c r="D507" s="20"/>
      <c r="E507" s="20"/>
      <c r="F507" s="20"/>
      <c r="G507" s="20"/>
      <c r="H507" s="20"/>
      <c r="I507" s="20"/>
      <c r="J507" s="20"/>
      <c r="K507" s="12"/>
      <c r="L507" s="20"/>
      <c r="M507" s="20"/>
      <c r="N507" s="88"/>
      <c r="O507" s="88"/>
      <c r="P507" s="20"/>
      <c r="Q507" s="88"/>
      <c r="R507" s="20"/>
      <c r="S507" s="20"/>
      <c r="T507" s="20"/>
      <c r="U507" s="88"/>
      <c r="V507" s="20"/>
      <c r="W507" s="20"/>
      <c r="X507" s="20"/>
      <c r="Y507" s="88"/>
      <c r="Z507" s="20"/>
      <c r="AA507" s="88"/>
      <c r="AB507" s="20"/>
      <c r="AC507" s="88"/>
      <c r="AD507" s="20"/>
    </row>
    <row r="508" spans="1:30">
      <c r="A508" s="20"/>
      <c r="B508" s="20"/>
      <c r="C508" s="20"/>
      <c r="D508" s="20"/>
      <c r="E508" s="20"/>
      <c r="F508" s="20"/>
      <c r="G508" s="20"/>
      <c r="H508" s="20"/>
      <c r="I508" s="20"/>
      <c r="J508" s="20"/>
      <c r="K508" s="12"/>
      <c r="L508" s="20"/>
      <c r="M508" s="20"/>
      <c r="N508" s="88"/>
      <c r="O508" s="88"/>
      <c r="P508" s="20"/>
      <c r="Q508" s="88"/>
      <c r="R508" s="20"/>
      <c r="S508" s="20"/>
      <c r="T508" s="20"/>
      <c r="U508" s="88"/>
      <c r="V508" s="20"/>
      <c r="W508" s="20"/>
      <c r="X508" s="20"/>
      <c r="Y508" s="88"/>
      <c r="Z508" s="20"/>
      <c r="AA508" s="88"/>
      <c r="AB508" s="20"/>
      <c r="AC508" s="88"/>
      <c r="AD508" s="20"/>
    </row>
    <row r="509" spans="1:30">
      <c r="A509" s="20"/>
      <c r="B509" s="20"/>
      <c r="C509" s="20"/>
      <c r="D509" s="20"/>
      <c r="E509" s="20"/>
      <c r="F509" s="20"/>
      <c r="G509" s="20"/>
      <c r="H509" s="20"/>
      <c r="I509" s="20"/>
      <c r="J509" s="20"/>
      <c r="K509" s="12"/>
      <c r="L509" s="20"/>
      <c r="M509" s="20"/>
      <c r="N509" s="88"/>
      <c r="O509" s="88"/>
      <c r="P509" s="20"/>
      <c r="Q509" s="88"/>
      <c r="R509" s="20"/>
      <c r="S509" s="20"/>
      <c r="T509" s="20"/>
      <c r="U509" s="88"/>
      <c r="V509" s="20"/>
      <c r="W509" s="20"/>
      <c r="X509" s="20"/>
      <c r="Y509" s="88"/>
      <c r="Z509" s="20"/>
      <c r="AA509" s="88"/>
      <c r="AB509" s="20"/>
      <c r="AC509" s="88"/>
      <c r="AD509" s="20"/>
    </row>
    <row r="510" spans="1:30">
      <c r="A510" s="20"/>
      <c r="B510" s="20"/>
      <c r="C510" s="20"/>
      <c r="D510" s="20"/>
      <c r="E510" s="20"/>
      <c r="F510" s="20"/>
      <c r="G510" s="20"/>
      <c r="H510" s="20"/>
      <c r="I510" s="20"/>
      <c r="J510" s="20"/>
      <c r="K510" s="12"/>
      <c r="L510" s="20"/>
      <c r="M510" s="20"/>
      <c r="N510" s="88"/>
      <c r="O510" s="88"/>
      <c r="P510" s="20"/>
      <c r="Q510" s="88"/>
      <c r="R510" s="20"/>
      <c r="S510" s="20"/>
      <c r="T510" s="20"/>
      <c r="U510" s="88"/>
      <c r="V510" s="20"/>
      <c r="W510" s="20"/>
      <c r="X510" s="20"/>
      <c r="Y510" s="88"/>
      <c r="Z510" s="20"/>
      <c r="AA510" s="88"/>
      <c r="AB510" s="20"/>
      <c r="AC510" s="88"/>
      <c r="AD510" s="20"/>
    </row>
    <row r="511" spans="1:30">
      <c r="A511" s="20"/>
      <c r="B511" s="20"/>
      <c r="C511" s="20"/>
      <c r="D511" s="20"/>
      <c r="E511" s="20"/>
      <c r="F511" s="20"/>
      <c r="G511" s="20"/>
      <c r="H511" s="20"/>
      <c r="I511" s="20"/>
      <c r="J511" s="20"/>
      <c r="K511" s="12"/>
      <c r="L511" s="20"/>
      <c r="M511" s="20"/>
      <c r="N511" s="88"/>
      <c r="O511" s="88"/>
      <c r="P511" s="20"/>
      <c r="Q511" s="88"/>
      <c r="R511" s="20"/>
      <c r="S511" s="20"/>
      <c r="T511" s="20"/>
      <c r="U511" s="88"/>
      <c r="V511" s="20"/>
      <c r="W511" s="20"/>
      <c r="X511" s="20"/>
      <c r="Y511" s="88"/>
      <c r="Z511" s="20"/>
      <c r="AA511" s="88"/>
      <c r="AB511" s="20"/>
      <c r="AC511" s="88"/>
      <c r="AD511" s="20"/>
    </row>
    <row r="512" spans="1:30">
      <c r="A512" s="20"/>
      <c r="B512" s="20"/>
      <c r="C512" s="20"/>
      <c r="D512" s="20"/>
      <c r="E512" s="20"/>
      <c r="F512" s="20"/>
      <c r="G512" s="20"/>
      <c r="H512" s="20"/>
      <c r="I512" s="20"/>
      <c r="J512" s="20"/>
      <c r="K512" s="12"/>
      <c r="L512" s="20"/>
      <c r="M512" s="20"/>
      <c r="N512" s="88"/>
      <c r="O512" s="88"/>
      <c r="P512" s="20"/>
      <c r="Q512" s="88"/>
      <c r="R512" s="20"/>
      <c r="S512" s="20"/>
      <c r="T512" s="20"/>
      <c r="U512" s="88"/>
      <c r="V512" s="20"/>
      <c r="W512" s="20"/>
      <c r="X512" s="20"/>
      <c r="Y512" s="88"/>
      <c r="Z512" s="20"/>
      <c r="AA512" s="88"/>
      <c r="AB512" s="20"/>
      <c r="AC512" s="88"/>
      <c r="AD512" s="20"/>
    </row>
    <row r="513" spans="1:30">
      <c r="A513" s="20"/>
      <c r="B513" s="20"/>
      <c r="C513" s="20"/>
      <c r="D513" s="20"/>
      <c r="E513" s="20"/>
      <c r="F513" s="20"/>
      <c r="G513" s="20"/>
      <c r="H513" s="20"/>
      <c r="I513" s="20"/>
      <c r="J513" s="20"/>
      <c r="K513" s="12"/>
      <c r="L513" s="20"/>
      <c r="M513" s="20"/>
      <c r="N513" s="88"/>
      <c r="O513" s="88"/>
      <c r="P513" s="20"/>
      <c r="Q513" s="88"/>
      <c r="R513" s="20"/>
      <c r="S513" s="20"/>
      <c r="T513" s="20"/>
      <c r="U513" s="88"/>
      <c r="V513" s="20"/>
      <c r="W513" s="20"/>
      <c r="X513" s="20"/>
      <c r="Y513" s="88"/>
      <c r="Z513" s="20"/>
      <c r="AA513" s="88"/>
      <c r="AB513" s="20"/>
      <c r="AC513" s="88"/>
      <c r="AD513" s="20"/>
    </row>
    <row r="514" spans="1:30">
      <c r="A514" s="20"/>
      <c r="B514" s="20"/>
      <c r="C514" s="20"/>
      <c r="D514" s="20"/>
      <c r="E514" s="20"/>
      <c r="F514" s="20"/>
      <c r="G514" s="20"/>
      <c r="H514" s="20"/>
      <c r="I514" s="20"/>
      <c r="J514" s="20"/>
      <c r="K514" s="12"/>
      <c r="L514" s="20"/>
      <c r="M514" s="20"/>
      <c r="N514" s="88"/>
      <c r="O514" s="88"/>
      <c r="P514" s="20"/>
      <c r="Q514" s="88"/>
      <c r="R514" s="20"/>
      <c r="S514" s="20"/>
      <c r="T514" s="20"/>
      <c r="U514" s="88"/>
      <c r="V514" s="20"/>
      <c r="W514" s="20"/>
      <c r="X514" s="20"/>
      <c r="Y514" s="88"/>
      <c r="Z514" s="20"/>
      <c r="AA514" s="88"/>
      <c r="AB514" s="20"/>
      <c r="AC514" s="88"/>
      <c r="AD514" s="20"/>
    </row>
    <row r="515" spans="1:30">
      <c r="A515" s="20"/>
      <c r="B515" s="20"/>
      <c r="C515" s="20"/>
      <c r="D515" s="20"/>
      <c r="E515" s="20"/>
      <c r="F515" s="20"/>
      <c r="G515" s="20"/>
      <c r="H515" s="20"/>
      <c r="I515" s="20"/>
      <c r="J515" s="20"/>
      <c r="K515" s="12"/>
      <c r="L515" s="20"/>
      <c r="M515" s="20"/>
      <c r="N515" s="88"/>
      <c r="O515" s="88"/>
      <c r="P515" s="20"/>
      <c r="Q515" s="88"/>
      <c r="R515" s="20"/>
      <c r="S515" s="20"/>
      <c r="T515" s="20"/>
      <c r="U515" s="88"/>
      <c r="V515" s="20"/>
      <c r="W515" s="20"/>
      <c r="X515" s="20"/>
      <c r="Y515" s="88"/>
      <c r="Z515" s="20"/>
      <c r="AA515" s="88"/>
      <c r="AB515" s="20"/>
      <c r="AC515" s="88"/>
      <c r="AD515" s="20"/>
    </row>
    <row r="516" spans="1:30">
      <c r="A516" s="20"/>
      <c r="B516" s="20"/>
      <c r="C516" s="20"/>
      <c r="D516" s="20"/>
      <c r="E516" s="20"/>
      <c r="F516" s="20"/>
      <c r="G516" s="20"/>
      <c r="H516" s="20"/>
      <c r="I516" s="20"/>
      <c r="J516" s="20"/>
      <c r="K516" s="12"/>
      <c r="L516" s="20"/>
      <c r="M516" s="20"/>
      <c r="N516" s="88"/>
      <c r="O516" s="88"/>
      <c r="P516" s="20"/>
      <c r="Q516" s="88"/>
      <c r="R516" s="20"/>
      <c r="S516" s="20"/>
      <c r="T516" s="20"/>
      <c r="U516" s="88"/>
      <c r="V516" s="20"/>
      <c r="W516" s="20"/>
      <c r="X516" s="20"/>
      <c r="Y516" s="88"/>
      <c r="Z516" s="20"/>
      <c r="AA516" s="88"/>
      <c r="AB516" s="20"/>
      <c r="AC516" s="88"/>
      <c r="AD516" s="20"/>
    </row>
    <row r="517" spans="1:30">
      <c r="A517" s="20"/>
      <c r="B517" s="20"/>
      <c r="C517" s="20"/>
      <c r="D517" s="20"/>
      <c r="E517" s="20"/>
      <c r="F517" s="20"/>
      <c r="G517" s="20"/>
      <c r="H517" s="20"/>
      <c r="I517" s="20"/>
      <c r="J517" s="20"/>
      <c r="K517" s="12"/>
      <c r="L517" s="20"/>
      <c r="M517" s="20"/>
      <c r="N517" s="88"/>
      <c r="O517" s="88"/>
      <c r="P517" s="20"/>
      <c r="Q517" s="88"/>
      <c r="R517" s="20"/>
      <c r="S517" s="20"/>
      <c r="T517" s="20"/>
      <c r="U517" s="88"/>
      <c r="V517" s="20"/>
      <c r="W517" s="20"/>
      <c r="X517" s="20"/>
      <c r="Y517" s="88"/>
      <c r="Z517" s="20"/>
      <c r="AA517" s="88"/>
      <c r="AB517" s="20"/>
      <c r="AC517" s="88"/>
      <c r="AD517" s="20"/>
    </row>
    <row r="518" spans="1:30">
      <c r="A518" s="20"/>
      <c r="B518" s="20"/>
      <c r="C518" s="20"/>
      <c r="D518" s="20"/>
      <c r="E518" s="20"/>
      <c r="F518" s="20"/>
      <c r="G518" s="20"/>
      <c r="H518" s="20"/>
      <c r="I518" s="20"/>
      <c r="J518" s="20"/>
      <c r="K518" s="12"/>
      <c r="L518" s="20"/>
      <c r="M518" s="20"/>
      <c r="N518" s="88"/>
      <c r="O518" s="88"/>
      <c r="P518" s="20"/>
      <c r="Q518" s="88"/>
      <c r="R518" s="20"/>
      <c r="S518" s="20"/>
      <c r="T518" s="20"/>
      <c r="U518" s="88"/>
      <c r="V518" s="20"/>
      <c r="W518" s="20"/>
      <c r="X518" s="20"/>
      <c r="Y518" s="88"/>
      <c r="Z518" s="20"/>
      <c r="AA518" s="88"/>
      <c r="AB518" s="20"/>
      <c r="AC518" s="88"/>
      <c r="AD518" s="20"/>
    </row>
    <row r="519" spans="1:30">
      <c r="A519" s="20"/>
      <c r="B519" s="20"/>
      <c r="C519" s="20"/>
      <c r="D519" s="20"/>
      <c r="E519" s="20"/>
      <c r="F519" s="20"/>
      <c r="G519" s="20"/>
      <c r="H519" s="20"/>
      <c r="I519" s="20"/>
      <c r="J519" s="20"/>
      <c r="K519" s="12"/>
      <c r="L519" s="20"/>
      <c r="M519" s="20"/>
      <c r="N519" s="88"/>
      <c r="O519" s="88"/>
      <c r="P519" s="20"/>
      <c r="Q519" s="88"/>
      <c r="R519" s="20"/>
      <c r="S519" s="20"/>
      <c r="T519" s="20"/>
      <c r="U519" s="88"/>
      <c r="V519" s="20"/>
      <c r="W519" s="20"/>
      <c r="X519" s="20"/>
      <c r="Y519" s="88"/>
      <c r="Z519" s="20"/>
      <c r="AA519" s="88"/>
      <c r="AB519" s="20"/>
      <c r="AC519" s="88"/>
      <c r="AD519" s="20"/>
    </row>
    <row r="520" spans="1:30">
      <c r="A520" s="20"/>
      <c r="B520" s="20"/>
      <c r="C520" s="20"/>
      <c r="D520" s="20"/>
      <c r="E520" s="20"/>
      <c r="F520" s="20"/>
      <c r="G520" s="20"/>
      <c r="H520" s="20"/>
      <c r="I520" s="20"/>
      <c r="J520" s="20"/>
      <c r="K520" s="12"/>
      <c r="L520" s="20"/>
      <c r="M520" s="20"/>
      <c r="N520" s="88"/>
      <c r="O520" s="88"/>
      <c r="P520" s="20"/>
      <c r="Q520" s="88"/>
      <c r="R520" s="20"/>
      <c r="S520" s="20"/>
      <c r="T520" s="20"/>
      <c r="U520" s="88"/>
      <c r="V520" s="20"/>
      <c r="W520" s="20"/>
      <c r="X520" s="20"/>
      <c r="Y520" s="88"/>
      <c r="Z520" s="20"/>
      <c r="AA520" s="88"/>
      <c r="AB520" s="20"/>
      <c r="AC520" s="88"/>
      <c r="AD520" s="20"/>
    </row>
    <row r="521" spans="1:30">
      <c r="A521" s="20"/>
      <c r="B521" s="20"/>
      <c r="C521" s="20"/>
      <c r="D521" s="20"/>
      <c r="E521" s="20"/>
      <c r="F521" s="20"/>
      <c r="G521" s="20"/>
      <c r="H521" s="20"/>
      <c r="I521" s="20"/>
      <c r="J521" s="20"/>
      <c r="K521" s="12"/>
      <c r="L521" s="20"/>
      <c r="M521" s="20"/>
      <c r="N521" s="88"/>
      <c r="O521" s="88"/>
      <c r="P521" s="20"/>
      <c r="Q521" s="88"/>
      <c r="R521" s="20"/>
      <c r="S521" s="20"/>
      <c r="T521" s="20"/>
      <c r="U521" s="88"/>
      <c r="V521" s="20"/>
      <c r="W521" s="20"/>
      <c r="X521" s="20"/>
      <c r="Y521" s="88"/>
      <c r="Z521" s="20"/>
      <c r="AA521" s="88"/>
      <c r="AB521" s="20"/>
      <c r="AC521" s="88"/>
      <c r="AD521" s="20"/>
    </row>
    <row r="522" spans="1:30">
      <c r="A522" s="20"/>
      <c r="B522" s="20"/>
      <c r="C522" s="20"/>
      <c r="D522" s="20"/>
      <c r="E522" s="20"/>
      <c r="F522" s="20"/>
      <c r="G522" s="20"/>
      <c r="H522" s="20"/>
      <c r="I522" s="20"/>
      <c r="J522" s="20"/>
      <c r="K522" s="12"/>
      <c r="L522" s="20"/>
      <c r="M522" s="20"/>
      <c r="N522" s="88"/>
      <c r="O522" s="88"/>
      <c r="P522" s="20"/>
      <c r="Q522" s="88"/>
      <c r="R522" s="20"/>
      <c r="S522" s="20"/>
      <c r="T522" s="20"/>
      <c r="U522" s="88"/>
      <c r="V522" s="20"/>
      <c r="W522" s="20"/>
      <c r="X522" s="20"/>
      <c r="Y522" s="88"/>
      <c r="Z522" s="20"/>
      <c r="AA522" s="88"/>
      <c r="AB522" s="20"/>
      <c r="AC522" s="88"/>
      <c r="AD522" s="20"/>
    </row>
    <row r="523" spans="1:30">
      <c r="A523" s="20"/>
      <c r="B523" s="20"/>
      <c r="C523" s="20"/>
      <c r="D523" s="20"/>
      <c r="E523" s="20"/>
      <c r="F523" s="20"/>
      <c r="G523" s="20"/>
      <c r="H523" s="20"/>
      <c r="I523" s="20"/>
      <c r="J523" s="20"/>
      <c r="K523" s="12"/>
      <c r="L523" s="20"/>
      <c r="M523" s="20"/>
      <c r="N523" s="88"/>
      <c r="O523" s="88"/>
      <c r="P523" s="20"/>
      <c r="Q523" s="88"/>
      <c r="R523" s="20"/>
      <c r="S523" s="20"/>
      <c r="T523" s="20"/>
      <c r="U523" s="88"/>
      <c r="V523" s="20"/>
      <c r="W523" s="20"/>
      <c r="X523" s="20"/>
      <c r="Y523" s="88"/>
      <c r="Z523" s="20"/>
      <c r="AA523" s="88"/>
      <c r="AB523" s="20"/>
      <c r="AC523" s="88"/>
      <c r="AD523" s="20"/>
    </row>
    <row r="524" spans="1:30">
      <c r="A524" s="20"/>
      <c r="B524" s="20"/>
      <c r="C524" s="20"/>
      <c r="D524" s="20"/>
      <c r="E524" s="20"/>
      <c r="F524" s="20"/>
      <c r="G524" s="20"/>
      <c r="H524" s="20"/>
      <c r="I524" s="20"/>
      <c r="J524" s="20"/>
      <c r="K524" s="12"/>
      <c r="L524" s="20"/>
      <c r="M524" s="20"/>
      <c r="N524" s="88"/>
      <c r="O524" s="88"/>
      <c r="P524" s="20"/>
      <c r="Q524" s="88"/>
      <c r="R524" s="20"/>
      <c r="S524" s="20"/>
      <c r="T524" s="20"/>
      <c r="U524" s="88"/>
      <c r="V524" s="20"/>
      <c r="W524" s="20"/>
      <c r="X524" s="20"/>
      <c r="Y524" s="88"/>
      <c r="Z524" s="20"/>
      <c r="AA524" s="88"/>
      <c r="AB524" s="20"/>
      <c r="AC524" s="88"/>
      <c r="AD524" s="20"/>
    </row>
    <row r="525" spans="1:30">
      <c r="A525" s="20"/>
      <c r="B525" s="20"/>
      <c r="C525" s="20"/>
      <c r="D525" s="20"/>
      <c r="E525" s="20"/>
      <c r="F525" s="20"/>
      <c r="G525" s="20"/>
      <c r="H525" s="20"/>
      <c r="I525" s="20"/>
      <c r="J525" s="20"/>
      <c r="K525" s="12"/>
      <c r="L525" s="20"/>
      <c r="M525" s="20"/>
      <c r="N525" s="88"/>
      <c r="O525" s="88"/>
      <c r="P525" s="20"/>
      <c r="Q525" s="88"/>
      <c r="R525" s="20"/>
      <c r="S525" s="20"/>
      <c r="T525" s="20"/>
      <c r="U525" s="88"/>
      <c r="V525" s="20"/>
      <c r="W525" s="20"/>
      <c r="X525" s="20"/>
      <c r="Y525" s="88"/>
      <c r="Z525" s="20"/>
      <c r="AA525" s="88"/>
      <c r="AB525" s="20"/>
      <c r="AC525" s="88"/>
      <c r="AD525" s="20"/>
    </row>
    <row r="526" spans="1:30">
      <c r="A526" s="20"/>
      <c r="B526" s="20"/>
      <c r="C526" s="20"/>
      <c r="D526" s="20"/>
      <c r="E526" s="20"/>
      <c r="F526" s="20"/>
      <c r="G526" s="20"/>
      <c r="H526" s="20"/>
      <c r="I526" s="20"/>
      <c r="J526" s="20"/>
      <c r="K526" s="12"/>
      <c r="L526" s="20"/>
      <c r="M526" s="20"/>
      <c r="N526" s="88"/>
      <c r="O526" s="88"/>
      <c r="P526" s="20"/>
      <c r="Q526" s="88"/>
      <c r="R526" s="20"/>
      <c r="S526" s="20"/>
      <c r="T526" s="20"/>
      <c r="U526" s="88"/>
      <c r="V526" s="20"/>
      <c r="W526" s="20"/>
      <c r="X526" s="20"/>
      <c r="Y526" s="88"/>
      <c r="Z526" s="20"/>
      <c r="AA526" s="88"/>
      <c r="AB526" s="20"/>
      <c r="AC526" s="88"/>
      <c r="AD526" s="20"/>
    </row>
    <row r="527" spans="1:30">
      <c r="A527" s="20"/>
      <c r="B527" s="20"/>
      <c r="C527" s="20"/>
      <c r="D527" s="20"/>
      <c r="E527" s="20"/>
      <c r="F527" s="20"/>
      <c r="G527" s="20"/>
      <c r="H527" s="20"/>
      <c r="I527" s="20"/>
      <c r="J527" s="20"/>
      <c r="K527" s="12"/>
      <c r="L527" s="20"/>
      <c r="M527" s="20"/>
      <c r="N527" s="88"/>
      <c r="O527" s="88"/>
      <c r="P527" s="20"/>
      <c r="Q527" s="88"/>
      <c r="R527" s="20"/>
      <c r="S527" s="20"/>
      <c r="T527" s="20"/>
      <c r="U527" s="88"/>
      <c r="V527" s="20"/>
      <c r="W527" s="20"/>
      <c r="X527" s="20"/>
      <c r="Y527" s="88"/>
      <c r="Z527" s="20"/>
      <c r="AA527" s="88"/>
      <c r="AB527" s="20"/>
      <c r="AC527" s="88"/>
      <c r="AD527" s="20"/>
    </row>
    <row r="528" spans="1:30">
      <c r="A528" s="20"/>
      <c r="B528" s="20"/>
      <c r="C528" s="20"/>
      <c r="D528" s="20"/>
      <c r="E528" s="20"/>
      <c r="F528" s="20"/>
      <c r="G528" s="20"/>
      <c r="H528" s="20"/>
      <c r="I528" s="20"/>
      <c r="J528" s="20"/>
      <c r="K528" s="12"/>
      <c r="L528" s="20"/>
      <c r="M528" s="20"/>
      <c r="N528" s="88"/>
      <c r="O528" s="88"/>
      <c r="P528" s="20"/>
      <c r="Q528" s="88"/>
      <c r="R528" s="20"/>
      <c r="S528" s="20"/>
      <c r="T528" s="20"/>
      <c r="U528" s="88"/>
      <c r="V528" s="20"/>
      <c r="W528" s="20"/>
      <c r="X528" s="20"/>
      <c r="Y528" s="88"/>
      <c r="Z528" s="20"/>
      <c r="AA528" s="88"/>
      <c r="AB528" s="20"/>
      <c r="AC528" s="88"/>
      <c r="AD528" s="20"/>
    </row>
    <row r="529" spans="1:30">
      <c r="A529" s="20"/>
      <c r="B529" s="20"/>
      <c r="C529" s="20"/>
      <c r="D529" s="20"/>
      <c r="E529" s="20"/>
      <c r="F529" s="20"/>
      <c r="G529" s="20"/>
      <c r="H529" s="20"/>
      <c r="I529" s="20"/>
      <c r="J529" s="20"/>
      <c r="K529" s="12"/>
      <c r="L529" s="20"/>
      <c r="M529" s="20"/>
      <c r="N529" s="88"/>
      <c r="O529" s="88"/>
      <c r="P529" s="20"/>
      <c r="Q529" s="88"/>
      <c r="R529" s="20"/>
      <c r="S529" s="20"/>
      <c r="T529" s="20"/>
      <c r="U529" s="88"/>
      <c r="V529" s="20"/>
      <c r="W529" s="20"/>
      <c r="X529" s="20"/>
      <c r="Y529" s="88"/>
      <c r="Z529" s="20"/>
      <c r="AA529" s="88"/>
      <c r="AB529" s="20"/>
      <c r="AC529" s="88"/>
      <c r="AD529" s="20"/>
    </row>
    <row r="530" spans="1:30">
      <c r="A530" s="20"/>
      <c r="B530" s="20"/>
      <c r="C530" s="20"/>
      <c r="D530" s="20"/>
      <c r="E530" s="20"/>
      <c r="F530" s="20"/>
      <c r="G530" s="20"/>
      <c r="H530" s="20"/>
      <c r="I530" s="20"/>
      <c r="J530" s="20"/>
      <c r="K530" s="12"/>
      <c r="L530" s="20"/>
      <c r="M530" s="20"/>
      <c r="N530" s="88"/>
      <c r="O530" s="88"/>
      <c r="P530" s="20"/>
      <c r="Q530" s="88"/>
      <c r="R530" s="20"/>
      <c r="S530" s="20"/>
      <c r="T530" s="20"/>
      <c r="U530" s="88"/>
      <c r="V530" s="20"/>
      <c r="W530" s="20"/>
      <c r="X530" s="20"/>
      <c r="Y530" s="88"/>
      <c r="Z530" s="20"/>
      <c r="AA530" s="88"/>
      <c r="AB530" s="20"/>
      <c r="AC530" s="88"/>
      <c r="AD530" s="20"/>
    </row>
    <row r="531" spans="1:30">
      <c r="A531" s="20"/>
      <c r="B531" s="20"/>
      <c r="C531" s="20"/>
      <c r="D531" s="20"/>
      <c r="E531" s="20"/>
      <c r="F531" s="20"/>
      <c r="G531" s="20"/>
      <c r="H531" s="20"/>
      <c r="I531" s="20"/>
      <c r="J531" s="20"/>
      <c r="K531" s="12"/>
      <c r="L531" s="20"/>
      <c r="M531" s="20"/>
      <c r="N531" s="88"/>
      <c r="O531" s="88"/>
      <c r="P531" s="20"/>
      <c r="Q531" s="88"/>
      <c r="R531" s="20"/>
      <c r="S531" s="20"/>
      <c r="T531" s="20"/>
      <c r="U531" s="88"/>
      <c r="V531" s="20"/>
      <c r="W531" s="20"/>
      <c r="X531" s="20"/>
      <c r="Y531" s="88"/>
      <c r="Z531" s="20"/>
      <c r="AA531" s="88"/>
      <c r="AB531" s="20"/>
      <c r="AC531" s="88"/>
      <c r="AD531" s="20"/>
    </row>
    <row r="532" spans="1:30">
      <c r="A532" s="20"/>
      <c r="B532" s="20"/>
      <c r="C532" s="20"/>
      <c r="D532" s="20"/>
      <c r="E532" s="20"/>
      <c r="F532" s="20"/>
      <c r="G532" s="20"/>
      <c r="H532" s="20"/>
      <c r="I532" s="20"/>
      <c r="J532" s="20"/>
      <c r="K532" s="12"/>
      <c r="L532" s="20"/>
      <c r="M532" s="20"/>
      <c r="N532" s="88"/>
      <c r="O532" s="88"/>
      <c r="P532" s="20"/>
      <c r="Q532" s="88"/>
      <c r="R532" s="20"/>
      <c r="S532" s="20"/>
      <c r="T532" s="20"/>
      <c r="U532" s="88"/>
      <c r="V532" s="20"/>
      <c r="W532" s="20"/>
      <c r="X532" s="20"/>
      <c r="Y532" s="88"/>
      <c r="Z532" s="20"/>
      <c r="AA532" s="88"/>
      <c r="AB532" s="20"/>
      <c r="AC532" s="88"/>
      <c r="AD532" s="20"/>
    </row>
    <row r="533" spans="1:30">
      <c r="A533" s="20"/>
      <c r="B533" s="20"/>
      <c r="C533" s="20"/>
      <c r="D533" s="20"/>
      <c r="E533" s="20"/>
      <c r="F533" s="20"/>
      <c r="G533" s="20"/>
      <c r="H533" s="20"/>
      <c r="I533" s="20"/>
      <c r="J533" s="20"/>
      <c r="K533" s="12"/>
      <c r="L533" s="20"/>
      <c r="M533" s="20"/>
      <c r="N533" s="88"/>
      <c r="O533" s="88"/>
      <c r="P533" s="20"/>
      <c r="Q533" s="88"/>
      <c r="R533" s="20"/>
      <c r="S533" s="20"/>
      <c r="T533" s="20"/>
      <c r="U533" s="88"/>
      <c r="V533" s="20"/>
      <c r="W533" s="20"/>
      <c r="X533" s="20"/>
      <c r="Y533" s="88"/>
      <c r="Z533" s="20"/>
      <c r="AA533" s="88"/>
      <c r="AB533" s="20"/>
      <c r="AC533" s="88"/>
      <c r="AD533" s="20"/>
    </row>
    <row r="534" spans="1:30">
      <c r="A534" s="20"/>
      <c r="B534" s="20"/>
      <c r="C534" s="20"/>
      <c r="D534" s="20"/>
      <c r="E534" s="20"/>
      <c r="F534" s="20"/>
      <c r="G534" s="20"/>
      <c r="H534" s="20"/>
      <c r="I534" s="20"/>
      <c r="J534" s="20"/>
      <c r="K534" s="12"/>
      <c r="L534" s="20"/>
      <c r="M534" s="20"/>
      <c r="N534" s="88"/>
      <c r="O534" s="88"/>
      <c r="P534" s="20"/>
      <c r="Q534" s="88"/>
      <c r="R534" s="20"/>
      <c r="S534" s="20"/>
      <c r="T534" s="20"/>
      <c r="U534" s="88"/>
      <c r="V534" s="20"/>
      <c r="W534" s="20"/>
      <c r="X534" s="20"/>
      <c r="Y534" s="88"/>
      <c r="Z534" s="20"/>
      <c r="AA534" s="88"/>
      <c r="AB534" s="20"/>
      <c r="AC534" s="88"/>
      <c r="AD534" s="20"/>
    </row>
    <row r="535" spans="1:30">
      <c r="A535" s="20"/>
      <c r="B535" s="20"/>
      <c r="C535" s="20"/>
      <c r="D535" s="20"/>
      <c r="E535" s="20"/>
      <c r="F535" s="20"/>
      <c r="G535" s="20"/>
      <c r="H535" s="20"/>
      <c r="I535" s="20"/>
      <c r="J535" s="20"/>
      <c r="K535" s="12"/>
      <c r="L535" s="20"/>
      <c r="M535" s="20"/>
      <c r="N535" s="88"/>
      <c r="O535" s="88"/>
      <c r="P535" s="20"/>
      <c r="Q535" s="88"/>
      <c r="R535" s="20"/>
      <c r="S535" s="20"/>
      <c r="T535" s="20"/>
      <c r="U535" s="88"/>
      <c r="V535" s="20"/>
      <c r="W535" s="20"/>
      <c r="X535" s="20"/>
      <c r="Y535" s="88"/>
      <c r="Z535" s="20"/>
      <c r="AA535" s="88"/>
      <c r="AB535" s="20"/>
      <c r="AC535" s="88"/>
      <c r="AD535" s="20"/>
    </row>
    <row r="536" spans="1:30">
      <c r="A536" s="20"/>
      <c r="B536" s="20"/>
      <c r="C536" s="20"/>
      <c r="D536" s="20"/>
      <c r="E536" s="20"/>
      <c r="F536" s="20"/>
      <c r="G536" s="20"/>
      <c r="H536" s="20"/>
      <c r="I536" s="20"/>
      <c r="J536" s="20"/>
      <c r="K536" s="12"/>
      <c r="L536" s="20"/>
      <c r="M536" s="20"/>
      <c r="N536" s="88"/>
      <c r="O536" s="88"/>
      <c r="P536" s="20"/>
      <c r="Q536" s="88"/>
      <c r="R536" s="20"/>
      <c r="S536" s="20"/>
      <c r="T536" s="20"/>
      <c r="U536" s="88"/>
      <c r="V536" s="20"/>
      <c r="W536" s="20"/>
      <c r="X536" s="20"/>
      <c r="Y536" s="88"/>
      <c r="Z536" s="20"/>
      <c r="AA536" s="88"/>
      <c r="AB536" s="20"/>
      <c r="AC536" s="88"/>
      <c r="AD536" s="20"/>
    </row>
    <row r="537" spans="1:30">
      <c r="A537" s="20"/>
      <c r="B537" s="20"/>
      <c r="C537" s="20"/>
      <c r="D537" s="20"/>
      <c r="E537" s="20"/>
      <c r="F537" s="20"/>
      <c r="G537" s="20"/>
      <c r="H537" s="20"/>
      <c r="I537" s="20"/>
      <c r="J537" s="20"/>
      <c r="K537" s="12"/>
      <c r="L537" s="20"/>
      <c r="M537" s="20"/>
      <c r="N537" s="88"/>
      <c r="O537" s="88"/>
      <c r="P537" s="20"/>
      <c r="Q537" s="88"/>
      <c r="R537" s="20"/>
      <c r="S537" s="20"/>
      <c r="T537" s="20"/>
      <c r="U537" s="88"/>
      <c r="V537" s="20"/>
      <c r="W537" s="20"/>
      <c r="X537" s="20"/>
      <c r="Y537" s="88"/>
      <c r="Z537" s="20"/>
      <c r="AA537" s="88"/>
      <c r="AB537" s="20"/>
      <c r="AC537" s="88"/>
      <c r="AD537" s="20"/>
    </row>
    <row r="538" spans="1:30">
      <c r="A538" s="20"/>
      <c r="B538" s="20"/>
      <c r="C538" s="20"/>
      <c r="D538" s="20"/>
      <c r="E538" s="20"/>
      <c r="F538" s="20"/>
      <c r="G538" s="20"/>
      <c r="H538" s="20"/>
      <c r="I538" s="20"/>
      <c r="J538" s="20"/>
      <c r="K538" s="12"/>
      <c r="L538" s="20"/>
      <c r="M538" s="20"/>
      <c r="N538" s="88"/>
      <c r="O538" s="88"/>
      <c r="P538" s="20"/>
      <c r="Q538" s="88"/>
      <c r="R538" s="20"/>
      <c r="S538" s="20"/>
      <c r="T538" s="20"/>
      <c r="U538" s="88"/>
      <c r="V538" s="20"/>
      <c r="W538" s="20"/>
      <c r="X538" s="20"/>
      <c r="Y538" s="88"/>
      <c r="Z538" s="20"/>
      <c r="AA538" s="88"/>
      <c r="AB538" s="20"/>
      <c r="AC538" s="88"/>
      <c r="AD538" s="20"/>
    </row>
    <row r="539" spans="1:30">
      <c r="A539" s="20"/>
      <c r="B539" s="20"/>
      <c r="C539" s="20"/>
      <c r="D539" s="20"/>
      <c r="E539" s="20"/>
      <c r="F539" s="20"/>
      <c r="G539" s="20"/>
      <c r="H539" s="20"/>
      <c r="I539" s="20"/>
      <c r="J539" s="20"/>
      <c r="K539" s="12"/>
      <c r="L539" s="20"/>
      <c r="M539" s="20"/>
      <c r="N539" s="88"/>
      <c r="O539" s="88"/>
      <c r="P539" s="20"/>
      <c r="Q539" s="88"/>
      <c r="R539" s="20"/>
      <c r="S539" s="20"/>
      <c r="T539" s="20"/>
      <c r="U539" s="88"/>
      <c r="V539" s="20"/>
      <c r="W539" s="20"/>
      <c r="X539" s="20"/>
      <c r="Y539" s="88"/>
      <c r="Z539" s="20"/>
      <c r="AA539" s="88"/>
      <c r="AB539" s="20"/>
      <c r="AC539" s="88"/>
      <c r="AD539" s="20"/>
    </row>
    <row r="540" spans="1:30">
      <c r="A540" s="20"/>
      <c r="B540" s="20"/>
      <c r="C540" s="20"/>
      <c r="D540" s="20"/>
      <c r="E540" s="20"/>
      <c r="F540" s="20"/>
      <c r="G540" s="20"/>
      <c r="H540" s="20"/>
      <c r="I540" s="20"/>
      <c r="J540" s="20"/>
      <c r="K540" s="12"/>
      <c r="L540" s="20"/>
      <c r="M540" s="20"/>
      <c r="N540" s="88"/>
      <c r="O540" s="88"/>
      <c r="P540" s="20"/>
      <c r="Q540" s="88"/>
      <c r="R540" s="20"/>
      <c r="S540" s="20"/>
      <c r="T540" s="20"/>
      <c r="U540" s="88"/>
      <c r="V540" s="20"/>
      <c r="W540" s="20"/>
      <c r="X540" s="20"/>
      <c r="Y540" s="88"/>
      <c r="Z540" s="20"/>
      <c r="AA540" s="88"/>
      <c r="AB540" s="20"/>
      <c r="AC540" s="88"/>
      <c r="AD540" s="20"/>
    </row>
    <row r="541" spans="1:30">
      <c r="A541" s="20"/>
      <c r="B541" s="20"/>
      <c r="C541" s="20"/>
      <c r="D541" s="20"/>
      <c r="E541" s="20"/>
      <c r="F541" s="20"/>
      <c r="G541" s="20"/>
      <c r="H541" s="20"/>
      <c r="I541" s="20"/>
      <c r="J541" s="20"/>
      <c r="K541" s="12"/>
      <c r="L541" s="20"/>
      <c r="M541" s="20"/>
      <c r="N541" s="88"/>
      <c r="O541" s="88"/>
      <c r="P541" s="20"/>
      <c r="Q541" s="88"/>
      <c r="R541" s="20"/>
      <c r="S541" s="20"/>
      <c r="T541" s="20"/>
      <c r="U541" s="88"/>
      <c r="V541" s="20"/>
      <c r="W541" s="20"/>
      <c r="X541" s="20"/>
      <c r="Y541" s="88"/>
      <c r="Z541" s="20"/>
      <c r="AA541" s="88"/>
      <c r="AB541" s="20"/>
      <c r="AC541" s="88"/>
      <c r="AD541" s="20"/>
    </row>
    <row r="542" spans="1:30">
      <c r="A542" s="20"/>
      <c r="B542" s="20"/>
      <c r="C542" s="20"/>
      <c r="D542" s="20"/>
      <c r="E542" s="20"/>
      <c r="F542" s="20"/>
      <c r="G542" s="20"/>
      <c r="H542" s="20"/>
      <c r="I542" s="20"/>
      <c r="J542" s="20"/>
      <c r="K542" s="12"/>
      <c r="L542" s="20"/>
      <c r="M542" s="20"/>
      <c r="N542" s="88"/>
      <c r="O542" s="88"/>
      <c r="P542" s="20"/>
      <c r="Q542" s="88"/>
      <c r="R542" s="20"/>
      <c r="S542" s="20"/>
      <c r="T542" s="20"/>
      <c r="U542" s="88"/>
      <c r="V542" s="20"/>
      <c r="W542" s="20"/>
      <c r="X542" s="20"/>
      <c r="Y542" s="88"/>
      <c r="Z542" s="20"/>
      <c r="AA542" s="88"/>
      <c r="AB542" s="20"/>
      <c r="AC542" s="88"/>
      <c r="AD542" s="20"/>
    </row>
    <row r="543" spans="1:30">
      <c r="A543" s="20"/>
      <c r="B543" s="20"/>
      <c r="C543" s="20"/>
      <c r="D543" s="20"/>
      <c r="E543" s="20"/>
      <c r="F543" s="20"/>
      <c r="G543" s="20"/>
      <c r="H543" s="20"/>
      <c r="I543" s="20"/>
      <c r="J543" s="20"/>
      <c r="K543" s="12"/>
      <c r="L543" s="20"/>
      <c r="M543" s="20"/>
      <c r="N543" s="88"/>
      <c r="O543" s="88"/>
      <c r="P543" s="20"/>
      <c r="Q543" s="88"/>
      <c r="R543" s="20"/>
      <c r="S543" s="20"/>
      <c r="T543" s="20"/>
      <c r="U543" s="88"/>
      <c r="V543" s="20"/>
      <c r="W543" s="20"/>
      <c r="X543" s="20"/>
      <c r="Y543" s="88"/>
      <c r="Z543" s="20"/>
      <c r="AA543" s="88"/>
      <c r="AB543" s="20"/>
      <c r="AC543" s="88"/>
      <c r="AD543" s="20"/>
    </row>
    <row r="544" spans="1:30">
      <c r="A544" s="20"/>
      <c r="B544" s="20"/>
      <c r="C544" s="20"/>
      <c r="D544" s="20"/>
      <c r="E544" s="20"/>
      <c r="F544" s="20"/>
      <c r="G544" s="20"/>
      <c r="H544" s="20"/>
      <c r="I544" s="20"/>
      <c r="J544" s="20"/>
      <c r="K544" s="12"/>
      <c r="L544" s="20"/>
      <c r="M544" s="20"/>
      <c r="N544" s="88"/>
      <c r="O544" s="88"/>
      <c r="P544" s="20"/>
      <c r="Q544" s="88"/>
      <c r="R544" s="20"/>
      <c r="S544" s="20"/>
      <c r="T544" s="20"/>
      <c r="U544" s="88"/>
      <c r="V544" s="20"/>
      <c r="W544" s="20"/>
      <c r="X544" s="20"/>
      <c r="Y544" s="88"/>
      <c r="Z544" s="20"/>
      <c r="AA544" s="88"/>
      <c r="AB544" s="20"/>
      <c r="AC544" s="88"/>
      <c r="AD544" s="20"/>
    </row>
    <row r="545" spans="1:30">
      <c r="A545" s="20"/>
      <c r="B545" s="20"/>
      <c r="C545" s="20"/>
      <c r="D545" s="20"/>
      <c r="E545" s="20"/>
      <c r="F545" s="20"/>
      <c r="G545" s="20"/>
      <c r="H545" s="20"/>
      <c r="I545" s="20"/>
      <c r="J545" s="20"/>
      <c r="K545" s="12"/>
      <c r="L545" s="20"/>
      <c r="M545" s="20"/>
      <c r="N545" s="88"/>
      <c r="O545" s="88"/>
      <c r="P545" s="20"/>
      <c r="Q545" s="88"/>
      <c r="R545" s="20"/>
      <c r="S545" s="20"/>
      <c r="T545" s="20"/>
      <c r="U545" s="88"/>
      <c r="V545" s="20"/>
      <c r="W545" s="20"/>
      <c r="X545" s="20"/>
      <c r="Y545" s="88"/>
      <c r="Z545" s="20"/>
      <c r="AA545" s="88"/>
      <c r="AB545" s="20"/>
      <c r="AC545" s="88"/>
      <c r="AD545" s="20"/>
    </row>
    <row r="546" spans="1:30">
      <c r="A546" s="20"/>
      <c r="B546" s="20"/>
      <c r="C546" s="20"/>
      <c r="D546" s="20"/>
      <c r="E546" s="20"/>
      <c r="F546" s="20"/>
      <c r="G546" s="20"/>
      <c r="H546" s="20"/>
      <c r="I546" s="20"/>
      <c r="J546" s="20"/>
      <c r="K546" s="12"/>
      <c r="L546" s="20"/>
      <c r="M546" s="20"/>
      <c r="N546" s="88"/>
      <c r="O546" s="88"/>
      <c r="P546" s="20"/>
      <c r="Q546" s="88"/>
      <c r="R546" s="20"/>
      <c r="S546" s="20"/>
      <c r="T546" s="20"/>
      <c r="U546" s="88"/>
      <c r="V546" s="20"/>
      <c r="W546" s="20"/>
      <c r="X546" s="20"/>
      <c r="Y546" s="88"/>
      <c r="Z546" s="20"/>
      <c r="AA546" s="88"/>
      <c r="AB546" s="20"/>
      <c r="AC546" s="88"/>
      <c r="AD546" s="20"/>
    </row>
    <row r="547" spans="1:30">
      <c r="A547" s="20"/>
      <c r="B547" s="20"/>
      <c r="C547" s="20"/>
      <c r="D547" s="20"/>
      <c r="E547" s="20"/>
      <c r="F547" s="20"/>
      <c r="G547" s="20"/>
      <c r="H547" s="20"/>
      <c r="I547" s="20"/>
      <c r="J547" s="20"/>
      <c r="K547" s="12"/>
      <c r="L547" s="20"/>
      <c r="M547" s="20"/>
      <c r="N547" s="88"/>
      <c r="O547" s="88"/>
      <c r="P547" s="20"/>
      <c r="Q547" s="88"/>
      <c r="R547" s="20"/>
      <c r="S547" s="20"/>
      <c r="T547" s="20"/>
      <c r="U547" s="88"/>
      <c r="V547" s="20"/>
      <c r="W547" s="20"/>
      <c r="X547" s="20"/>
      <c r="Y547" s="88"/>
      <c r="Z547" s="20"/>
      <c r="AA547" s="88"/>
      <c r="AB547" s="20"/>
      <c r="AC547" s="88"/>
      <c r="AD547" s="20"/>
    </row>
    <row r="548" spans="1:30">
      <c r="A548" s="20"/>
      <c r="B548" s="20"/>
      <c r="C548" s="20"/>
      <c r="D548" s="20"/>
      <c r="E548" s="20"/>
      <c r="F548" s="20"/>
      <c r="G548" s="20"/>
      <c r="H548" s="20"/>
      <c r="I548" s="20"/>
      <c r="J548" s="20"/>
      <c r="K548" s="12"/>
      <c r="L548" s="20"/>
      <c r="M548" s="20"/>
      <c r="N548" s="88"/>
      <c r="O548" s="88"/>
      <c r="P548" s="20"/>
      <c r="Q548" s="88"/>
      <c r="R548" s="20"/>
      <c r="S548" s="20"/>
      <c r="T548" s="20"/>
      <c r="U548" s="88"/>
      <c r="V548" s="20"/>
      <c r="W548" s="20"/>
      <c r="X548" s="20"/>
      <c r="Y548" s="88"/>
      <c r="Z548" s="20"/>
      <c r="AA548" s="88"/>
      <c r="AB548" s="20"/>
      <c r="AC548" s="88"/>
      <c r="AD548" s="20"/>
    </row>
    <row r="549" spans="1:30">
      <c r="A549" s="20"/>
      <c r="B549" s="20"/>
      <c r="C549" s="20"/>
      <c r="D549" s="20"/>
      <c r="E549" s="20"/>
      <c r="F549" s="20"/>
      <c r="G549" s="20"/>
      <c r="H549" s="20"/>
      <c r="I549" s="20"/>
      <c r="J549" s="20"/>
      <c r="K549" s="12"/>
      <c r="L549" s="20"/>
      <c r="M549" s="20"/>
      <c r="N549" s="88"/>
      <c r="O549" s="88"/>
      <c r="P549" s="20"/>
      <c r="Q549" s="88"/>
      <c r="R549" s="20"/>
      <c r="S549" s="20"/>
      <c r="T549" s="20"/>
      <c r="U549" s="88"/>
      <c r="V549" s="20"/>
      <c r="W549" s="20"/>
      <c r="X549" s="20"/>
      <c r="Y549" s="88"/>
      <c r="Z549" s="20"/>
      <c r="AA549" s="88"/>
      <c r="AB549" s="20"/>
      <c r="AC549" s="88"/>
      <c r="AD549" s="20"/>
    </row>
    <row r="550" spans="1:30">
      <c r="A550" s="20"/>
      <c r="B550" s="20"/>
      <c r="C550" s="20"/>
      <c r="D550" s="20"/>
      <c r="E550" s="20"/>
      <c r="F550" s="20"/>
      <c r="G550" s="20"/>
      <c r="H550" s="20"/>
      <c r="I550" s="20"/>
      <c r="J550" s="20"/>
      <c r="K550" s="12"/>
      <c r="L550" s="20"/>
      <c r="M550" s="20"/>
      <c r="N550" s="88"/>
      <c r="O550" s="88"/>
      <c r="P550" s="20"/>
      <c r="Q550" s="88"/>
      <c r="R550" s="20"/>
      <c r="S550" s="20"/>
      <c r="T550" s="20"/>
      <c r="U550" s="88"/>
      <c r="V550" s="20"/>
      <c r="W550" s="20"/>
      <c r="X550" s="20"/>
      <c r="Y550" s="88"/>
      <c r="Z550" s="20"/>
      <c r="AA550" s="88"/>
      <c r="AB550" s="20"/>
      <c r="AC550" s="88"/>
      <c r="AD550" s="20"/>
    </row>
    <row r="551" spans="1:30">
      <c r="A551" s="20"/>
      <c r="B551" s="20"/>
      <c r="C551" s="20"/>
      <c r="D551" s="20"/>
      <c r="E551" s="20"/>
      <c r="F551" s="20"/>
      <c r="G551" s="20"/>
      <c r="H551" s="20"/>
      <c r="I551" s="20"/>
      <c r="J551" s="20"/>
      <c r="K551" s="12"/>
      <c r="L551" s="20"/>
      <c r="M551" s="20"/>
      <c r="N551" s="88"/>
      <c r="O551" s="88"/>
      <c r="P551" s="20"/>
      <c r="Q551" s="88"/>
      <c r="R551" s="20"/>
      <c r="S551" s="20"/>
      <c r="T551" s="20"/>
      <c r="U551" s="88"/>
      <c r="V551" s="20"/>
      <c r="W551" s="20"/>
      <c r="X551" s="20"/>
      <c r="Y551" s="88"/>
      <c r="Z551" s="20"/>
      <c r="AA551" s="88"/>
      <c r="AB551" s="20"/>
      <c r="AC551" s="88"/>
      <c r="AD551" s="20"/>
    </row>
    <row r="552" spans="1:30">
      <c r="A552" s="20"/>
      <c r="B552" s="20"/>
      <c r="C552" s="20"/>
      <c r="D552" s="20"/>
      <c r="E552" s="20"/>
      <c r="F552" s="20"/>
      <c r="G552" s="20"/>
      <c r="H552" s="20"/>
      <c r="I552" s="20"/>
      <c r="J552" s="20"/>
      <c r="K552" s="12"/>
      <c r="L552" s="20"/>
      <c r="M552" s="20"/>
      <c r="N552" s="88"/>
      <c r="O552" s="88"/>
      <c r="P552" s="20"/>
      <c r="Q552" s="88"/>
      <c r="R552" s="20"/>
      <c r="S552" s="20"/>
      <c r="T552" s="20"/>
      <c r="U552" s="88"/>
      <c r="V552" s="20"/>
      <c r="W552" s="20"/>
      <c r="X552" s="20"/>
      <c r="Y552" s="88"/>
      <c r="Z552" s="20"/>
      <c r="AA552" s="88"/>
      <c r="AB552" s="20"/>
      <c r="AC552" s="88"/>
      <c r="AD552" s="20"/>
    </row>
    <row r="553" spans="1:30">
      <c r="A553" s="20"/>
      <c r="B553" s="20"/>
      <c r="C553" s="20"/>
      <c r="D553" s="20"/>
      <c r="E553" s="20"/>
      <c r="F553" s="20"/>
      <c r="G553" s="20"/>
      <c r="H553" s="20"/>
      <c r="I553" s="20"/>
      <c r="J553" s="20"/>
      <c r="K553" s="12"/>
      <c r="L553" s="20"/>
      <c r="M553" s="20"/>
      <c r="N553" s="88"/>
      <c r="O553" s="88"/>
      <c r="P553" s="20"/>
      <c r="Q553" s="88"/>
      <c r="R553" s="20"/>
      <c r="S553" s="20"/>
      <c r="T553" s="20"/>
      <c r="U553" s="88"/>
      <c r="V553" s="20"/>
      <c r="W553" s="20"/>
      <c r="X553" s="20"/>
      <c r="Y553" s="88"/>
      <c r="Z553" s="20"/>
      <c r="AA553" s="88"/>
      <c r="AB553" s="20"/>
      <c r="AC553" s="88"/>
      <c r="AD553" s="20"/>
    </row>
    <row r="554" spans="1:30">
      <c r="A554" s="20"/>
      <c r="B554" s="20"/>
      <c r="C554" s="20"/>
      <c r="D554" s="20"/>
      <c r="E554" s="20"/>
      <c r="F554" s="20"/>
      <c r="G554" s="20"/>
      <c r="H554" s="20"/>
      <c r="I554" s="20"/>
      <c r="J554" s="20"/>
      <c r="K554" s="12"/>
      <c r="L554" s="20"/>
      <c r="M554" s="20"/>
      <c r="N554" s="88"/>
      <c r="O554" s="88"/>
      <c r="P554" s="20"/>
      <c r="Q554" s="88"/>
      <c r="R554" s="20"/>
      <c r="S554" s="20"/>
      <c r="T554" s="20"/>
      <c r="U554" s="88"/>
      <c r="V554" s="20"/>
      <c r="W554" s="20"/>
      <c r="X554" s="20"/>
      <c r="Y554" s="88"/>
      <c r="Z554" s="20"/>
      <c r="AA554" s="88"/>
      <c r="AB554" s="20"/>
      <c r="AC554" s="88"/>
      <c r="AD554" s="20"/>
    </row>
    <row r="555" spans="1:30">
      <c r="A555" s="20"/>
      <c r="B555" s="20"/>
      <c r="C555" s="20"/>
      <c r="D555" s="20"/>
      <c r="E555" s="20"/>
      <c r="F555" s="20"/>
      <c r="G555" s="20"/>
      <c r="H555" s="20"/>
      <c r="I555" s="20"/>
      <c r="J555" s="20"/>
      <c r="K555" s="12"/>
      <c r="L555" s="20"/>
      <c r="M555" s="20"/>
      <c r="N555" s="88"/>
      <c r="O555" s="88"/>
      <c r="P555" s="20"/>
      <c r="Q555" s="88"/>
      <c r="R555" s="20"/>
      <c r="S555" s="20"/>
      <c r="T555" s="20"/>
      <c r="U555" s="88"/>
      <c r="V555" s="20"/>
      <c r="W555" s="20"/>
      <c r="X555" s="20"/>
      <c r="Y555" s="88"/>
      <c r="Z555" s="20"/>
      <c r="AA555" s="88"/>
      <c r="AB555" s="20"/>
      <c r="AC555" s="88"/>
      <c r="AD555" s="20"/>
    </row>
    <row r="556" spans="1:30">
      <c r="A556" s="20"/>
      <c r="B556" s="20"/>
      <c r="C556" s="20"/>
      <c r="D556" s="20"/>
      <c r="E556" s="20"/>
      <c r="F556" s="20"/>
      <c r="G556" s="20"/>
      <c r="H556" s="20"/>
      <c r="I556" s="20"/>
      <c r="J556" s="20"/>
      <c r="K556" s="12"/>
      <c r="L556" s="20"/>
      <c r="M556" s="20"/>
      <c r="N556" s="88"/>
      <c r="O556" s="88"/>
      <c r="P556" s="20"/>
      <c r="Q556" s="88"/>
      <c r="R556" s="20"/>
      <c r="S556" s="20"/>
      <c r="T556" s="20"/>
      <c r="U556" s="88"/>
      <c r="V556" s="20"/>
      <c r="W556" s="20"/>
      <c r="X556" s="20"/>
      <c r="Y556" s="88"/>
      <c r="Z556" s="20"/>
      <c r="AA556" s="88"/>
      <c r="AB556" s="20"/>
      <c r="AC556" s="88"/>
      <c r="AD556" s="20"/>
    </row>
    <row r="557" spans="1:30">
      <c r="A557" s="20"/>
      <c r="B557" s="20"/>
      <c r="C557" s="20"/>
      <c r="D557" s="20"/>
      <c r="E557" s="20"/>
      <c r="F557" s="20"/>
      <c r="G557" s="20"/>
      <c r="H557" s="20"/>
      <c r="I557" s="20"/>
      <c r="J557" s="20"/>
      <c r="K557" s="12"/>
      <c r="L557" s="20"/>
      <c r="M557" s="20"/>
      <c r="N557" s="88"/>
      <c r="O557" s="88"/>
      <c r="P557" s="20"/>
      <c r="Q557" s="88"/>
      <c r="R557" s="20"/>
      <c r="S557" s="20"/>
      <c r="T557" s="20"/>
      <c r="U557" s="88"/>
      <c r="V557" s="20"/>
      <c r="W557" s="20"/>
      <c r="X557" s="20"/>
      <c r="Y557" s="88"/>
      <c r="Z557" s="20"/>
      <c r="AA557" s="88"/>
      <c r="AB557" s="20"/>
      <c r="AC557" s="88"/>
      <c r="AD557" s="20"/>
    </row>
    <row r="558" spans="1:30">
      <c r="A558" s="20"/>
      <c r="B558" s="20"/>
      <c r="C558" s="20"/>
      <c r="D558" s="20"/>
      <c r="E558" s="20"/>
      <c r="F558" s="20"/>
      <c r="G558" s="20"/>
      <c r="H558" s="20"/>
      <c r="I558" s="20"/>
      <c r="J558" s="20"/>
      <c r="K558" s="12"/>
      <c r="L558" s="20"/>
      <c r="M558" s="20"/>
      <c r="N558" s="88"/>
      <c r="O558" s="88"/>
      <c r="P558" s="20"/>
      <c r="Q558" s="88"/>
      <c r="R558" s="20"/>
      <c r="S558" s="20"/>
      <c r="T558" s="20"/>
      <c r="U558" s="88"/>
      <c r="V558" s="20"/>
      <c r="W558" s="20"/>
      <c r="X558" s="20"/>
      <c r="Y558" s="88"/>
      <c r="Z558" s="20"/>
      <c r="AA558" s="88"/>
      <c r="AB558" s="20"/>
      <c r="AC558" s="88"/>
      <c r="AD558" s="20"/>
    </row>
    <row r="559" spans="1:30">
      <c r="A559" s="20"/>
      <c r="B559" s="20"/>
      <c r="C559" s="20"/>
      <c r="D559" s="20"/>
      <c r="E559" s="20"/>
      <c r="F559" s="20"/>
      <c r="G559" s="20"/>
      <c r="H559" s="20"/>
      <c r="I559" s="20"/>
      <c r="J559" s="20"/>
      <c r="K559" s="12"/>
      <c r="L559" s="20"/>
      <c r="M559" s="20"/>
      <c r="N559" s="88"/>
      <c r="O559" s="88"/>
      <c r="P559" s="20"/>
      <c r="Q559" s="88"/>
      <c r="R559" s="20"/>
      <c r="S559" s="20"/>
      <c r="T559" s="20"/>
      <c r="U559" s="88"/>
      <c r="V559" s="20"/>
      <c r="W559" s="20"/>
      <c r="X559" s="20"/>
      <c r="Y559" s="88"/>
      <c r="Z559" s="20"/>
      <c r="AA559" s="88"/>
      <c r="AB559" s="20"/>
      <c r="AC559" s="88"/>
      <c r="AD559" s="20"/>
    </row>
    <row r="560" spans="1:30">
      <c r="A560" s="20"/>
      <c r="B560" s="20"/>
      <c r="C560" s="20"/>
      <c r="D560" s="20"/>
      <c r="E560" s="20"/>
      <c r="F560" s="20"/>
      <c r="G560" s="20"/>
      <c r="H560" s="20"/>
      <c r="I560" s="20"/>
      <c r="J560" s="20"/>
      <c r="K560" s="12"/>
      <c r="L560" s="20"/>
      <c r="M560" s="20"/>
      <c r="N560" s="88"/>
      <c r="O560" s="88"/>
      <c r="P560" s="20"/>
      <c r="Q560" s="88"/>
      <c r="R560" s="20"/>
      <c r="S560" s="20"/>
      <c r="T560" s="20"/>
      <c r="U560" s="88"/>
      <c r="V560" s="20"/>
      <c r="W560" s="20"/>
      <c r="X560" s="20"/>
      <c r="Y560" s="88"/>
      <c r="Z560" s="20"/>
      <c r="AA560" s="88"/>
      <c r="AB560" s="20"/>
      <c r="AC560" s="88"/>
      <c r="AD560" s="20"/>
    </row>
    <row r="561" spans="1:30">
      <c r="A561" s="20"/>
      <c r="B561" s="20"/>
      <c r="C561" s="20"/>
      <c r="D561" s="20"/>
      <c r="E561" s="20"/>
      <c r="F561" s="20"/>
      <c r="G561" s="20"/>
      <c r="H561" s="20"/>
      <c r="I561" s="20"/>
      <c r="J561" s="20"/>
      <c r="K561" s="12"/>
      <c r="L561" s="20"/>
      <c r="M561" s="20"/>
      <c r="N561" s="88"/>
      <c r="O561" s="88"/>
      <c r="P561" s="20"/>
      <c r="Q561" s="88"/>
      <c r="R561" s="20"/>
      <c r="S561" s="20"/>
      <c r="T561" s="20"/>
      <c r="U561" s="88"/>
      <c r="V561" s="20"/>
      <c r="W561" s="20"/>
      <c r="X561" s="20"/>
      <c r="Y561" s="88"/>
      <c r="Z561" s="20"/>
      <c r="AA561" s="88"/>
      <c r="AB561" s="20"/>
      <c r="AC561" s="88"/>
      <c r="AD561" s="20"/>
    </row>
    <row r="562" spans="1:30">
      <c r="A562" s="20"/>
      <c r="B562" s="20"/>
      <c r="C562" s="20"/>
      <c r="D562" s="20"/>
      <c r="E562" s="20"/>
      <c r="F562" s="20"/>
      <c r="G562" s="20"/>
      <c r="H562" s="20"/>
      <c r="I562" s="20"/>
      <c r="J562" s="20"/>
      <c r="K562" s="12"/>
      <c r="L562" s="20"/>
      <c r="M562" s="20"/>
      <c r="N562" s="88"/>
      <c r="O562" s="88"/>
      <c r="P562" s="20"/>
      <c r="Q562" s="88"/>
      <c r="R562" s="20"/>
      <c r="S562" s="20"/>
      <c r="T562" s="20"/>
      <c r="U562" s="88"/>
      <c r="V562" s="20"/>
      <c r="W562" s="20"/>
      <c r="X562" s="20"/>
      <c r="Y562" s="88"/>
      <c r="Z562" s="20"/>
      <c r="AA562" s="88"/>
      <c r="AB562" s="20"/>
      <c r="AC562" s="88"/>
      <c r="AD562" s="20"/>
    </row>
    <row r="563" spans="1:30">
      <c r="A563" s="20"/>
      <c r="B563" s="20"/>
      <c r="C563" s="20"/>
      <c r="D563" s="20"/>
      <c r="E563" s="20"/>
      <c r="F563" s="20"/>
      <c r="G563" s="20"/>
      <c r="H563" s="20"/>
      <c r="I563" s="20"/>
      <c r="J563" s="20"/>
      <c r="K563" s="12"/>
      <c r="L563" s="20"/>
      <c r="M563" s="20"/>
      <c r="N563" s="88"/>
      <c r="O563" s="88"/>
      <c r="P563" s="20"/>
      <c r="Q563" s="88"/>
      <c r="R563" s="20"/>
      <c r="S563" s="20"/>
      <c r="T563" s="20"/>
      <c r="U563" s="88"/>
      <c r="V563" s="20"/>
      <c r="W563" s="20"/>
      <c r="X563" s="20"/>
      <c r="Y563" s="88"/>
      <c r="Z563" s="20"/>
      <c r="AA563" s="88"/>
      <c r="AB563" s="20"/>
      <c r="AC563" s="88"/>
      <c r="AD563" s="20"/>
    </row>
    <row r="564" spans="1:30">
      <c r="A564" s="20"/>
      <c r="B564" s="20"/>
      <c r="C564" s="20"/>
      <c r="D564" s="20"/>
      <c r="E564" s="20"/>
      <c r="F564" s="20"/>
      <c r="G564" s="20"/>
      <c r="H564" s="20"/>
      <c r="I564" s="20"/>
      <c r="J564" s="20"/>
      <c r="K564" s="12"/>
      <c r="L564" s="20"/>
      <c r="M564" s="20"/>
      <c r="N564" s="88"/>
      <c r="O564" s="88"/>
      <c r="P564" s="20"/>
      <c r="Q564" s="88"/>
      <c r="R564" s="20"/>
      <c r="S564" s="20"/>
      <c r="T564" s="20"/>
      <c r="U564" s="88"/>
      <c r="V564" s="20"/>
      <c r="W564" s="20"/>
      <c r="X564" s="20"/>
      <c r="Y564" s="88"/>
      <c r="Z564" s="20"/>
      <c r="AA564" s="88"/>
      <c r="AB564" s="20"/>
      <c r="AC564" s="88"/>
      <c r="AD564" s="20"/>
    </row>
    <row r="565" spans="1:30">
      <c r="A565" s="20"/>
      <c r="B565" s="20"/>
      <c r="C565" s="20"/>
      <c r="D565" s="20"/>
      <c r="E565" s="20"/>
      <c r="F565" s="20"/>
      <c r="G565" s="20"/>
      <c r="H565" s="20"/>
      <c r="I565" s="20"/>
      <c r="J565" s="20"/>
      <c r="K565" s="12"/>
      <c r="L565" s="20"/>
      <c r="M565" s="20"/>
      <c r="N565" s="88"/>
      <c r="O565" s="88"/>
      <c r="P565" s="20"/>
      <c r="Q565" s="88"/>
      <c r="R565" s="20"/>
      <c r="S565" s="20"/>
      <c r="T565" s="20"/>
      <c r="U565" s="88"/>
      <c r="V565" s="20"/>
      <c r="W565" s="20"/>
      <c r="X565" s="20"/>
      <c r="Y565" s="88"/>
      <c r="Z565" s="20"/>
      <c r="AA565" s="88"/>
      <c r="AB565" s="20"/>
      <c r="AC565" s="88"/>
      <c r="AD565" s="20"/>
    </row>
    <row r="566" spans="1:30">
      <c r="A566" s="20"/>
      <c r="B566" s="20"/>
      <c r="C566" s="20"/>
      <c r="D566" s="20"/>
      <c r="E566" s="20"/>
      <c r="F566" s="20"/>
      <c r="G566" s="20"/>
      <c r="H566" s="20"/>
      <c r="I566" s="20"/>
      <c r="J566" s="20"/>
      <c r="K566" s="12"/>
      <c r="L566" s="20"/>
      <c r="M566" s="20"/>
      <c r="N566" s="88"/>
      <c r="O566" s="88"/>
      <c r="P566" s="20"/>
      <c r="Q566" s="88"/>
      <c r="R566" s="20"/>
      <c r="S566" s="20"/>
      <c r="T566" s="20"/>
      <c r="U566" s="88"/>
      <c r="V566" s="20"/>
      <c r="W566" s="20"/>
      <c r="X566" s="20"/>
      <c r="Y566" s="88"/>
      <c r="Z566" s="20"/>
      <c r="AA566" s="88"/>
      <c r="AB566" s="20"/>
      <c r="AC566" s="88"/>
      <c r="AD566" s="20"/>
    </row>
    <row r="567" spans="1:30">
      <c r="A567" s="20"/>
      <c r="B567" s="20"/>
      <c r="C567" s="20"/>
      <c r="D567" s="20"/>
      <c r="E567" s="20"/>
      <c r="F567" s="20"/>
      <c r="G567" s="20"/>
      <c r="H567" s="20"/>
      <c r="I567" s="20"/>
      <c r="J567" s="20"/>
      <c r="K567" s="12"/>
      <c r="L567" s="20"/>
      <c r="M567" s="20"/>
      <c r="N567" s="88"/>
      <c r="O567" s="88"/>
      <c r="P567" s="20"/>
      <c r="Q567" s="88"/>
      <c r="R567" s="20"/>
      <c r="S567" s="20"/>
      <c r="T567" s="20"/>
      <c r="U567" s="88"/>
      <c r="V567" s="20"/>
      <c r="W567" s="20"/>
      <c r="X567" s="20"/>
      <c r="Y567" s="88"/>
      <c r="Z567" s="20"/>
      <c r="AA567" s="88"/>
      <c r="AB567" s="20"/>
      <c r="AC567" s="88"/>
      <c r="AD567" s="20"/>
    </row>
    <row r="568" spans="1:30">
      <c r="A568" s="20"/>
      <c r="B568" s="20"/>
      <c r="C568" s="20"/>
      <c r="D568" s="20"/>
      <c r="E568" s="20"/>
      <c r="F568" s="20"/>
      <c r="G568" s="20"/>
      <c r="H568" s="20"/>
      <c r="I568" s="20"/>
      <c r="J568" s="20"/>
      <c r="K568" s="12"/>
      <c r="L568" s="20"/>
      <c r="M568" s="20"/>
      <c r="N568" s="88"/>
      <c r="O568" s="88"/>
      <c r="P568" s="20"/>
      <c r="Q568" s="88"/>
      <c r="R568" s="20"/>
      <c r="S568" s="20"/>
      <c r="T568" s="20"/>
      <c r="U568" s="88"/>
      <c r="V568" s="20"/>
      <c r="W568" s="20"/>
      <c r="X568" s="20"/>
      <c r="Y568" s="88"/>
      <c r="Z568" s="20"/>
      <c r="AA568" s="88"/>
      <c r="AB568" s="20"/>
      <c r="AC568" s="88"/>
      <c r="AD568" s="20"/>
    </row>
    <row r="569" spans="1:30">
      <c r="A569" s="20"/>
      <c r="B569" s="20"/>
      <c r="C569" s="20"/>
      <c r="D569" s="20"/>
      <c r="E569" s="20"/>
      <c r="F569" s="20"/>
      <c r="G569" s="20"/>
      <c r="H569" s="20"/>
      <c r="I569" s="20"/>
      <c r="J569" s="20"/>
      <c r="K569" s="12"/>
      <c r="L569" s="20"/>
      <c r="M569" s="20"/>
      <c r="N569" s="88"/>
      <c r="O569" s="88"/>
      <c r="P569" s="20"/>
      <c r="Q569" s="88"/>
      <c r="R569" s="20"/>
      <c r="S569" s="20"/>
      <c r="T569" s="20"/>
      <c r="U569" s="88"/>
      <c r="V569" s="20"/>
      <c r="W569" s="20"/>
      <c r="X569" s="20"/>
      <c r="Y569" s="88"/>
      <c r="Z569" s="20"/>
      <c r="AA569" s="88"/>
      <c r="AB569" s="20"/>
      <c r="AC569" s="88"/>
      <c r="AD569" s="20"/>
    </row>
    <row r="570" spans="1:30">
      <c r="A570" s="20"/>
      <c r="B570" s="20"/>
      <c r="C570" s="20"/>
      <c r="D570" s="20"/>
      <c r="E570" s="20"/>
      <c r="F570" s="20"/>
      <c r="G570" s="20"/>
      <c r="H570" s="20"/>
      <c r="I570" s="20"/>
      <c r="J570" s="20"/>
      <c r="K570" s="12"/>
      <c r="L570" s="20"/>
      <c r="M570" s="20"/>
      <c r="N570" s="88"/>
      <c r="O570" s="88"/>
      <c r="P570" s="20"/>
      <c r="Q570" s="88"/>
      <c r="R570" s="20"/>
      <c r="S570" s="20"/>
      <c r="T570" s="20"/>
      <c r="U570" s="88"/>
      <c r="V570" s="20"/>
      <c r="W570" s="20"/>
      <c r="X570" s="20"/>
      <c r="Y570" s="88"/>
      <c r="Z570" s="20"/>
      <c r="AA570" s="88"/>
      <c r="AB570" s="20"/>
      <c r="AC570" s="88"/>
      <c r="AD570" s="20"/>
    </row>
    <row r="571" spans="1:30">
      <c r="A571" s="20"/>
      <c r="B571" s="20"/>
      <c r="C571" s="20"/>
      <c r="D571" s="20"/>
      <c r="E571" s="20"/>
      <c r="F571" s="20"/>
      <c r="G571" s="20"/>
      <c r="H571" s="20"/>
      <c r="I571" s="20"/>
      <c r="J571" s="20"/>
      <c r="K571" s="12"/>
      <c r="L571" s="20"/>
      <c r="M571" s="20"/>
      <c r="N571" s="88"/>
      <c r="O571" s="88"/>
      <c r="P571" s="20"/>
      <c r="Q571" s="88"/>
      <c r="R571" s="20"/>
      <c r="S571" s="20"/>
      <c r="T571" s="20"/>
      <c r="U571" s="88"/>
      <c r="V571" s="20"/>
      <c r="W571" s="20"/>
      <c r="X571" s="20"/>
      <c r="Y571" s="88"/>
      <c r="Z571" s="20"/>
      <c r="AA571" s="88"/>
      <c r="AB571" s="20"/>
      <c r="AC571" s="88"/>
      <c r="AD571" s="20"/>
    </row>
    <row r="572" spans="1:30">
      <c r="A572" s="20"/>
      <c r="B572" s="20"/>
      <c r="C572" s="20"/>
      <c r="D572" s="20"/>
      <c r="E572" s="20"/>
      <c r="F572" s="20"/>
      <c r="G572" s="20"/>
      <c r="H572" s="20"/>
      <c r="I572" s="20"/>
      <c r="J572" s="20"/>
      <c r="K572" s="12"/>
      <c r="L572" s="20"/>
      <c r="M572" s="20"/>
      <c r="N572" s="88"/>
      <c r="O572" s="88"/>
      <c r="P572" s="20"/>
      <c r="Q572" s="88"/>
      <c r="R572" s="20"/>
      <c r="S572" s="20"/>
      <c r="T572" s="20"/>
      <c r="U572" s="88"/>
      <c r="V572" s="20"/>
      <c r="W572" s="20"/>
      <c r="X572" s="20"/>
      <c r="Y572" s="88"/>
      <c r="Z572" s="20"/>
      <c r="AA572" s="88"/>
      <c r="AB572" s="20"/>
      <c r="AC572" s="88"/>
      <c r="AD572" s="20"/>
    </row>
    <row r="573" spans="1:30">
      <c r="A573" s="20"/>
      <c r="B573" s="20"/>
      <c r="C573" s="20"/>
      <c r="D573" s="20"/>
      <c r="E573" s="20"/>
      <c r="F573" s="20"/>
      <c r="G573" s="20"/>
      <c r="H573" s="20"/>
      <c r="I573" s="20"/>
      <c r="J573" s="20"/>
      <c r="K573" s="12"/>
      <c r="L573" s="20"/>
      <c r="M573" s="20"/>
      <c r="N573" s="88"/>
      <c r="O573" s="88"/>
      <c r="P573" s="20"/>
      <c r="Q573" s="88"/>
      <c r="R573" s="20"/>
      <c r="S573" s="20"/>
      <c r="T573" s="20"/>
      <c r="U573" s="88"/>
      <c r="V573" s="20"/>
      <c r="W573" s="20"/>
      <c r="X573" s="20"/>
      <c r="Y573" s="88"/>
      <c r="Z573" s="20"/>
      <c r="AA573" s="88"/>
      <c r="AB573" s="20"/>
      <c r="AC573" s="88"/>
      <c r="AD573" s="20"/>
    </row>
    <row r="574" spans="1:30">
      <c r="A574" s="20"/>
      <c r="B574" s="20"/>
      <c r="C574" s="20"/>
      <c r="D574" s="20"/>
      <c r="E574" s="20"/>
      <c r="F574" s="20"/>
      <c r="G574" s="20"/>
      <c r="H574" s="20"/>
      <c r="I574" s="20"/>
      <c r="J574" s="20"/>
      <c r="K574" s="12"/>
      <c r="L574" s="20"/>
      <c r="M574" s="20"/>
      <c r="N574" s="88"/>
      <c r="O574" s="88"/>
      <c r="P574" s="20"/>
      <c r="Q574" s="88"/>
      <c r="R574" s="20"/>
      <c r="S574" s="20"/>
      <c r="T574" s="20"/>
      <c r="U574" s="88"/>
      <c r="V574" s="20"/>
      <c r="W574" s="20"/>
      <c r="X574" s="20"/>
      <c r="Y574" s="88"/>
      <c r="Z574" s="20"/>
      <c r="AA574" s="88"/>
      <c r="AB574" s="20"/>
      <c r="AC574" s="88"/>
      <c r="AD574" s="20"/>
    </row>
    <row r="575" spans="1:30">
      <c r="A575" s="20"/>
      <c r="B575" s="20"/>
      <c r="C575" s="20"/>
      <c r="D575" s="20"/>
      <c r="E575" s="20"/>
      <c r="F575" s="20"/>
      <c r="G575" s="20"/>
      <c r="H575" s="20"/>
      <c r="I575" s="20"/>
      <c r="J575" s="20"/>
      <c r="K575" s="12"/>
      <c r="L575" s="20"/>
      <c r="M575" s="20"/>
      <c r="N575" s="88"/>
      <c r="O575" s="88"/>
      <c r="P575" s="20"/>
      <c r="Q575" s="88"/>
      <c r="R575" s="20"/>
      <c r="S575" s="20"/>
      <c r="T575" s="20"/>
      <c r="U575" s="88"/>
      <c r="V575" s="20"/>
      <c r="W575" s="20"/>
      <c r="X575" s="20"/>
      <c r="Y575" s="88"/>
      <c r="Z575" s="20"/>
      <c r="AA575" s="88"/>
      <c r="AB575" s="20"/>
      <c r="AC575" s="88"/>
      <c r="AD575" s="20"/>
    </row>
    <row r="576" spans="1:30">
      <c r="A576" s="20"/>
      <c r="B576" s="20"/>
      <c r="C576" s="20"/>
      <c r="D576" s="20"/>
      <c r="E576" s="20"/>
      <c r="F576" s="20"/>
      <c r="G576" s="20"/>
      <c r="H576" s="20"/>
      <c r="I576" s="20"/>
      <c r="J576" s="20"/>
      <c r="K576" s="12"/>
      <c r="L576" s="20"/>
      <c r="M576" s="20"/>
      <c r="N576" s="88"/>
      <c r="O576" s="88"/>
      <c r="P576" s="20"/>
      <c r="Q576" s="88"/>
      <c r="R576" s="20"/>
      <c r="S576" s="20"/>
      <c r="T576" s="20"/>
      <c r="U576" s="88"/>
      <c r="V576" s="20"/>
      <c r="W576" s="20"/>
      <c r="X576" s="20"/>
      <c r="Y576" s="88"/>
      <c r="Z576" s="20"/>
      <c r="AA576" s="88"/>
      <c r="AB576" s="20"/>
      <c r="AC576" s="88"/>
      <c r="AD576" s="20"/>
    </row>
    <row r="577" spans="1:30">
      <c r="A577" s="20"/>
      <c r="B577" s="20"/>
      <c r="C577" s="20"/>
      <c r="D577" s="20"/>
      <c r="E577" s="20"/>
      <c r="F577" s="20"/>
      <c r="G577" s="20"/>
      <c r="H577" s="20"/>
      <c r="I577" s="20"/>
      <c r="J577" s="20"/>
      <c r="K577" s="12"/>
      <c r="L577" s="20"/>
      <c r="M577" s="20"/>
      <c r="N577" s="88"/>
      <c r="O577" s="88"/>
      <c r="P577" s="20"/>
      <c r="Q577" s="88"/>
      <c r="R577" s="20"/>
      <c r="S577" s="20"/>
      <c r="T577" s="20"/>
      <c r="U577" s="88"/>
      <c r="V577" s="20"/>
      <c r="W577" s="20"/>
      <c r="X577" s="20"/>
      <c r="Y577" s="88"/>
      <c r="Z577" s="20"/>
      <c r="AA577" s="88"/>
      <c r="AB577" s="20"/>
      <c r="AC577" s="88"/>
      <c r="AD577" s="20"/>
    </row>
    <row r="578" spans="1:30">
      <c r="A578" s="20"/>
      <c r="B578" s="20"/>
      <c r="C578" s="20"/>
      <c r="D578" s="20"/>
      <c r="E578" s="20"/>
      <c r="F578" s="20"/>
      <c r="G578" s="20"/>
      <c r="H578" s="20"/>
      <c r="I578" s="20"/>
      <c r="J578" s="20"/>
      <c r="K578" s="12"/>
      <c r="L578" s="20"/>
      <c r="M578" s="20"/>
      <c r="N578" s="88"/>
      <c r="O578" s="88"/>
      <c r="P578" s="20"/>
      <c r="Q578" s="88"/>
      <c r="R578" s="20"/>
      <c r="S578" s="20"/>
      <c r="T578" s="20"/>
      <c r="U578" s="88"/>
      <c r="V578" s="20"/>
      <c r="W578" s="20"/>
      <c r="X578" s="20"/>
      <c r="Y578" s="88"/>
      <c r="Z578" s="20"/>
      <c r="AA578" s="88"/>
      <c r="AB578" s="20"/>
      <c r="AC578" s="88"/>
      <c r="AD578" s="20"/>
    </row>
  </sheetData>
  <autoFilter ref="A2:AI46" xr:uid="{00000000-0009-0000-0000-000007000000}"/>
  <phoneticPr fontId="1"/>
  <dataValidations count="4">
    <dataValidation type="list" allowBlank="1" showInputMessage="1" showErrorMessage="1" sqref="N45:Q46" xr:uid="{9BDF0CD4-93CC-4C30-9B51-A53EC6B99E9D}">
      <formula1>$AG$6</formula1>
    </dataValidation>
    <dataValidation type="list" allowBlank="1" showInputMessage="1" showErrorMessage="1" sqref="N3:Q33 U40:U46 Y40:Y46 AA40:AA46 W40:W46 W3:W38 AA3:AA38 Y3:Y38 U3:U38 AC3:AC38 AC40:AC46" xr:uid="{5E8F0B3B-C48D-4B12-BC4B-D111C00F5CE2}">
      <formula1>"○"</formula1>
    </dataValidation>
    <dataValidation type="list" allowBlank="1" showInputMessage="1" showErrorMessage="1" sqref="N34:Q35 N37:Q37" xr:uid="{02C47504-EC79-4066-9D57-E9FEAC571E7F}">
      <formula1>$AF$4</formula1>
    </dataValidation>
    <dataValidation type="list" allowBlank="1" showInputMessage="1" showErrorMessage="1" sqref="N38:Q38 N40:Q43" xr:uid="{C2296900-147F-4C44-9C21-ABB2F27637ED}">
      <formula1>$AF$6</formula1>
    </dataValidation>
  </dataValidations>
  <hyperlinks>
    <hyperlink ref="J26" r:id="rId1" xr:uid="{F61B7297-098F-4113-8C17-C593FE939F39}"/>
    <hyperlink ref="J25" r:id="rId2" xr:uid="{4AC1C8E0-45FE-4227-81A1-B7D46CFFCBDD}"/>
    <hyperlink ref="J27" r:id="rId3" xr:uid="{552329D2-19A9-4FFA-A466-06D9397CAAC0}"/>
    <hyperlink ref="J28" r:id="rId4" xr:uid="{9A28FCA3-697E-40B7-9A1C-F424FB954F43}"/>
    <hyperlink ref="J36" r:id="rId5" display="https://yamadanb.wixsite.com/ykcl" xr:uid="{4886251F-4279-40D2-9F00-B406FDEFB461}"/>
    <hyperlink ref="J34" r:id="rId6" xr:uid="{DCA0FFCF-6757-4D3F-9059-4635C49E6027}"/>
    <hyperlink ref="J35" r:id="rId7" xr:uid="{659DADFE-6C3B-471D-AD30-3CBE4E9CE4E7}"/>
    <hyperlink ref="J37" r:id="rId8" xr:uid="{4AF63931-F0E1-4C0A-AFF4-EA8450F7CDD3}"/>
    <hyperlink ref="J38" r:id="rId9" xr:uid="{6019745C-4A6F-4CD9-9F39-CA490E6148A8}"/>
    <hyperlink ref="J18" r:id="rId10" xr:uid="{94D23DBD-EBC3-4E30-8312-122458B775F2}"/>
    <hyperlink ref="J42" r:id="rId11" xr:uid="{980406A8-C116-4AC7-9081-CFB87FEE509C}"/>
    <hyperlink ref="J43" r:id="rId12" xr:uid="{D0929EBF-28CB-4A7B-A398-93DE5C02DD75}"/>
    <hyperlink ref="J44" r:id="rId13" xr:uid="{D1F81DD5-5B8C-46C8-AD3A-4CB8830D110A}"/>
    <hyperlink ref="J45" r:id="rId14" display="https://www.katsuki-dc.com" xr:uid="{9E4AED5F-7CB5-428E-A34F-FD54CB3A7AA1}"/>
    <hyperlink ref="J46" r:id="rId15" display="https://www.katsuki-dc.com" xr:uid="{F38995D4-C148-4958-BDF6-3F9BB875C485}"/>
    <hyperlink ref="J39" r:id="rId16" display="https://www.katsuki-dc.com/" xr:uid="{641F9443-7CCB-4C16-B1F9-3656B28143A6}"/>
  </hyperlinks>
  <pageMargins left="0.70866141732283472" right="0.70866141732283472" top="0.74803149606299213" bottom="0.74803149606299213" header="0.31496062992125984" footer="0.31496062992125984"/>
  <pageSetup paperSize="8" scale="39" fitToWidth="0" orientation="landscape" r:id="rId17"/>
  <colBreaks count="1" manualBreakCount="1">
    <brk id="30"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D57-E8D4-4BEF-B8F3-20AEE9882163}">
  <sheetPr>
    <pageSetUpPr fitToPage="1"/>
  </sheetPr>
  <dimension ref="A1:AD571"/>
  <sheetViews>
    <sheetView showGridLines="0" zoomScale="70" zoomScaleNormal="70" zoomScaleSheetLayoutView="100" workbookViewId="0">
      <pane xSplit="3" ySplit="2" topLeftCell="D3" activePane="bottomRight" state="frozen"/>
      <selection pane="topRight" activeCell="V4" sqref="V4"/>
      <selection pane="bottomLeft" activeCell="V4" sqref="V4"/>
      <selection pane="bottomRight" activeCell="C3" sqref="C3"/>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146" t="s">
        <v>448</v>
      </c>
      <c r="C1"/>
      <c r="D1"/>
      <c r="F1"/>
      <c r="G1"/>
      <c r="I1"/>
      <c r="K1"/>
      <c r="L1"/>
      <c r="R1" s="19"/>
      <c r="T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85.5">
      <c r="A3" s="318" t="s">
        <v>2318</v>
      </c>
      <c r="B3" s="318" t="s">
        <v>2319</v>
      </c>
      <c r="C3" s="318" t="s">
        <v>2320</v>
      </c>
      <c r="D3" s="308" t="s">
        <v>2321</v>
      </c>
      <c r="E3" s="318" t="s">
        <v>2322</v>
      </c>
      <c r="F3" s="318" t="s">
        <v>2323</v>
      </c>
      <c r="G3" s="318" t="s">
        <v>2324</v>
      </c>
      <c r="H3" s="318" t="s">
        <v>2325</v>
      </c>
      <c r="I3" s="308" t="s">
        <v>2326</v>
      </c>
      <c r="J3" s="318" t="s">
        <v>2327</v>
      </c>
      <c r="K3" s="308" t="s">
        <v>2328</v>
      </c>
      <c r="L3" s="318" t="s">
        <v>2329</v>
      </c>
      <c r="M3" s="318"/>
      <c r="N3" s="318" t="s">
        <v>487</v>
      </c>
      <c r="O3" s="318" t="s">
        <v>487</v>
      </c>
      <c r="P3" s="318"/>
      <c r="Q3" s="318"/>
      <c r="R3" s="318" t="s">
        <v>2330</v>
      </c>
      <c r="S3" s="323" t="s">
        <v>780</v>
      </c>
      <c r="T3" s="318" t="s">
        <v>1175</v>
      </c>
      <c r="U3" s="318"/>
      <c r="V3" s="318"/>
      <c r="W3" s="318"/>
      <c r="X3" s="318"/>
      <c r="Y3" s="318"/>
      <c r="Z3" s="318"/>
      <c r="AA3" s="318"/>
      <c r="AB3" s="318"/>
      <c r="AC3" s="318"/>
      <c r="AD3" s="318"/>
    </row>
    <row r="4" spans="1:30" s="19" customFormat="1" ht="213.75">
      <c r="A4" s="318" t="s">
        <v>2318</v>
      </c>
      <c r="B4" s="318" t="s">
        <v>101</v>
      </c>
      <c r="C4" s="318" t="s">
        <v>2331</v>
      </c>
      <c r="D4" s="308" t="s">
        <v>2332</v>
      </c>
      <c r="E4" s="318" t="s">
        <v>2333</v>
      </c>
      <c r="F4" s="318" t="s">
        <v>2334</v>
      </c>
      <c r="G4" s="318" t="s">
        <v>2335</v>
      </c>
      <c r="H4" s="318" t="s">
        <v>2336</v>
      </c>
      <c r="I4" s="308" t="s">
        <v>2337</v>
      </c>
      <c r="J4" s="318" t="s">
        <v>2338</v>
      </c>
      <c r="K4" s="308" t="s">
        <v>2339</v>
      </c>
      <c r="L4" s="318" t="s">
        <v>583</v>
      </c>
      <c r="M4" s="318"/>
      <c r="N4" s="318" t="s">
        <v>487</v>
      </c>
      <c r="O4" s="318" t="s">
        <v>487</v>
      </c>
      <c r="P4" s="318"/>
      <c r="Q4" s="318" t="s">
        <v>401</v>
      </c>
      <c r="R4" s="318"/>
      <c r="S4" s="323" t="s">
        <v>780</v>
      </c>
      <c r="T4" s="318" t="s">
        <v>2340</v>
      </c>
      <c r="U4" s="318"/>
      <c r="V4" s="318"/>
      <c r="W4" s="318"/>
      <c r="X4" s="318"/>
      <c r="Y4" s="318" t="s">
        <v>401</v>
      </c>
      <c r="Z4" s="318" t="s">
        <v>2341</v>
      </c>
      <c r="AA4" s="318"/>
      <c r="AB4" s="318"/>
      <c r="AC4" s="318"/>
      <c r="AD4" s="318"/>
    </row>
    <row r="5" spans="1:30" s="19" customFormat="1" ht="42.75">
      <c r="A5" s="318" t="s">
        <v>2318</v>
      </c>
      <c r="B5" s="318" t="s">
        <v>2342</v>
      </c>
      <c r="C5" s="318" t="s">
        <v>2343</v>
      </c>
      <c r="D5" s="308" t="s">
        <v>2344</v>
      </c>
      <c r="E5" s="318" t="s">
        <v>2345</v>
      </c>
      <c r="F5" s="318" t="s">
        <v>2346</v>
      </c>
      <c r="G5" s="318" t="s">
        <v>2347</v>
      </c>
      <c r="H5" s="318" t="s">
        <v>2348</v>
      </c>
      <c r="I5" s="308" t="s">
        <v>2349</v>
      </c>
      <c r="J5" s="318" t="s">
        <v>2350</v>
      </c>
      <c r="K5" s="308" t="s">
        <v>2351</v>
      </c>
      <c r="L5" s="318" t="s">
        <v>503</v>
      </c>
      <c r="M5" s="318"/>
      <c r="N5" s="318"/>
      <c r="O5" s="318"/>
      <c r="P5" s="318"/>
      <c r="Q5" s="318"/>
      <c r="R5" s="318"/>
      <c r="S5" s="323" t="s">
        <v>852</v>
      </c>
      <c r="T5" s="318"/>
      <c r="U5" s="318"/>
      <c r="V5" s="318"/>
      <c r="W5" s="318"/>
      <c r="X5" s="318"/>
      <c r="Y5" s="318"/>
      <c r="Z5" s="318"/>
      <c r="AA5" s="318"/>
      <c r="AB5" s="318"/>
      <c r="AC5" s="318"/>
      <c r="AD5" s="318"/>
    </row>
    <row r="6" spans="1:30" s="19" customFormat="1" ht="42.75">
      <c r="A6" s="318" t="s">
        <v>2318</v>
      </c>
      <c r="B6" s="318" t="s">
        <v>2352</v>
      </c>
      <c r="C6" s="318" t="s">
        <v>2353</v>
      </c>
      <c r="D6" s="308" t="s">
        <v>2354</v>
      </c>
      <c r="E6" s="318" t="s">
        <v>2355</v>
      </c>
      <c r="F6" s="318" t="s">
        <v>2356</v>
      </c>
      <c r="G6" s="318" t="s">
        <v>2357</v>
      </c>
      <c r="H6" s="318" t="s">
        <v>2358</v>
      </c>
      <c r="I6" s="308" t="s">
        <v>2359</v>
      </c>
      <c r="J6" s="318" t="s">
        <v>2360</v>
      </c>
      <c r="K6" s="308" t="s">
        <v>2361</v>
      </c>
      <c r="L6" s="318" t="s">
        <v>2362</v>
      </c>
      <c r="M6" s="318"/>
      <c r="N6" s="318"/>
      <c r="O6" s="318"/>
      <c r="P6" s="318"/>
      <c r="Q6" s="318"/>
      <c r="R6" s="318" t="s">
        <v>631</v>
      </c>
      <c r="S6" s="323" t="s">
        <v>2363</v>
      </c>
      <c r="T6" s="318" t="s">
        <v>2364</v>
      </c>
      <c r="U6" s="318"/>
      <c r="V6" s="318"/>
      <c r="W6" s="318"/>
      <c r="X6" s="318"/>
      <c r="Y6" s="318"/>
      <c r="Z6" s="318"/>
      <c r="AA6" s="318"/>
      <c r="AB6" s="318"/>
      <c r="AC6" s="318"/>
      <c r="AD6" s="318"/>
    </row>
    <row r="7" spans="1:30" s="19" customFormat="1" ht="28.5">
      <c r="A7" s="318" t="s">
        <v>2318</v>
      </c>
      <c r="B7" s="318" t="s">
        <v>2342</v>
      </c>
      <c r="C7" s="318" t="s">
        <v>2365</v>
      </c>
      <c r="D7" s="308" t="s">
        <v>2366</v>
      </c>
      <c r="E7" s="318" t="s">
        <v>2367</v>
      </c>
      <c r="F7" s="318" t="s">
        <v>2368</v>
      </c>
      <c r="G7" s="318" t="s">
        <v>2369</v>
      </c>
      <c r="H7" s="318" t="s">
        <v>2370</v>
      </c>
      <c r="I7" s="308" t="s">
        <v>2371</v>
      </c>
      <c r="J7" s="318" t="s">
        <v>2372</v>
      </c>
      <c r="K7" s="308" t="s">
        <v>2373</v>
      </c>
      <c r="L7" s="318"/>
      <c r="M7" s="318"/>
      <c r="N7" s="318"/>
      <c r="O7" s="318"/>
      <c r="P7" s="318"/>
      <c r="Q7" s="318"/>
      <c r="R7" s="318"/>
      <c r="S7" s="323" t="s">
        <v>2363</v>
      </c>
      <c r="T7" s="318" t="s">
        <v>491</v>
      </c>
      <c r="U7" s="318"/>
      <c r="V7" s="318"/>
      <c r="W7" s="318"/>
      <c r="X7" s="318"/>
      <c r="Y7" s="318"/>
      <c r="Z7" s="318"/>
      <c r="AA7" s="318"/>
      <c r="AB7" s="318"/>
      <c r="AC7" s="318"/>
      <c r="AD7" s="318"/>
    </row>
    <row r="8" spans="1:30" s="19" customFormat="1" ht="28.5">
      <c r="A8" s="318" t="s">
        <v>2318</v>
      </c>
      <c r="B8" s="318" t="s">
        <v>2352</v>
      </c>
      <c r="C8" s="318" t="s">
        <v>2374</v>
      </c>
      <c r="D8" s="308" t="s">
        <v>2375</v>
      </c>
      <c r="E8" s="318" t="s">
        <v>2376</v>
      </c>
      <c r="F8" s="318" t="s">
        <v>2377</v>
      </c>
      <c r="G8" s="318" t="s">
        <v>2378</v>
      </c>
      <c r="H8" s="318" t="s">
        <v>2379</v>
      </c>
      <c r="I8" s="308" t="s">
        <v>2380</v>
      </c>
      <c r="J8" s="318" t="s">
        <v>2381</v>
      </c>
      <c r="K8" s="308" t="s">
        <v>2382</v>
      </c>
      <c r="L8" s="318" t="s">
        <v>2383</v>
      </c>
      <c r="M8" s="318"/>
      <c r="N8" s="318"/>
      <c r="O8" s="318"/>
      <c r="P8" s="318"/>
      <c r="Q8" s="318"/>
      <c r="R8" s="318" t="s">
        <v>631</v>
      </c>
      <c r="S8" s="323" t="s">
        <v>2363</v>
      </c>
      <c r="T8" s="318" t="s">
        <v>491</v>
      </c>
      <c r="U8" s="318"/>
      <c r="V8" s="318"/>
      <c r="W8" s="318"/>
      <c r="X8" s="318"/>
      <c r="Y8" s="318" t="s">
        <v>487</v>
      </c>
      <c r="Z8" s="318" t="s">
        <v>2384</v>
      </c>
      <c r="AA8" s="318"/>
      <c r="AB8" s="318"/>
      <c r="AC8" s="318"/>
      <c r="AD8" s="318"/>
    </row>
    <row r="9" spans="1:30" s="19" customFormat="1" ht="57">
      <c r="A9" s="318" t="s">
        <v>2318</v>
      </c>
      <c r="B9" s="318" t="s">
        <v>273</v>
      </c>
      <c r="C9" s="318" t="s">
        <v>2385</v>
      </c>
      <c r="D9" s="308" t="s">
        <v>2386</v>
      </c>
      <c r="E9" s="318" t="s">
        <v>2387</v>
      </c>
      <c r="F9" s="318" t="s">
        <v>2388</v>
      </c>
      <c r="G9" s="318" t="s">
        <v>2389</v>
      </c>
      <c r="H9" s="318" t="s">
        <v>2390</v>
      </c>
      <c r="I9" s="324" t="s">
        <v>2391</v>
      </c>
      <c r="J9" s="318" t="s">
        <v>2392</v>
      </c>
      <c r="K9" s="308" t="s">
        <v>2393</v>
      </c>
      <c r="L9" s="318" t="s">
        <v>2394</v>
      </c>
      <c r="M9" s="318"/>
      <c r="N9" s="318" t="s">
        <v>487</v>
      </c>
      <c r="O9" s="323"/>
      <c r="P9" s="318"/>
      <c r="Q9" s="318"/>
      <c r="R9" s="318" t="s">
        <v>2395</v>
      </c>
      <c r="S9" s="323" t="s">
        <v>2396</v>
      </c>
      <c r="T9" s="318" t="s">
        <v>491</v>
      </c>
      <c r="U9" s="318" t="s">
        <v>487</v>
      </c>
      <c r="V9" s="318" t="s">
        <v>2384</v>
      </c>
      <c r="W9" s="318" t="s">
        <v>487</v>
      </c>
      <c r="X9" s="318"/>
      <c r="Y9" s="318" t="s">
        <v>487</v>
      </c>
      <c r="Z9" s="318" t="s">
        <v>2384</v>
      </c>
      <c r="AA9" s="318"/>
      <c r="AB9" s="318"/>
      <c r="AC9" s="318"/>
      <c r="AD9" s="318"/>
    </row>
    <row r="10" spans="1:30" s="19" customFormat="1" ht="19.5" customHeight="1">
      <c r="A10" s="318" t="s">
        <v>2318</v>
      </c>
      <c r="B10" s="318" t="s">
        <v>2397</v>
      </c>
      <c r="C10" s="318" t="s">
        <v>2398</v>
      </c>
      <c r="D10" s="308" t="s">
        <v>2399</v>
      </c>
      <c r="E10" s="318" t="s">
        <v>2400</v>
      </c>
      <c r="F10" s="318" t="s">
        <v>2401</v>
      </c>
      <c r="G10" s="318" t="s">
        <v>2402</v>
      </c>
      <c r="H10" s="318" t="s">
        <v>2403</v>
      </c>
      <c r="I10" s="324" t="s">
        <v>2404</v>
      </c>
      <c r="J10" s="318"/>
      <c r="K10" s="308" t="s">
        <v>2405</v>
      </c>
      <c r="L10" s="318" t="s">
        <v>2406</v>
      </c>
      <c r="M10" s="318"/>
      <c r="N10" s="318"/>
      <c r="O10" s="318"/>
      <c r="P10" s="318"/>
      <c r="Q10" s="318"/>
      <c r="R10" s="318"/>
      <c r="S10" s="323" t="s">
        <v>852</v>
      </c>
      <c r="T10" s="318"/>
      <c r="U10" s="318"/>
      <c r="V10" s="318"/>
      <c r="W10" s="318"/>
      <c r="X10" s="318"/>
      <c r="Y10" s="318"/>
      <c r="Z10" s="318"/>
      <c r="AA10" s="318"/>
      <c r="AB10" s="318"/>
      <c r="AC10" s="318"/>
      <c r="AD10" s="318"/>
    </row>
    <row r="11" spans="1:30" s="19" customFormat="1" ht="71.25">
      <c r="A11" s="318" t="s">
        <v>2318</v>
      </c>
      <c r="B11" s="318" t="s">
        <v>2319</v>
      </c>
      <c r="C11" s="318" t="s">
        <v>2407</v>
      </c>
      <c r="D11" s="308" t="s">
        <v>2408</v>
      </c>
      <c r="E11" s="318" t="s">
        <v>2409</v>
      </c>
      <c r="F11" s="318" t="s">
        <v>2410</v>
      </c>
      <c r="G11" s="318" t="s">
        <v>2411</v>
      </c>
      <c r="H11" s="318" t="s">
        <v>2412</v>
      </c>
      <c r="I11" s="324" t="s">
        <v>2413</v>
      </c>
      <c r="J11" s="318" t="s">
        <v>2414</v>
      </c>
      <c r="K11" s="308" t="s">
        <v>2415</v>
      </c>
      <c r="L11" s="318" t="s">
        <v>2394</v>
      </c>
      <c r="M11" s="318"/>
      <c r="N11" s="318"/>
      <c r="O11" s="318"/>
      <c r="P11" s="318"/>
      <c r="Q11" s="318"/>
      <c r="R11" s="318"/>
      <c r="S11" s="323" t="s">
        <v>852</v>
      </c>
      <c r="T11" s="318"/>
      <c r="U11" s="318"/>
      <c r="V11" s="318"/>
      <c r="W11" s="318"/>
      <c r="X11" s="318"/>
      <c r="Y11" s="318"/>
      <c r="Z11" s="318"/>
      <c r="AA11" s="318"/>
      <c r="AB11" s="318"/>
      <c r="AC11" s="318"/>
      <c r="AD11" s="318"/>
    </row>
    <row r="12" spans="1:30" s="19" customFormat="1" ht="71.25">
      <c r="A12" s="318" t="s">
        <v>2318</v>
      </c>
      <c r="B12" s="318" t="s">
        <v>2342</v>
      </c>
      <c r="C12" s="318" t="s">
        <v>2416</v>
      </c>
      <c r="D12" s="308" t="s">
        <v>2417</v>
      </c>
      <c r="E12" s="318" t="s">
        <v>2418</v>
      </c>
      <c r="F12" s="318" t="s">
        <v>2419</v>
      </c>
      <c r="G12" s="318" t="s">
        <v>2420</v>
      </c>
      <c r="H12" s="318" t="s">
        <v>2421</v>
      </c>
      <c r="I12" s="308" t="s">
        <v>2422</v>
      </c>
      <c r="J12" s="318" t="s">
        <v>2423</v>
      </c>
      <c r="K12" s="308" t="s">
        <v>2424</v>
      </c>
      <c r="L12" s="318" t="s">
        <v>2406</v>
      </c>
      <c r="M12" s="318"/>
      <c r="N12" s="318" t="s">
        <v>487</v>
      </c>
      <c r="O12" s="318" t="s">
        <v>487</v>
      </c>
      <c r="P12" s="318"/>
      <c r="Q12" s="318"/>
      <c r="R12" s="318" t="s">
        <v>489</v>
      </c>
      <c r="S12" s="318" t="s">
        <v>2396</v>
      </c>
      <c r="T12" s="318" t="s">
        <v>2425</v>
      </c>
      <c r="U12" s="318"/>
      <c r="V12" s="318"/>
      <c r="W12" s="318"/>
      <c r="X12" s="318"/>
      <c r="Y12" s="318"/>
      <c r="Z12" s="318"/>
      <c r="AA12" s="318"/>
      <c r="AB12" s="318"/>
      <c r="AC12" s="318"/>
      <c r="AD12" s="318"/>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8000000}"/>
  <phoneticPr fontId="1"/>
  <dataValidations count="1">
    <dataValidation type="list" allowBlank="1" showInputMessage="1" showErrorMessage="1" sqref="AC3:AC12 AA3:AA12 Y3:Y12 W3:W12 U3:U12 N3:Q12" xr:uid="{A172663E-FCCF-4652-8343-EC81D3740E42}">
      <formula1>"○"</formula1>
    </dataValidation>
  </dataValidations>
  <pageMargins left="0.70866141732283472" right="0.70866141732283472" top="0.74803149606299213" bottom="0.74803149606299213" header="0.31496062992125984" footer="0.31496062992125984"/>
  <pageSetup paperSize="8" scale="2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F61A-48F3-4F14-A276-F7A07767ED73}">
  <dimension ref="A1:AK603"/>
  <sheetViews>
    <sheetView showGridLines="0" zoomScale="70" zoomScaleNormal="70" workbookViewId="0">
      <pane xSplit="3" ySplit="2" topLeftCell="D42" activePane="bottomRight" state="frozen"/>
      <selection pane="topRight" activeCell="B2" sqref="B2"/>
      <selection pane="bottomLeft" activeCell="B2" sqref="B2"/>
      <selection pane="bottomRight" activeCell="B4" sqref="B4"/>
    </sheetView>
  </sheetViews>
  <sheetFormatPr defaultRowHeight="18.75"/>
  <cols>
    <col min="1" max="1" width="10.75" customWidth="1"/>
    <col min="2" max="2" width="15.125" customWidth="1"/>
    <col min="3" max="3" width="41" customWidth="1"/>
    <col min="4" max="10" width="10.75" customWidth="1"/>
    <col min="11" max="11" width="53.625" style="11" customWidth="1"/>
    <col min="12" max="12" width="12.625" customWidth="1"/>
    <col min="13" max="13" width="11.625" customWidth="1"/>
    <col min="14" max="29" width="10.75" customWidth="1"/>
    <col min="30" max="30" width="18.625" customWidth="1"/>
  </cols>
  <sheetData>
    <row r="1" spans="1:30" ht="33.75" customHeight="1">
      <c r="A1" s="146" t="s">
        <v>448</v>
      </c>
      <c r="B1" s="538" t="s">
        <v>2426</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71.25">
      <c r="A3" s="318" t="s">
        <v>2427</v>
      </c>
      <c r="B3" s="318" t="s">
        <v>149</v>
      </c>
      <c r="C3" s="318" t="s">
        <v>2428</v>
      </c>
      <c r="D3" s="318" t="s">
        <v>2429</v>
      </c>
      <c r="E3" s="318" t="s">
        <v>2430</v>
      </c>
      <c r="F3" s="318" t="s">
        <v>2431</v>
      </c>
      <c r="G3" s="318" t="s">
        <v>2432</v>
      </c>
      <c r="H3" s="318" t="s">
        <v>2433</v>
      </c>
      <c r="I3" s="318" t="s">
        <v>2434</v>
      </c>
      <c r="J3" s="318" t="s">
        <v>2435</v>
      </c>
      <c r="K3" s="308" t="s">
        <v>2436</v>
      </c>
      <c r="L3" s="308" t="s">
        <v>2437</v>
      </c>
      <c r="M3" s="318"/>
      <c r="N3" s="318" t="s">
        <v>487</v>
      </c>
      <c r="O3" s="318" t="s">
        <v>487</v>
      </c>
      <c r="P3" s="318"/>
      <c r="Q3" s="318"/>
      <c r="R3" s="318" t="s">
        <v>572</v>
      </c>
      <c r="S3" s="318" t="s">
        <v>2438</v>
      </c>
      <c r="T3" s="318" t="s">
        <v>1122</v>
      </c>
      <c r="U3" s="318"/>
      <c r="V3" s="318"/>
      <c r="W3" s="318"/>
      <c r="X3" s="318"/>
      <c r="Y3" s="318"/>
      <c r="Z3" s="318"/>
      <c r="AA3" s="318"/>
      <c r="AB3" s="318"/>
      <c r="AC3" s="318" t="s">
        <v>487</v>
      </c>
      <c r="AD3" s="308" t="s">
        <v>2439</v>
      </c>
    </row>
    <row r="4" spans="1:30" s="19" customFormat="1" ht="171">
      <c r="A4" s="318" t="s">
        <v>2427</v>
      </c>
      <c r="B4" s="318" t="s">
        <v>274</v>
      </c>
      <c r="C4" s="318" t="s">
        <v>2440</v>
      </c>
      <c r="D4" s="318" t="s">
        <v>2441</v>
      </c>
      <c r="E4" s="318" t="s">
        <v>2442</v>
      </c>
      <c r="F4" s="318" t="s">
        <v>2443</v>
      </c>
      <c r="G4" s="318" t="s">
        <v>2444</v>
      </c>
      <c r="H4" s="318" t="s">
        <v>2445</v>
      </c>
      <c r="I4" s="318" t="s">
        <v>2446</v>
      </c>
      <c r="J4" s="318" t="s">
        <v>2447</v>
      </c>
      <c r="K4" s="308" t="s">
        <v>2448</v>
      </c>
      <c r="L4" s="318"/>
      <c r="M4" s="318"/>
      <c r="N4" s="318"/>
      <c r="O4" s="318"/>
      <c r="P4" s="318"/>
      <c r="Q4" s="318"/>
      <c r="R4" s="318" t="s">
        <v>489</v>
      </c>
      <c r="S4" s="318" t="s">
        <v>2438</v>
      </c>
      <c r="T4" s="318" t="s">
        <v>1122</v>
      </c>
      <c r="U4" s="318"/>
      <c r="V4" s="318"/>
      <c r="W4" s="318"/>
      <c r="X4" s="318"/>
      <c r="Y4" s="318"/>
      <c r="Z4" s="318"/>
      <c r="AA4" s="318"/>
      <c r="AB4" s="318"/>
      <c r="AC4" s="318" t="s">
        <v>487</v>
      </c>
      <c r="AD4" s="308" t="s">
        <v>2449</v>
      </c>
    </row>
    <row r="5" spans="1:30" s="19" customFormat="1" ht="199.5">
      <c r="A5" s="318" t="s">
        <v>2427</v>
      </c>
      <c r="B5" s="318" t="s">
        <v>55</v>
      </c>
      <c r="C5" s="318" t="s">
        <v>2450</v>
      </c>
      <c r="D5" s="318" t="s">
        <v>2451</v>
      </c>
      <c r="E5" s="318" t="s">
        <v>2452</v>
      </c>
      <c r="F5" s="318" t="s">
        <v>2453</v>
      </c>
      <c r="G5" s="318" t="s">
        <v>2454</v>
      </c>
      <c r="H5" s="318" t="s">
        <v>2455</v>
      </c>
      <c r="I5" s="318" t="s">
        <v>2456</v>
      </c>
      <c r="J5" s="24" t="s">
        <v>2457</v>
      </c>
      <c r="K5" s="308" t="s">
        <v>2458</v>
      </c>
      <c r="L5" s="308" t="s">
        <v>2459</v>
      </c>
      <c r="M5" s="308" t="s">
        <v>2460</v>
      </c>
      <c r="N5" s="318"/>
      <c r="O5" s="318" t="s">
        <v>487</v>
      </c>
      <c r="P5" s="318"/>
      <c r="Q5" s="318"/>
      <c r="R5" s="318" t="s">
        <v>489</v>
      </c>
      <c r="S5" s="318" t="s">
        <v>2438</v>
      </c>
      <c r="T5" s="318" t="s">
        <v>1122</v>
      </c>
      <c r="U5" s="318"/>
      <c r="V5" s="318"/>
      <c r="W5" s="318"/>
      <c r="X5" s="318"/>
      <c r="Y5" s="318"/>
      <c r="Z5" s="318"/>
      <c r="AA5" s="318"/>
      <c r="AB5" s="318"/>
      <c r="AC5" s="318" t="s">
        <v>487</v>
      </c>
      <c r="AD5" s="308" t="s">
        <v>2461</v>
      </c>
    </row>
    <row r="6" spans="1:30" s="19" customFormat="1" ht="20.100000000000001" customHeight="1">
      <c r="A6" s="318" t="s">
        <v>2427</v>
      </c>
      <c r="B6" s="318" t="s">
        <v>346</v>
      </c>
      <c r="C6" s="318" t="s">
        <v>2462</v>
      </c>
      <c r="D6" s="318" t="s">
        <v>2463</v>
      </c>
      <c r="E6" s="318" t="s">
        <v>2464</v>
      </c>
      <c r="F6" s="318" t="s">
        <v>2465</v>
      </c>
      <c r="G6" s="318" t="s">
        <v>2466</v>
      </c>
      <c r="H6" s="318" t="s">
        <v>2467</v>
      </c>
      <c r="I6" s="318" t="s">
        <v>2468</v>
      </c>
      <c r="J6" s="318"/>
      <c r="K6" s="308" t="s">
        <v>2469</v>
      </c>
      <c r="L6" s="318"/>
      <c r="M6" s="318"/>
      <c r="N6" s="318"/>
      <c r="O6" s="318"/>
      <c r="P6" s="318"/>
      <c r="Q6" s="318"/>
      <c r="R6" s="318" t="s">
        <v>631</v>
      </c>
      <c r="S6" s="318" t="s">
        <v>1338</v>
      </c>
      <c r="T6" s="318" t="s">
        <v>1136</v>
      </c>
      <c r="U6" s="318"/>
      <c r="V6" s="318"/>
      <c r="W6" s="318"/>
      <c r="X6" s="318"/>
      <c r="Y6" s="318"/>
      <c r="Z6" s="318"/>
      <c r="AA6" s="318"/>
      <c r="AB6" s="318"/>
      <c r="AC6" s="318"/>
      <c r="AD6" s="318"/>
    </row>
    <row r="7" spans="1:30" s="19" customFormat="1" ht="85.5">
      <c r="A7" s="318" t="s">
        <v>2427</v>
      </c>
      <c r="B7" s="318" t="s">
        <v>328</v>
      </c>
      <c r="C7" s="318" t="s">
        <v>2470</v>
      </c>
      <c r="D7" s="318" t="s">
        <v>2471</v>
      </c>
      <c r="E7" s="318" t="s">
        <v>2472</v>
      </c>
      <c r="F7" s="318" t="s">
        <v>2473</v>
      </c>
      <c r="G7" s="318" t="s">
        <v>2474</v>
      </c>
      <c r="H7" s="318" t="s">
        <v>2475</v>
      </c>
      <c r="I7" s="318" t="s">
        <v>2476</v>
      </c>
      <c r="J7" s="318" t="s">
        <v>2477</v>
      </c>
      <c r="K7" s="308" t="s">
        <v>2478</v>
      </c>
      <c r="L7" s="308" t="s">
        <v>2479</v>
      </c>
      <c r="M7" s="308" t="s">
        <v>2480</v>
      </c>
      <c r="N7" s="318"/>
      <c r="O7" s="318"/>
      <c r="P7" s="318"/>
      <c r="Q7" s="318"/>
      <c r="R7" s="318" t="s">
        <v>631</v>
      </c>
      <c r="S7" s="318" t="s">
        <v>1338</v>
      </c>
      <c r="T7" s="318" t="s">
        <v>1136</v>
      </c>
      <c r="U7" s="318"/>
      <c r="V7" s="318"/>
      <c r="W7" s="318"/>
      <c r="X7" s="318"/>
      <c r="Y7" s="318" t="s">
        <v>487</v>
      </c>
      <c r="Z7" s="308" t="s">
        <v>2481</v>
      </c>
      <c r="AA7" s="318"/>
      <c r="AB7" s="318"/>
      <c r="AC7" s="318" t="s">
        <v>487</v>
      </c>
      <c r="AD7" s="308" t="s">
        <v>2482</v>
      </c>
    </row>
    <row r="8" spans="1:30" s="19" customFormat="1" ht="20.100000000000001" customHeight="1">
      <c r="A8" s="318" t="s">
        <v>2427</v>
      </c>
      <c r="B8" s="318" t="s">
        <v>238</v>
      </c>
      <c r="C8" s="318" t="s">
        <v>2483</v>
      </c>
      <c r="D8" s="318" t="s">
        <v>2484</v>
      </c>
      <c r="E8" s="318" t="s">
        <v>2485</v>
      </c>
      <c r="F8" s="318" t="s">
        <v>2486</v>
      </c>
      <c r="G8" s="318" t="s">
        <v>2487</v>
      </c>
      <c r="H8" s="318" t="s">
        <v>2488</v>
      </c>
      <c r="I8" s="318" t="s">
        <v>2489</v>
      </c>
      <c r="J8" s="318"/>
      <c r="K8" s="308" t="s">
        <v>2490</v>
      </c>
      <c r="L8" s="318"/>
      <c r="M8" s="318"/>
      <c r="N8" s="318"/>
      <c r="O8" s="318"/>
      <c r="P8" s="318"/>
      <c r="Q8" s="318"/>
      <c r="R8" s="318" t="s">
        <v>631</v>
      </c>
      <c r="S8" s="318" t="s">
        <v>2246</v>
      </c>
      <c r="T8" s="318"/>
      <c r="U8" s="318"/>
      <c r="V8" s="318"/>
      <c r="W8" s="318"/>
      <c r="X8" s="318"/>
      <c r="Y8" s="318"/>
      <c r="Z8" s="318"/>
      <c r="AA8" s="318"/>
      <c r="AB8" s="318"/>
      <c r="AC8" s="318"/>
      <c r="AD8" s="318"/>
    </row>
    <row r="9" spans="1:30" s="19" customFormat="1" ht="20.100000000000001" customHeight="1">
      <c r="A9" s="318" t="s">
        <v>2427</v>
      </c>
      <c r="B9" s="318" t="s">
        <v>238</v>
      </c>
      <c r="C9" s="318" t="s">
        <v>2491</v>
      </c>
      <c r="D9" s="318" t="s">
        <v>2492</v>
      </c>
      <c r="E9" s="318" t="s">
        <v>2493</v>
      </c>
      <c r="F9" s="318" t="s">
        <v>2494</v>
      </c>
      <c r="G9" s="318" t="s">
        <v>2495</v>
      </c>
      <c r="H9" s="318" t="s">
        <v>2496</v>
      </c>
      <c r="I9" s="318" t="s">
        <v>2497</v>
      </c>
      <c r="J9" s="318"/>
      <c r="K9" s="308" t="s">
        <v>1750</v>
      </c>
      <c r="L9" s="318"/>
      <c r="M9" s="318"/>
      <c r="N9" s="318"/>
      <c r="O9" s="318"/>
      <c r="P9" s="318"/>
      <c r="Q9" s="318"/>
      <c r="R9" s="318" t="s">
        <v>631</v>
      </c>
      <c r="S9" s="318" t="s">
        <v>2246</v>
      </c>
      <c r="T9" s="318"/>
      <c r="U9" s="318"/>
      <c r="V9" s="318"/>
      <c r="W9" s="318"/>
      <c r="X9" s="318"/>
      <c r="Y9" s="318"/>
      <c r="Z9" s="318"/>
      <c r="AA9" s="318"/>
      <c r="AB9" s="318"/>
      <c r="AC9" s="318" t="s">
        <v>487</v>
      </c>
      <c r="AD9" s="318" t="s">
        <v>2498</v>
      </c>
    </row>
    <row r="10" spans="1:30" s="19" customFormat="1" ht="14.25">
      <c r="A10" s="318" t="s">
        <v>2427</v>
      </c>
      <c r="B10" s="318" t="s">
        <v>102</v>
      </c>
      <c r="C10" s="318" t="s">
        <v>2499</v>
      </c>
      <c r="D10" s="318" t="s">
        <v>2500</v>
      </c>
      <c r="E10" s="318" t="s">
        <v>2501</v>
      </c>
      <c r="F10" s="318" t="s">
        <v>2502</v>
      </c>
      <c r="G10" s="318" t="s">
        <v>2503</v>
      </c>
      <c r="H10" s="318" t="s">
        <v>2504</v>
      </c>
      <c r="I10" s="318" t="s">
        <v>2505</v>
      </c>
      <c r="J10" s="318" t="s">
        <v>2506</v>
      </c>
      <c r="K10" s="308" t="s">
        <v>2507</v>
      </c>
      <c r="L10" s="318"/>
      <c r="M10" s="318"/>
      <c r="N10" s="318"/>
      <c r="O10" s="318"/>
      <c r="P10" s="318"/>
      <c r="Q10" s="318"/>
      <c r="R10" s="318" t="s">
        <v>631</v>
      </c>
      <c r="S10" s="318" t="s">
        <v>1285</v>
      </c>
      <c r="T10" s="318"/>
      <c r="U10" s="318"/>
      <c r="V10" s="318"/>
      <c r="W10" s="318"/>
      <c r="X10" s="318"/>
      <c r="Y10" s="318" t="s">
        <v>487</v>
      </c>
      <c r="Z10" s="318" t="s">
        <v>723</v>
      </c>
      <c r="AA10" s="318" t="s">
        <v>487</v>
      </c>
      <c r="AB10" s="318" t="s">
        <v>2508</v>
      </c>
      <c r="AC10" s="318"/>
      <c r="AD10" s="318"/>
    </row>
    <row r="11" spans="1:30" s="19" customFormat="1" ht="20.100000000000001" customHeight="1">
      <c r="A11" s="318" t="s">
        <v>2427</v>
      </c>
      <c r="B11" s="318" t="s">
        <v>2509</v>
      </c>
      <c r="C11" s="318" t="s">
        <v>2510</v>
      </c>
      <c r="D11" s="318" t="s">
        <v>2511</v>
      </c>
      <c r="E11" s="318" t="s">
        <v>2512</v>
      </c>
      <c r="F11" s="318" t="s">
        <v>2513</v>
      </c>
      <c r="G11" s="318" t="s">
        <v>2514</v>
      </c>
      <c r="H11" s="318" t="s">
        <v>2515</v>
      </c>
      <c r="I11" s="318" t="s">
        <v>2516</v>
      </c>
      <c r="J11" s="318" t="s">
        <v>2517</v>
      </c>
      <c r="K11" s="308" t="s">
        <v>2518</v>
      </c>
      <c r="L11" s="318"/>
      <c r="M11" s="318"/>
      <c r="N11" s="318"/>
      <c r="O11" s="318"/>
      <c r="P11" s="318"/>
      <c r="Q11" s="318"/>
      <c r="R11" s="318" t="s">
        <v>631</v>
      </c>
      <c r="S11" s="318" t="s">
        <v>490</v>
      </c>
      <c r="T11" s="318"/>
      <c r="U11" s="318"/>
      <c r="V11" s="318"/>
      <c r="W11" s="318"/>
      <c r="X11" s="318"/>
      <c r="Y11" s="318"/>
      <c r="Z11" s="318"/>
      <c r="AA11" s="318"/>
      <c r="AB11" s="318"/>
      <c r="AC11" s="318"/>
      <c r="AD11" s="318"/>
    </row>
    <row r="12" spans="1:30" s="19" customFormat="1" ht="42.75">
      <c r="A12" s="318" t="s">
        <v>2427</v>
      </c>
      <c r="B12" s="318" t="s">
        <v>2519</v>
      </c>
      <c r="C12" s="318" t="s">
        <v>2520</v>
      </c>
      <c r="D12" s="318" t="s">
        <v>2521</v>
      </c>
      <c r="E12" s="318" t="s">
        <v>2522</v>
      </c>
      <c r="F12" s="318" t="s">
        <v>2523</v>
      </c>
      <c r="G12" s="318" t="s">
        <v>2524</v>
      </c>
      <c r="H12" s="318" t="s">
        <v>2525</v>
      </c>
      <c r="I12" s="318" t="s">
        <v>2526</v>
      </c>
      <c r="J12" s="318"/>
      <c r="K12" s="308" t="s">
        <v>1750</v>
      </c>
      <c r="L12" s="318"/>
      <c r="M12" s="318"/>
      <c r="N12" s="318"/>
      <c r="O12" s="318"/>
      <c r="P12" s="318"/>
      <c r="Q12" s="318"/>
      <c r="R12" s="318" t="s">
        <v>631</v>
      </c>
      <c r="S12" s="318" t="s">
        <v>2527</v>
      </c>
      <c r="T12" s="318"/>
      <c r="U12" s="318"/>
      <c r="V12" s="318"/>
      <c r="W12" s="318"/>
      <c r="X12" s="318"/>
      <c r="Y12" s="318"/>
      <c r="Z12" s="318"/>
      <c r="AA12" s="318"/>
      <c r="AB12" s="318"/>
      <c r="AC12" s="318" t="s">
        <v>487</v>
      </c>
      <c r="AD12" s="308" t="s">
        <v>2528</v>
      </c>
    </row>
    <row r="13" spans="1:30" s="19" customFormat="1" ht="20.100000000000001" customHeight="1">
      <c r="A13" s="318" t="s">
        <v>2427</v>
      </c>
      <c r="B13" s="318" t="s">
        <v>2509</v>
      </c>
      <c r="C13" s="318" t="s">
        <v>2529</v>
      </c>
      <c r="D13" s="318" t="s">
        <v>2530</v>
      </c>
      <c r="E13" s="318" t="s">
        <v>2531</v>
      </c>
      <c r="F13" s="318" t="s">
        <v>2532</v>
      </c>
      <c r="G13" s="318" t="s">
        <v>2533</v>
      </c>
      <c r="H13" s="318" t="s">
        <v>2534</v>
      </c>
      <c r="I13" s="318" t="s">
        <v>2535</v>
      </c>
      <c r="J13" s="318"/>
      <c r="K13" s="308" t="s">
        <v>1750</v>
      </c>
      <c r="L13" s="318"/>
      <c r="M13" s="318"/>
      <c r="N13" s="318"/>
      <c r="O13" s="318"/>
      <c r="P13" s="318"/>
      <c r="Q13" s="318"/>
      <c r="R13" s="318" t="s">
        <v>631</v>
      </c>
      <c r="S13" s="318" t="s">
        <v>2527</v>
      </c>
      <c r="T13" s="318"/>
      <c r="U13" s="318"/>
      <c r="V13" s="318"/>
      <c r="W13" s="318"/>
      <c r="X13" s="318"/>
      <c r="Y13" s="318"/>
      <c r="Z13" s="318"/>
      <c r="AA13" s="318" t="s">
        <v>487</v>
      </c>
      <c r="AB13" s="318" t="s">
        <v>2536</v>
      </c>
      <c r="AC13" s="318"/>
      <c r="AD13" s="318"/>
    </row>
    <row r="14" spans="1:30" s="19" customFormat="1" ht="20.100000000000001" customHeight="1">
      <c r="A14" s="318" t="s">
        <v>2427</v>
      </c>
      <c r="B14" s="318" t="s">
        <v>55</v>
      </c>
      <c r="C14" s="318" t="s">
        <v>2537</v>
      </c>
      <c r="D14" s="318" t="s">
        <v>2538</v>
      </c>
      <c r="E14" s="318" t="s">
        <v>2539</v>
      </c>
      <c r="F14" s="318" t="s">
        <v>2540</v>
      </c>
      <c r="G14" s="318" t="s">
        <v>2541</v>
      </c>
      <c r="H14" s="318" t="s">
        <v>2542</v>
      </c>
      <c r="I14" s="318" t="s">
        <v>2543</v>
      </c>
      <c r="J14" s="318" t="s">
        <v>2544</v>
      </c>
      <c r="K14" s="308" t="s">
        <v>2545</v>
      </c>
      <c r="L14" s="318"/>
      <c r="M14" s="318"/>
      <c r="N14" s="318"/>
      <c r="O14" s="318"/>
      <c r="P14" s="318"/>
      <c r="Q14" s="318"/>
      <c r="R14" s="318" t="s">
        <v>631</v>
      </c>
      <c r="S14" s="318" t="s">
        <v>2546</v>
      </c>
      <c r="T14" s="318"/>
      <c r="U14" s="318"/>
      <c r="V14" s="318"/>
      <c r="W14" s="318"/>
      <c r="X14" s="318"/>
      <c r="Y14" s="318"/>
      <c r="Z14" s="318"/>
      <c r="AA14" s="318"/>
      <c r="AB14" s="318"/>
      <c r="AC14" s="318"/>
      <c r="AD14" s="318"/>
    </row>
    <row r="15" spans="1:30" s="19" customFormat="1" ht="28.5">
      <c r="A15" s="318" t="s">
        <v>2427</v>
      </c>
      <c r="B15" s="318" t="s">
        <v>102</v>
      </c>
      <c r="C15" s="318" t="s">
        <v>2547</v>
      </c>
      <c r="D15" s="318" t="s">
        <v>2548</v>
      </c>
      <c r="E15" s="318" t="s">
        <v>2549</v>
      </c>
      <c r="F15" s="318" t="s">
        <v>2550</v>
      </c>
      <c r="G15" s="318" t="s">
        <v>2551</v>
      </c>
      <c r="H15" s="318" t="s">
        <v>2552</v>
      </c>
      <c r="I15" s="318" t="s">
        <v>2553</v>
      </c>
      <c r="J15" s="318" t="s">
        <v>2554</v>
      </c>
      <c r="K15" s="308" t="s">
        <v>2555</v>
      </c>
      <c r="L15" s="318"/>
      <c r="M15" s="318"/>
      <c r="N15" s="318"/>
      <c r="O15" s="318"/>
      <c r="P15" s="318"/>
      <c r="Q15" s="318"/>
      <c r="R15" s="318" t="s">
        <v>631</v>
      </c>
      <c r="S15" s="318" t="s">
        <v>2546</v>
      </c>
      <c r="T15" s="318"/>
      <c r="U15" s="318"/>
      <c r="V15" s="318"/>
      <c r="W15" s="318"/>
      <c r="X15" s="318"/>
      <c r="Y15" s="318"/>
      <c r="Z15" s="318"/>
      <c r="AA15" s="318"/>
      <c r="AB15" s="318"/>
      <c r="AC15" s="318" t="s">
        <v>487</v>
      </c>
      <c r="AD15" s="308" t="s">
        <v>2556</v>
      </c>
    </row>
    <row r="16" spans="1:30" s="19" customFormat="1" ht="71.25">
      <c r="A16" s="318" t="s">
        <v>2427</v>
      </c>
      <c r="B16" s="318" t="s">
        <v>303</v>
      </c>
      <c r="C16" s="318" t="s">
        <v>2557</v>
      </c>
      <c r="D16" s="318" t="s">
        <v>2558</v>
      </c>
      <c r="E16" s="318" t="s">
        <v>2559</v>
      </c>
      <c r="F16" s="318" t="s">
        <v>2560</v>
      </c>
      <c r="G16" s="318" t="s">
        <v>2561</v>
      </c>
      <c r="H16" s="318" t="s">
        <v>2562</v>
      </c>
      <c r="I16" s="318" t="s">
        <v>2563</v>
      </c>
      <c r="J16" s="318" t="s">
        <v>2564</v>
      </c>
      <c r="K16" s="308" t="s">
        <v>1010</v>
      </c>
      <c r="L16" s="318" t="s">
        <v>2564</v>
      </c>
      <c r="M16" s="318"/>
      <c r="N16" s="318"/>
      <c r="O16" s="318"/>
      <c r="P16" s="318"/>
      <c r="Q16" s="318"/>
      <c r="R16" s="318" t="s">
        <v>631</v>
      </c>
      <c r="S16" s="318" t="s">
        <v>2546</v>
      </c>
      <c r="T16" s="318" t="s">
        <v>2565</v>
      </c>
      <c r="U16" s="318" t="s">
        <v>487</v>
      </c>
      <c r="V16" s="308" t="s">
        <v>2566</v>
      </c>
      <c r="W16" s="318"/>
      <c r="X16" s="318"/>
      <c r="Y16" s="318"/>
      <c r="Z16" s="318"/>
      <c r="AA16" s="318" t="s">
        <v>487</v>
      </c>
      <c r="AB16" s="308" t="s">
        <v>2567</v>
      </c>
      <c r="AC16" s="318" t="s">
        <v>487</v>
      </c>
      <c r="AD16" s="308" t="s">
        <v>2568</v>
      </c>
    </row>
    <row r="17" spans="1:30" s="19" customFormat="1" ht="20.100000000000001" customHeight="1">
      <c r="A17" s="318" t="s">
        <v>2427</v>
      </c>
      <c r="B17" s="318" t="s">
        <v>102</v>
      </c>
      <c r="C17" s="318" t="s">
        <v>2569</v>
      </c>
      <c r="D17" s="318" t="s">
        <v>2570</v>
      </c>
      <c r="E17" s="318" t="s">
        <v>2571</v>
      </c>
      <c r="F17" s="318" t="s">
        <v>2572</v>
      </c>
      <c r="G17" s="318" t="s">
        <v>2573</v>
      </c>
      <c r="H17" s="318" t="s">
        <v>2574</v>
      </c>
      <c r="I17" s="318" t="s">
        <v>2575</v>
      </c>
      <c r="J17" s="318"/>
      <c r="K17" s="308" t="s">
        <v>2545</v>
      </c>
      <c r="L17" s="318"/>
      <c r="M17" s="318"/>
      <c r="N17" s="318"/>
      <c r="O17" s="318"/>
      <c r="P17" s="318"/>
      <c r="Q17" s="318"/>
      <c r="R17" s="318" t="s">
        <v>631</v>
      </c>
      <c r="S17" s="318" t="s">
        <v>2546</v>
      </c>
      <c r="T17" s="318"/>
      <c r="U17" s="318"/>
      <c r="V17" s="318"/>
      <c r="W17" s="318"/>
      <c r="X17" s="318"/>
      <c r="Y17" s="318"/>
      <c r="Z17" s="318"/>
      <c r="AA17" s="318"/>
      <c r="AB17" s="318"/>
      <c r="AC17" s="318"/>
      <c r="AD17" s="318"/>
    </row>
    <row r="18" spans="1:30" s="19" customFormat="1" ht="57">
      <c r="A18" s="318" t="s">
        <v>2427</v>
      </c>
      <c r="B18" s="318" t="s">
        <v>274</v>
      </c>
      <c r="C18" s="318" t="s">
        <v>2576</v>
      </c>
      <c r="D18" s="318" t="s">
        <v>2577</v>
      </c>
      <c r="E18" s="318" t="s">
        <v>2578</v>
      </c>
      <c r="F18" s="318" t="s">
        <v>2579</v>
      </c>
      <c r="G18" s="318" t="s">
        <v>2580</v>
      </c>
      <c r="H18" s="318" t="s">
        <v>2581</v>
      </c>
      <c r="I18" s="318" t="s">
        <v>2582</v>
      </c>
      <c r="J18" s="318" t="s">
        <v>2583</v>
      </c>
      <c r="K18" s="308" t="s">
        <v>2584</v>
      </c>
      <c r="L18" s="308" t="s">
        <v>802</v>
      </c>
      <c r="M18" s="318"/>
      <c r="N18" s="318"/>
      <c r="O18" s="318"/>
      <c r="P18" s="318"/>
      <c r="Q18" s="318"/>
      <c r="R18" s="318" t="s">
        <v>572</v>
      </c>
      <c r="S18" s="318" t="s">
        <v>490</v>
      </c>
      <c r="T18" s="318" t="s">
        <v>491</v>
      </c>
      <c r="U18" s="318"/>
      <c r="V18" s="318"/>
      <c r="W18" s="318"/>
      <c r="X18" s="318"/>
      <c r="Y18" s="318"/>
      <c r="Z18" s="318"/>
      <c r="AA18" s="318"/>
      <c r="AB18" s="318"/>
      <c r="AC18" s="318"/>
      <c r="AD18" s="318"/>
    </row>
    <row r="19" spans="1:30" s="112" customFormat="1" ht="57">
      <c r="A19" s="318" t="s">
        <v>2427</v>
      </c>
      <c r="B19" s="318" t="s">
        <v>346</v>
      </c>
      <c r="C19" s="318" t="s">
        <v>2585</v>
      </c>
      <c r="D19" s="318" t="s">
        <v>2586</v>
      </c>
      <c r="E19" s="318" t="s">
        <v>2587</v>
      </c>
      <c r="F19" s="318" t="s">
        <v>2588</v>
      </c>
      <c r="G19" s="318" t="s">
        <v>2589</v>
      </c>
      <c r="H19" s="318" t="s">
        <v>2590</v>
      </c>
      <c r="I19" s="318" t="s">
        <v>2591</v>
      </c>
      <c r="J19" s="318" t="s">
        <v>2592</v>
      </c>
      <c r="K19" s="308" t="s">
        <v>2593</v>
      </c>
      <c r="L19" s="308" t="s">
        <v>802</v>
      </c>
      <c r="M19" s="318"/>
      <c r="N19" s="318"/>
      <c r="O19" s="318" t="s">
        <v>487</v>
      </c>
      <c r="P19" s="318"/>
      <c r="Q19" s="318"/>
      <c r="R19" s="318" t="s">
        <v>631</v>
      </c>
      <c r="S19" s="318" t="s">
        <v>2438</v>
      </c>
      <c r="T19" s="318" t="s">
        <v>2594</v>
      </c>
      <c r="U19" s="318"/>
      <c r="V19" s="318"/>
      <c r="W19" s="318"/>
      <c r="X19" s="318"/>
      <c r="Y19" s="318"/>
      <c r="Z19" s="318"/>
      <c r="AA19" s="318" t="s">
        <v>487</v>
      </c>
      <c r="AB19" s="318"/>
      <c r="AC19" s="318" t="s">
        <v>487</v>
      </c>
      <c r="AD19" s="308" t="s">
        <v>2595</v>
      </c>
    </row>
    <row r="20" spans="1:30" s="19" customFormat="1" ht="20.100000000000001" customHeight="1">
      <c r="A20" s="318" t="s">
        <v>2427</v>
      </c>
      <c r="B20" s="318" t="s">
        <v>55</v>
      </c>
      <c r="C20" s="318" t="s">
        <v>2596</v>
      </c>
      <c r="D20" s="318" t="s">
        <v>2597</v>
      </c>
      <c r="E20" s="318" t="s">
        <v>2598</v>
      </c>
      <c r="F20" s="318" t="s">
        <v>2599</v>
      </c>
      <c r="G20" s="318" t="s">
        <v>2600</v>
      </c>
      <c r="H20" s="318" t="s">
        <v>2601</v>
      </c>
      <c r="I20" s="318" t="s">
        <v>2602</v>
      </c>
      <c r="J20" s="318" t="s">
        <v>2603</v>
      </c>
      <c r="K20" s="308" t="s">
        <v>2604</v>
      </c>
      <c r="L20" s="318"/>
      <c r="M20" s="318"/>
      <c r="N20" s="318"/>
      <c r="O20" s="318"/>
      <c r="P20" s="318"/>
      <c r="Q20" s="318"/>
      <c r="R20" s="318" t="s">
        <v>631</v>
      </c>
      <c r="S20" s="318" t="s">
        <v>2605</v>
      </c>
      <c r="T20" s="318"/>
      <c r="U20" s="318"/>
      <c r="V20" s="318"/>
      <c r="W20" s="318"/>
      <c r="X20" s="318"/>
      <c r="Y20" s="318" t="s">
        <v>487</v>
      </c>
      <c r="Z20" s="318" t="s">
        <v>2606</v>
      </c>
      <c r="AA20" s="318"/>
      <c r="AB20" s="318"/>
      <c r="AC20" s="318"/>
      <c r="AD20" s="318"/>
    </row>
    <row r="21" spans="1:30" s="19" customFormat="1" ht="20.100000000000001" customHeight="1">
      <c r="A21" s="318" t="s">
        <v>2427</v>
      </c>
      <c r="B21" s="318" t="s">
        <v>274</v>
      </c>
      <c r="C21" s="318" t="s">
        <v>2607</v>
      </c>
      <c r="D21" s="318" t="s">
        <v>2608</v>
      </c>
      <c r="E21" s="318" t="s">
        <v>2609</v>
      </c>
      <c r="F21" s="318" t="s">
        <v>2610</v>
      </c>
      <c r="G21" s="318" t="s">
        <v>2611</v>
      </c>
      <c r="H21" s="318" t="s">
        <v>2612</v>
      </c>
      <c r="I21" s="318" t="s">
        <v>2613</v>
      </c>
      <c r="J21" s="318" t="s">
        <v>2614</v>
      </c>
      <c r="K21" s="308" t="s">
        <v>2615</v>
      </c>
      <c r="L21" s="318" t="s">
        <v>958</v>
      </c>
      <c r="M21" s="318"/>
      <c r="N21" s="318" t="s">
        <v>487</v>
      </c>
      <c r="O21" s="318"/>
      <c r="P21" s="318"/>
      <c r="Q21" s="318"/>
      <c r="R21" s="318" t="s">
        <v>631</v>
      </c>
      <c r="S21" s="318" t="s">
        <v>2438</v>
      </c>
      <c r="T21" s="318" t="s">
        <v>2364</v>
      </c>
      <c r="U21" s="318"/>
      <c r="V21" s="318"/>
      <c r="W21" s="318"/>
      <c r="X21" s="318"/>
      <c r="Y21" s="318"/>
      <c r="Z21" s="318"/>
      <c r="AA21" s="318"/>
      <c r="AB21" s="318"/>
      <c r="AC21" s="318"/>
      <c r="AD21" s="318"/>
    </row>
    <row r="22" spans="1:30" s="19" customFormat="1" ht="20.100000000000001" customHeight="1">
      <c r="A22" s="318" t="s">
        <v>2427</v>
      </c>
      <c r="B22" s="318" t="s">
        <v>196</v>
      </c>
      <c r="C22" s="318" t="s">
        <v>2616</v>
      </c>
      <c r="D22" s="318" t="s">
        <v>2617</v>
      </c>
      <c r="E22" s="318" t="s">
        <v>2618</v>
      </c>
      <c r="F22" s="318" t="s">
        <v>2619</v>
      </c>
      <c r="G22" s="318" t="s">
        <v>2620</v>
      </c>
      <c r="H22" s="318" t="s">
        <v>2621</v>
      </c>
      <c r="I22" s="318" t="s">
        <v>2622</v>
      </c>
      <c r="J22" s="318" t="s">
        <v>2623</v>
      </c>
      <c r="K22" s="308" t="s">
        <v>2624</v>
      </c>
      <c r="L22" s="318" t="s">
        <v>2406</v>
      </c>
      <c r="M22" s="318"/>
      <c r="N22" s="318"/>
      <c r="O22" s="318"/>
      <c r="P22" s="318"/>
      <c r="Q22" s="318"/>
      <c r="R22" s="318" t="s">
        <v>631</v>
      </c>
      <c r="S22" s="318" t="s">
        <v>1338</v>
      </c>
      <c r="T22" s="318" t="s">
        <v>1136</v>
      </c>
      <c r="U22" s="318"/>
      <c r="V22" s="318"/>
      <c r="W22" s="318"/>
      <c r="X22" s="318"/>
      <c r="Y22" s="318"/>
      <c r="Z22" s="318"/>
      <c r="AA22" s="318"/>
      <c r="AB22" s="318"/>
      <c r="AC22" s="318"/>
      <c r="AD22" s="318"/>
    </row>
    <row r="23" spans="1:30" s="19" customFormat="1" ht="20.100000000000001" customHeight="1">
      <c r="A23" s="318" t="s">
        <v>2427</v>
      </c>
      <c r="B23" s="318" t="s">
        <v>102</v>
      </c>
      <c r="C23" s="318" t="s">
        <v>2625</v>
      </c>
      <c r="D23" s="318" t="s">
        <v>2626</v>
      </c>
      <c r="E23" s="318" t="s">
        <v>2627</v>
      </c>
      <c r="F23" s="318" t="s">
        <v>2628</v>
      </c>
      <c r="G23" s="318" t="s">
        <v>2629</v>
      </c>
      <c r="H23" s="318" t="s">
        <v>2630</v>
      </c>
      <c r="I23" s="318" t="s">
        <v>2631</v>
      </c>
      <c r="J23" s="318" t="s">
        <v>2632</v>
      </c>
      <c r="K23" s="308" t="s">
        <v>1750</v>
      </c>
      <c r="L23" s="318" t="s">
        <v>802</v>
      </c>
      <c r="M23" s="318"/>
      <c r="N23" s="318"/>
      <c r="O23" s="318"/>
      <c r="P23" s="318"/>
      <c r="Q23" s="318"/>
      <c r="R23" s="318" t="s">
        <v>631</v>
      </c>
      <c r="S23" s="318" t="s">
        <v>1285</v>
      </c>
      <c r="T23" s="318"/>
      <c r="U23" s="318"/>
      <c r="V23" s="318"/>
      <c r="W23" s="318"/>
      <c r="X23" s="318"/>
      <c r="Y23" s="318"/>
      <c r="Z23" s="318"/>
      <c r="AA23" s="318" t="s">
        <v>487</v>
      </c>
      <c r="AB23" s="318" t="s">
        <v>2633</v>
      </c>
      <c r="AC23" s="318"/>
      <c r="AD23" s="318"/>
    </row>
    <row r="24" spans="1:30" s="19" customFormat="1" ht="28.5">
      <c r="A24" s="318" t="s">
        <v>2427</v>
      </c>
      <c r="B24" s="318" t="s">
        <v>303</v>
      </c>
      <c r="C24" s="318" t="s">
        <v>2634</v>
      </c>
      <c r="D24" s="318" t="s">
        <v>2635</v>
      </c>
      <c r="E24" s="318" t="s">
        <v>2636</v>
      </c>
      <c r="F24" s="318" t="s">
        <v>2637</v>
      </c>
      <c r="G24" s="318" t="s">
        <v>2638</v>
      </c>
      <c r="H24" s="318" t="s">
        <v>2639</v>
      </c>
      <c r="I24" s="318" t="s">
        <v>2640</v>
      </c>
      <c r="J24" s="318" t="s">
        <v>2641</v>
      </c>
      <c r="K24" s="308" t="s">
        <v>2642</v>
      </c>
      <c r="L24" s="318"/>
      <c r="M24" s="318"/>
      <c r="N24" s="318" t="s">
        <v>487</v>
      </c>
      <c r="O24" s="318"/>
      <c r="P24" s="318"/>
      <c r="Q24" s="318"/>
      <c r="R24" s="318" t="s">
        <v>631</v>
      </c>
      <c r="S24" s="318" t="s">
        <v>490</v>
      </c>
      <c r="T24" s="318" t="s">
        <v>491</v>
      </c>
      <c r="U24" s="318"/>
      <c r="V24" s="318"/>
      <c r="W24" s="318"/>
      <c r="X24" s="318"/>
      <c r="Y24" s="318"/>
      <c r="Z24" s="318"/>
      <c r="AA24" s="318"/>
      <c r="AB24" s="318"/>
      <c r="AC24" s="318" t="s">
        <v>487</v>
      </c>
      <c r="AD24" s="308" t="s">
        <v>2439</v>
      </c>
    </row>
    <row r="25" spans="1:30" s="19" customFormat="1" ht="20.25" customHeight="1">
      <c r="A25" s="318" t="s">
        <v>2427</v>
      </c>
      <c r="B25" s="318" t="s">
        <v>2509</v>
      </c>
      <c r="C25" s="318" t="s">
        <v>2643</v>
      </c>
      <c r="D25" s="318" t="s">
        <v>2644</v>
      </c>
      <c r="E25" s="318" t="s">
        <v>2645</v>
      </c>
      <c r="F25" s="318" t="s">
        <v>2646</v>
      </c>
      <c r="G25" s="318" t="s">
        <v>2647</v>
      </c>
      <c r="H25" s="318" t="s">
        <v>2648</v>
      </c>
      <c r="I25" s="318" t="s">
        <v>2649</v>
      </c>
      <c r="J25" s="318"/>
      <c r="K25" s="308" t="s">
        <v>2650</v>
      </c>
      <c r="L25" s="318"/>
      <c r="M25" s="318"/>
      <c r="N25" s="318"/>
      <c r="O25" s="318"/>
      <c r="P25" s="318"/>
      <c r="Q25" s="318"/>
      <c r="R25" s="318" t="s">
        <v>631</v>
      </c>
      <c r="S25" s="318" t="s">
        <v>2546</v>
      </c>
      <c r="T25" s="318"/>
      <c r="U25" s="318"/>
      <c r="V25" s="318"/>
      <c r="W25" s="318"/>
      <c r="X25" s="318"/>
      <c r="Y25" s="318"/>
      <c r="Z25" s="318"/>
      <c r="AA25" s="318"/>
      <c r="AC25" s="318"/>
      <c r="AD25" s="318"/>
    </row>
    <row r="26" spans="1:30" s="19" customFormat="1" ht="28.5" customHeight="1">
      <c r="A26" s="318" t="s">
        <v>2427</v>
      </c>
      <c r="B26" s="318" t="s">
        <v>55</v>
      </c>
      <c r="C26" s="318" t="s">
        <v>2651</v>
      </c>
      <c r="D26" s="318" t="s">
        <v>2652</v>
      </c>
      <c r="E26" s="318" t="s">
        <v>2653</v>
      </c>
      <c r="F26" s="318" t="s">
        <v>2654</v>
      </c>
      <c r="G26" s="318" t="s">
        <v>2655</v>
      </c>
      <c r="H26" s="318" t="s">
        <v>2656</v>
      </c>
      <c r="I26" s="318" t="s">
        <v>2657</v>
      </c>
      <c r="J26" s="318" t="s">
        <v>2658</v>
      </c>
      <c r="K26" s="308" t="s">
        <v>630</v>
      </c>
      <c r="L26" s="318" t="s">
        <v>2659</v>
      </c>
      <c r="M26" s="318"/>
      <c r="N26" s="318"/>
      <c r="O26" s="318"/>
      <c r="P26" s="318"/>
      <c r="Q26" s="318"/>
      <c r="R26" s="318" t="s">
        <v>489</v>
      </c>
      <c r="S26" s="318" t="s">
        <v>2363</v>
      </c>
      <c r="T26" s="318" t="s">
        <v>2565</v>
      </c>
      <c r="U26" s="318"/>
      <c r="V26" s="318"/>
      <c r="W26" s="318"/>
      <c r="X26" s="318"/>
      <c r="Y26" s="318"/>
      <c r="Z26" s="318"/>
      <c r="AA26" s="318"/>
      <c r="AB26" s="318"/>
      <c r="AC26" s="318" t="s">
        <v>395</v>
      </c>
      <c r="AD26" s="308" t="s">
        <v>2660</v>
      </c>
    </row>
    <row r="27" spans="1:30" s="19" customFormat="1" ht="71.25">
      <c r="A27" s="318" t="s">
        <v>2427</v>
      </c>
      <c r="B27" s="318" t="s">
        <v>2509</v>
      </c>
      <c r="C27" s="318" t="s">
        <v>2661</v>
      </c>
      <c r="D27" s="318" t="s">
        <v>2662</v>
      </c>
      <c r="E27" s="318" t="s">
        <v>2663</v>
      </c>
      <c r="F27" s="318" t="s">
        <v>2664</v>
      </c>
      <c r="G27" s="318" t="s">
        <v>2665</v>
      </c>
      <c r="H27" s="318" t="s">
        <v>2666</v>
      </c>
      <c r="I27" s="318" t="s">
        <v>2667</v>
      </c>
      <c r="J27" s="318" t="s">
        <v>2668</v>
      </c>
      <c r="K27" s="308" t="s">
        <v>2669</v>
      </c>
      <c r="L27" s="308" t="s">
        <v>2659</v>
      </c>
      <c r="M27" s="318"/>
      <c r="N27" s="318" t="s">
        <v>487</v>
      </c>
      <c r="O27" s="318"/>
      <c r="P27" s="318"/>
      <c r="Q27" s="318"/>
      <c r="R27" s="318" t="s">
        <v>631</v>
      </c>
      <c r="S27" s="318" t="s">
        <v>2546</v>
      </c>
      <c r="T27" s="318" t="s">
        <v>2565</v>
      </c>
      <c r="U27" s="318"/>
      <c r="V27" s="318"/>
      <c r="W27" s="318"/>
      <c r="X27" s="318"/>
      <c r="Y27" s="318"/>
      <c r="Z27" s="318"/>
      <c r="AA27" s="318"/>
      <c r="AB27" s="318"/>
      <c r="AC27" s="318"/>
      <c r="AD27" s="318"/>
    </row>
    <row r="28" spans="1:30" s="19" customFormat="1" ht="42.75">
      <c r="A28" s="318" t="s">
        <v>2427</v>
      </c>
      <c r="B28" s="318" t="s">
        <v>238</v>
      </c>
      <c r="C28" s="318" t="s">
        <v>2670</v>
      </c>
      <c r="D28" s="318" t="s">
        <v>2671</v>
      </c>
      <c r="E28" s="318" t="s">
        <v>2672</v>
      </c>
      <c r="F28" s="318" t="s">
        <v>2673</v>
      </c>
      <c r="G28" s="318" t="s">
        <v>2674</v>
      </c>
      <c r="H28" s="318" t="s">
        <v>2675</v>
      </c>
      <c r="I28" s="318" t="s">
        <v>2676</v>
      </c>
      <c r="J28" s="318" t="s">
        <v>2677</v>
      </c>
      <c r="K28" s="308" t="s">
        <v>2678</v>
      </c>
      <c r="L28" s="353" t="s">
        <v>2679</v>
      </c>
      <c r="M28" s="318"/>
      <c r="N28" s="318"/>
      <c r="O28" s="318"/>
      <c r="P28" s="318"/>
      <c r="Q28" s="318"/>
      <c r="R28" s="318" t="s">
        <v>631</v>
      </c>
      <c r="S28" s="318" t="s">
        <v>490</v>
      </c>
      <c r="T28" s="318" t="s">
        <v>491</v>
      </c>
      <c r="U28" s="318"/>
      <c r="V28" s="318"/>
      <c r="W28" s="318"/>
      <c r="X28" s="318"/>
      <c r="Y28" s="318"/>
      <c r="Z28" s="318"/>
      <c r="AA28" s="318" t="s">
        <v>487</v>
      </c>
      <c r="AB28" s="318"/>
      <c r="AC28" s="318"/>
      <c r="AD28" s="308" t="s">
        <v>2680</v>
      </c>
    </row>
    <row r="29" spans="1:30" s="19" customFormat="1" ht="213.75">
      <c r="A29" s="318" t="s">
        <v>2427</v>
      </c>
      <c r="B29" s="318" t="s">
        <v>2519</v>
      </c>
      <c r="C29" s="318" t="s">
        <v>2681</v>
      </c>
      <c r="D29" s="318" t="s">
        <v>2682</v>
      </c>
      <c r="E29" s="318" t="s">
        <v>2683</v>
      </c>
      <c r="F29" s="318" t="s">
        <v>2684</v>
      </c>
      <c r="G29" s="318" t="s">
        <v>2685</v>
      </c>
      <c r="H29" s="318" t="s">
        <v>2686</v>
      </c>
      <c r="I29" s="318" t="s">
        <v>2687</v>
      </c>
      <c r="J29" s="318" t="s">
        <v>2688</v>
      </c>
      <c r="K29" s="308" t="s">
        <v>2689</v>
      </c>
      <c r="L29" s="353" t="s">
        <v>2690</v>
      </c>
      <c r="M29" s="308" t="s">
        <v>2691</v>
      </c>
      <c r="N29" s="318" t="s">
        <v>487</v>
      </c>
      <c r="O29" s="318"/>
      <c r="P29" s="318"/>
      <c r="Q29" s="318"/>
      <c r="R29" s="318" t="s">
        <v>572</v>
      </c>
      <c r="S29" s="318" t="s">
        <v>2396</v>
      </c>
      <c r="T29" s="318" t="s">
        <v>491</v>
      </c>
      <c r="U29" s="318"/>
      <c r="V29" s="318"/>
      <c r="W29" s="318"/>
      <c r="X29" s="318"/>
      <c r="Y29" s="318"/>
      <c r="Z29" s="318"/>
      <c r="AA29" s="318"/>
      <c r="AB29" s="318"/>
      <c r="AC29" s="318" t="s">
        <v>487</v>
      </c>
      <c r="AD29" s="318" t="s">
        <v>2692</v>
      </c>
    </row>
    <row r="30" spans="1:30" s="19" customFormat="1" ht="57">
      <c r="A30" s="318" t="s">
        <v>2427</v>
      </c>
      <c r="B30" s="318" t="s">
        <v>346</v>
      </c>
      <c r="C30" s="318" t="s">
        <v>2693</v>
      </c>
      <c r="D30" s="318" t="s">
        <v>2694</v>
      </c>
      <c r="E30" s="318" t="s">
        <v>2695</v>
      </c>
      <c r="F30" s="318" t="s">
        <v>2696</v>
      </c>
      <c r="G30" s="318" t="s">
        <v>2697</v>
      </c>
      <c r="H30" s="318" t="s">
        <v>2698</v>
      </c>
      <c r="I30" s="318" t="s">
        <v>2699</v>
      </c>
      <c r="J30" s="318" t="s">
        <v>2700</v>
      </c>
      <c r="K30" s="308" t="s">
        <v>2701</v>
      </c>
      <c r="L30" s="353" t="s">
        <v>2702</v>
      </c>
      <c r="M30" s="318"/>
      <c r="N30" s="318" t="s">
        <v>487</v>
      </c>
      <c r="O30" s="318"/>
      <c r="P30" s="318"/>
      <c r="Q30" s="318"/>
      <c r="R30" s="318" t="s">
        <v>1089</v>
      </c>
      <c r="S30" s="318" t="s">
        <v>2396</v>
      </c>
      <c r="T30" s="318" t="s">
        <v>491</v>
      </c>
      <c r="U30" s="318"/>
      <c r="V30" s="318"/>
      <c r="W30" s="318"/>
      <c r="X30" s="318"/>
      <c r="Y30" s="318"/>
      <c r="Z30" s="318"/>
      <c r="AA30" s="318"/>
      <c r="AB30" s="318"/>
      <c r="AC30" s="318"/>
      <c r="AD30" s="318"/>
    </row>
    <row r="31" spans="1:30" s="19" customFormat="1" ht="20.25" customHeight="1">
      <c r="A31" s="318" t="s">
        <v>2427</v>
      </c>
      <c r="B31" s="318" t="s">
        <v>2509</v>
      </c>
      <c r="C31" s="318" t="s">
        <v>2703</v>
      </c>
      <c r="D31" s="318" t="s">
        <v>2704</v>
      </c>
      <c r="E31" s="318" t="s">
        <v>2705</v>
      </c>
      <c r="F31" s="318" t="s">
        <v>2706</v>
      </c>
      <c r="G31" s="318" t="s">
        <v>2707</v>
      </c>
      <c r="H31" s="318" t="s">
        <v>2708</v>
      </c>
      <c r="I31" s="318" t="s">
        <v>2709</v>
      </c>
      <c r="J31" s="318" t="s">
        <v>2710</v>
      </c>
      <c r="K31" s="308" t="s">
        <v>2711</v>
      </c>
      <c r="L31" s="318"/>
      <c r="M31" s="318"/>
      <c r="N31" s="318"/>
      <c r="O31" s="318"/>
      <c r="P31" s="318"/>
      <c r="Q31" s="318"/>
      <c r="R31" s="318" t="s">
        <v>631</v>
      </c>
      <c r="S31" s="318" t="s">
        <v>2546</v>
      </c>
      <c r="T31" s="318" t="s">
        <v>1122</v>
      </c>
      <c r="U31" s="318"/>
      <c r="V31" s="318"/>
      <c r="W31" s="318"/>
      <c r="X31" s="318"/>
      <c r="Y31" s="318" t="s">
        <v>487</v>
      </c>
      <c r="Z31" s="318" t="s">
        <v>723</v>
      </c>
      <c r="AA31" s="318"/>
      <c r="AB31" s="318"/>
      <c r="AC31" s="318"/>
      <c r="AD31" s="318"/>
    </row>
    <row r="32" spans="1:30" s="19" customFormat="1" ht="20.25" customHeight="1">
      <c r="A32" s="318" t="s">
        <v>2427</v>
      </c>
      <c r="B32" s="318" t="s">
        <v>55</v>
      </c>
      <c r="C32" s="318" t="s">
        <v>2712</v>
      </c>
      <c r="D32" s="318" t="s">
        <v>2713</v>
      </c>
      <c r="E32" s="318" t="s">
        <v>2539</v>
      </c>
      <c r="F32" s="318" t="s">
        <v>2714</v>
      </c>
      <c r="G32" s="318" t="s">
        <v>2715</v>
      </c>
      <c r="H32" s="318" t="s">
        <v>2716</v>
      </c>
      <c r="I32" s="318" t="s">
        <v>2717</v>
      </c>
      <c r="J32" s="318" t="s">
        <v>2718</v>
      </c>
      <c r="K32" s="308" t="s">
        <v>2719</v>
      </c>
      <c r="L32" s="318"/>
      <c r="M32" s="318"/>
      <c r="N32" s="318"/>
      <c r="O32" s="318"/>
      <c r="P32" s="318"/>
      <c r="Q32" s="318"/>
      <c r="R32" s="318" t="s">
        <v>631</v>
      </c>
      <c r="S32" s="318" t="s">
        <v>2546</v>
      </c>
      <c r="T32" s="318" t="s">
        <v>2565</v>
      </c>
      <c r="U32" s="318"/>
      <c r="V32" s="318"/>
      <c r="W32" s="318"/>
      <c r="X32" s="318"/>
      <c r="Y32" s="318"/>
      <c r="Z32" s="318"/>
      <c r="AA32" s="318"/>
      <c r="AB32" s="318"/>
      <c r="AC32" s="318"/>
      <c r="AD32" s="318"/>
    </row>
    <row r="33" spans="1:30" s="19" customFormat="1" ht="20.25" customHeight="1">
      <c r="A33" s="318" t="s">
        <v>2427</v>
      </c>
      <c r="B33" s="318" t="s">
        <v>303</v>
      </c>
      <c r="C33" s="318" t="s">
        <v>2720</v>
      </c>
      <c r="D33" s="318" t="s">
        <v>2721</v>
      </c>
      <c r="E33" s="318" t="s">
        <v>2722</v>
      </c>
      <c r="F33" s="318" t="s">
        <v>2723</v>
      </c>
      <c r="G33" s="318" t="s">
        <v>2724</v>
      </c>
      <c r="H33" s="318" t="s">
        <v>2725</v>
      </c>
      <c r="I33" s="318" t="s">
        <v>2726</v>
      </c>
      <c r="J33" s="318" t="s">
        <v>2727</v>
      </c>
      <c r="K33" s="308" t="s">
        <v>2728</v>
      </c>
      <c r="L33" s="318" t="s">
        <v>2729</v>
      </c>
      <c r="M33" s="318"/>
      <c r="N33" s="318"/>
      <c r="O33" s="318" t="s">
        <v>487</v>
      </c>
      <c r="P33" s="318"/>
      <c r="Q33" s="318"/>
      <c r="R33" s="318" t="s">
        <v>572</v>
      </c>
      <c r="S33" s="318" t="s">
        <v>2396</v>
      </c>
      <c r="T33" s="318" t="s">
        <v>491</v>
      </c>
      <c r="U33" s="318"/>
      <c r="V33" s="318"/>
      <c r="W33" s="318"/>
      <c r="X33" s="318"/>
      <c r="Y33" s="318"/>
      <c r="Z33" s="318"/>
      <c r="AA33" s="318"/>
      <c r="AB33" s="318"/>
      <c r="AC33" s="318"/>
      <c r="AD33" s="318"/>
    </row>
    <row r="34" spans="1:30" s="19" customFormat="1" ht="114">
      <c r="A34" s="318" t="s">
        <v>2427</v>
      </c>
      <c r="B34" s="318" t="s">
        <v>303</v>
      </c>
      <c r="C34" s="318" t="s">
        <v>2730</v>
      </c>
      <c r="D34" s="318" t="s">
        <v>2731</v>
      </c>
      <c r="E34" s="318" t="s">
        <v>2732</v>
      </c>
      <c r="F34" s="318" t="s">
        <v>2733</v>
      </c>
      <c r="G34" s="318" t="s">
        <v>2734</v>
      </c>
      <c r="H34" s="318" t="s">
        <v>2735</v>
      </c>
      <c r="I34" s="318" t="s">
        <v>2736</v>
      </c>
      <c r="J34" s="318" t="s">
        <v>2737</v>
      </c>
      <c r="K34" s="308" t="s">
        <v>2738</v>
      </c>
      <c r="L34" s="318" t="s">
        <v>2564</v>
      </c>
      <c r="M34" s="318"/>
      <c r="N34" s="318"/>
      <c r="O34" s="318"/>
      <c r="P34" s="318"/>
      <c r="Q34" s="318"/>
      <c r="R34" s="318" t="s">
        <v>631</v>
      </c>
      <c r="S34" s="318" t="s">
        <v>2546</v>
      </c>
      <c r="T34" s="318"/>
      <c r="U34" s="318" t="s">
        <v>487</v>
      </c>
      <c r="V34" s="308" t="s">
        <v>2739</v>
      </c>
      <c r="W34" s="318"/>
      <c r="X34" s="318"/>
      <c r="Y34" s="318" t="s">
        <v>487</v>
      </c>
      <c r="Z34" s="308" t="s">
        <v>2739</v>
      </c>
      <c r="AA34" s="318"/>
      <c r="AB34" s="318"/>
      <c r="AC34" s="318"/>
      <c r="AD34" s="318"/>
    </row>
    <row r="35" spans="1:30" s="19" customFormat="1" ht="128.25">
      <c r="A35" s="318" t="s">
        <v>2427</v>
      </c>
      <c r="B35" s="318" t="s">
        <v>303</v>
      </c>
      <c r="C35" s="318" t="s">
        <v>2740</v>
      </c>
      <c r="D35" s="318" t="s">
        <v>2741</v>
      </c>
      <c r="E35" s="318" t="s">
        <v>2742</v>
      </c>
      <c r="F35" s="318" t="s">
        <v>2743</v>
      </c>
      <c r="G35" s="318" t="s">
        <v>2744</v>
      </c>
      <c r="H35" s="318" t="s">
        <v>2745</v>
      </c>
      <c r="I35" s="318" t="s">
        <v>2746</v>
      </c>
      <c r="J35" s="318" t="s">
        <v>2564</v>
      </c>
      <c r="K35" s="308" t="s">
        <v>2747</v>
      </c>
      <c r="L35" s="318" t="s">
        <v>2564</v>
      </c>
      <c r="M35" s="318"/>
      <c r="N35" s="318"/>
      <c r="O35" s="318"/>
      <c r="P35" s="318"/>
      <c r="Q35" s="318"/>
      <c r="R35" s="318" t="s">
        <v>631</v>
      </c>
      <c r="S35" s="318" t="s">
        <v>2527</v>
      </c>
      <c r="T35" s="318"/>
      <c r="U35" s="318" t="s">
        <v>487</v>
      </c>
      <c r="V35" s="308" t="s">
        <v>2748</v>
      </c>
      <c r="W35" s="318" t="s">
        <v>487</v>
      </c>
      <c r="X35" s="308" t="s">
        <v>2748</v>
      </c>
      <c r="Y35" s="318" t="s">
        <v>487</v>
      </c>
      <c r="Z35" s="308" t="s">
        <v>2748</v>
      </c>
      <c r="AA35" s="318" t="s">
        <v>487</v>
      </c>
      <c r="AB35" s="308" t="s">
        <v>2748</v>
      </c>
      <c r="AC35" s="318" t="s">
        <v>487</v>
      </c>
      <c r="AD35" s="308" t="s">
        <v>2748</v>
      </c>
    </row>
    <row r="36" spans="1:30" s="19" customFormat="1" ht="57">
      <c r="A36" s="318" t="s">
        <v>2427</v>
      </c>
      <c r="B36" s="318" t="s">
        <v>2519</v>
      </c>
      <c r="C36" s="318" t="s">
        <v>2749</v>
      </c>
      <c r="D36" s="318" t="s">
        <v>2750</v>
      </c>
      <c r="E36" s="318" t="s">
        <v>2751</v>
      </c>
      <c r="F36" s="318" t="s">
        <v>2752</v>
      </c>
      <c r="G36" s="318" t="s">
        <v>2753</v>
      </c>
      <c r="H36" s="318" t="s">
        <v>2754</v>
      </c>
      <c r="I36" s="318" t="s">
        <v>2755</v>
      </c>
      <c r="J36" s="318" t="s">
        <v>2756</v>
      </c>
      <c r="K36" s="308" t="s">
        <v>2757</v>
      </c>
      <c r="L36" s="318"/>
      <c r="M36" s="318"/>
      <c r="N36" s="318"/>
      <c r="O36" s="318"/>
      <c r="P36" s="318"/>
      <c r="Q36" s="318"/>
      <c r="R36" s="318" t="s">
        <v>631</v>
      </c>
      <c r="S36" s="318" t="s">
        <v>2546</v>
      </c>
      <c r="T36" s="318"/>
      <c r="U36" s="318"/>
      <c r="V36" s="318"/>
      <c r="W36" s="318"/>
      <c r="X36" s="318"/>
      <c r="Y36" s="318"/>
      <c r="Z36" s="318"/>
      <c r="AA36" s="318"/>
      <c r="AB36" s="318"/>
      <c r="AC36" s="318" t="s">
        <v>487</v>
      </c>
      <c r="AD36" s="308" t="s">
        <v>2758</v>
      </c>
    </row>
    <row r="37" spans="1:30" s="19" customFormat="1" ht="20.25" customHeight="1">
      <c r="A37" s="318" t="s">
        <v>2427</v>
      </c>
      <c r="B37" s="318" t="s">
        <v>274</v>
      </c>
      <c r="C37" s="318" t="s">
        <v>2759</v>
      </c>
      <c r="D37" s="318" t="s">
        <v>2760</v>
      </c>
      <c r="E37" s="318" t="s">
        <v>2761</v>
      </c>
      <c r="F37" s="318" t="s">
        <v>2762</v>
      </c>
      <c r="G37" s="318" t="s">
        <v>2763</v>
      </c>
      <c r="H37" s="318" t="s">
        <v>2764</v>
      </c>
      <c r="I37" s="318" t="s">
        <v>2765</v>
      </c>
      <c r="J37" s="318"/>
      <c r="K37" s="308" t="s">
        <v>2766</v>
      </c>
      <c r="L37" s="318"/>
      <c r="M37" s="318"/>
      <c r="N37" s="318"/>
      <c r="O37" s="318"/>
      <c r="P37" s="318"/>
      <c r="Q37" s="318"/>
      <c r="R37" s="318" t="s">
        <v>631</v>
      </c>
      <c r="S37" s="318" t="s">
        <v>2546</v>
      </c>
      <c r="T37" s="318"/>
      <c r="U37" s="318"/>
      <c r="V37" s="318"/>
      <c r="W37" s="318"/>
      <c r="X37" s="318"/>
      <c r="Y37" s="318"/>
      <c r="Z37" s="318"/>
      <c r="AA37" s="318"/>
      <c r="AB37" s="318"/>
      <c r="AC37" s="318"/>
      <c r="AD37" s="318"/>
    </row>
    <row r="38" spans="1:30" s="19" customFormat="1" ht="20.25" customHeight="1">
      <c r="A38" s="318" t="s">
        <v>2427</v>
      </c>
      <c r="B38" s="318" t="s">
        <v>303</v>
      </c>
      <c r="C38" s="318" t="s">
        <v>2767</v>
      </c>
      <c r="D38" s="318" t="s">
        <v>2768</v>
      </c>
      <c r="E38" s="318" t="s">
        <v>2769</v>
      </c>
      <c r="F38" s="318" t="s">
        <v>2770</v>
      </c>
      <c r="G38" s="318" t="s">
        <v>2771</v>
      </c>
      <c r="H38" s="318" t="s">
        <v>2772</v>
      </c>
      <c r="I38" s="318" t="s">
        <v>2773</v>
      </c>
      <c r="J38" s="318"/>
      <c r="K38" s="308" t="s">
        <v>2774</v>
      </c>
      <c r="L38" s="318"/>
      <c r="M38" s="318"/>
      <c r="N38" s="318"/>
      <c r="O38" s="318"/>
      <c r="P38" s="318"/>
      <c r="Q38" s="318"/>
      <c r="R38" s="318" t="s">
        <v>631</v>
      </c>
      <c r="S38" s="318" t="s">
        <v>2527</v>
      </c>
      <c r="T38" s="318"/>
      <c r="U38" s="318"/>
      <c r="V38" s="318"/>
      <c r="W38" s="318"/>
      <c r="X38" s="318"/>
      <c r="Y38" s="318"/>
      <c r="Z38" s="318"/>
      <c r="AA38" s="318"/>
      <c r="AB38" s="318"/>
      <c r="AC38" s="318"/>
      <c r="AD38" s="318"/>
    </row>
    <row r="39" spans="1:30" s="19" customFormat="1" ht="142.5">
      <c r="A39" s="318" t="s">
        <v>2427</v>
      </c>
      <c r="B39" s="318" t="s">
        <v>2509</v>
      </c>
      <c r="C39" s="318" t="s">
        <v>2775</v>
      </c>
      <c r="D39" s="318" t="s">
        <v>2776</v>
      </c>
      <c r="E39" s="318" t="s">
        <v>2777</v>
      </c>
      <c r="F39" s="318" t="s">
        <v>2778</v>
      </c>
      <c r="G39" s="318" t="s">
        <v>2779</v>
      </c>
      <c r="H39" s="318" t="s">
        <v>2780</v>
      </c>
      <c r="I39" s="318" t="s">
        <v>2781</v>
      </c>
      <c r="J39" s="318" t="s">
        <v>2782</v>
      </c>
      <c r="K39" s="308" t="s">
        <v>2783</v>
      </c>
      <c r="L39" s="308" t="s">
        <v>2784</v>
      </c>
      <c r="M39" s="308" t="s">
        <v>2785</v>
      </c>
      <c r="N39" s="318"/>
      <c r="O39" s="318"/>
      <c r="P39" s="318"/>
      <c r="Q39" s="318"/>
      <c r="R39" s="318" t="s">
        <v>631</v>
      </c>
      <c r="S39" s="318" t="s">
        <v>2396</v>
      </c>
      <c r="T39" s="318" t="s">
        <v>491</v>
      </c>
      <c r="U39" s="318"/>
      <c r="V39" s="318"/>
      <c r="W39" s="318"/>
      <c r="X39" s="318"/>
      <c r="Y39" s="318"/>
      <c r="Z39" s="318"/>
      <c r="AA39" s="318"/>
      <c r="AB39" s="318"/>
      <c r="AC39" s="318"/>
      <c r="AD39" s="318"/>
    </row>
    <row r="40" spans="1:30" s="19" customFormat="1" ht="20.25" customHeight="1">
      <c r="A40" s="318" t="s">
        <v>2427</v>
      </c>
      <c r="B40" s="318" t="s">
        <v>346</v>
      </c>
      <c r="C40" s="318" t="s">
        <v>2786</v>
      </c>
      <c r="D40" s="318" t="s">
        <v>1545</v>
      </c>
      <c r="E40" s="318" t="s">
        <v>2464</v>
      </c>
      <c r="F40" s="318" t="s">
        <v>2787</v>
      </c>
      <c r="G40" s="318" t="s">
        <v>2788</v>
      </c>
      <c r="H40" s="318" t="s">
        <v>2789</v>
      </c>
      <c r="I40" s="318" t="s">
        <v>2790</v>
      </c>
      <c r="J40" s="318"/>
      <c r="K40" s="308" t="s">
        <v>1750</v>
      </c>
      <c r="L40" s="318"/>
      <c r="M40" s="318"/>
      <c r="N40" s="318"/>
      <c r="O40" s="318"/>
      <c r="P40" s="318"/>
      <c r="Q40" s="318"/>
      <c r="R40" s="318" t="s">
        <v>631</v>
      </c>
      <c r="S40" s="318" t="s">
        <v>2527</v>
      </c>
      <c r="T40" s="318"/>
      <c r="U40" s="318"/>
      <c r="V40" s="318"/>
      <c r="W40" s="318"/>
      <c r="X40" s="318"/>
      <c r="Y40" s="318" t="s">
        <v>487</v>
      </c>
      <c r="Z40" s="318" t="s">
        <v>723</v>
      </c>
      <c r="AA40" s="318"/>
      <c r="AB40" s="318"/>
      <c r="AC40" s="318"/>
      <c r="AD40" s="318"/>
    </row>
    <row r="41" spans="1:30" s="19" customFormat="1" ht="71.25">
      <c r="A41" s="318" t="s">
        <v>2427</v>
      </c>
      <c r="B41" s="318" t="s">
        <v>303</v>
      </c>
      <c r="C41" s="318" t="s">
        <v>2791</v>
      </c>
      <c r="D41" s="318" t="s">
        <v>2792</v>
      </c>
      <c r="E41" s="318" t="s">
        <v>2793</v>
      </c>
      <c r="F41" s="318" t="s">
        <v>2794</v>
      </c>
      <c r="G41" s="318" t="s">
        <v>2795</v>
      </c>
      <c r="H41" s="318" t="s">
        <v>2796</v>
      </c>
      <c r="I41" s="318" t="s">
        <v>2797</v>
      </c>
      <c r="J41" s="318" t="s">
        <v>2798</v>
      </c>
      <c r="K41" s="308" t="s">
        <v>2799</v>
      </c>
      <c r="L41" s="318" t="s">
        <v>2564</v>
      </c>
      <c r="M41" s="318"/>
      <c r="N41" s="318"/>
      <c r="O41" s="318"/>
      <c r="P41" s="318"/>
      <c r="Q41" s="318"/>
      <c r="R41" s="318" t="s">
        <v>631</v>
      </c>
      <c r="S41" s="318" t="s">
        <v>2527</v>
      </c>
      <c r="T41" s="318"/>
      <c r="U41" s="318" t="s">
        <v>487</v>
      </c>
      <c r="V41" s="318"/>
      <c r="W41" s="318"/>
      <c r="X41" s="318"/>
      <c r="Y41" s="318"/>
      <c r="Z41" s="318"/>
      <c r="AA41" s="318" t="s">
        <v>487</v>
      </c>
      <c r="AB41" s="308" t="s">
        <v>2800</v>
      </c>
      <c r="AC41" s="318" t="s">
        <v>487</v>
      </c>
      <c r="AD41" s="308" t="s">
        <v>2801</v>
      </c>
    </row>
    <row r="42" spans="1:30" s="19" customFormat="1" ht="57">
      <c r="A42" s="318" t="s">
        <v>2427</v>
      </c>
      <c r="B42" s="318" t="s">
        <v>102</v>
      </c>
      <c r="C42" s="318" t="s">
        <v>2802</v>
      </c>
      <c r="D42" s="318" t="s">
        <v>2803</v>
      </c>
      <c r="E42" s="318" t="s">
        <v>2804</v>
      </c>
      <c r="F42" s="318" t="s">
        <v>2805</v>
      </c>
      <c r="G42" s="318" t="s">
        <v>2806</v>
      </c>
      <c r="H42" s="318" t="s">
        <v>2807</v>
      </c>
      <c r="I42" s="318" t="s">
        <v>2808</v>
      </c>
      <c r="J42" s="318" t="s">
        <v>2809</v>
      </c>
      <c r="K42" s="308" t="s">
        <v>2810</v>
      </c>
      <c r="L42" s="308" t="s">
        <v>802</v>
      </c>
      <c r="M42" s="318"/>
      <c r="N42" s="318" t="s">
        <v>487</v>
      </c>
      <c r="O42" s="318" t="s">
        <v>487</v>
      </c>
      <c r="P42" s="318"/>
      <c r="Q42" s="318"/>
      <c r="R42" s="318" t="s">
        <v>572</v>
      </c>
      <c r="S42" s="318" t="s">
        <v>490</v>
      </c>
      <c r="T42" s="318" t="s">
        <v>2811</v>
      </c>
      <c r="U42" s="318"/>
      <c r="V42" s="318"/>
      <c r="W42" s="318"/>
      <c r="X42" s="318"/>
      <c r="Y42" s="318"/>
      <c r="Z42" s="318"/>
      <c r="AA42" s="318"/>
      <c r="AB42" s="318"/>
      <c r="AC42" s="318" t="s">
        <v>487</v>
      </c>
      <c r="AD42" s="318" t="s">
        <v>2812</v>
      </c>
    </row>
    <row r="43" spans="1:30" s="19" customFormat="1" ht="36">
      <c r="A43" s="318" t="s">
        <v>2427</v>
      </c>
      <c r="B43" s="318" t="s">
        <v>2519</v>
      </c>
      <c r="C43" s="308" t="s">
        <v>2813</v>
      </c>
      <c r="D43" s="318" t="s">
        <v>2814</v>
      </c>
      <c r="E43" s="318" t="s">
        <v>2815</v>
      </c>
      <c r="F43" s="318" t="s">
        <v>2816</v>
      </c>
      <c r="G43" s="318" t="s">
        <v>2817</v>
      </c>
      <c r="H43" s="318" t="s">
        <v>2818</v>
      </c>
      <c r="I43" s="318" t="s">
        <v>2819</v>
      </c>
      <c r="J43" s="318" t="s">
        <v>2820</v>
      </c>
      <c r="K43" s="308" t="s">
        <v>2821</v>
      </c>
      <c r="L43" s="354" t="s">
        <v>2822</v>
      </c>
      <c r="M43" s="318"/>
      <c r="N43" s="318" t="s">
        <v>487</v>
      </c>
      <c r="O43" s="318"/>
      <c r="P43" s="318"/>
      <c r="Q43" s="318"/>
      <c r="R43" s="308" t="s">
        <v>2823</v>
      </c>
      <c r="S43" s="318" t="s">
        <v>490</v>
      </c>
      <c r="T43" s="318" t="s">
        <v>2364</v>
      </c>
      <c r="U43" s="318"/>
      <c r="V43" s="318"/>
      <c r="W43" s="318"/>
      <c r="X43" s="318"/>
      <c r="Y43" s="318"/>
      <c r="Z43" s="318"/>
      <c r="AA43" s="318"/>
      <c r="AB43" s="318"/>
      <c r="AC43" s="318" t="s">
        <v>487</v>
      </c>
      <c r="AD43" s="308" t="s">
        <v>2824</v>
      </c>
    </row>
    <row r="44" spans="1:30" s="19" customFormat="1" ht="20.25" customHeight="1">
      <c r="A44" s="318" t="s">
        <v>2427</v>
      </c>
      <c r="B44" s="318" t="s">
        <v>102</v>
      </c>
      <c r="C44" s="318" t="s">
        <v>2825</v>
      </c>
      <c r="D44" s="318" t="s">
        <v>2826</v>
      </c>
      <c r="E44" s="318" t="s">
        <v>2501</v>
      </c>
      <c r="F44" s="318" t="s">
        <v>2827</v>
      </c>
      <c r="G44" s="318" t="s">
        <v>2828</v>
      </c>
      <c r="H44" s="318" t="s">
        <v>2829</v>
      </c>
      <c r="I44" s="318" t="s">
        <v>2830</v>
      </c>
      <c r="J44" s="318"/>
      <c r="K44" s="308" t="s">
        <v>570</v>
      </c>
      <c r="L44" s="318"/>
      <c r="M44" s="318"/>
      <c r="N44" s="318"/>
      <c r="O44" s="318"/>
      <c r="P44" s="318"/>
      <c r="Q44" s="318"/>
      <c r="R44" s="318" t="s">
        <v>621</v>
      </c>
      <c r="S44" s="318" t="s">
        <v>2546</v>
      </c>
      <c r="T44" s="318" t="s">
        <v>2565</v>
      </c>
      <c r="U44" s="318"/>
      <c r="V44" s="318"/>
      <c r="W44" s="318"/>
      <c r="X44" s="318"/>
      <c r="Y44" s="318"/>
      <c r="Z44" s="318"/>
      <c r="AA44" s="318"/>
      <c r="AB44" s="318"/>
      <c r="AC44" s="318" t="s">
        <v>487</v>
      </c>
      <c r="AD44" s="355" t="s">
        <v>2831</v>
      </c>
    </row>
    <row r="45" spans="1:30" s="19" customFormat="1" ht="57">
      <c r="A45" s="318" t="s">
        <v>2427</v>
      </c>
      <c r="B45" s="318" t="s">
        <v>274</v>
      </c>
      <c r="C45" s="318" t="s">
        <v>2832</v>
      </c>
      <c r="D45" s="318" t="s">
        <v>2833</v>
      </c>
      <c r="E45" s="318" t="s">
        <v>2834</v>
      </c>
      <c r="F45" s="318" t="s">
        <v>2835</v>
      </c>
      <c r="G45" s="318" t="s">
        <v>2836</v>
      </c>
      <c r="H45" s="318" t="s">
        <v>2837</v>
      </c>
      <c r="I45" s="318" t="s">
        <v>2838</v>
      </c>
      <c r="J45" s="318" t="s">
        <v>2839</v>
      </c>
      <c r="K45" s="308" t="s">
        <v>2840</v>
      </c>
      <c r="L45" s="308" t="s">
        <v>802</v>
      </c>
      <c r="M45" s="318"/>
      <c r="N45" s="318" t="s">
        <v>487</v>
      </c>
      <c r="O45" s="318" t="s">
        <v>487</v>
      </c>
      <c r="P45" s="318"/>
      <c r="Q45" s="318"/>
      <c r="R45" s="318" t="s">
        <v>489</v>
      </c>
      <c r="S45" s="318" t="s">
        <v>2396</v>
      </c>
      <c r="T45" s="318" t="s">
        <v>2594</v>
      </c>
      <c r="U45" s="318"/>
      <c r="V45" s="318"/>
      <c r="W45" s="318"/>
      <c r="X45" s="318"/>
      <c r="Y45" s="318"/>
      <c r="Z45" s="308"/>
      <c r="AA45" s="318" t="s">
        <v>487</v>
      </c>
      <c r="AB45" s="308" t="s">
        <v>2841</v>
      </c>
      <c r="AC45" s="318" t="s">
        <v>487</v>
      </c>
      <c r="AD45" s="308" t="s">
        <v>2842</v>
      </c>
    </row>
    <row r="46" spans="1:30" s="19" customFormat="1" ht="20.25" customHeight="1">
      <c r="A46" s="318" t="s">
        <v>2427</v>
      </c>
      <c r="B46" s="318" t="s">
        <v>2509</v>
      </c>
      <c r="C46" s="318" t="s">
        <v>2843</v>
      </c>
      <c r="D46" s="318" t="s">
        <v>2844</v>
      </c>
      <c r="E46" s="318" t="s">
        <v>2845</v>
      </c>
      <c r="F46" s="318" t="s">
        <v>2846</v>
      </c>
      <c r="G46" s="318" t="s">
        <v>2847</v>
      </c>
      <c r="H46" s="318" t="s">
        <v>2848</v>
      </c>
      <c r="I46" s="318" t="s">
        <v>2849</v>
      </c>
      <c r="J46" s="318" t="s">
        <v>2850</v>
      </c>
      <c r="K46" s="308" t="s">
        <v>1010</v>
      </c>
      <c r="L46" s="318" t="s">
        <v>2851</v>
      </c>
      <c r="M46" s="318"/>
      <c r="N46" s="318"/>
      <c r="O46" s="318"/>
      <c r="P46" s="318"/>
      <c r="Q46" s="318"/>
      <c r="R46" s="318" t="s">
        <v>631</v>
      </c>
      <c r="S46" s="318" t="s">
        <v>2396</v>
      </c>
      <c r="T46" s="318" t="s">
        <v>2852</v>
      </c>
      <c r="U46" s="318"/>
      <c r="V46" s="318"/>
      <c r="W46" s="318"/>
      <c r="X46" s="318"/>
      <c r="Y46" s="318"/>
      <c r="Z46" s="318"/>
      <c r="AA46" s="318"/>
      <c r="AB46" s="318"/>
      <c r="AC46" s="318"/>
      <c r="AD46" s="318"/>
    </row>
    <row r="47" spans="1:30" s="19" customFormat="1" ht="20.25" customHeight="1">
      <c r="A47" s="318" t="s">
        <v>2427</v>
      </c>
      <c r="B47" s="318" t="s">
        <v>2509</v>
      </c>
      <c r="C47" s="318" t="s">
        <v>2853</v>
      </c>
      <c r="D47" s="318" t="s">
        <v>2854</v>
      </c>
      <c r="E47" s="318" t="s">
        <v>2855</v>
      </c>
      <c r="F47" s="318" t="s">
        <v>2856</v>
      </c>
      <c r="G47" s="318" t="s">
        <v>2857</v>
      </c>
      <c r="H47" s="318" t="s">
        <v>2858</v>
      </c>
      <c r="I47" s="318" t="s">
        <v>2859</v>
      </c>
      <c r="J47" s="318"/>
      <c r="K47" s="308" t="s">
        <v>2860</v>
      </c>
      <c r="L47" s="318"/>
      <c r="M47" s="318"/>
      <c r="N47" s="318"/>
      <c r="O47" s="318"/>
      <c r="P47" s="318"/>
      <c r="Q47" s="318"/>
      <c r="R47" s="318" t="s">
        <v>631</v>
      </c>
      <c r="S47" s="318" t="s">
        <v>2527</v>
      </c>
      <c r="T47" s="318"/>
      <c r="U47" s="318"/>
      <c r="V47" s="318"/>
      <c r="W47" s="318"/>
      <c r="X47" s="318"/>
      <c r="Y47" s="318" t="s">
        <v>487</v>
      </c>
      <c r="Z47" s="318" t="s">
        <v>2861</v>
      </c>
      <c r="AA47" s="318"/>
      <c r="AB47" s="318"/>
      <c r="AC47" s="318"/>
      <c r="AD47" s="318"/>
    </row>
    <row r="48" spans="1:30" s="19" customFormat="1" ht="20.25" customHeight="1">
      <c r="A48" s="318" t="s">
        <v>2427</v>
      </c>
      <c r="B48" s="318" t="s">
        <v>274</v>
      </c>
      <c r="C48" s="318" t="s">
        <v>2862</v>
      </c>
      <c r="D48" s="318" t="s">
        <v>2863</v>
      </c>
      <c r="E48" s="318" t="s">
        <v>2864</v>
      </c>
      <c r="F48" s="318" t="s">
        <v>2865</v>
      </c>
      <c r="G48" s="318" t="s">
        <v>2866</v>
      </c>
      <c r="H48" s="318" t="s">
        <v>2867</v>
      </c>
      <c r="I48" s="318" t="s">
        <v>2868</v>
      </c>
      <c r="J48" s="318" t="s">
        <v>2869</v>
      </c>
      <c r="K48" s="308" t="s">
        <v>2870</v>
      </c>
      <c r="L48" s="318"/>
      <c r="M48" s="318"/>
      <c r="N48" s="318"/>
      <c r="O48" s="318"/>
      <c r="P48" s="318"/>
      <c r="Q48" s="318"/>
      <c r="R48" s="318" t="s">
        <v>631</v>
      </c>
      <c r="S48" s="318" t="s">
        <v>2546</v>
      </c>
      <c r="T48" s="318"/>
      <c r="U48" s="318"/>
      <c r="V48" s="318"/>
      <c r="W48" s="318"/>
      <c r="X48" s="318"/>
      <c r="Y48" s="318"/>
      <c r="Z48" s="318"/>
      <c r="AA48" s="318"/>
      <c r="AB48" s="318"/>
      <c r="AC48" s="318"/>
      <c r="AD48" s="318"/>
    </row>
    <row r="49" spans="1:30" s="19" customFormat="1" ht="20.25" customHeight="1">
      <c r="A49" s="318" t="s">
        <v>2427</v>
      </c>
      <c r="B49" s="318" t="s">
        <v>196</v>
      </c>
      <c r="C49" s="318" t="s">
        <v>2871</v>
      </c>
      <c r="D49" s="318" t="s">
        <v>2872</v>
      </c>
      <c r="E49" s="318" t="s">
        <v>2873</v>
      </c>
      <c r="F49" s="318" t="s">
        <v>2874</v>
      </c>
      <c r="G49" s="318" t="s">
        <v>2875</v>
      </c>
      <c r="H49" s="318" t="s">
        <v>2876</v>
      </c>
      <c r="I49" s="318" t="s">
        <v>2877</v>
      </c>
      <c r="J49" s="318" t="s">
        <v>2878</v>
      </c>
      <c r="K49" s="308" t="s">
        <v>2879</v>
      </c>
      <c r="L49" s="318" t="s">
        <v>2880</v>
      </c>
      <c r="M49" s="318"/>
      <c r="N49" s="318"/>
      <c r="O49" s="318" t="s">
        <v>487</v>
      </c>
      <c r="P49" s="318"/>
      <c r="Q49" s="318"/>
      <c r="R49" s="318" t="s">
        <v>631</v>
      </c>
      <c r="S49" s="318" t="s">
        <v>2396</v>
      </c>
      <c r="T49" s="318" t="s">
        <v>491</v>
      </c>
      <c r="U49" s="318"/>
      <c r="V49" s="318"/>
      <c r="W49" s="318"/>
      <c r="X49" s="318"/>
      <c r="Y49" s="318"/>
      <c r="Z49" s="318"/>
      <c r="AA49" s="318"/>
      <c r="AB49" s="318"/>
      <c r="AC49" s="318"/>
      <c r="AD49" s="318"/>
    </row>
    <row r="50" spans="1:30" s="19" customFormat="1" ht="14.25">
      <c r="A50" s="318" t="s">
        <v>2427</v>
      </c>
      <c r="B50" s="318" t="s">
        <v>2509</v>
      </c>
      <c r="C50" s="318" t="s">
        <v>2881</v>
      </c>
      <c r="D50" s="318" t="s">
        <v>2882</v>
      </c>
      <c r="E50" s="318" t="s">
        <v>2777</v>
      </c>
      <c r="F50" s="318" t="s">
        <v>2883</v>
      </c>
      <c r="G50" s="318" t="s">
        <v>2884</v>
      </c>
      <c r="H50" s="318" t="s">
        <v>2885</v>
      </c>
      <c r="I50" s="318" t="s">
        <v>2886</v>
      </c>
      <c r="J50" s="318" t="s">
        <v>2887</v>
      </c>
      <c r="K50" s="308" t="s">
        <v>630</v>
      </c>
      <c r="L50" s="318"/>
      <c r="M50" s="318"/>
      <c r="N50" s="318"/>
      <c r="O50" s="318"/>
      <c r="P50" s="318"/>
      <c r="Q50" s="318"/>
      <c r="R50" s="318" t="s">
        <v>631</v>
      </c>
      <c r="S50" s="318" t="s">
        <v>2546</v>
      </c>
      <c r="T50" s="318" t="s">
        <v>2565</v>
      </c>
      <c r="U50" s="318"/>
      <c r="V50" s="318"/>
      <c r="W50" s="318"/>
      <c r="X50" s="318"/>
      <c r="Y50" s="318"/>
      <c r="Z50" s="318"/>
      <c r="AA50" s="318"/>
      <c r="AB50" s="318"/>
      <c r="AC50" s="318" t="s">
        <v>487</v>
      </c>
      <c r="AD50" s="308" t="s">
        <v>2888</v>
      </c>
    </row>
    <row r="51" spans="1:30" s="19" customFormat="1" ht="57">
      <c r="A51" s="318" t="s">
        <v>2427</v>
      </c>
      <c r="B51" s="318" t="s">
        <v>102</v>
      </c>
      <c r="C51" s="318" t="s">
        <v>2889</v>
      </c>
      <c r="D51" s="318" t="s">
        <v>2890</v>
      </c>
      <c r="E51" s="318" t="s">
        <v>2891</v>
      </c>
      <c r="F51" s="318" t="s">
        <v>2892</v>
      </c>
      <c r="G51" s="318" t="s">
        <v>2893</v>
      </c>
      <c r="H51" s="318" t="s">
        <v>2894</v>
      </c>
      <c r="I51" s="318" t="s">
        <v>2895</v>
      </c>
      <c r="J51" s="318" t="s">
        <v>2896</v>
      </c>
      <c r="K51" s="308" t="s">
        <v>2897</v>
      </c>
      <c r="L51" s="308" t="s">
        <v>802</v>
      </c>
      <c r="M51" s="318"/>
      <c r="N51" s="318"/>
      <c r="O51" s="318"/>
      <c r="P51" s="318"/>
      <c r="Q51" s="318"/>
      <c r="R51" s="318" t="s">
        <v>631</v>
      </c>
      <c r="S51" s="318" t="s">
        <v>2396</v>
      </c>
      <c r="T51" s="318" t="s">
        <v>491</v>
      </c>
      <c r="U51" s="318"/>
      <c r="V51" s="318"/>
      <c r="W51" s="318"/>
      <c r="X51" s="318"/>
      <c r="Y51" s="318"/>
      <c r="Z51" s="318"/>
      <c r="AA51" s="318"/>
      <c r="AB51" s="318"/>
      <c r="AC51" s="318" t="s">
        <v>487</v>
      </c>
      <c r="AD51" s="308" t="s">
        <v>2898</v>
      </c>
    </row>
    <row r="52" spans="1:30" s="19" customFormat="1" ht="71.25">
      <c r="A52" s="318" t="s">
        <v>2427</v>
      </c>
      <c r="B52" s="318" t="s">
        <v>55</v>
      </c>
      <c r="C52" s="318" t="s">
        <v>2899</v>
      </c>
      <c r="D52" s="318" t="s">
        <v>2900</v>
      </c>
      <c r="E52" s="318" t="s">
        <v>2901</v>
      </c>
      <c r="F52" s="318" t="s">
        <v>2902</v>
      </c>
      <c r="G52" s="318" t="s">
        <v>2903</v>
      </c>
      <c r="H52" s="318" t="s">
        <v>2904</v>
      </c>
      <c r="I52" s="318" t="s">
        <v>2371</v>
      </c>
      <c r="J52" s="318" t="s">
        <v>2905</v>
      </c>
      <c r="K52" s="308" t="s">
        <v>2906</v>
      </c>
      <c r="L52" s="308" t="s">
        <v>2907</v>
      </c>
      <c r="M52" s="318"/>
      <c r="N52" s="318" t="s">
        <v>487</v>
      </c>
      <c r="O52" s="318" t="s">
        <v>487</v>
      </c>
      <c r="P52" s="318"/>
      <c r="Q52" s="318"/>
      <c r="R52" s="318" t="s">
        <v>572</v>
      </c>
      <c r="S52" s="318" t="s">
        <v>2396</v>
      </c>
      <c r="T52" s="318" t="s">
        <v>2908</v>
      </c>
      <c r="U52" s="318"/>
      <c r="V52" s="318"/>
      <c r="W52" s="318"/>
      <c r="X52" s="318"/>
      <c r="Y52" s="318"/>
      <c r="Z52" s="318"/>
      <c r="AA52" s="318" t="s">
        <v>487</v>
      </c>
      <c r="AB52" s="318"/>
      <c r="AC52" s="318" t="s">
        <v>487</v>
      </c>
      <c r="AD52" s="308" t="s">
        <v>2909</v>
      </c>
    </row>
    <row r="53" spans="1:30" s="19" customFormat="1" ht="28.5">
      <c r="A53" s="318" t="s">
        <v>2427</v>
      </c>
      <c r="B53" s="318" t="s">
        <v>274</v>
      </c>
      <c r="C53" s="318" t="s">
        <v>2910</v>
      </c>
      <c r="D53" s="318" t="s">
        <v>2911</v>
      </c>
      <c r="E53" s="318" t="s">
        <v>2912</v>
      </c>
      <c r="F53" s="318" t="s">
        <v>2913</v>
      </c>
      <c r="G53" s="318" t="s">
        <v>2914</v>
      </c>
      <c r="H53" s="318" t="s">
        <v>2915</v>
      </c>
      <c r="I53" s="318" t="s">
        <v>2916</v>
      </c>
      <c r="J53" s="318" t="s">
        <v>2564</v>
      </c>
      <c r="K53" s="308" t="s">
        <v>2917</v>
      </c>
      <c r="L53" s="318"/>
      <c r="M53" s="321"/>
      <c r="N53" s="318"/>
      <c r="O53" s="318"/>
      <c r="P53" s="318"/>
      <c r="Q53" s="318"/>
      <c r="R53" s="318" t="s">
        <v>631</v>
      </c>
      <c r="S53" s="318" t="s">
        <v>2546</v>
      </c>
      <c r="T53" s="318"/>
      <c r="U53" s="318"/>
      <c r="V53" s="318"/>
      <c r="W53" s="318"/>
      <c r="X53" s="318"/>
      <c r="Y53" s="318"/>
      <c r="Z53" s="318"/>
      <c r="AA53" s="318"/>
      <c r="AB53" s="318"/>
      <c r="AC53" s="318"/>
      <c r="AD53" s="318"/>
    </row>
    <row r="54" spans="1:30" s="19" customFormat="1" ht="20.25" customHeight="1">
      <c r="A54" s="318" t="s">
        <v>2427</v>
      </c>
      <c r="B54" s="318" t="s">
        <v>2509</v>
      </c>
      <c r="C54" s="318" t="s">
        <v>2918</v>
      </c>
      <c r="D54" s="318" t="s">
        <v>2919</v>
      </c>
      <c r="E54" s="318" t="s">
        <v>2920</v>
      </c>
      <c r="F54" s="318" t="s">
        <v>2921</v>
      </c>
      <c r="G54" s="318" t="s">
        <v>2922</v>
      </c>
      <c r="H54" s="318" t="s">
        <v>2923</v>
      </c>
      <c r="I54" s="318" t="s">
        <v>2924</v>
      </c>
      <c r="J54" s="318"/>
      <c r="K54" s="308" t="s">
        <v>2925</v>
      </c>
      <c r="L54" s="318"/>
      <c r="M54" s="318"/>
      <c r="N54" s="318"/>
      <c r="O54" s="318"/>
      <c r="P54" s="318"/>
      <c r="Q54" s="318"/>
      <c r="R54" s="318" t="s">
        <v>631</v>
      </c>
      <c r="S54" s="318" t="s">
        <v>2546</v>
      </c>
      <c r="T54" s="318" t="s">
        <v>2565</v>
      </c>
      <c r="U54" s="318"/>
      <c r="V54" s="318"/>
      <c r="W54" s="318"/>
      <c r="X54" s="318"/>
      <c r="Y54" s="318"/>
      <c r="Z54" s="318"/>
      <c r="AA54" s="318"/>
      <c r="AB54" s="318"/>
      <c r="AC54" s="318"/>
      <c r="AD54" s="318"/>
    </row>
    <row r="55" spans="1:30" s="19" customFormat="1" ht="20.25" customHeight="1">
      <c r="A55" s="318" t="s">
        <v>2427</v>
      </c>
      <c r="B55" s="318" t="s">
        <v>55</v>
      </c>
      <c r="C55" s="318" t="s">
        <v>2926</v>
      </c>
      <c r="D55" s="318" t="s">
        <v>2927</v>
      </c>
      <c r="E55" s="318" t="s">
        <v>2928</v>
      </c>
      <c r="F55" s="318" t="s">
        <v>2929</v>
      </c>
      <c r="G55" s="318" t="s">
        <v>2930</v>
      </c>
      <c r="H55" s="318" t="s">
        <v>2931</v>
      </c>
      <c r="I55" s="318" t="s">
        <v>2932</v>
      </c>
      <c r="J55" s="318"/>
      <c r="K55" s="308" t="s">
        <v>1010</v>
      </c>
      <c r="L55" s="318"/>
      <c r="M55" s="318"/>
      <c r="N55" s="318"/>
      <c r="O55" s="318"/>
      <c r="P55" s="318"/>
      <c r="Q55" s="318"/>
      <c r="R55" s="318" t="s">
        <v>631</v>
      </c>
      <c r="S55" s="318" t="s">
        <v>2546</v>
      </c>
      <c r="T55" s="318"/>
      <c r="U55" s="318"/>
      <c r="V55" s="318"/>
      <c r="W55" s="318"/>
      <c r="X55" s="318"/>
      <c r="Y55" s="318"/>
      <c r="Z55" s="318"/>
      <c r="AA55" s="318"/>
      <c r="AB55" s="318"/>
      <c r="AC55" s="318"/>
      <c r="AD55" s="318"/>
    </row>
    <row r="56" spans="1:30" s="19" customFormat="1" ht="20.25" customHeight="1">
      <c r="A56" s="318" t="s">
        <v>2427</v>
      </c>
      <c r="B56" s="318" t="s">
        <v>2509</v>
      </c>
      <c r="C56" s="318" t="s">
        <v>2933</v>
      </c>
      <c r="D56" s="318" t="s">
        <v>2934</v>
      </c>
      <c r="E56" s="318" t="s">
        <v>2935</v>
      </c>
      <c r="F56" s="318" t="s">
        <v>2936</v>
      </c>
      <c r="G56" s="318" t="s">
        <v>2937</v>
      </c>
      <c r="H56" s="318" t="s">
        <v>2938</v>
      </c>
      <c r="I56" s="318" t="s">
        <v>2939</v>
      </c>
      <c r="J56" s="318"/>
      <c r="K56" s="308" t="s">
        <v>1750</v>
      </c>
      <c r="L56" s="318"/>
      <c r="M56" s="318"/>
      <c r="N56" s="318"/>
      <c r="O56" s="318"/>
      <c r="P56" s="318"/>
      <c r="Q56" s="318"/>
      <c r="R56" s="318" t="s">
        <v>631</v>
      </c>
      <c r="S56" s="318" t="s">
        <v>2527</v>
      </c>
      <c r="T56" s="318"/>
      <c r="U56" s="318"/>
      <c r="V56" s="318"/>
      <c r="W56" s="318"/>
      <c r="X56" s="318"/>
      <c r="Y56" s="318"/>
      <c r="Z56" s="318"/>
      <c r="AA56" s="318"/>
      <c r="AB56" s="318"/>
      <c r="AC56" s="318"/>
      <c r="AD56" s="318"/>
    </row>
    <row r="57" spans="1:30" s="19" customFormat="1" ht="99.75">
      <c r="A57" s="318" t="s">
        <v>2427</v>
      </c>
      <c r="B57" s="318" t="s">
        <v>303</v>
      </c>
      <c r="C57" s="318" t="s">
        <v>2940</v>
      </c>
      <c r="D57" s="318" t="s">
        <v>2941</v>
      </c>
      <c r="E57" s="318" t="s">
        <v>2942</v>
      </c>
      <c r="F57" s="318" t="s">
        <v>2943</v>
      </c>
      <c r="G57" s="318" t="s">
        <v>2944</v>
      </c>
      <c r="H57" s="318" t="s">
        <v>2945</v>
      </c>
      <c r="I57" s="318" t="s">
        <v>2946</v>
      </c>
      <c r="J57" s="318" t="s">
        <v>2947</v>
      </c>
      <c r="K57" s="308" t="s">
        <v>1750</v>
      </c>
      <c r="L57" s="318" t="s">
        <v>2564</v>
      </c>
      <c r="M57" s="318"/>
      <c r="N57" s="318"/>
      <c r="O57" s="318"/>
      <c r="P57" s="318"/>
      <c r="Q57" s="318"/>
      <c r="R57" s="318" t="s">
        <v>631</v>
      </c>
      <c r="S57" s="318" t="s">
        <v>2527</v>
      </c>
      <c r="T57" s="318"/>
      <c r="U57" s="318"/>
      <c r="V57" s="318"/>
      <c r="W57" s="318"/>
      <c r="X57" s="318"/>
      <c r="Y57" s="318"/>
      <c r="Z57" s="318"/>
      <c r="AA57" s="318"/>
      <c r="AB57" s="318"/>
      <c r="AC57" s="318" t="s">
        <v>487</v>
      </c>
      <c r="AD57" s="308" t="s">
        <v>2948</v>
      </c>
    </row>
    <row r="58" spans="1:30" s="19" customFormat="1" ht="213.75">
      <c r="A58" s="318" t="s">
        <v>2427</v>
      </c>
      <c r="B58" s="318" t="s">
        <v>238</v>
      </c>
      <c r="C58" s="318" t="s">
        <v>2949</v>
      </c>
      <c r="D58" s="318" t="s">
        <v>2950</v>
      </c>
      <c r="E58" s="318" t="s">
        <v>2951</v>
      </c>
      <c r="F58" s="318" t="s">
        <v>2952</v>
      </c>
      <c r="G58" s="318" t="s">
        <v>2953</v>
      </c>
      <c r="H58" s="318" t="s">
        <v>2954</v>
      </c>
      <c r="I58" s="318" t="s">
        <v>2371</v>
      </c>
      <c r="J58" s="318" t="s">
        <v>2955</v>
      </c>
      <c r="K58" s="308" t="s">
        <v>2956</v>
      </c>
      <c r="L58" s="353" t="s">
        <v>2690</v>
      </c>
      <c r="M58" s="318"/>
      <c r="N58" s="318" t="s">
        <v>487</v>
      </c>
      <c r="O58" s="318" t="s">
        <v>487</v>
      </c>
      <c r="P58" s="318"/>
      <c r="Q58" s="318"/>
      <c r="R58" s="318" t="s">
        <v>572</v>
      </c>
      <c r="S58" s="318" t="s">
        <v>490</v>
      </c>
      <c r="T58" s="318" t="s">
        <v>2811</v>
      </c>
      <c r="U58" s="318"/>
      <c r="V58" s="318"/>
      <c r="W58" s="318"/>
      <c r="X58" s="318"/>
      <c r="Y58" s="318"/>
      <c r="Z58" s="318"/>
      <c r="AA58" s="318"/>
      <c r="AB58" s="318"/>
      <c r="AC58" s="318" t="s">
        <v>487</v>
      </c>
      <c r="AD58" s="308" t="s">
        <v>2957</v>
      </c>
    </row>
    <row r="59" spans="1:30" s="19" customFormat="1" ht="42.75">
      <c r="A59" s="318" t="s">
        <v>2427</v>
      </c>
      <c r="B59" s="318" t="s">
        <v>2519</v>
      </c>
      <c r="C59" s="318" t="s">
        <v>2958</v>
      </c>
      <c r="D59" s="318" t="s">
        <v>2959</v>
      </c>
      <c r="E59" s="318" t="s">
        <v>2683</v>
      </c>
      <c r="F59" s="318" t="s">
        <v>2960</v>
      </c>
      <c r="G59" s="318" t="s">
        <v>2961</v>
      </c>
      <c r="H59" s="318" t="s">
        <v>2962</v>
      </c>
      <c r="I59" s="318" t="s">
        <v>2963</v>
      </c>
      <c r="J59" s="318"/>
      <c r="K59" s="308" t="s">
        <v>1750</v>
      </c>
      <c r="L59" s="318"/>
      <c r="M59" s="318"/>
      <c r="N59" s="318"/>
      <c r="O59" s="318"/>
      <c r="P59" s="318"/>
      <c r="Q59" s="318"/>
      <c r="R59" s="318" t="s">
        <v>631</v>
      </c>
      <c r="S59" s="318" t="s">
        <v>2527</v>
      </c>
      <c r="T59" s="318"/>
      <c r="U59" s="318"/>
      <c r="V59" s="318"/>
      <c r="W59" s="318"/>
      <c r="X59" s="318"/>
      <c r="Y59" s="318"/>
      <c r="Z59" s="318"/>
      <c r="AA59" s="318"/>
      <c r="AB59" s="318"/>
      <c r="AC59" s="318" t="s">
        <v>487</v>
      </c>
      <c r="AD59" s="308" t="s">
        <v>2964</v>
      </c>
    </row>
    <row r="60" spans="1:30" s="19" customFormat="1" ht="71.25">
      <c r="A60" s="318" t="s">
        <v>2427</v>
      </c>
      <c r="B60" s="318" t="s">
        <v>2519</v>
      </c>
      <c r="C60" s="318" t="s">
        <v>2965</v>
      </c>
      <c r="D60" s="318" t="s">
        <v>2966</v>
      </c>
      <c r="E60" s="318" t="s">
        <v>2967</v>
      </c>
      <c r="F60" s="318" t="s">
        <v>2968</v>
      </c>
      <c r="G60" s="318" t="s">
        <v>2969</v>
      </c>
      <c r="H60" s="318" t="s">
        <v>2970</v>
      </c>
      <c r="I60" s="318" t="s">
        <v>2971</v>
      </c>
      <c r="J60" s="318" t="s">
        <v>2972</v>
      </c>
      <c r="K60" s="308" t="s">
        <v>2973</v>
      </c>
      <c r="L60" s="308" t="s">
        <v>2974</v>
      </c>
      <c r="M60" s="318"/>
      <c r="N60" s="318" t="s">
        <v>487</v>
      </c>
      <c r="O60" s="318" t="s">
        <v>487</v>
      </c>
      <c r="P60" s="318"/>
      <c r="Q60" s="318"/>
      <c r="R60" s="318" t="s">
        <v>1089</v>
      </c>
      <c r="S60" s="318" t="s">
        <v>2396</v>
      </c>
      <c r="T60" s="318" t="s">
        <v>2852</v>
      </c>
      <c r="U60" s="318"/>
      <c r="V60" s="318"/>
      <c r="W60" s="318"/>
      <c r="X60" s="318"/>
      <c r="Y60" s="318"/>
      <c r="Z60" s="318"/>
      <c r="AA60" s="318"/>
      <c r="AB60" s="318"/>
      <c r="AC60" s="318"/>
      <c r="AD60" s="318"/>
    </row>
    <row r="61" spans="1:30" s="157" customFormat="1" ht="185.25">
      <c r="A61" s="308" t="s">
        <v>2427</v>
      </c>
      <c r="B61" s="308" t="s">
        <v>274</v>
      </c>
      <c r="C61" s="308" t="s">
        <v>2975</v>
      </c>
      <c r="D61" s="308" t="s">
        <v>2976</v>
      </c>
      <c r="E61" s="308" t="s">
        <v>2977</v>
      </c>
      <c r="F61" s="308" t="s">
        <v>2978</v>
      </c>
      <c r="G61" s="308" t="s">
        <v>2979</v>
      </c>
      <c r="H61" s="308" t="s">
        <v>2980</v>
      </c>
      <c r="I61" s="308" t="s">
        <v>2981</v>
      </c>
      <c r="J61" s="308" t="s">
        <v>2982</v>
      </c>
      <c r="K61" s="308" t="s">
        <v>2983</v>
      </c>
      <c r="L61" s="308" t="s">
        <v>2984</v>
      </c>
      <c r="M61" s="308" t="s">
        <v>2985</v>
      </c>
      <c r="N61" s="308" t="s">
        <v>487</v>
      </c>
      <c r="O61" s="308" t="s">
        <v>487</v>
      </c>
      <c r="P61" s="308" t="s">
        <v>487</v>
      </c>
      <c r="Q61" s="308" t="s">
        <v>487</v>
      </c>
      <c r="R61" s="308" t="s">
        <v>383</v>
      </c>
      <c r="S61" s="308" t="s">
        <v>490</v>
      </c>
      <c r="T61" s="308" t="s">
        <v>2986</v>
      </c>
      <c r="U61" s="308" t="s">
        <v>487</v>
      </c>
      <c r="V61" s="308" t="s">
        <v>2987</v>
      </c>
      <c r="W61" s="308" t="s">
        <v>487</v>
      </c>
      <c r="X61" s="308" t="s">
        <v>2987</v>
      </c>
      <c r="Y61" s="308" t="s">
        <v>487</v>
      </c>
      <c r="Z61" s="308" t="s">
        <v>2988</v>
      </c>
      <c r="AA61" s="308" t="s">
        <v>487</v>
      </c>
      <c r="AB61" s="308" t="s">
        <v>2989</v>
      </c>
      <c r="AC61" s="308" t="s">
        <v>395</v>
      </c>
      <c r="AD61" s="308" t="s">
        <v>2989</v>
      </c>
    </row>
    <row r="62" spans="1:30" s="19" customFormat="1" ht="142.5">
      <c r="A62" s="318" t="s">
        <v>2427</v>
      </c>
      <c r="B62" s="318" t="s">
        <v>55</v>
      </c>
      <c r="C62" s="318" t="s">
        <v>2990</v>
      </c>
      <c r="D62" s="318" t="s">
        <v>2991</v>
      </c>
      <c r="E62" s="318" t="s">
        <v>2992</v>
      </c>
      <c r="F62" s="318" t="s">
        <v>2993</v>
      </c>
      <c r="G62" s="318" t="s">
        <v>2994</v>
      </c>
      <c r="H62" s="318" t="s">
        <v>2995</v>
      </c>
      <c r="I62" s="318" t="s">
        <v>2996</v>
      </c>
      <c r="J62" s="318" t="s">
        <v>2997</v>
      </c>
      <c r="K62" s="308" t="s">
        <v>2998</v>
      </c>
      <c r="L62" s="308" t="s">
        <v>802</v>
      </c>
      <c r="M62" s="318"/>
      <c r="N62" s="318" t="s">
        <v>487</v>
      </c>
      <c r="O62" s="318" t="s">
        <v>487</v>
      </c>
      <c r="P62" s="318"/>
      <c r="Q62" s="318"/>
      <c r="R62" s="318" t="s">
        <v>572</v>
      </c>
      <c r="S62" s="318" t="s">
        <v>2396</v>
      </c>
      <c r="T62" s="318" t="s">
        <v>2999</v>
      </c>
      <c r="U62" s="318"/>
      <c r="V62" s="318"/>
      <c r="W62" s="318"/>
      <c r="X62" s="318"/>
      <c r="Y62" s="318"/>
      <c r="Z62" s="318"/>
      <c r="AA62" s="318"/>
      <c r="AB62" s="318"/>
      <c r="AC62" s="318" t="s">
        <v>487</v>
      </c>
      <c r="AD62" s="308" t="s">
        <v>3000</v>
      </c>
    </row>
    <row r="63" spans="1:30" s="19" customFormat="1" ht="20.25" customHeight="1">
      <c r="A63" s="318" t="s">
        <v>2427</v>
      </c>
      <c r="B63" s="318" t="s">
        <v>303</v>
      </c>
      <c r="C63" s="318" t="s">
        <v>3001</v>
      </c>
      <c r="D63" s="318" t="s">
        <v>3002</v>
      </c>
      <c r="E63" s="318" t="s">
        <v>3003</v>
      </c>
      <c r="F63" s="318" t="s">
        <v>3004</v>
      </c>
      <c r="G63" s="318" t="s">
        <v>3005</v>
      </c>
      <c r="H63" s="318" t="s">
        <v>3006</v>
      </c>
      <c r="I63" s="318" t="s">
        <v>3007</v>
      </c>
      <c r="J63" s="318" t="s">
        <v>3008</v>
      </c>
      <c r="K63" s="308" t="s">
        <v>3009</v>
      </c>
      <c r="L63" s="318" t="s">
        <v>3010</v>
      </c>
      <c r="M63" s="318"/>
      <c r="N63" s="318"/>
      <c r="O63" s="318"/>
      <c r="P63" s="318"/>
      <c r="Q63" s="318"/>
      <c r="R63" s="318" t="s">
        <v>631</v>
      </c>
      <c r="S63" s="318" t="s">
        <v>2527</v>
      </c>
      <c r="T63" s="318"/>
      <c r="U63" s="318"/>
      <c r="V63" s="318"/>
      <c r="W63" s="318"/>
      <c r="X63" s="318"/>
      <c r="Y63" s="318"/>
      <c r="Z63" s="318"/>
      <c r="AA63" s="318"/>
      <c r="AB63" s="318"/>
      <c r="AC63" s="318"/>
      <c r="AD63" s="318"/>
    </row>
    <row r="64" spans="1:30" s="19" customFormat="1" ht="71.25">
      <c r="A64" s="318" t="s">
        <v>2427</v>
      </c>
      <c r="B64" s="318" t="s">
        <v>2509</v>
      </c>
      <c r="C64" s="318" t="s">
        <v>3011</v>
      </c>
      <c r="D64" s="318" t="s">
        <v>3012</v>
      </c>
      <c r="E64" s="318" t="s">
        <v>2935</v>
      </c>
      <c r="F64" s="318" t="s">
        <v>3013</v>
      </c>
      <c r="G64" s="318" t="s">
        <v>3014</v>
      </c>
      <c r="H64" s="318" t="s">
        <v>3015</v>
      </c>
      <c r="I64" s="318" t="s">
        <v>3016</v>
      </c>
      <c r="J64" s="318"/>
      <c r="K64" s="308" t="s">
        <v>1750</v>
      </c>
      <c r="L64" s="318"/>
      <c r="M64" s="318"/>
      <c r="N64" s="318"/>
      <c r="O64" s="318"/>
      <c r="P64" s="318"/>
      <c r="Q64" s="318"/>
      <c r="R64" s="318" t="s">
        <v>631</v>
      </c>
      <c r="S64" s="318" t="s">
        <v>2527</v>
      </c>
      <c r="T64" s="318"/>
      <c r="U64" s="318"/>
      <c r="V64" s="318"/>
      <c r="W64" s="318"/>
      <c r="X64" s="318"/>
      <c r="Y64" s="318"/>
      <c r="Z64" s="318"/>
      <c r="AA64" s="318"/>
      <c r="AB64" s="318"/>
      <c r="AC64" s="318" t="s">
        <v>487</v>
      </c>
      <c r="AD64" s="308" t="s">
        <v>3017</v>
      </c>
    </row>
    <row r="65" spans="1:30" s="19" customFormat="1" ht="20.25" customHeight="1">
      <c r="A65" s="318" t="s">
        <v>2427</v>
      </c>
      <c r="B65" s="318" t="s">
        <v>303</v>
      </c>
      <c r="C65" s="318" t="s">
        <v>3018</v>
      </c>
      <c r="D65" s="318" t="s">
        <v>3019</v>
      </c>
      <c r="E65" s="318" t="s">
        <v>3020</v>
      </c>
      <c r="F65" s="318" t="s">
        <v>3021</v>
      </c>
      <c r="G65" s="318" t="s">
        <v>3022</v>
      </c>
      <c r="H65" s="318" t="s">
        <v>3023</v>
      </c>
      <c r="I65" s="318" t="s">
        <v>3007</v>
      </c>
      <c r="J65" s="318" t="s">
        <v>3008</v>
      </c>
      <c r="K65" s="308" t="s">
        <v>3024</v>
      </c>
      <c r="L65" s="318" t="s">
        <v>3010</v>
      </c>
      <c r="M65" s="318"/>
      <c r="N65" s="318"/>
      <c r="O65" s="318"/>
      <c r="P65" s="318"/>
      <c r="Q65" s="318"/>
      <c r="R65" s="318" t="s">
        <v>631</v>
      </c>
      <c r="S65" s="318" t="s">
        <v>2527</v>
      </c>
      <c r="T65" s="318"/>
      <c r="U65" s="318"/>
      <c r="V65" s="318"/>
      <c r="W65" s="318"/>
      <c r="X65" s="318"/>
      <c r="Y65" s="318"/>
      <c r="Z65" s="318"/>
      <c r="AA65" s="318"/>
      <c r="AB65" s="318"/>
      <c r="AC65" s="318"/>
      <c r="AD65" s="318"/>
    </row>
    <row r="66" spans="1:30" s="19" customFormat="1" ht="57">
      <c r="A66" s="318" t="s">
        <v>2427</v>
      </c>
      <c r="B66" s="318" t="s">
        <v>2509</v>
      </c>
      <c r="C66" s="318" t="s">
        <v>3025</v>
      </c>
      <c r="D66" s="318" t="s">
        <v>3026</v>
      </c>
      <c r="E66" s="318" t="s">
        <v>3027</v>
      </c>
      <c r="F66" s="318" t="s">
        <v>3028</v>
      </c>
      <c r="G66" s="318" t="s">
        <v>3029</v>
      </c>
      <c r="H66" s="318" t="s">
        <v>3030</v>
      </c>
      <c r="I66" s="318" t="s">
        <v>3031</v>
      </c>
      <c r="J66" s="318" t="s">
        <v>3032</v>
      </c>
      <c r="K66" s="308" t="s">
        <v>3033</v>
      </c>
      <c r="L66" s="308" t="s">
        <v>802</v>
      </c>
      <c r="M66" s="318"/>
      <c r="N66" s="318" t="s">
        <v>487</v>
      </c>
      <c r="O66" s="318"/>
      <c r="P66" s="318"/>
      <c r="Q66" s="318"/>
      <c r="R66" s="318" t="s">
        <v>631</v>
      </c>
      <c r="S66" s="318" t="s">
        <v>490</v>
      </c>
      <c r="T66" s="318" t="s">
        <v>491</v>
      </c>
      <c r="U66" s="318"/>
      <c r="V66" s="318"/>
      <c r="W66" s="318"/>
      <c r="X66" s="318"/>
      <c r="Y66" s="318"/>
      <c r="Z66" s="318"/>
      <c r="AA66" s="318"/>
      <c r="AB66" s="318"/>
      <c r="AC66" s="318" t="s">
        <v>487</v>
      </c>
      <c r="AD66" s="308" t="s">
        <v>2439</v>
      </c>
    </row>
    <row r="67" spans="1:30" s="19" customFormat="1" ht="20.25" customHeight="1">
      <c r="A67" s="318" t="s">
        <v>2427</v>
      </c>
      <c r="B67" s="318" t="s">
        <v>2509</v>
      </c>
      <c r="C67" s="318" t="s">
        <v>3034</v>
      </c>
      <c r="D67" s="318" t="s">
        <v>3035</v>
      </c>
      <c r="E67" s="318" t="s">
        <v>3036</v>
      </c>
      <c r="F67" s="318" t="s">
        <v>3037</v>
      </c>
      <c r="G67" s="318" t="s">
        <v>3038</v>
      </c>
      <c r="H67" s="318" t="s">
        <v>3039</v>
      </c>
      <c r="I67" s="318" t="s">
        <v>3040</v>
      </c>
      <c r="J67" s="318" t="s">
        <v>3041</v>
      </c>
      <c r="K67" s="308" t="s">
        <v>3042</v>
      </c>
      <c r="L67" s="318"/>
      <c r="M67" s="318"/>
      <c r="N67" s="318"/>
      <c r="O67" s="318"/>
      <c r="P67" s="318"/>
      <c r="Q67" s="318"/>
      <c r="R67" s="318" t="s">
        <v>631</v>
      </c>
      <c r="S67" s="318" t="s">
        <v>2546</v>
      </c>
      <c r="T67" s="318"/>
      <c r="U67" s="318"/>
      <c r="V67" s="318"/>
      <c r="W67" s="318"/>
      <c r="X67" s="318"/>
      <c r="Y67" s="318"/>
      <c r="Z67" s="318"/>
      <c r="AA67" s="318"/>
      <c r="AB67" s="318"/>
      <c r="AC67" s="318"/>
      <c r="AD67" s="318"/>
    </row>
    <row r="68" spans="1:30" s="19" customFormat="1" ht="20.25" customHeight="1">
      <c r="A68" s="318" t="s">
        <v>2427</v>
      </c>
      <c r="B68" s="318" t="s">
        <v>2509</v>
      </c>
      <c r="C68" s="318" t="s">
        <v>3043</v>
      </c>
      <c r="D68" s="318" t="s">
        <v>3044</v>
      </c>
      <c r="E68" s="318" t="s">
        <v>3045</v>
      </c>
      <c r="F68" s="318" t="s">
        <v>3046</v>
      </c>
      <c r="G68" s="318" t="s">
        <v>3047</v>
      </c>
      <c r="H68" s="318" t="s">
        <v>3048</v>
      </c>
      <c r="I68" s="318" t="s">
        <v>3049</v>
      </c>
      <c r="J68" s="318" t="s">
        <v>3050</v>
      </c>
      <c r="K68" s="308" t="s">
        <v>1750</v>
      </c>
      <c r="L68" s="318" t="s">
        <v>802</v>
      </c>
      <c r="M68" s="318"/>
      <c r="N68" s="318"/>
      <c r="O68" s="318"/>
      <c r="P68" s="318"/>
      <c r="Q68" s="318"/>
      <c r="R68" s="318" t="s">
        <v>631</v>
      </c>
      <c r="S68" s="318" t="s">
        <v>2527</v>
      </c>
      <c r="T68" s="318"/>
      <c r="U68" s="318"/>
      <c r="V68" s="318"/>
      <c r="W68" s="318"/>
      <c r="X68" s="318"/>
      <c r="Y68" s="318"/>
      <c r="Z68" s="318"/>
      <c r="AA68" s="318"/>
      <c r="AB68" s="318"/>
      <c r="AC68" s="318"/>
      <c r="AD68" s="318"/>
    </row>
    <row r="69" spans="1:30" s="19" customFormat="1" ht="20.25" customHeight="1">
      <c r="A69" s="318" t="s">
        <v>2427</v>
      </c>
      <c r="B69" s="318" t="s">
        <v>303</v>
      </c>
      <c r="C69" s="318" t="s">
        <v>3051</v>
      </c>
      <c r="D69" s="318" t="s">
        <v>3052</v>
      </c>
      <c r="E69" s="318" t="s">
        <v>3053</v>
      </c>
      <c r="F69" s="318" t="s">
        <v>3054</v>
      </c>
      <c r="G69" s="318" t="s">
        <v>3055</v>
      </c>
      <c r="H69" s="318" t="s">
        <v>3056</v>
      </c>
      <c r="I69" s="318" t="s">
        <v>3007</v>
      </c>
      <c r="J69" s="318" t="s">
        <v>3008</v>
      </c>
      <c r="K69" s="308" t="s">
        <v>3057</v>
      </c>
      <c r="L69" s="318" t="s">
        <v>3010</v>
      </c>
      <c r="M69" s="318"/>
      <c r="N69" s="318"/>
      <c r="O69" s="318"/>
      <c r="P69" s="318"/>
      <c r="Q69" s="318"/>
      <c r="R69" s="318" t="s">
        <v>631</v>
      </c>
      <c r="S69" s="318" t="s">
        <v>2527</v>
      </c>
      <c r="T69" s="318"/>
      <c r="U69" s="318"/>
      <c r="V69" s="318"/>
      <c r="W69" s="318"/>
      <c r="X69" s="318"/>
      <c r="Y69" s="318"/>
      <c r="Z69" s="318"/>
      <c r="AA69" s="318"/>
      <c r="AB69" s="318"/>
      <c r="AC69" s="318"/>
      <c r="AD69" s="318"/>
    </row>
    <row r="70" spans="1:30" s="19" customFormat="1" ht="20.25" customHeight="1">
      <c r="A70" s="318" t="s">
        <v>2427</v>
      </c>
      <c r="B70" s="318" t="s">
        <v>303</v>
      </c>
      <c r="C70" s="318" t="s">
        <v>3058</v>
      </c>
      <c r="D70" s="318" t="s">
        <v>3059</v>
      </c>
      <c r="E70" s="318" t="s">
        <v>3060</v>
      </c>
      <c r="F70" s="318" t="s">
        <v>3061</v>
      </c>
      <c r="G70" s="318" t="s">
        <v>3062</v>
      </c>
      <c r="H70" s="318" t="s">
        <v>3063</v>
      </c>
      <c r="I70" s="318" t="s">
        <v>3064</v>
      </c>
      <c r="J70" s="318" t="s">
        <v>3065</v>
      </c>
      <c r="K70" s="308" t="s">
        <v>2490</v>
      </c>
      <c r="L70" s="318"/>
      <c r="M70" s="318"/>
      <c r="N70" s="318"/>
      <c r="O70" s="318"/>
      <c r="P70" s="318"/>
      <c r="Q70" s="318"/>
      <c r="R70" s="318" t="s">
        <v>631</v>
      </c>
      <c r="S70" s="318" t="s">
        <v>2527</v>
      </c>
      <c r="T70" s="318"/>
      <c r="U70" s="318" t="s">
        <v>487</v>
      </c>
      <c r="V70" s="318" t="s">
        <v>3066</v>
      </c>
      <c r="W70" s="318"/>
      <c r="X70" s="318"/>
      <c r="Y70" s="318"/>
      <c r="Z70" s="318"/>
      <c r="AA70" s="318"/>
      <c r="AB70" s="318"/>
      <c r="AC70" s="318"/>
      <c r="AD70" s="318"/>
    </row>
    <row r="71" spans="1:30" s="19" customFormat="1" ht="20.25" customHeight="1">
      <c r="A71" s="318" t="s">
        <v>2427</v>
      </c>
      <c r="B71" s="318" t="s">
        <v>303</v>
      </c>
      <c r="C71" s="318" t="s">
        <v>3067</v>
      </c>
      <c r="D71" s="318" t="s">
        <v>3068</v>
      </c>
      <c r="E71" s="318" t="s">
        <v>3069</v>
      </c>
      <c r="F71" s="318" t="s">
        <v>3070</v>
      </c>
      <c r="G71" s="318" t="s">
        <v>3071</v>
      </c>
      <c r="H71" s="318" t="s">
        <v>3072</v>
      </c>
      <c r="I71" s="318" t="s">
        <v>3073</v>
      </c>
      <c r="J71" s="318" t="s">
        <v>3074</v>
      </c>
      <c r="K71" s="308" t="s">
        <v>3075</v>
      </c>
      <c r="L71" s="318"/>
      <c r="M71" s="318" t="s">
        <v>3076</v>
      </c>
      <c r="N71" s="318"/>
      <c r="O71" s="318"/>
      <c r="P71" s="318"/>
      <c r="Q71" s="318"/>
      <c r="R71" s="318" t="s">
        <v>631</v>
      </c>
      <c r="S71" s="318" t="s">
        <v>2546</v>
      </c>
      <c r="T71" s="318"/>
      <c r="U71" s="318"/>
      <c r="V71" s="318"/>
      <c r="W71" s="318"/>
      <c r="X71" s="318"/>
      <c r="Y71" s="318"/>
      <c r="Z71" s="318"/>
      <c r="AA71" s="318"/>
      <c r="AB71" s="318"/>
      <c r="AC71" s="318" t="s">
        <v>487</v>
      </c>
      <c r="AD71" s="318" t="s">
        <v>3077</v>
      </c>
    </row>
    <row r="72" spans="1:30" s="19" customFormat="1" ht="20.25" customHeight="1">
      <c r="A72" s="318" t="s">
        <v>2427</v>
      </c>
      <c r="B72" s="318" t="s">
        <v>274</v>
      </c>
      <c r="C72" s="318" t="s">
        <v>3078</v>
      </c>
      <c r="D72" s="318" t="s">
        <v>3079</v>
      </c>
      <c r="E72" s="318" t="s">
        <v>3080</v>
      </c>
      <c r="F72" s="318" t="s">
        <v>3081</v>
      </c>
      <c r="G72" s="318" t="s">
        <v>3082</v>
      </c>
      <c r="H72" s="318" t="s">
        <v>3083</v>
      </c>
      <c r="I72" s="318" t="s">
        <v>3084</v>
      </c>
      <c r="J72" s="318"/>
      <c r="K72" s="308" t="s">
        <v>3085</v>
      </c>
      <c r="L72" s="318"/>
      <c r="M72" s="318"/>
      <c r="N72" s="318"/>
      <c r="O72" s="318"/>
      <c r="P72" s="318"/>
      <c r="Q72" s="318"/>
      <c r="R72" s="318" t="s">
        <v>631</v>
      </c>
      <c r="S72" s="318" t="s">
        <v>2546</v>
      </c>
      <c r="T72" s="318"/>
      <c r="U72" s="318"/>
      <c r="V72" s="318"/>
      <c r="W72" s="318"/>
      <c r="X72" s="318"/>
      <c r="Y72" s="318"/>
      <c r="Z72" s="318"/>
      <c r="AA72" s="318"/>
      <c r="AB72" s="318"/>
      <c r="AC72" s="318"/>
      <c r="AD72" s="318"/>
    </row>
    <row r="73" spans="1:30" s="112" customFormat="1" ht="114">
      <c r="A73" s="318" t="s">
        <v>2427</v>
      </c>
      <c r="B73" s="318" t="s">
        <v>274</v>
      </c>
      <c r="C73" s="318" t="s">
        <v>3086</v>
      </c>
      <c r="D73" s="318" t="s">
        <v>3087</v>
      </c>
      <c r="E73" s="318" t="s">
        <v>3088</v>
      </c>
      <c r="F73" s="318" t="s">
        <v>3089</v>
      </c>
      <c r="G73" s="318" t="s">
        <v>3090</v>
      </c>
      <c r="H73" s="318" t="s">
        <v>3091</v>
      </c>
      <c r="I73" s="318" t="s">
        <v>3092</v>
      </c>
      <c r="J73" s="318" t="s">
        <v>3093</v>
      </c>
      <c r="K73" s="31" t="s">
        <v>3094</v>
      </c>
      <c r="L73" s="308" t="s">
        <v>3095</v>
      </c>
      <c r="M73" s="308" t="s">
        <v>3096</v>
      </c>
      <c r="N73" s="318" t="s">
        <v>487</v>
      </c>
      <c r="O73" s="318" t="s">
        <v>395</v>
      </c>
      <c r="P73" s="318"/>
      <c r="Q73" s="318"/>
      <c r="R73" s="318" t="s">
        <v>572</v>
      </c>
      <c r="S73" s="318" t="s">
        <v>490</v>
      </c>
      <c r="T73" s="318" t="s">
        <v>3097</v>
      </c>
      <c r="U73" s="318"/>
      <c r="V73" s="318"/>
      <c r="W73" s="318"/>
      <c r="X73" s="318"/>
      <c r="Y73" s="318"/>
      <c r="Z73" s="318"/>
      <c r="AA73" s="318" t="s">
        <v>487</v>
      </c>
      <c r="AB73" s="308" t="s">
        <v>3098</v>
      </c>
      <c r="AC73" s="318" t="s">
        <v>395</v>
      </c>
      <c r="AD73" s="318" t="s">
        <v>3099</v>
      </c>
    </row>
    <row r="74" spans="1:30" s="19" customFormat="1" ht="20.25" customHeight="1">
      <c r="A74" s="318" t="s">
        <v>2427</v>
      </c>
      <c r="B74" s="318" t="s">
        <v>2509</v>
      </c>
      <c r="C74" s="318" t="s">
        <v>3100</v>
      </c>
      <c r="D74" s="318" t="s">
        <v>3101</v>
      </c>
      <c r="E74" s="318" t="s">
        <v>3102</v>
      </c>
      <c r="F74" s="318" t="s">
        <v>3103</v>
      </c>
      <c r="G74" s="318" t="s">
        <v>3104</v>
      </c>
      <c r="H74" s="318" t="s">
        <v>3105</v>
      </c>
      <c r="I74" s="318" t="s">
        <v>3106</v>
      </c>
      <c r="J74" s="318" t="s">
        <v>3107</v>
      </c>
      <c r="K74" s="308" t="s">
        <v>3108</v>
      </c>
      <c r="L74" s="318"/>
      <c r="M74" s="318"/>
      <c r="N74" s="318"/>
      <c r="O74" s="318"/>
      <c r="P74" s="318"/>
      <c r="Q74" s="318"/>
      <c r="R74" s="318" t="s">
        <v>631</v>
      </c>
      <c r="S74" s="318" t="s">
        <v>2546</v>
      </c>
      <c r="T74" s="318"/>
      <c r="U74" s="318"/>
      <c r="V74" s="318"/>
      <c r="W74" s="318"/>
      <c r="X74" s="318"/>
      <c r="Y74" s="318"/>
      <c r="Z74" s="318"/>
      <c r="AA74" s="318"/>
      <c r="AB74" s="318"/>
      <c r="AC74" s="318"/>
      <c r="AD74" s="318"/>
    </row>
    <row r="75" spans="1:30" s="19" customFormat="1" ht="20.25" customHeight="1">
      <c r="A75" s="318" t="s">
        <v>2427</v>
      </c>
      <c r="B75" s="318" t="s">
        <v>274</v>
      </c>
      <c r="C75" s="318" t="s">
        <v>3109</v>
      </c>
      <c r="D75" s="318" t="s">
        <v>3110</v>
      </c>
      <c r="E75" s="318" t="s">
        <v>3111</v>
      </c>
      <c r="F75" s="318" t="s">
        <v>3112</v>
      </c>
      <c r="G75" s="318" t="s">
        <v>3113</v>
      </c>
      <c r="H75" s="318" t="s">
        <v>3114</v>
      </c>
      <c r="I75" s="318" t="s">
        <v>3115</v>
      </c>
      <c r="J75" s="318" t="s">
        <v>3116</v>
      </c>
      <c r="K75" s="308" t="s">
        <v>3117</v>
      </c>
      <c r="L75" s="318"/>
      <c r="M75" s="318"/>
      <c r="N75" s="318"/>
      <c r="O75" s="318"/>
      <c r="P75" s="318"/>
      <c r="Q75" s="318"/>
      <c r="R75" s="318" t="s">
        <v>631</v>
      </c>
      <c r="S75" s="318" t="s">
        <v>2546</v>
      </c>
      <c r="T75" s="318"/>
      <c r="U75" s="318"/>
      <c r="V75" s="318"/>
      <c r="W75" s="318"/>
      <c r="X75" s="318"/>
      <c r="Y75" s="318"/>
      <c r="Z75" s="318"/>
      <c r="AA75" s="318"/>
      <c r="AB75" s="318"/>
      <c r="AC75" s="318"/>
      <c r="AD75" s="318"/>
    </row>
    <row r="76" spans="1:30" s="19" customFormat="1" ht="20.25" customHeight="1">
      <c r="A76" s="318" t="s">
        <v>2427</v>
      </c>
      <c r="B76" s="318" t="s">
        <v>2509</v>
      </c>
      <c r="C76" s="318" t="s">
        <v>3118</v>
      </c>
      <c r="D76" s="318" t="s">
        <v>3119</v>
      </c>
      <c r="E76" s="318" t="s">
        <v>3120</v>
      </c>
      <c r="F76" s="318" t="s">
        <v>3121</v>
      </c>
      <c r="G76" s="318" t="s">
        <v>3122</v>
      </c>
      <c r="H76" s="318" t="s">
        <v>3123</v>
      </c>
      <c r="I76" s="318" t="s">
        <v>3124</v>
      </c>
      <c r="J76" s="318" t="s">
        <v>3125</v>
      </c>
      <c r="K76" s="308" t="s">
        <v>3126</v>
      </c>
      <c r="L76" s="318"/>
      <c r="M76" s="318"/>
      <c r="N76" s="318"/>
      <c r="O76" s="318"/>
      <c r="P76" s="318"/>
      <c r="Q76" s="318"/>
      <c r="R76" s="318" t="s">
        <v>621</v>
      </c>
      <c r="S76" s="318" t="s">
        <v>3127</v>
      </c>
      <c r="T76" s="318" t="s">
        <v>2565</v>
      </c>
      <c r="U76" s="318"/>
      <c r="V76" s="318"/>
      <c r="W76" s="318"/>
      <c r="X76" s="318"/>
      <c r="Y76" s="318"/>
      <c r="Z76" s="318"/>
      <c r="AA76" s="318"/>
      <c r="AB76" s="318"/>
      <c r="AC76" s="318" t="s">
        <v>487</v>
      </c>
      <c r="AD76" s="318" t="s">
        <v>3128</v>
      </c>
    </row>
    <row r="77" spans="1:30" s="19" customFormat="1" ht="28.5">
      <c r="A77" s="318" t="s">
        <v>2427</v>
      </c>
      <c r="B77" s="318" t="s">
        <v>55</v>
      </c>
      <c r="C77" s="318" t="s">
        <v>3129</v>
      </c>
      <c r="D77" s="318" t="s">
        <v>3130</v>
      </c>
      <c r="E77" s="318" t="s">
        <v>3131</v>
      </c>
      <c r="F77" s="318" t="s">
        <v>3132</v>
      </c>
      <c r="G77" s="318" t="s">
        <v>3133</v>
      </c>
      <c r="H77" s="318" t="s">
        <v>3134</v>
      </c>
      <c r="I77" s="318" t="s">
        <v>3135</v>
      </c>
      <c r="J77" s="318" t="s">
        <v>3136</v>
      </c>
      <c r="K77" s="308" t="s">
        <v>3137</v>
      </c>
      <c r="L77" s="318" t="s">
        <v>503</v>
      </c>
      <c r="M77" s="318"/>
      <c r="N77" s="318"/>
      <c r="O77" s="318"/>
      <c r="P77" s="318"/>
      <c r="Q77" s="318"/>
      <c r="R77" s="318" t="s">
        <v>386</v>
      </c>
      <c r="S77" s="318" t="s">
        <v>490</v>
      </c>
      <c r="T77" s="318" t="s">
        <v>388</v>
      </c>
      <c r="U77" s="318"/>
      <c r="V77" s="318"/>
      <c r="W77" s="318"/>
      <c r="X77" s="318"/>
      <c r="Y77" s="318"/>
      <c r="Z77" s="318"/>
      <c r="AA77" s="318"/>
      <c r="AB77" s="318"/>
      <c r="AC77" s="318" t="s">
        <v>487</v>
      </c>
      <c r="AD77" s="318" t="s">
        <v>3138</v>
      </c>
    </row>
    <row r="78" spans="1:30" s="20" customFormat="1" ht="57">
      <c r="A78" s="318" t="s">
        <v>2427</v>
      </c>
      <c r="B78" s="318" t="s">
        <v>238</v>
      </c>
      <c r="C78" s="318" t="s">
        <v>3139</v>
      </c>
      <c r="D78" s="318" t="s">
        <v>3140</v>
      </c>
      <c r="E78" s="318" t="s">
        <v>3141</v>
      </c>
      <c r="F78" s="318" t="s">
        <v>3142</v>
      </c>
      <c r="G78" s="356" t="s">
        <v>3143</v>
      </c>
      <c r="H78" s="318" t="s">
        <v>3144</v>
      </c>
      <c r="I78" s="318" t="s">
        <v>3145</v>
      </c>
      <c r="J78" s="318" t="s">
        <v>3146</v>
      </c>
      <c r="K78" s="308" t="s">
        <v>3147</v>
      </c>
      <c r="L78" s="353" t="s">
        <v>2702</v>
      </c>
      <c r="M78" s="353" t="s">
        <v>3148</v>
      </c>
      <c r="N78" s="318"/>
      <c r="O78" s="318"/>
      <c r="P78" s="318"/>
      <c r="Q78" s="318"/>
      <c r="R78" s="318" t="s">
        <v>386</v>
      </c>
      <c r="S78" s="318" t="s">
        <v>3149</v>
      </c>
      <c r="T78" s="318"/>
      <c r="U78" s="318"/>
      <c r="V78" s="318"/>
      <c r="W78" s="318"/>
      <c r="X78" s="318"/>
      <c r="Y78" s="318"/>
      <c r="Z78" s="318"/>
      <c r="AA78" s="318"/>
      <c r="AB78" s="318"/>
      <c r="AC78" s="318"/>
      <c r="AD78" s="318"/>
    </row>
    <row r="79" spans="1:30" s="19" customFormat="1" ht="57">
      <c r="A79" s="318" t="s">
        <v>2427</v>
      </c>
      <c r="B79" s="318" t="s">
        <v>238</v>
      </c>
      <c r="C79" s="318" t="s">
        <v>3150</v>
      </c>
      <c r="D79" s="318" t="s">
        <v>3151</v>
      </c>
      <c r="E79" s="318" t="s">
        <v>3152</v>
      </c>
      <c r="F79" s="318" t="s">
        <v>3153</v>
      </c>
      <c r="G79" s="318" t="s">
        <v>3154</v>
      </c>
      <c r="H79" s="318" t="s">
        <v>3155</v>
      </c>
      <c r="I79" s="318" t="s">
        <v>3156</v>
      </c>
      <c r="J79" s="318" t="s">
        <v>3157</v>
      </c>
      <c r="K79" s="308" t="s">
        <v>3158</v>
      </c>
      <c r="L79" s="308" t="s">
        <v>3159</v>
      </c>
      <c r="M79" s="308" t="s">
        <v>2985</v>
      </c>
      <c r="N79" s="318" t="s">
        <v>487</v>
      </c>
      <c r="O79" s="318"/>
      <c r="P79" s="318"/>
      <c r="Q79" s="318"/>
      <c r="R79" s="318" t="s">
        <v>383</v>
      </c>
      <c r="S79" s="318" t="s">
        <v>384</v>
      </c>
      <c r="T79" s="318" t="s">
        <v>3160</v>
      </c>
      <c r="U79" s="318"/>
      <c r="V79" s="318"/>
      <c r="W79" s="318"/>
      <c r="X79" s="318"/>
      <c r="Y79" s="318"/>
      <c r="Z79" s="318"/>
      <c r="AA79" s="318"/>
      <c r="AB79" s="318"/>
      <c r="AC79" s="318" t="s">
        <v>487</v>
      </c>
      <c r="AD79" s="318" t="s">
        <v>3161</v>
      </c>
    </row>
    <row r="80" spans="1:30" s="24" customFormat="1" ht="20.25" customHeight="1">
      <c r="A80" s="318" t="s">
        <v>2427</v>
      </c>
      <c r="B80" s="318" t="s">
        <v>149</v>
      </c>
      <c r="C80" s="318" t="s">
        <v>3162</v>
      </c>
      <c r="D80" s="318" t="s">
        <v>3163</v>
      </c>
      <c r="E80" s="318" t="s">
        <v>3164</v>
      </c>
      <c r="F80" s="318" t="s">
        <v>3165</v>
      </c>
      <c r="G80" s="318" t="s">
        <v>3166</v>
      </c>
      <c r="H80" s="318" t="s">
        <v>3167</v>
      </c>
      <c r="I80" s="318" t="s">
        <v>3168</v>
      </c>
      <c r="J80" s="318" t="s">
        <v>3169</v>
      </c>
      <c r="K80" s="308" t="s">
        <v>3170</v>
      </c>
      <c r="L80" s="318" t="s">
        <v>3171</v>
      </c>
      <c r="M80" s="318"/>
      <c r="N80" s="318"/>
      <c r="O80" s="318"/>
      <c r="P80" s="318"/>
      <c r="Q80" s="318"/>
      <c r="R80" s="318" t="s">
        <v>386</v>
      </c>
      <c r="S80" s="318" t="s">
        <v>3172</v>
      </c>
      <c r="T80" s="318"/>
      <c r="U80" s="318"/>
      <c r="V80" s="318"/>
      <c r="W80" s="318"/>
      <c r="X80" s="318"/>
      <c r="Y80" s="318" t="s">
        <v>487</v>
      </c>
      <c r="Z80" s="318" t="s">
        <v>3173</v>
      </c>
      <c r="AA80" s="318"/>
      <c r="AB80" s="318"/>
      <c r="AC80" s="318" t="s">
        <v>487</v>
      </c>
      <c r="AD80" s="318" t="s">
        <v>3174</v>
      </c>
    </row>
    <row r="81" spans="1:37" s="24" customFormat="1" ht="20.25" customHeight="1">
      <c r="A81" s="318" t="s">
        <v>2427</v>
      </c>
      <c r="B81" s="318" t="s">
        <v>274</v>
      </c>
      <c r="C81" s="318" t="s">
        <v>3175</v>
      </c>
      <c r="D81" s="318" t="s">
        <v>3176</v>
      </c>
      <c r="E81" s="318" t="s">
        <v>3177</v>
      </c>
      <c r="F81" s="318" t="s">
        <v>3178</v>
      </c>
      <c r="G81" s="318" t="s">
        <v>3179</v>
      </c>
      <c r="H81" s="318" t="s">
        <v>3180</v>
      </c>
      <c r="I81" s="318" t="s">
        <v>3181</v>
      </c>
      <c r="J81" s="318"/>
      <c r="K81" s="308" t="s">
        <v>3182</v>
      </c>
      <c r="L81" s="318" t="s">
        <v>3183</v>
      </c>
      <c r="M81" s="318"/>
      <c r="N81" s="318"/>
      <c r="O81" s="318"/>
      <c r="P81" s="318"/>
      <c r="Q81" s="318"/>
      <c r="R81" s="318" t="s">
        <v>386</v>
      </c>
      <c r="S81" s="318" t="s">
        <v>2527</v>
      </c>
      <c r="T81" s="318"/>
      <c r="U81" s="318"/>
      <c r="V81" s="318"/>
      <c r="W81" s="318"/>
      <c r="X81" s="318"/>
      <c r="Y81" s="318"/>
      <c r="Z81" s="318"/>
      <c r="AA81" s="318"/>
      <c r="AB81" s="318"/>
      <c r="AC81" s="318"/>
      <c r="AD81" s="318"/>
    </row>
    <row r="82" spans="1:37" s="19" customFormat="1" ht="20.100000000000001" customHeight="1">
      <c r="A82" s="318" t="s">
        <v>2427</v>
      </c>
      <c r="B82" s="318" t="s">
        <v>303</v>
      </c>
      <c r="C82" s="318" t="s">
        <v>3184</v>
      </c>
      <c r="D82" s="318" t="s">
        <v>3185</v>
      </c>
      <c r="E82" s="318" t="s">
        <v>3186</v>
      </c>
      <c r="F82" s="318" t="s">
        <v>3187</v>
      </c>
      <c r="G82" s="318" t="s">
        <v>3188</v>
      </c>
      <c r="H82" s="318" t="s">
        <v>3189</v>
      </c>
      <c r="I82" s="318" t="s">
        <v>3190</v>
      </c>
      <c r="J82" s="318" t="s">
        <v>3191</v>
      </c>
      <c r="K82" s="308" t="s">
        <v>3192</v>
      </c>
      <c r="L82" s="318"/>
      <c r="M82" s="318"/>
      <c r="N82" s="318"/>
      <c r="O82" s="318"/>
      <c r="P82" s="318"/>
      <c r="Q82" s="318"/>
      <c r="R82" s="318" t="s">
        <v>631</v>
      </c>
      <c r="S82" s="318" t="s">
        <v>3127</v>
      </c>
      <c r="T82" s="318" t="s">
        <v>1136</v>
      </c>
      <c r="U82" s="318"/>
      <c r="V82" s="318"/>
      <c r="W82" s="318"/>
      <c r="X82" s="318"/>
      <c r="Y82" s="318"/>
      <c r="Z82" s="318"/>
      <c r="AA82" s="318"/>
      <c r="AB82" s="318"/>
      <c r="AC82" s="318" t="s">
        <v>395</v>
      </c>
      <c r="AD82" s="318" t="s">
        <v>3193</v>
      </c>
    </row>
    <row r="83" spans="1:37" s="24" customFormat="1" ht="20.25" customHeight="1">
      <c r="A83" s="318" t="s">
        <v>2427</v>
      </c>
      <c r="B83" s="318" t="s">
        <v>274</v>
      </c>
      <c r="C83" s="318" t="s">
        <v>3194</v>
      </c>
      <c r="D83" s="318" t="s">
        <v>3195</v>
      </c>
      <c r="E83" s="318" t="s">
        <v>3196</v>
      </c>
      <c r="F83" s="318" t="s">
        <v>3197</v>
      </c>
      <c r="G83" s="318" t="s">
        <v>3198</v>
      </c>
      <c r="H83" s="318" t="s">
        <v>3199</v>
      </c>
      <c r="I83" s="318" t="s">
        <v>3200</v>
      </c>
      <c r="J83" s="318" t="s">
        <v>3201</v>
      </c>
      <c r="K83" s="308" t="s">
        <v>3202</v>
      </c>
      <c r="L83" s="318"/>
      <c r="M83" s="318"/>
      <c r="N83" s="318"/>
      <c r="O83" s="318"/>
      <c r="P83" s="318"/>
      <c r="Q83" s="318"/>
      <c r="R83" s="318" t="s">
        <v>631</v>
      </c>
      <c r="S83" s="318" t="s">
        <v>390</v>
      </c>
      <c r="T83" s="318"/>
      <c r="U83" s="318"/>
      <c r="V83" s="318"/>
      <c r="W83" s="318"/>
      <c r="X83" s="318"/>
      <c r="Y83" s="318"/>
      <c r="Z83" s="318"/>
      <c r="AA83" s="318"/>
      <c r="AB83" s="318"/>
      <c r="AC83" s="318"/>
      <c r="AD83" s="318"/>
    </row>
    <row r="84" spans="1:37" s="19" customFormat="1" ht="20.100000000000001" customHeight="1">
      <c r="A84" s="318" t="s">
        <v>2427</v>
      </c>
      <c r="B84" s="318" t="s">
        <v>346</v>
      </c>
      <c r="C84" s="318" t="s">
        <v>1296</v>
      </c>
      <c r="D84" s="318" t="s">
        <v>3203</v>
      </c>
      <c r="E84" s="318" t="s">
        <v>3204</v>
      </c>
      <c r="F84" s="318" t="s">
        <v>3205</v>
      </c>
      <c r="G84" s="318" t="s">
        <v>3206</v>
      </c>
      <c r="H84" s="318" t="s">
        <v>3207</v>
      </c>
      <c r="I84" s="318" t="s">
        <v>3208</v>
      </c>
      <c r="J84" s="318" t="s">
        <v>3209</v>
      </c>
      <c r="K84" s="308" t="s">
        <v>3210</v>
      </c>
      <c r="L84" s="318"/>
      <c r="M84" s="318"/>
      <c r="N84" s="318"/>
      <c r="O84" s="318"/>
      <c r="P84" s="318"/>
      <c r="Q84" s="318"/>
      <c r="R84" s="318" t="s">
        <v>631</v>
      </c>
      <c r="S84" s="318" t="s">
        <v>3211</v>
      </c>
      <c r="T84" s="318"/>
      <c r="U84" s="318"/>
      <c r="V84" s="318"/>
      <c r="W84" s="318"/>
      <c r="X84" s="318"/>
      <c r="Y84" s="318"/>
      <c r="Z84" s="318"/>
      <c r="AA84" s="318"/>
      <c r="AB84" s="318"/>
      <c r="AC84" s="318"/>
      <c r="AD84" s="318"/>
    </row>
    <row r="85" spans="1:37" s="24" customFormat="1" ht="20.25" customHeight="1">
      <c r="A85" s="318" t="s">
        <v>2427</v>
      </c>
      <c r="B85" s="318" t="s">
        <v>2519</v>
      </c>
      <c r="C85" s="318" t="s">
        <v>3212</v>
      </c>
      <c r="D85" s="318" t="s">
        <v>2760</v>
      </c>
      <c r="E85" s="318" t="s">
        <v>3213</v>
      </c>
      <c r="F85" s="318" t="s">
        <v>3214</v>
      </c>
      <c r="G85" s="318" t="s">
        <v>3215</v>
      </c>
      <c r="H85" s="318" t="s">
        <v>3216</v>
      </c>
      <c r="I85" s="318" t="s">
        <v>3217</v>
      </c>
      <c r="J85" s="318"/>
      <c r="K85" s="308" t="s">
        <v>3218</v>
      </c>
      <c r="L85" s="318"/>
      <c r="M85" s="318"/>
      <c r="N85" s="318"/>
      <c r="O85" s="318"/>
      <c r="P85" s="318"/>
      <c r="Q85" s="318"/>
      <c r="R85" s="318" t="s">
        <v>386</v>
      </c>
      <c r="S85" s="318" t="s">
        <v>2546</v>
      </c>
      <c r="T85" s="318"/>
      <c r="U85" s="318"/>
      <c r="V85" s="318"/>
      <c r="W85" s="318"/>
      <c r="X85" s="318"/>
      <c r="Y85" s="318" t="s">
        <v>395</v>
      </c>
      <c r="Z85" s="318" t="s">
        <v>3219</v>
      </c>
      <c r="AA85" s="318"/>
      <c r="AB85" s="318"/>
      <c r="AC85" s="318" t="s">
        <v>395</v>
      </c>
      <c r="AD85" s="318" t="s">
        <v>3220</v>
      </c>
    </row>
    <row r="86" spans="1:37" s="24" customFormat="1" ht="20.25" customHeight="1">
      <c r="A86" s="318" t="s">
        <v>2427</v>
      </c>
      <c r="B86" s="318" t="s">
        <v>274</v>
      </c>
      <c r="C86" s="318" t="s">
        <v>3221</v>
      </c>
      <c r="D86" s="318" t="s">
        <v>3222</v>
      </c>
      <c r="E86" s="318" t="s">
        <v>3223</v>
      </c>
      <c r="F86" s="318" t="s">
        <v>3224</v>
      </c>
      <c r="G86" s="318" t="s">
        <v>3225</v>
      </c>
      <c r="H86" s="318" t="s">
        <v>3226</v>
      </c>
      <c r="I86" s="318" t="s">
        <v>3227</v>
      </c>
      <c r="J86" s="318" t="s">
        <v>3228</v>
      </c>
      <c r="K86" s="308" t="s">
        <v>3229</v>
      </c>
      <c r="L86" s="318" t="s">
        <v>3230</v>
      </c>
      <c r="M86" s="318"/>
      <c r="N86" s="318"/>
      <c r="O86" s="318"/>
      <c r="P86" s="318"/>
      <c r="Q86" s="318"/>
      <c r="R86" s="318" t="s">
        <v>386</v>
      </c>
      <c r="S86" s="318" t="s">
        <v>2546</v>
      </c>
      <c r="T86" s="318"/>
      <c r="U86" s="318"/>
      <c r="V86" s="318"/>
      <c r="W86" s="318"/>
      <c r="X86" s="318"/>
      <c r="Y86" s="318"/>
      <c r="Z86" s="318"/>
      <c r="AA86" s="318"/>
      <c r="AB86" s="318"/>
      <c r="AC86" s="318" t="s">
        <v>395</v>
      </c>
      <c r="AD86" s="318" t="s">
        <v>3231</v>
      </c>
    </row>
    <row r="87" spans="1:37" s="24" customFormat="1" ht="43.5" customHeight="1">
      <c r="A87" s="318" t="s">
        <v>2427</v>
      </c>
      <c r="B87" s="318" t="s">
        <v>328</v>
      </c>
      <c r="C87" s="318" t="s">
        <v>3232</v>
      </c>
      <c r="D87" s="318" t="s">
        <v>3233</v>
      </c>
      <c r="E87" s="318" t="s">
        <v>3234</v>
      </c>
      <c r="F87" s="318" t="s">
        <v>3235</v>
      </c>
      <c r="G87" s="318" t="s">
        <v>3236</v>
      </c>
      <c r="H87" s="318" t="s">
        <v>3237</v>
      </c>
      <c r="I87" s="318" t="s">
        <v>3238</v>
      </c>
      <c r="J87" s="318" t="s">
        <v>3239</v>
      </c>
      <c r="K87" s="308" t="s">
        <v>3240</v>
      </c>
      <c r="L87" s="318" t="s">
        <v>2394</v>
      </c>
      <c r="M87" s="318"/>
      <c r="N87" s="318"/>
      <c r="O87" s="318"/>
      <c r="P87" s="318"/>
      <c r="Q87" s="318"/>
      <c r="R87" s="318" t="s">
        <v>383</v>
      </c>
      <c r="S87" s="318" t="s">
        <v>3127</v>
      </c>
      <c r="T87" s="318" t="s">
        <v>1122</v>
      </c>
      <c r="U87" s="318"/>
      <c r="V87" s="318"/>
      <c r="W87" s="318"/>
      <c r="X87" s="318"/>
      <c r="Y87" s="318"/>
      <c r="Z87" s="318"/>
      <c r="AA87" s="318"/>
      <c r="AB87" s="318"/>
      <c r="AC87" s="318"/>
      <c r="AD87" s="318"/>
    </row>
    <row r="88" spans="1:37" s="24" customFormat="1" ht="20.25" customHeight="1">
      <c r="A88" s="318" t="s">
        <v>2427</v>
      </c>
      <c r="B88" s="318" t="s">
        <v>3241</v>
      </c>
      <c r="C88" s="318" t="s">
        <v>3242</v>
      </c>
      <c r="D88" s="318" t="s">
        <v>3243</v>
      </c>
      <c r="E88" s="318" t="s">
        <v>3244</v>
      </c>
      <c r="F88" s="318" t="s">
        <v>3245</v>
      </c>
      <c r="G88" s="318" t="s">
        <v>3246</v>
      </c>
      <c r="H88" s="318" t="s">
        <v>3247</v>
      </c>
      <c r="I88" s="318" t="s">
        <v>3248</v>
      </c>
      <c r="J88" s="318" t="s">
        <v>3249</v>
      </c>
      <c r="K88" s="308" t="s">
        <v>3250</v>
      </c>
      <c r="L88" s="318" t="s">
        <v>3251</v>
      </c>
      <c r="M88" s="318"/>
      <c r="N88" s="318"/>
      <c r="O88" s="318"/>
      <c r="P88" s="318"/>
      <c r="Q88" s="318"/>
      <c r="R88" s="318" t="s">
        <v>386</v>
      </c>
      <c r="S88" s="318" t="s">
        <v>2546</v>
      </c>
      <c r="T88" s="318"/>
      <c r="U88" s="318"/>
      <c r="V88" s="318"/>
      <c r="W88" s="318"/>
      <c r="X88" s="318"/>
      <c r="Y88" s="318"/>
      <c r="Z88" s="318"/>
      <c r="AA88" s="318"/>
      <c r="AB88" s="318"/>
      <c r="AC88" s="318"/>
      <c r="AD88" s="318"/>
    </row>
    <row r="89" spans="1:37" s="19" customFormat="1" ht="20.25" customHeight="1">
      <c r="A89" s="318" t="s">
        <v>2427</v>
      </c>
      <c r="B89" s="318" t="s">
        <v>303</v>
      </c>
      <c r="C89" s="318" t="s">
        <v>3252</v>
      </c>
      <c r="D89" s="318" t="s">
        <v>3253</v>
      </c>
      <c r="E89" s="318" t="s">
        <v>3254</v>
      </c>
      <c r="F89" s="318" t="s">
        <v>3255</v>
      </c>
      <c r="G89" s="318" t="s">
        <v>3256</v>
      </c>
      <c r="H89" s="318" t="s">
        <v>3257</v>
      </c>
      <c r="I89" s="318" t="s">
        <v>3258</v>
      </c>
      <c r="J89" s="318" t="s">
        <v>3259</v>
      </c>
      <c r="K89" s="308" t="s">
        <v>3202</v>
      </c>
      <c r="L89" s="318" t="s">
        <v>2394</v>
      </c>
      <c r="M89" s="318"/>
      <c r="N89" s="318"/>
      <c r="O89" s="318"/>
      <c r="P89" s="318"/>
      <c r="Q89" s="318"/>
      <c r="R89" s="318" t="s">
        <v>386</v>
      </c>
      <c r="S89" s="318" t="s">
        <v>2527</v>
      </c>
      <c r="T89" s="318"/>
      <c r="U89" s="318"/>
      <c r="V89" s="318"/>
      <c r="W89" s="318"/>
      <c r="X89" s="318"/>
      <c r="Y89" s="318"/>
      <c r="Z89" s="318"/>
      <c r="AA89" s="318"/>
      <c r="AB89" s="318"/>
      <c r="AC89" s="318"/>
      <c r="AD89" s="318"/>
    </row>
    <row r="90" spans="1:37" s="20" customFormat="1" ht="20.25" customHeight="1">
      <c r="A90" s="318" t="s">
        <v>2427</v>
      </c>
      <c r="B90" s="318" t="s">
        <v>238</v>
      </c>
      <c r="C90" s="351" t="s">
        <v>3260</v>
      </c>
      <c r="D90" s="351" t="s">
        <v>3261</v>
      </c>
      <c r="E90" s="351" t="s">
        <v>3262</v>
      </c>
      <c r="F90" s="351" t="s">
        <v>3263</v>
      </c>
      <c r="G90" s="351" t="s">
        <v>3264</v>
      </c>
      <c r="H90" s="351" t="s">
        <v>3265</v>
      </c>
      <c r="I90" s="356" t="s">
        <v>3266</v>
      </c>
      <c r="J90" s="318" t="s">
        <v>3267</v>
      </c>
      <c r="K90" s="308" t="s">
        <v>3202</v>
      </c>
      <c r="L90" s="356" t="s">
        <v>503</v>
      </c>
      <c r="M90" s="351"/>
      <c r="N90" s="351"/>
      <c r="O90" s="351"/>
      <c r="P90" s="351"/>
      <c r="Q90" s="351"/>
      <c r="R90" s="318" t="s">
        <v>386</v>
      </c>
      <c r="S90" s="351" t="s">
        <v>390</v>
      </c>
      <c r="T90" s="351"/>
      <c r="U90" s="351"/>
      <c r="V90" s="351"/>
      <c r="W90" s="351"/>
      <c r="X90" s="351"/>
      <c r="Y90" s="351"/>
      <c r="Z90" s="351"/>
      <c r="AA90" s="351"/>
      <c r="AB90" s="351"/>
      <c r="AC90" s="351"/>
      <c r="AD90" s="351"/>
    </row>
    <row r="91" spans="1:37" s="156" customFormat="1" ht="20.25" customHeight="1">
      <c r="A91" s="318" t="s">
        <v>2427</v>
      </c>
      <c r="B91" s="318" t="s">
        <v>303</v>
      </c>
      <c r="C91" s="319" t="s">
        <v>3268</v>
      </c>
      <c r="D91" s="319" t="s">
        <v>3269</v>
      </c>
      <c r="E91" s="319" t="s">
        <v>3270</v>
      </c>
      <c r="F91" s="319" t="s">
        <v>3271</v>
      </c>
      <c r="G91" s="319" t="s">
        <v>3272</v>
      </c>
      <c r="H91" s="319" t="s">
        <v>3273</v>
      </c>
      <c r="I91" s="356" t="s">
        <v>3274</v>
      </c>
      <c r="J91" s="318" t="s">
        <v>3275</v>
      </c>
      <c r="K91" s="357" t="s">
        <v>3276</v>
      </c>
      <c r="L91" s="319"/>
      <c r="M91" s="319"/>
      <c r="N91" s="319"/>
      <c r="O91" s="319"/>
      <c r="P91" s="319"/>
      <c r="Q91" s="319"/>
      <c r="R91" s="318" t="s">
        <v>386</v>
      </c>
      <c r="S91" s="318" t="s">
        <v>2527</v>
      </c>
      <c r="T91" s="319"/>
      <c r="U91" s="319"/>
      <c r="V91" s="319"/>
      <c r="W91" s="319"/>
      <c r="X91" s="319"/>
      <c r="Y91" s="319"/>
      <c r="Z91" s="319"/>
      <c r="AA91" s="319"/>
      <c r="AB91" s="319"/>
      <c r="AC91" s="319"/>
      <c r="AD91" s="319"/>
    </row>
    <row r="92" spans="1:37" s="112" customFormat="1" ht="114">
      <c r="A92" s="318" t="s">
        <v>2427</v>
      </c>
      <c r="B92" s="318" t="s">
        <v>274</v>
      </c>
      <c r="C92" s="216" t="s">
        <v>3277</v>
      </c>
      <c r="D92" s="216" t="s">
        <v>3278</v>
      </c>
      <c r="E92" s="216" t="s">
        <v>3279</v>
      </c>
      <c r="F92" s="216" t="s">
        <v>3280</v>
      </c>
      <c r="G92" s="216" t="s">
        <v>3281</v>
      </c>
      <c r="H92" s="216" t="s">
        <v>3282</v>
      </c>
      <c r="I92" s="216" t="s">
        <v>3283</v>
      </c>
      <c r="J92" s="216" t="s">
        <v>3284</v>
      </c>
      <c r="K92" s="31" t="s">
        <v>3285</v>
      </c>
      <c r="L92" s="214" t="s">
        <v>3286</v>
      </c>
      <c r="M92" s="214" t="s">
        <v>3287</v>
      </c>
      <c r="N92" s="216"/>
      <c r="O92" s="216"/>
      <c r="P92" s="216"/>
      <c r="Q92" s="216"/>
      <c r="R92" s="216" t="s">
        <v>386</v>
      </c>
      <c r="S92" s="216" t="s">
        <v>852</v>
      </c>
      <c r="T92" s="216"/>
      <c r="U92" s="216"/>
      <c r="V92" s="216"/>
      <c r="W92" s="216"/>
      <c r="X92" s="216"/>
      <c r="Y92" s="216"/>
      <c r="Z92" s="216"/>
      <c r="AA92" s="216" t="s">
        <v>487</v>
      </c>
      <c r="AB92" s="308" t="s">
        <v>3098</v>
      </c>
      <c r="AC92" s="216" t="s">
        <v>395</v>
      </c>
      <c r="AD92" s="318" t="s">
        <v>3099</v>
      </c>
    </row>
    <row r="93" spans="1:37" s="24" customFormat="1" ht="85.5">
      <c r="A93" s="318" t="s">
        <v>2427</v>
      </c>
      <c r="B93" s="318" t="s">
        <v>238</v>
      </c>
      <c r="C93" s="318" t="s">
        <v>3288</v>
      </c>
      <c r="D93" s="318" t="s">
        <v>3289</v>
      </c>
      <c r="E93" s="318" t="s">
        <v>3290</v>
      </c>
      <c r="F93" s="318" t="s">
        <v>3291</v>
      </c>
      <c r="G93" s="318" t="s">
        <v>3292</v>
      </c>
      <c r="H93" s="318" t="s">
        <v>3293</v>
      </c>
      <c r="I93" s="356" t="s">
        <v>3294</v>
      </c>
      <c r="J93" s="318" t="s">
        <v>3295</v>
      </c>
      <c r="K93" s="308" t="s">
        <v>3296</v>
      </c>
      <c r="L93" s="353" t="s">
        <v>3297</v>
      </c>
      <c r="M93" s="357" t="s">
        <v>3298</v>
      </c>
      <c r="N93" s="319"/>
      <c r="O93" s="319"/>
      <c r="P93" s="319"/>
      <c r="Q93" s="319"/>
      <c r="R93" s="318" t="s">
        <v>386</v>
      </c>
      <c r="S93" s="318" t="s">
        <v>852</v>
      </c>
      <c r="T93" s="319"/>
      <c r="U93" s="319"/>
      <c r="V93" s="357" t="s">
        <v>3299</v>
      </c>
      <c r="W93" s="319"/>
      <c r="X93" s="357" t="s">
        <v>3300</v>
      </c>
      <c r="Y93" s="319"/>
      <c r="Z93" s="357" t="s">
        <v>3301</v>
      </c>
      <c r="AA93" s="319"/>
      <c r="AB93" s="357" t="s">
        <v>3301</v>
      </c>
      <c r="AC93" s="357" t="s">
        <v>487</v>
      </c>
      <c r="AD93" s="357" t="s">
        <v>3301</v>
      </c>
      <c r="AE93" s="19"/>
      <c r="AF93" s="19"/>
      <c r="AG93" s="19"/>
      <c r="AH93" s="19"/>
      <c r="AI93" s="19"/>
      <c r="AJ93" s="19"/>
      <c r="AK93" s="19"/>
    </row>
    <row r="94" spans="1:37" s="156" customFormat="1" ht="114">
      <c r="A94" s="318" t="s">
        <v>2427</v>
      </c>
      <c r="B94" s="318" t="s">
        <v>346</v>
      </c>
      <c r="C94" s="318" t="s">
        <v>3302</v>
      </c>
      <c r="D94" s="318" t="s">
        <v>3303</v>
      </c>
      <c r="E94" s="318" t="s">
        <v>3304</v>
      </c>
      <c r="F94" s="265" t="s">
        <v>3305</v>
      </c>
      <c r="G94" s="318" t="s">
        <v>3306</v>
      </c>
      <c r="H94" s="318" t="s">
        <v>3307</v>
      </c>
      <c r="I94" s="358" t="s">
        <v>3308</v>
      </c>
      <c r="J94" s="359" t="s">
        <v>3309</v>
      </c>
      <c r="K94" s="308" t="s">
        <v>3310</v>
      </c>
      <c r="L94" s="353" t="s">
        <v>3311</v>
      </c>
      <c r="M94" s="319"/>
      <c r="N94" s="319"/>
      <c r="O94" s="319"/>
      <c r="P94" s="319"/>
      <c r="Q94" s="319"/>
      <c r="R94" s="319" t="s">
        <v>386</v>
      </c>
      <c r="S94" s="319" t="s">
        <v>3149</v>
      </c>
      <c r="T94" s="319"/>
      <c r="U94" s="319"/>
      <c r="V94" s="318" t="s">
        <v>3099</v>
      </c>
      <c r="W94" s="319"/>
      <c r="X94" s="318" t="s">
        <v>3099</v>
      </c>
      <c r="Y94" s="319"/>
      <c r="Z94" s="318" t="s">
        <v>3099</v>
      </c>
      <c r="AA94" s="319"/>
      <c r="AB94" s="318" t="s">
        <v>3099</v>
      </c>
      <c r="AC94" s="318" t="s">
        <v>487</v>
      </c>
      <c r="AD94" s="318" t="s">
        <v>3099</v>
      </c>
      <c r="AE94" s="112"/>
      <c r="AF94" s="112"/>
      <c r="AG94" s="112"/>
      <c r="AH94" s="112"/>
      <c r="AI94" s="112"/>
      <c r="AJ94" s="112"/>
      <c r="AK94" s="112"/>
    </row>
    <row r="95" spans="1:37" s="156" customFormat="1" ht="20.25" customHeight="1">
      <c r="A95" s="318" t="s">
        <v>2427</v>
      </c>
      <c r="B95" s="318" t="s">
        <v>238</v>
      </c>
      <c r="C95" s="319" t="s">
        <v>3312</v>
      </c>
      <c r="D95" s="319" t="s">
        <v>3313</v>
      </c>
      <c r="E95" s="319" t="s">
        <v>3314</v>
      </c>
      <c r="F95" s="24" t="s">
        <v>3315</v>
      </c>
      <c r="G95" s="319" t="s">
        <v>3316</v>
      </c>
      <c r="H95" s="319" t="s">
        <v>3317</v>
      </c>
      <c r="I95" s="319" t="s">
        <v>3318</v>
      </c>
      <c r="J95" s="359" t="s">
        <v>3319</v>
      </c>
      <c r="K95" s="357" t="s">
        <v>3320</v>
      </c>
      <c r="L95" s="319" t="s">
        <v>3251</v>
      </c>
      <c r="M95" s="319"/>
      <c r="N95" s="319"/>
      <c r="O95" s="319"/>
      <c r="P95" s="319"/>
      <c r="Q95" s="319"/>
      <c r="R95" s="319" t="s">
        <v>386</v>
      </c>
      <c r="S95" s="319" t="s">
        <v>3149</v>
      </c>
      <c r="T95" s="319"/>
      <c r="U95" s="319"/>
      <c r="V95" s="319"/>
      <c r="W95" s="319"/>
      <c r="X95" s="319"/>
      <c r="Y95" s="319"/>
      <c r="Z95" s="319"/>
      <c r="AA95" s="319"/>
      <c r="AB95" s="319"/>
      <c r="AC95" s="319"/>
      <c r="AD95" s="319"/>
      <c r="AE95" s="112"/>
      <c r="AF95" s="112"/>
      <c r="AG95" s="112"/>
      <c r="AH95" s="112"/>
      <c r="AI95" s="112"/>
      <c r="AJ95" s="112"/>
      <c r="AK95" s="112"/>
    </row>
    <row r="96" spans="1:37" s="156" customFormat="1" ht="20.25" customHeight="1">
      <c r="A96" s="318" t="s">
        <v>2427</v>
      </c>
      <c r="B96" s="318" t="s">
        <v>55</v>
      </c>
      <c r="C96" s="319" t="s">
        <v>3321</v>
      </c>
      <c r="D96" s="319" t="s">
        <v>3322</v>
      </c>
      <c r="E96" s="319" t="s">
        <v>3323</v>
      </c>
      <c r="F96" s="319" t="s">
        <v>3324</v>
      </c>
      <c r="G96" s="319" t="s">
        <v>3325</v>
      </c>
      <c r="H96" s="319" t="s">
        <v>3326</v>
      </c>
      <c r="I96" s="319" t="s">
        <v>3327</v>
      </c>
      <c r="J96" s="359" t="s">
        <v>3328</v>
      </c>
      <c r="K96" s="357" t="s">
        <v>3182</v>
      </c>
      <c r="L96" s="319" t="s">
        <v>3251</v>
      </c>
      <c r="M96" s="319"/>
      <c r="N96" s="319"/>
      <c r="O96" s="319"/>
      <c r="P96" s="319"/>
      <c r="Q96" s="319"/>
      <c r="R96" s="319" t="s">
        <v>631</v>
      </c>
      <c r="S96" s="319" t="s">
        <v>3329</v>
      </c>
      <c r="T96" s="319"/>
      <c r="U96" s="319"/>
      <c r="V96" s="319"/>
      <c r="W96" s="319"/>
      <c r="X96" s="319"/>
      <c r="Y96" s="319"/>
      <c r="Z96" s="319"/>
      <c r="AA96" s="319"/>
      <c r="AB96" s="319"/>
      <c r="AC96" s="319"/>
      <c r="AD96" s="319"/>
      <c r="AE96" s="112"/>
      <c r="AF96" s="112"/>
      <c r="AG96" s="112"/>
      <c r="AH96" s="112"/>
      <c r="AI96" s="112"/>
      <c r="AJ96" s="112"/>
      <c r="AK96" s="112"/>
    </row>
    <row r="97" spans="1:37" s="156" customFormat="1" ht="20.25" customHeight="1">
      <c r="A97" s="318" t="s">
        <v>2427</v>
      </c>
      <c r="B97" s="318" t="s">
        <v>196</v>
      </c>
      <c r="C97" s="216" t="s">
        <v>3330</v>
      </c>
      <c r="D97" s="216" t="s">
        <v>3331</v>
      </c>
      <c r="E97" s="216" t="s">
        <v>2618</v>
      </c>
      <c r="F97" s="216" t="s">
        <v>2619</v>
      </c>
      <c r="G97" s="216" t="s">
        <v>3332</v>
      </c>
      <c r="H97" s="216" t="s">
        <v>3333</v>
      </c>
      <c r="I97" s="216" t="s">
        <v>3334</v>
      </c>
      <c r="J97" s="266" t="s">
        <v>3335</v>
      </c>
      <c r="K97" s="214" t="s">
        <v>3336</v>
      </c>
      <c r="L97" s="216" t="s">
        <v>3337</v>
      </c>
      <c r="M97" s="216"/>
      <c r="N97" s="216"/>
      <c r="O97" s="216"/>
      <c r="P97" s="216"/>
      <c r="Q97" s="216"/>
      <c r="R97" s="216" t="s">
        <v>489</v>
      </c>
      <c r="S97" s="216" t="s">
        <v>3127</v>
      </c>
      <c r="T97" s="216" t="s">
        <v>491</v>
      </c>
      <c r="U97" s="216"/>
      <c r="V97" s="216" t="s">
        <v>3099</v>
      </c>
      <c r="W97" s="216"/>
      <c r="X97" s="216" t="s">
        <v>3099</v>
      </c>
      <c r="Y97" s="216"/>
      <c r="Z97" s="216" t="s">
        <v>3099</v>
      </c>
      <c r="AA97" s="216"/>
      <c r="AB97" s="216" t="s">
        <v>3099</v>
      </c>
      <c r="AC97" s="216"/>
      <c r="AD97" s="318" t="s">
        <v>3099</v>
      </c>
    </row>
    <row r="98" spans="1:37" s="156" customFormat="1" ht="67.5">
      <c r="A98" s="318" t="s">
        <v>2427</v>
      </c>
      <c r="B98" s="318" t="s">
        <v>3241</v>
      </c>
      <c r="C98" s="319" t="s">
        <v>3338</v>
      </c>
      <c r="D98" s="360" t="s">
        <v>3339</v>
      </c>
      <c r="E98" s="319" t="s">
        <v>3340</v>
      </c>
      <c r="F98" s="319" t="s">
        <v>3341</v>
      </c>
      <c r="G98" s="319" t="s">
        <v>3342</v>
      </c>
      <c r="H98" s="319" t="s">
        <v>3343</v>
      </c>
      <c r="I98" s="319" t="s">
        <v>3344</v>
      </c>
      <c r="J98" s="359" t="s">
        <v>3345</v>
      </c>
      <c r="K98" s="319" t="s">
        <v>3346</v>
      </c>
      <c r="L98" s="357" t="s">
        <v>3347</v>
      </c>
      <c r="M98" s="319" t="s">
        <v>3076</v>
      </c>
      <c r="N98" s="319"/>
      <c r="O98" s="319"/>
      <c r="P98" s="319"/>
      <c r="Q98" s="319"/>
      <c r="R98" s="319" t="s">
        <v>631</v>
      </c>
      <c r="S98" s="318" t="s">
        <v>852</v>
      </c>
      <c r="T98" s="319"/>
      <c r="U98" s="319"/>
      <c r="V98" s="357" t="s">
        <v>3348</v>
      </c>
      <c r="W98" s="319"/>
      <c r="X98" s="319"/>
      <c r="Y98" s="319"/>
      <c r="Z98" s="319" t="s">
        <v>1013</v>
      </c>
      <c r="AA98" s="319"/>
      <c r="AB98" s="319"/>
      <c r="AC98" s="319" t="s">
        <v>395</v>
      </c>
      <c r="AD98" s="357" t="s">
        <v>3349</v>
      </c>
      <c r="AE98" s="112"/>
      <c r="AF98" s="112"/>
      <c r="AG98" s="112"/>
      <c r="AH98" s="112"/>
      <c r="AI98" s="112"/>
      <c r="AJ98" s="112"/>
      <c r="AK98" s="112"/>
    </row>
    <row r="99" spans="1:37" s="156" customFormat="1" ht="67.5">
      <c r="A99" s="318" t="s">
        <v>2427</v>
      </c>
      <c r="B99" s="318" t="s">
        <v>303</v>
      </c>
      <c r="C99" s="319" t="s">
        <v>3350</v>
      </c>
      <c r="D99" s="319" t="s">
        <v>3351</v>
      </c>
      <c r="E99" s="319" t="s">
        <v>3352</v>
      </c>
      <c r="F99" s="319" t="s">
        <v>3353</v>
      </c>
      <c r="G99" s="319" t="s">
        <v>3354</v>
      </c>
      <c r="H99" s="319" t="s">
        <v>3355</v>
      </c>
      <c r="I99" s="319" t="s">
        <v>3356</v>
      </c>
      <c r="J99" s="319" t="s">
        <v>3357</v>
      </c>
      <c r="K99" s="357" t="s">
        <v>3358</v>
      </c>
      <c r="L99" s="357" t="s">
        <v>3359</v>
      </c>
      <c r="M99" s="319"/>
      <c r="N99" s="319" t="s">
        <v>487</v>
      </c>
      <c r="O99" s="319"/>
      <c r="P99" s="319"/>
      <c r="Q99" s="319"/>
      <c r="R99" s="216" t="s">
        <v>489</v>
      </c>
      <c r="S99" s="319" t="s">
        <v>3127</v>
      </c>
      <c r="T99" s="319" t="s">
        <v>1122</v>
      </c>
      <c r="U99" s="319"/>
      <c r="V99" s="319"/>
      <c r="W99" s="319"/>
      <c r="X99" s="319"/>
      <c r="Y99" s="319"/>
      <c r="Z99" s="319"/>
      <c r="AA99" s="319"/>
      <c r="AB99" s="319"/>
      <c r="AC99" s="319" t="s">
        <v>487</v>
      </c>
      <c r="AD99" s="357" t="s">
        <v>2439</v>
      </c>
    </row>
    <row r="100" spans="1:37" s="156" customFormat="1" ht="57">
      <c r="A100" s="318" t="s">
        <v>2427</v>
      </c>
      <c r="B100" s="318" t="s">
        <v>303</v>
      </c>
      <c r="C100" s="318" t="s">
        <v>3360</v>
      </c>
      <c r="D100" s="318" t="s">
        <v>3361</v>
      </c>
      <c r="E100" s="318" t="s">
        <v>3362</v>
      </c>
      <c r="F100" s="318" t="s">
        <v>3363</v>
      </c>
      <c r="G100" s="318" t="s">
        <v>3364</v>
      </c>
      <c r="H100" s="318" t="s">
        <v>3365</v>
      </c>
      <c r="I100" s="318" t="s">
        <v>3366</v>
      </c>
      <c r="J100" s="359" t="s">
        <v>3367</v>
      </c>
      <c r="K100" s="318" t="s">
        <v>3368</v>
      </c>
      <c r="L100" s="318" t="s">
        <v>3369</v>
      </c>
      <c r="M100" s="318"/>
      <c r="N100" s="318"/>
      <c r="O100" s="318"/>
      <c r="P100" s="318"/>
      <c r="Q100" s="318"/>
      <c r="R100" s="318" t="s">
        <v>383</v>
      </c>
      <c r="S100" s="318" t="s">
        <v>2396</v>
      </c>
      <c r="T100" s="318" t="s">
        <v>491</v>
      </c>
      <c r="U100" s="318"/>
      <c r="V100" s="318"/>
      <c r="W100" s="318"/>
      <c r="X100" s="318"/>
      <c r="Y100" s="318"/>
      <c r="Z100" s="318"/>
      <c r="AA100" s="318"/>
      <c r="AB100" s="318"/>
      <c r="AC100" s="318" t="s">
        <v>487</v>
      </c>
      <c r="AD100" s="308" t="s">
        <v>3370</v>
      </c>
    </row>
    <row r="101" spans="1:37" s="24" customFormat="1" ht="45.75" customHeight="1">
      <c r="A101" s="319" t="s">
        <v>2427</v>
      </c>
      <c r="B101" s="319" t="s">
        <v>328</v>
      </c>
      <c r="C101" s="319" t="s">
        <v>3371</v>
      </c>
      <c r="D101" s="319" t="s">
        <v>3372</v>
      </c>
      <c r="E101" s="319" t="s">
        <v>3373</v>
      </c>
      <c r="F101" s="319" t="s">
        <v>3374</v>
      </c>
      <c r="G101" s="319" t="s">
        <v>3375</v>
      </c>
      <c r="H101" s="319" t="s">
        <v>3376</v>
      </c>
      <c r="I101" s="319" t="s">
        <v>3377</v>
      </c>
      <c r="J101" s="361" t="s">
        <v>3378</v>
      </c>
      <c r="K101" s="357" t="s">
        <v>3379</v>
      </c>
      <c r="L101" s="319"/>
      <c r="M101" s="319"/>
      <c r="N101" s="319"/>
      <c r="O101" s="319"/>
      <c r="P101" s="319"/>
      <c r="Q101" s="319"/>
      <c r="R101" s="319" t="s">
        <v>631</v>
      </c>
      <c r="S101" s="318" t="s">
        <v>852</v>
      </c>
      <c r="T101" s="319"/>
      <c r="U101" s="319"/>
      <c r="V101" s="319"/>
      <c r="W101" s="319"/>
      <c r="X101" s="319"/>
      <c r="Y101" s="319"/>
      <c r="Z101" s="319"/>
      <c r="AA101" s="319"/>
      <c r="AB101" s="319"/>
      <c r="AC101" s="319"/>
      <c r="AD101" s="319"/>
    </row>
    <row r="102" spans="1:37" s="24" customFormat="1" ht="20.25" customHeight="1">
      <c r="A102" s="318" t="s">
        <v>2427</v>
      </c>
      <c r="B102" s="318" t="s">
        <v>3380</v>
      </c>
      <c r="C102" s="308" t="s">
        <v>3381</v>
      </c>
      <c r="D102" s="318" t="s">
        <v>3382</v>
      </c>
      <c r="E102" s="318" t="s">
        <v>3383</v>
      </c>
      <c r="F102" s="318" t="s">
        <v>3384</v>
      </c>
      <c r="G102" s="318" t="s">
        <v>3385</v>
      </c>
      <c r="H102" s="318" t="s">
        <v>3386</v>
      </c>
      <c r="I102" s="318" t="s">
        <v>3387</v>
      </c>
      <c r="J102" s="362" t="s">
        <v>3388</v>
      </c>
      <c r="K102" s="308" t="s">
        <v>3389</v>
      </c>
      <c r="L102" s="318" t="s">
        <v>3390</v>
      </c>
      <c r="M102" s="318"/>
      <c r="N102" s="318"/>
      <c r="O102" s="318" t="s">
        <v>487</v>
      </c>
      <c r="P102" s="318"/>
      <c r="Q102" s="318"/>
      <c r="R102" s="318" t="s">
        <v>489</v>
      </c>
      <c r="S102" s="318" t="s">
        <v>490</v>
      </c>
      <c r="T102" s="318" t="s">
        <v>491</v>
      </c>
      <c r="U102" s="318"/>
      <c r="V102" s="318"/>
      <c r="W102" s="318"/>
      <c r="X102" s="318"/>
      <c r="Y102" s="318"/>
      <c r="Z102" s="363"/>
      <c r="AA102" s="318" t="s">
        <v>487</v>
      </c>
      <c r="AB102" s="318" t="s">
        <v>3391</v>
      </c>
      <c r="AC102" s="318" t="s">
        <v>487</v>
      </c>
      <c r="AD102" s="308" t="s">
        <v>3392</v>
      </c>
    </row>
    <row r="103" spans="1:37" s="24" customFormat="1" ht="20.25" customHeight="1">
      <c r="A103" s="318" t="s">
        <v>3393</v>
      </c>
      <c r="B103" s="318" t="s">
        <v>3394</v>
      </c>
      <c r="C103" s="318" t="s">
        <v>3395</v>
      </c>
      <c r="D103" s="318" t="s">
        <v>3396</v>
      </c>
      <c r="E103" s="318" t="s">
        <v>3304</v>
      </c>
      <c r="F103" s="318" t="s">
        <v>3397</v>
      </c>
      <c r="G103" s="318" t="s">
        <v>3398</v>
      </c>
      <c r="H103" s="318" t="s">
        <v>3399</v>
      </c>
      <c r="I103" s="318" t="s">
        <v>3400</v>
      </c>
      <c r="J103" s="364" t="s">
        <v>3401</v>
      </c>
      <c r="K103" s="308" t="s">
        <v>3402</v>
      </c>
      <c r="L103" s="318" t="s">
        <v>3403</v>
      </c>
      <c r="M103" s="318"/>
      <c r="N103" s="318"/>
      <c r="O103" s="318"/>
      <c r="P103" s="318"/>
      <c r="Q103" s="318"/>
      <c r="R103" s="318" t="s">
        <v>489</v>
      </c>
      <c r="S103" s="318" t="s">
        <v>490</v>
      </c>
      <c r="T103" s="318" t="s">
        <v>491</v>
      </c>
      <c r="U103" s="318"/>
      <c r="V103" s="318"/>
      <c r="W103" s="318"/>
      <c r="X103" s="318"/>
      <c r="Y103" s="318"/>
      <c r="Z103" s="318"/>
      <c r="AA103" s="318"/>
      <c r="AB103" s="318"/>
      <c r="AC103" s="318" t="s">
        <v>395</v>
      </c>
      <c r="AD103" s="318" t="s">
        <v>3404</v>
      </c>
    </row>
    <row r="104" spans="1:37" s="24" customFormat="1" ht="20.25" customHeight="1">
      <c r="A104" s="365" t="s">
        <v>2427</v>
      </c>
      <c r="B104" s="365" t="s">
        <v>328</v>
      </c>
      <c r="C104" s="366" t="s">
        <v>3405</v>
      </c>
      <c r="D104" s="366" t="s">
        <v>3406</v>
      </c>
      <c r="E104" s="366" t="s">
        <v>3407</v>
      </c>
      <c r="F104" s="366" t="s">
        <v>3408</v>
      </c>
      <c r="G104" s="366" t="s">
        <v>3409</v>
      </c>
      <c r="H104" s="366" t="s">
        <v>3410</v>
      </c>
      <c r="I104" s="366" t="s">
        <v>3411</v>
      </c>
      <c r="J104" s="366"/>
      <c r="K104" s="367" t="s">
        <v>3412</v>
      </c>
      <c r="L104" s="319" t="s">
        <v>3413</v>
      </c>
      <c r="M104" s="319"/>
      <c r="N104" s="319"/>
      <c r="O104" s="319"/>
      <c r="P104" s="319"/>
      <c r="Q104" s="319"/>
      <c r="R104" s="319" t="s">
        <v>631</v>
      </c>
      <c r="S104" s="318" t="s">
        <v>852</v>
      </c>
      <c r="T104" s="319"/>
      <c r="U104" s="319"/>
      <c r="V104" s="319"/>
      <c r="W104" s="319"/>
      <c r="X104" s="319"/>
      <c r="Y104" s="319"/>
      <c r="Z104" s="319"/>
      <c r="AA104" s="319"/>
      <c r="AB104" s="319"/>
      <c r="AC104" s="319" t="s">
        <v>3414</v>
      </c>
      <c r="AD104" s="319" t="s">
        <v>3415</v>
      </c>
    </row>
    <row r="105" spans="1:37" s="24" customFormat="1" ht="57">
      <c r="A105" s="318" t="s">
        <v>2427</v>
      </c>
      <c r="B105" s="318" t="s">
        <v>303</v>
      </c>
      <c r="C105" s="318" t="s">
        <v>3416</v>
      </c>
      <c r="D105" s="318" t="s">
        <v>3417</v>
      </c>
      <c r="E105" s="318" t="s">
        <v>3418</v>
      </c>
      <c r="F105" s="318" t="s">
        <v>3419</v>
      </c>
      <c r="G105" s="318" t="s">
        <v>3420</v>
      </c>
      <c r="H105" s="318" t="s">
        <v>3421</v>
      </c>
      <c r="I105" s="318" t="s">
        <v>3422</v>
      </c>
      <c r="J105" s="359" t="s">
        <v>3423</v>
      </c>
      <c r="K105" s="308" t="s">
        <v>3424</v>
      </c>
      <c r="L105" s="318" t="s">
        <v>3425</v>
      </c>
      <c r="M105" s="318"/>
      <c r="N105" s="318"/>
      <c r="O105" s="318"/>
      <c r="P105" s="318"/>
      <c r="Q105" s="318"/>
      <c r="R105" s="318" t="s">
        <v>383</v>
      </c>
      <c r="S105" s="318" t="s">
        <v>2396</v>
      </c>
      <c r="T105" s="318" t="s">
        <v>491</v>
      </c>
      <c r="U105" s="318"/>
      <c r="V105" s="318"/>
      <c r="W105" s="318"/>
      <c r="X105" s="318"/>
      <c r="Y105" s="318"/>
      <c r="Z105" s="318"/>
      <c r="AA105" s="318"/>
      <c r="AB105" s="318"/>
      <c r="AC105" s="318" t="s">
        <v>487</v>
      </c>
      <c r="AD105" s="308" t="s">
        <v>3370</v>
      </c>
    </row>
    <row r="106" spans="1:37" s="24" customFormat="1" ht="85.5">
      <c r="A106" s="318" t="s">
        <v>2427</v>
      </c>
      <c r="B106" s="318" t="s">
        <v>2519</v>
      </c>
      <c r="C106" s="318" t="s">
        <v>3426</v>
      </c>
      <c r="D106" s="318" t="s">
        <v>3427</v>
      </c>
      <c r="E106" s="318" t="s">
        <v>3428</v>
      </c>
      <c r="F106" s="318" t="s">
        <v>3429</v>
      </c>
      <c r="G106" s="318" t="s">
        <v>3430</v>
      </c>
      <c r="H106" s="318" t="s">
        <v>3431</v>
      </c>
      <c r="I106" s="318" t="s">
        <v>3432</v>
      </c>
      <c r="J106" s="361" t="s">
        <v>3433</v>
      </c>
      <c r="K106" s="308" t="s">
        <v>3434</v>
      </c>
      <c r="L106" s="318" t="s">
        <v>3369</v>
      </c>
      <c r="M106" s="318"/>
      <c r="N106" s="318" t="s">
        <v>487</v>
      </c>
      <c r="O106" s="318"/>
      <c r="P106" s="318"/>
      <c r="Q106" s="318"/>
      <c r="R106" s="318" t="s">
        <v>383</v>
      </c>
      <c r="S106" s="318" t="s">
        <v>2396</v>
      </c>
      <c r="T106" s="318" t="s">
        <v>385</v>
      </c>
      <c r="U106" s="318"/>
      <c r="V106" s="318"/>
      <c r="W106" s="318" t="s">
        <v>487</v>
      </c>
      <c r="X106" s="318" t="s">
        <v>3099</v>
      </c>
      <c r="Y106" s="318"/>
      <c r="Z106" s="318"/>
      <c r="AA106" s="318" t="s">
        <v>487</v>
      </c>
      <c r="AB106" s="308" t="s">
        <v>3435</v>
      </c>
      <c r="AC106" s="318" t="s">
        <v>487</v>
      </c>
      <c r="AD106" s="308" t="s">
        <v>3370</v>
      </c>
    </row>
    <row r="107" spans="1:37" s="24" customFormat="1" ht="71.25">
      <c r="A107" s="318" t="s">
        <v>3393</v>
      </c>
      <c r="B107" s="318" t="s">
        <v>2509</v>
      </c>
      <c r="C107" s="318" t="s">
        <v>3436</v>
      </c>
      <c r="D107" s="318" t="s">
        <v>3437</v>
      </c>
      <c r="E107" s="318" t="s">
        <v>3438</v>
      </c>
      <c r="F107" s="318" t="s">
        <v>3439</v>
      </c>
      <c r="G107" s="318" t="s">
        <v>3440</v>
      </c>
      <c r="H107" s="318" t="s">
        <v>3441</v>
      </c>
      <c r="I107" s="318" t="s">
        <v>3442</v>
      </c>
      <c r="J107" s="361" t="s">
        <v>3443</v>
      </c>
      <c r="K107" s="308" t="s">
        <v>3444</v>
      </c>
      <c r="L107" s="308" t="s">
        <v>3445</v>
      </c>
      <c r="M107" s="318"/>
      <c r="N107" s="318" t="s">
        <v>487</v>
      </c>
      <c r="O107" s="318"/>
      <c r="P107" s="318"/>
      <c r="Q107" s="318"/>
      <c r="R107" s="318" t="s">
        <v>489</v>
      </c>
      <c r="S107" s="318" t="s">
        <v>490</v>
      </c>
      <c r="T107" s="318" t="s">
        <v>491</v>
      </c>
      <c r="U107" s="318"/>
      <c r="V107" s="318"/>
      <c r="W107" s="318"/>
      <c r="X107" s="318"/>
      <c r="Y107" s="318"/>
      <c r="Z107" s="318"/>
      <c r="AA107" s="318" t="s">
        <v>487</v>
      </c>
      <c r="AB107" s="308" t="s">
        <v>3446</v>
      </c>
      <c r="AC107" s="318" t="s">
        <v>487</v>
      </c>
      <c r="AD107" s="308" t="s">
        <v>3446</v>
      </c>
    </row>
    <row r="108" spans="1:37" s="24" customFormat="1" ht="20.25" customHeight="1">
      <c r="A108" s="319" t="s">
        <v>3447</v>
      </c>
      <c r="B108" s="318" t="s">
        <v>55</v>
      </c>
      <c r="C108" s="319" t="s">
        <v>3448</v>
      </c>
      <c r="D108" s="319" t="s">
        <v>3449</v>
      </c>
      <c r="E108" s="319" t="s">
        <v>3450</v>
      </c>
      <c r="F108" s="319" t="s">
        <v>3451</v>
      </c>
      <c r="G108" s="319" t="s">
        <v>3452</v>
      </c>
      <c r="H108" s="319" t="s">
        <v>3453</v>
      </c>
      <c r="I108" s="319" t="s">
        <v>3454</v>
      </c>
      <c r="J108" s="343" t="s">
        <v>3455</v>
      </c>
      <c r="K108" s="357" t="s">
        <v>3456</v>
      </c>
      <c r="L108" s="319" t="s">
        <v>3251</v>
      </c>
      <c r="M108" s="319"/>
      <c r="N108" s="319"/>
      <c r="O108" s="319"/>
      <c r="P108" s="319"/>
      <c r="Q108" s="319"/>
      <c r="R108" s="351" t="s">
        <v>383</v>
      </c>
      <c r="S108" s="319" t="s">
        <v>840</v>
      </c>
      <c r="T108" s="319" t="s">
        <v>3457</v>
      </c>
      <c r="U108" s="319"/>
      <c r="V108" s="319"/>
      <c r="W108" s="319"/>
      <c r="X108" s="319"/>
      <c r="Y108" s="319"/>
      <c r="Z108" s="319"/>
      <c r="AA108" s="319" t="s">
        <v>395</v>
      </c>
      <c r="AB108" s="319"/>
      <c r="AC108" s="319"/>
      <c r="AD108" s="319"/>
    </row>
    <row r="109" spans="1:37" s="21" customFormat="1" ht="20.25" customHeight="1">
      <c r="A109" s="318" t="s">
        <v>3393</v>
      </c>
      <c r="B109" s="318" t="s">
        <v>3458</v>
      </c>
      <c r="C109" s="318" t="s">
        <v>3459</v>
      </c>
      <c r="D109" s="318" t="s">
        <v>3460</v>
      </c>
      <c r="E109" s="318" t="s">
        <v>3461</v>
      </c>
      <c r="F109" s="318" t="s">
        <v>3462</v>
      </c>
      <c r="G109" s="318" t="s">
        <v>3463</v>
      </c>
      <c r="H109" s="318" t="s">
        <v>3464</v>
      </c>
      <c r="I109" s="318" t="s">
        <v>3465</v>
      </c>
      <c r="J109" s="368" t="s">
        <v>3466</v>
      </c>
      <c r="K109" s="308" t="s">
        <v>3467</v>
      </c>
      <c r="L109" s="318"/>
      <c r="M109" s="318"/>
      <c r="N109" s="318"/>
      <c r="O109" s="318"/>
      <c r="P109" s="318"/>
      <c r="Q109" s="318"/>
      <c r="R109" s="318" t="s">
        <v>631</v>
      </c>
      <c r="S109" s="318" t="s">
        <v>1475</v>
      </c>
      <c r="T109" s="318"/>
      <c r="U109" s="318"/>
      <c r="V109" s="318"/>
      <c r="W109" s="318"/>
      <c r="X109" s="318"/>
      <c r="Y109" s="318"/>
      <c r="Z109" s="318"/>
      <c r="AA109" s="318"/>
      <c r="AB109" s="318"/>
      <c r="AC109" s="318"/>
      <c r="AD109" s="318"/>
    </row>
    <row r="110" spans="1:37" s="184" customFormat="1" ht="20.25" customHeight="1">
      <c r="A110" s="318" t="s">
        <v>3447</v>
      </c>
      <c r="B110" s="318" t="s">
        <v>2519</v>
      </c>
      <c r="C110" s="318" t="s">
        <v>3468</v>
      </c>
      <c r="D110" s="318" t="s">
        <v>3469</v>
      </c>
      <c r="E110" s="318" t="s">
        <v>2683</v>
      </c>
      <c r="F110" s="318" t="s">
        <v>3470</v>
      </c>
      <c r="G110" s="318" t="s">
        <v>3471</v>
      </c>
      <c r="H110" s="318" t="s">
        <v>3472</v>
      </c>
      <c r="I110" s="318" t="s">
        <v>3473</v>
      </c>
      <c r="J110" s="368" t="s">
        <v>3474</v>
      </c>
      <c r="K110" s="318" t="s">
        <v>3182</v>
      </c>
      <c r="L110" s="318"/>
      <c r="M110" s="318"/>
      <c r="N110" s="318"/>
      <c r="O110" s="318"/>
      <c r="P110" s="318"/>
      <c r="Q110" s="318"/>
      <c r="R110" s="318" t="s">
        <v>631</v>
      </c>
      <c r="S110" s="318" t="s">
        <v>3149</v>
      </c>
      <c r="T110" s="318"/>
      <c r="U110" s="318"/>
      <c r="V110" s="318"/>
      <c r="W110" s="318"/>
      <c r="X110" s="318"/>
      <c r="Y110" s="318"/>
      <c r="Z110" s="318"/>
      <c r="AA110" s="318"/>
      <c r="AB110" s="318"/>
      <c r="AC110" s="318" t="s">
        <v>395</v>
      </c>
      <c r="AD110" s="318" t="s">
        <v>3475</v>
      </c>
    </row>
    <row r="111" spans="1:37" s="184" customFormat="1" ht="171">
      <c r="A111" s="318" t="s">
        <v>3447</v>
      </c>
      <c r="B111" s="318" t="s">
        <v>149</v>
      </c>
      <c r="C111" s="318" t="s">
        <v>3476</v>
      </c>
      <c r="D111" s="217" t="s">
        <v>3477</v>
      </c>
      <c r="E111" s="318" t="s">
        <v>3478</v>
      </c>
      <c r="F111" s="318" t="s">
        <v>3479</v>
      </c>
      <c r="G111" s="217" t="s">
        <v>3480</v>
      </c>
      <c r="H111" s="318" t="s">
        <v>3481</v>
      </c>
      <c r="I111" s="318" t="s">
        <v>3482</v>
      </c>
      <c r="J111" s="350" t="s">
        <v>3483</v>
      </c>
      <c r="K111" s="218" t="s">
        <v>3484</v>
      </c>
      <c r="L111" s="308" t="s">
        <v>3485</v>
      </c>
      <c r="M111" s="308" t="s">
        <v>3486</v>
      </c>
      <c r="N111" s="319"/>
      <c r="O111" s="319"/>
      <c r="P111" s="319"/>
      <c r="Q111" s="319"/>
      <c r="R111" s="318" t="s">
        <v>631</v>
      </c>
      <c r="S111" s="318" t="s">
        <v>1475</v>
      </c>
      <c r="T111" s="319"/>
      <c r="U111" s="319"/>
      <c r="V111" s="319"/>
      <c r="W111" s="319"/>
      <c r="X111" s="319"/>
      <c r="Y111" s="319"/>
      <c r="Z111" s="319"/>
      <c r="AA111" s="319"/>
      <c r="AB111" s="319"/>
      <c r="AC111" s="269" t="s">
        <v>395</v>
      </c>
      <c r="AD111" s="308" t="s">
        <v>3446</v>
      </c>
    </row>
    <row r="112" spans="1:37" s="184" customFormat="1" ht="20.25" customHeight="1">
      <c r="A112" s="318" t="s">
        <v>3447</v>
      </c>
      <c r="B112" s="318" t="s">
        <v>3394</v>
      </c>
      <c r="C112" s="318" t="s">
        <v>3487</v>
      </c>
      <c r="D112" s="318" t="s">
        <v>3488</v>
      </c>
      <c r="E112" s="318" t="s">
        <v>3489</v>
      </c>
      <c r="F112" s="318" t="s">
        <v>3490</v>
      </c>
      <c r="G112" s="318" t="s">
        <v>3491</v>
      </c>
      <c r="H112" s="318" t="s">
        <v>3492</v>
      </c>
      <c r="I112" s="318" t="s">
        <v>3493</v>
      </c>
      <c r="J112" s="343" t="s">
        <v>3494</v>
      </c>
      <c r="K112" s="318" t="s">
        <v>3495</v>
      </c>
      <c r="L112" s="318"/>
      <c r="M112" s="318"/>
      <c r="N112" s="318"/>
      <c r="O112" s="318"/>
      <c r="P112" s="318"/>
      <c r="Q112" s="318"/>
      <c r="R112" s="318"/>
      <c r="S112" s="318" t="s">
        <v>490</v>
      </c>
      <c r="T112" s="318"/>
      <c r="U112" s="318"/>
      <c r="V112" s="318"/>
      <c r="W112" s="318"/>
      <c r="X112" s="318"/>
      <c r="Y112" s="318"/>
      <c r="Z112" s="318"/>
      <c r="AA112" s="318"/>
      <c r="AB112" s="318"/>
      <c r="AC112" s="318"/>
      <c r="AD112" s="318"/>
    </row>
    <row r="113" spans="1:37" s="184" customFormat="1" ht="20.25" customHeight="1">
      <c r="A113" s="318" t="s">
        <v>2427</v>
      </c>
      <c r="B113" s="318" t="s">
        <v>2509</v>
      </c>
      <c r="C113" s="318" t="s">
        <v>3496</v>
      </c>
      <c r="D113" s="318" t="s">
        <v>3497</v>
      </c>
      <c r="E113" s="318" t="s">
        <v>2645</v>
      </c>
      <c r="F113" s="318" t="s">
        <v>3498</v>
      </c>
      <c r="G113" s="318" t="s">
        <v>3499</v>
      </c>
      <c r="H113" s="318" t="s">
        <v>3500</v>
      </c>
      <c r="I113" s="318" t="s">
        <v>3501</v>
      </c>
      <c r="J113" s="318"/>
      <c r="K113" s="308" t="s">
        <v>3502</v>
      </c>
      <c r="L113" s="318" t="s">
        <v>958</v>
      </c>
      <c r="M113" s="318"/>
      <c r="N113" s="318"/>
      <c r="O113" s="318"/>
      <c r="P113" s="318"/>
      <c r="Q113" s="318"/>
      <c r="R113" s="318" t="s">
        <v>631</v>
      </c>
      <c r="S113" s="318" t="s">
        <v>2546</v>
      </c>
      <c r="T113" s="318"/>
      <c r="U113" s="318"/>
      <c r="V113" s="318"/>
      <c r="W113" s="318"/>
      <c r="X113" s="318"/>
      <c r="Y113" s="318"/>
      <c r="Z113" s="318"/>
      <c r="AA113" s="318"/>
      <c r="AB113" s="318"/>
      <c r="AC113" s="318" t="s">
        <v>487</v>
      </c>
      <c r="AD113" s="318" t="s">
        <v>3503</v>
      </c>
    </row>
    <row r="114" spans="1:37" s="168" customFormat="1" ht="57">
      <c r="A114" s="351" t="s">
        <v>3393</v>
      </c>
      <c r="B114" s="351" t="s">
        <v>3458</v>
      </c>
      <c r="C114" s="351" t="s">
        <v>3504</v>
      </c>
      <c r="D114" s="351" t="s">
        <v>3505</v>
      </c>
      <c r="E114" s="351" t="s">
        <v>3506</v>
      </c>
      <c r="F114" s="351" t="s">
        <v>3507</v>
      </c>
      <c r="G114" s="351" t="s">
        <v>3508</v>
      </c>
      <c r="H114" s="351" t="s">
        <v>3509</v>
      </c>
      <c r="I114" s="351" t="s">
        <v>3510</v>
      </c>
      <c r="J114" s="369" t="s">
        <v>3511</v>
      </c>
      <c r="K114" s="311" t="s">
        <v>3512</v>
      </c>
      <c r="L114" s="351"/>
      <c r="M114" s="351"/>
      <c r="N114" s="351"/>
      <c r="O114" s="351"/>
      <c r="P114" s="351"/>
      <c r="Q114" s="351"/>
      <c r="R114" s="351" t="s">
        <v>631</v>
      </c>
      <c r="S114" s="351" t="s">
        <v>3329</v>
      </c>
      <c r="T114" s="351"/>
      <c r="U114" s="351"/>
      <c r="V114" s="351"/>
      <c r="W114" s="351"/>
      <c r="X114" s="351"/>
      <c r="Y114" s="351"/>
      <c r="Z114" s="351"/>
      <c r="AA114" s="351"/>
      <c r="AB114" s="351"/>
      <c r="AC114" s="351" t="s">
        <v>395</v>
      </c>
      <c r="AD114" s="311" t="s">
        <v>3513</v>
      </c>
    </row>
    <row r="115" spans="1:37" s="184" customFormat="1" ht="49.5" customHeight="1">
      <c r="A115" s="318" t="s">
        <v>2427</v>
      </c>
      <c r="B115" s="318" t="s">
        <v>238</v>
      </c>
      <c r="C115" s="318" t="s">
        <v>3514</v>
      </c>
      <c r="D115" s="318" t="s">
        <v>3515</v>
      </c>
      <c r="E115" s="318" t="s">
        <v>3516</v>
      </c>
      <c r="F115" s="318" t="s">
        <v>3517</v>
      </c>
      <c r="G115" s="318" t="s">
        <v>3518</v>
      </c>
      <c r="H115" s="318" t="s">
        <v>3519</v>
      </c>
      <c r="I115" s="308" t="s">
        <v>3520</v>
      </c>
      <c r="J115" s="318" t="s">
        <v>3521</v>
      </c>
      <c r="K115" s="308" t="s">
        <v>3522</v>
      </c>
      <c r="L115" s="353" t="s">
        <v>3523</v>
      </c>
      <c r="M115" s="318"/>
      <c r="N115" s="318"/>
      <c r="O115" s="318"/>
      <c r="P115" s="318"/>
      <c r="Q115" s="318"/>
      <c r="R115" s="318" t="s">
        <v>383</v>
      </c>
      <c r="S115" s="318" t="s">
        <v>490</v>
      </c>
      <c r="T115" s="318" t="s">
        <v>491</v>
      </c>
      <c r="U115" s="318"/>
      <c r="V115" s="318"/>
      <c r="W115" s="318"/>
      <c r="X115" s="318"/>
      <c r="Y115" s="318"/>
      <c r="Z115" s="318"/>
      <c r="AA115" s="318"/>
      <c r="AB115" s="318"/>
      <c r="AC115" s="318"/>
      <c r="AD115" s="308" t="s">
        <v>2957</v>
      </c>
    </row>
    <row r="116" spans="1:37" s="21" customFormat="1" ht="20.25" customHeight="1">
      <c r="A116" s="318" t="s">
        <v>3447</v>
      </c>
      <c r="B116" s="318" t="s">
        <v>3394</v>
      </c>
      <c r="C116" s="318" t="s">
        <v>3524</v>
      </c>
      <c r="D116" s="318" t="s">
        <v>3525</v>
      </c>
      <c r="E116" s="318" t="s">
        <v>3526</v>
      </c>
      <c r="F116" s="318" t="s">
        <v>3527</v>
      </c>
      <c r="G116" s="318" t="s">
        <v>3528</v>
      </c>
      <c r="H116" s="318" t="s">
        <v>3529</v>
      </c>
      <c r="I116" s="318" t="s">
        <v>3530</v>
      </c>
      <c r="J116" s="318" t="s">
        <v>3531</v>
      </c>
      <c r="K116" s="308" t="s">
        <v>3320</v>
      </c>
      <c r="L116" s="308"/>
      <c r="M116" s="318"/>
      <c r="N116" s="318"/>
      <c r="O116" s="318"/>
      <c r="P116" s="318"/>
      <c r="Q116" s="318"/>
      <c r="R116" s="318"/>
      <c r="S116" s="318" t="s">
        <v>3149</v>
      </c>
      <c r="T116" s="318"/>
      <c r="U116" s="318"/>
      <c r="V116" s="318"/>
      <c r="W116" s="318"/>
      <c r="X116" s="318"/>
      <c r="Y116" s="318"/>
      <c r="Z116" s="318"/>
      <c r="AA116" s="318"/>
      <c r="AB116" s="318"/>
      <c r="AC116" s="318"/>
      <c r="AD116" s="308"/>
    </row>
    <row r="117" spans="1:37" s="106" customFormat="1" ht="99.75">
      <c r="A117" s="351" t="s">
        <v>3447</v>
      </c>
      <c r="B117" s="351" t="s">
        <v>3532</v>
      </c>
      <c r="C117" s="351" t="s">
        <v>3533</v>
      </c>
      <c r="D117" s="351" t="s">
        <v>3534</v>
      </c>
      <c r="E117" s="351" t="s">
        <v>3535</v>
      </c>
      <c r="F117" s="351" t="s">
        <v>3536</v>
      </c>
      <c r="G117" s="370" t="s">
        <v>3537</v>
      </c>
      <c r="H117" s="351" t="s">
        <v>3538</v>
      </c>
      <c r="I117" s="351" t="s">
        <v>3539</v>
      </c>
      <c r="J117" s="371" t="s">
        <v>3540</v>
      </c>
      <c r="K117" s="311" t="s">
        <v>3541</v>
      </c>
      <c r="L117" s="311" t="s">
        <v>3542</v>
      </c>
      <c r="M117" s="351"/>
      <c r="N117" s="351"/>
      <c r="O117" s="351"/>
      <c r="P117" s="351"/>
      <c r="Q117" s="351"/>
      <c r="R117" s="351" t="s">
        <v>631</v>
      </c>
      <c r="S117" s="351" t="s">
        <v>840</v>
      </c>
      <c r="T117" s="351"/>
      <c r="U117" s="351"/>
      <c r="V117" s="351"/>
      <c r="W117" s="351"/>
      <c r="X117" s="351"/>
      <c r="Y117" s="351"/>
      <c r="Z117" s="351"/>
      <c r="AA117" s="351" t="s">
        <v>487</v>
      </c>
      <c r="AB117" s="311" t="s">
        <v>3543</v>
      </c>
      <c r="AC117" s="351" t="s">
        <v>1408</v>
      </c>
      <c r="AD117" s="311" t="s">
        <v>3544</v>
      </c>
    </row>
    <row r="118" spans="1:37" s="20" customFormat="1" ht="39.75" customHeight="1">
      <c r="A118" s="351" t="s">
        <v>3393</v>
      </c>
      <c r="B118" s="351" t="s">
        <v>2519</v>
      </c>
      <c r="C118" s="351" t="s">
        <v>3545</v>
      </c>
      <c r="D118" s="351" t="s">
        <v>3546</v>
      </c>
      <c r="E118" s="351" t="s">
        <v>3547</v>
      </c>
      <c r="F118" s="351" t="s">
        <v>3548</v>
      </c>
      <c r="G118" s="351" t="s">
        <v>3549</v>
      </c>
      <c r="H118" s="351" t="s">
        <v>3550</v>
      </c>
      <c r="I118" s="351" t="s">
        <v>3551</v>
      </c>
      <c r="J118" s="351" t="s">
        <v>3552</v>
      </c>
      <c r="K118" s="311" t="s">
        <v>3553</v>
      </c>
      <c r="L118" s="351"/>
      <c r="M118" s="351"/>
      <c r="N118" s="351"/>
      <c r="O118" s="351"/>
      <c r="P118" s="351"/>
      <c r="Q118" s="351"/>
      <c r="R118" s="351" t="s">
        <v>489</v>
      </c>
      <c r="S118" s="351" t="s">
        <v>490</v>
      </c>
      <c r="T118" s="351" t="s">
        <v>491</v>
      </c>
      <c r="U118" s="351"/>
      <c r="V118" s="318"/>
      <c r="W118" s="351"/>
      <c r="X118" s="318"/>
      <c r="Y118" s="351"/>
      <c r="Z118" s="318"/>
      <c r="AA118" s="351"/>
      <c r="AB118" s="318"/>
      <c r="AC118" s="351" t="s">
        <v>1408</v>
      </c>
      <c r="AD118" s="311" t="s">
        <v>3554</v>
      </c>
    </row>
    <row r="119" spans="1:37" s="20" customFormat="1" ht="20.25" customHeight="1">
      <c r="A119" s="351" t="s">
        <v>3447</v>
      </c>
      <c r="B119" s="318" t="s">
        <v>303</v>
      </c>
      <c r="C119" s="351" t="s">
        <v>3555</v>
      </c>
      <c r="D119" s="351" t="s">
        <v>3556</v>
      </c>
      <c r="E119" s="351" t="s">
        <v>3557</v>
      </c>
      <c r="F119" s="351" t="s">
        <v>3558</v>
      </c>
      <c r="G119" s="351" t="s">
        <v>3559</v>
      </c>
      <c r="H119" s="351" t="s">
        <v>3560</v>
      </c>
      <c r="I119" s="351" t="s">
        <v>3561</v>
      </c>
      <c r="J119" s="371" t="s">
        <v>3562</v>
      </c>
      <c r="K119" s="311" t="s">
        <v>3563</v>
      </c>
      <c r="L119" s="351"/>
      <c r="M119" s="351"/>
      <c r="N119" s="351"/>
      <c r="O119" s="351"/>
      <c r="P119" s="351"/>
      <c r="Q119" s="351"/>
      <c r="R119" s="351" t="s">
        <v>386</v>
      </c>
      <c r="S119" s="351" t="s">
        <v>1135</v>
      </c>
      <c r="T119" s="351"/>
      <c r="U119" s="351"/>
      <c r="V119" s="351"/>
      <c r="W119" s="351"/>
      <c r="X119" s="351"/>
      <c r="Y119" s="351"/>
      <c r="Z119" s="351"/>
      <c r="AA119" s="351"/>
      <c r="AB119" s="351"/>
      <c r="AC119" s="351" t="s">
        <v>395</v>
      </c>
      <c r="AD119" s="351" t="s">
        <v>3475</v>
      </c>
    </row>
    <row r="120" spans="1:37" s="181" customFormat="1" ht="20.25" customHeight="1">
      <c r="A120" s="318" t="s">
        <v>2427</v>
      </c>
      <c r="B120" s="318" t="s">
        <v>196</v>
      </c>
      <c r="C120" s="318" t="s">
        <v>3564</v>
      </c>
      <c r="D120" s="318" t="s">
        <v>3565</v>
      </c>
      <c r="E120" s="318" t="s">
        <v>3566</v>
      </c>
      <c r="F120" s="318" t="s">
        <v>3567</v>
      </c>
      <c r="G120" s="318" t="s">
        <v>3568</v>
      </c>
      <c r="H120" s="318" t="s">
        <v>3569</v>
      </c>
      <c r="I120" s="318" t="s">
        <v>3570</v>
      </c>
      <c r="J120" s="361" t="s">
        <v>3571</v>
      </c>
      <c r="K120" s="308" t="s">
        <v>3572</v>
      </c>
      <c r="L120" s="318" t="s">
        <v>3573</v>
      </c>
      <c r="M120" s="318" t="s">
        <v>3574</v>
      </c>
      <c r="N120" s="318"/>
      <c r="O120" s="318"/>
      <c r="P120" s="318"/>
      <c r="Q120" s="318"/>
      <c r="R120" s="318" t="s">
        <v>631</v>
      </c>
      <c r="S120" s="318" t="s">
        <v>2546</v>
      </c>
      <c r="T120" s="318"/>
      <c r="U120" s="318"/>
      <c r="V120" s="318"/>
      <c r="W120" s="318"/>
      <c r="X120" s="318"/>
      <c r="Y120" s="318"/>
      <c r="Z120" s="318"/>
      <c r="AA120" s="318"/>
      <c r="AB120" s="318"/>
      <c r="AC120" s="318" t="s">
        <v>395</v>
      </c>
      <c r="AD120" s="308" t="s">
        <v>3575</v>
      </c>
    </row>
    <row r="121" spans="1:37" s="192" customFormat="1" ht="99.75">
      <c r="A121" s="318" t="s">
        <v>2427</v>
      </c>
      <c r="B121" s="318" t="s">
        <v>238</v>
      </c>
      <c r="C121" s="318" t="s">
        <v>3576</v>
      </c>
      <c r="D121" s="318" t="s">
        <v>3577</v>
      </c>
      <c r="E121" s="318" t="s">
        <v>3578</v>
      </c>
      <c r="F121" s="318" t="s">
        <v>3579</v>
      </c>
      <c r="G121" s="318" t="s">
        <v>3580</v>
      </c>
      <c r="H121" s="318" t="s">
        <v>3581</v>
      </c>
      <c r="I121" s="308" t="s">
        <v>3582</v>
      </c>
      <c r="J121" s="361" t="s">
        <v>3583</v>
      </c>
      <c r="K121" s="308" t="s">
        <v>3584</v>
      </c>
      <c r="L121" s="353" t="s">
        <v>3523</v>
      </c>
      <c r="M121" s="318" t="s">
        <v>3585</v>
      </c>
      <c r="N121" s="318"/>
      <c r="O121" s="318"/>
      <c r="P121" s="318"/>
      <c r="Q121" s="318"/>
      <c r="R121" s="318" t="s">
        <v>386</v>
      </c>
      <c r="S121" s="318" t="s">
        <v>3149</v>
      </c>
      <c r="T121" s="318"/>
      <c r="U121" s="318"/>
      <c r="V121" s="357"/>
      <c r="W121" s="318"/>
      <c r="X121" s="357"/>
      <c r="Y121" s="318"/>
      <c r="Z121" s="357"/>
      <c r="AA121" s="318"/>
      <c r="AB121" s="357"/>
      <c r="AC121" s="351" t="s">
        <v>395</v>
      </c>
      <c r="AD121" s="308" t="s">
        <v>3586</v>
      </c>
    </row>
    <row r="122" spans="1:37" s="193" customFormat="1" ht="69" customHeight="1">
      <c r="A122" s="318" t="s">
        <v>3447</v>
      </c>
      <c r="B122" s="318" t="s">
        <v>3394</v>
      </c>
      <c r="C122" s="351" t="s">
        <v>3587</v>
      </c>
      <c r="D122" s="318" t="s">
        <v>3588</v>
      </c>
      <c r="E122" s="319" t="s">
        <v>3589</v>
      </c>
      <c r="F122" s="318" t="s">
        <v>3590</v>
      </c>
      <c r="G122" s="318" t="s">
        <v>3591</v>
      </c>
      <c r="H122" s="318" t="s">
        <v>3592</v>
      </c>
      <c r="I122" s="318" t="s">
        <v>3593</v>
      </c>
      <c r="J122" s="351" t="s">
        <v>3594</v>
      </c>
      <c r="K122" s="308" t="s">
        <v>3085</v>
      </c>
      <c r="L122" s="353" t="s">
        <v>2394</v>
      </c>
      <c r="M122" s="319"/>
      <c r="N122" s="319"/>
      <c r="O122" s="319"/>
      <c r="P122" s="319"/>
      <c r="Q122" s="319"/>
      <c r="R122" s="319"/>
      <c r="S122" s="318" t="s">
        <v>490</v>
      </c>
      <c r="T122" s="319"/>
      <c r="U122" s="319"/>
      <c r="V122" s="319"/>
      <c r="W122" s="319"/>
      <c r="X122" s="319"/>
      <c r="Y122" s="319"/>
      <c r="Z122" s="319"/>
      <c r="AA122" s="319"/>
      <c r="AB122" s="319"/>
      <c r="AC122" s="318" t="s">
        <v>487</v>
      </c>
      <c r="AD122" s="308" t="s">
        <v>3446</v>
      </c>
    </row>
    <row r="123" spans="1:37" s="196" customFormat="1" ht="57">
      <c r="A123" s="372" t="s">
        <v>3393</v>
      </c>
      <c r="B123" s="372" t="s">
        <v>2519</v>
      </c>
      <c r="C123" s="372" t="s">
        <v>3595</v>
      </c>
      <c r="D123" s="372" t="s">
        <v>3596</v>
      </c>
      <c r="E123" s="372" t="s">
        <v>3597</v>
      </c>
      <c r="F123" s="372" t="s">
        <v>3598</v>
      </c>
      <c r="G123" s="372" t="s">
        <v>3599</v>
      </c>
      <c r="H123" s="372" t="s">
        <v>3600</v>
      </c>
      <c r="I123" s="372" t="s">
        <v>3601</v>
      </c>
      <c r="J123" s="372" t="s">
        <v>3602</v>
      </c>
      <c r="K123" s="372" t="s">
        <v>3603</v>
      </c>
      <c r="L123" s="372" t="s">
        <v>3604</v>
      </c>
      <c r="M123" s="372" t="s">
        <v>3605</v>
      </c>
      <c r="N123" s="351"/>
      <c r="O123" s="351"/>
      <c r="P123" s="351"/>
      <c r="Q123" s="351"/>
      <c r="R123" s="372" t="s">
        <v>631</v>
      </c>
      <c r="S123" s="372" t="s">
        <v>1475</v>
      </c>
      <c r="T123" s="351"/>
      <c r="U123" s="351"/>
      <c r="V123" s="351"/>
      <c r="W123" s="351"/>
      <c r="X123" s="351"/>
      <c r="Y123" s="351"/>
      <c r="Z123" s="351"/>
      <c r="AA123" s="351"/>
      <c r="AB123" s="351"/>
      <c r="AC123" s="372" t="s">
        <v>487</v>
      </c>
      <c r="AD123" s="373" t="s">
        <v>3606</v>
      </c>
      <c r="AE123" s="194"/>
      <c r="AF123" s="194"/>
      <c r="AG123" s="194"/>
      <c r="AH123" s="194"/>
      <c r="AI123" s="194"/>
      <c r="AJ123" s="194"/>
      <c r="AK123" s="195"/>
    </row>
    <row r="124" spans="1:37" s="28" customFormat="1" ht="162">
      <c r="A124" s="214" t="s">
        <v>2427</v>
      </c>
      <c r="B124" s="214" t="s">
        <v>55</v>
      </c>
      <c r="C124" s="282" t="s">
        <v>3607</v>
      </c>
      <c r="D124" s="282" t="s">
        <v>3608</v>
      </c>
      <c r="E124" s="282" t="s">
        <v>3609</v>
      </c>
      <c r="F124" s="282" t="s">
        <v>3610</v>
      </c>
      <c r="G124" s="282" t="s">
        <v>3611</v>
      </c>
      <c r="H124" s="282" t="s">
        <v>3612</v>
      </c>
      <c r="I124" s="282" t="s">
        <v>3613</v>
      </c>
      <c r="J124" s="283" t="s">
        <v>3614</v>
      </c>
      <c r="K124" s="282" t="s">
        <v>3615</v>
      </c>
      <c r="L124" s="282" t="s">
        <v>3616</v>
      </c>
      <c r="M124" s="282" t="s">
        <v>3617</v>
      </c>
      <c r="N124" s="282" t="s">
        <v>487</v>
      </c>
      <c r="O124" s="282" t="s">
        <v>487</v>
      </c>
      <c r="P124" s="282"/>
      <c r="Q124" s="282"/>
      <c r="R124" s="214" t="s">
        <v>489</v>
      </c>
      <c r="S124" s="282" t="s">
        <v>3127</v>
      </c>
      <c r="T124" s="282" t="s">
        <v>1122</v>
      </c>
      <c r="U124" s="282"/>
      <c r="V124" s="282"/>
      <c r="W124" s="282"/>
      <c r="X124" s="282"/>
      <c r="Y124" s="282"/>
      <c r="Z124" s="282"/>
      <c r="AA124" s="282"/>
      <c r="AB124" s="282"/>
      <c r="AC124" s="282" t="s">
        <v>487</v>
      </c>
      <c r="AD124" s="282" t="s">
        <v>2439</v>
      </c>
    </row>
    <row r="125" spans="1:37" s="19" customFormat="1" ht="92.25" customHeight="1">
      <c r="A125" s="318" t="s">
        <v>2427</v>
      </c>
      <c r="B125" s="318" t="s">
        <v>2509</v>
      </c>
      <c r="C125" s="318" t="s">
        <v>3618</v>
      </c>
      <c r="D125" s="318" t="s">
        <v>3619</v>
      </c>
      <c r="E125" s="318" t="s">
        <v>3620</v>
      </c>
      <c r="F125" s="318" t="s">
        <v>3621</v>
      </c>
      <c r="G125" s="318" t="s">
        <v>3622</v>
      </c>
      <c r="H125" s="318" t="s">
        <v>3623</v>
      </c>
      <c r="I125" s="318" t="s">
        <v>3624</v>
      </c>
      <c r="J125" s="318"/>
      <c r="K125" s="308" t="s">
        <v>3625</v>
      </c>
      <c r="L125" s="308"/>
      <c r="M125" s="318"/>
      <c r="N125" s="318"/>
      <c r="O125" s="318"/>
      <c r="P125" s="318"/>
      <c r="Q125" s="318"/>
      <c r="R125" s="318"/>
      <c r="S125" s="318" t="s">
        <v>1475</v>
      </c>
      <c r="T125" s="308"/>
      <c r="U125" s="318"/>
      <c r="V125" s="318"/>
      <c r="W125" s="318"/>
      <c r="X125" s="318"/>
      <c r="Y125" s="318"/>
      <c r="Z125" s="318"/>
      <c r="AA125" s="374" t="s">
        <v>395</v>
      </c>
      <c r="AB125" s="303" t="s">
        <v>3626</v>
      </c>
      <c r="AC125" s="318"/>
      <c r="AD125" s="308"/>
    </row>
    <row r="126" spans="1:37" s="24" customFormat="1" ht="75.75" customHeight="1">
      <c r="A126" s="375" t="s">
        <v>3393</v>
      </c>
      <c r="B126" s="318" t="s">
        <v>274</v>
      </c>
      <c r="C126" s="375" t="s">
        <v>3627</v>
      </c>
      <c r="D126" s="375" t="s">
        <v>3628</v>
      </c>
      <c r="E126" s="375" t="s">
        <v>3629</v>
      </c>
      <c r="F126" s="375" t="s">
        <v>3630</v>
      </c>
      <c r="G126" s="375" t="s">
        <v>3631</v>
      </c>
      <c r="H126" s="375" t="s">
        <v>3632</v>
      </c>
      <c r="I126" s="375" t="s">
        <v>3633</v>
      </c>
      <c r="J126" s="375" t="s">
        <v>3634</v>
      </c>
      <c r="K126" s="376" t="s">
        <v>3635</v>
      </c>
      <c r="L126" s="377"/>
      <c r="M126" s="378"/>
      <c r="N126" s="378"/>
      <c r="O126" s="378"/>
      <c r="P126" s="378"/>
      <c r="Q126" s="378"/>
      <c r="R126" s="372" t="s">
        <v>631</v>
      </c>
      <c r="S126" s="375" t="s">
        <v>2246</v>
      </c>
      <c r="T126" s="379"/>
      <c r="U126" s="378"/>
      <c r="V126" s="378"/>
      <c r="W126" s="378"/>
      <c r="X126" s="378"/>
      <c r="Y126" s="378"/>
      <c r="Z126" s="378"/>
      <c r="AA126" s="375" t="s">
        <v>487</v>
      </c>
      <c r="AB126" s="380" t="s">
        <v>3636</v>
      </c>
      <c r="AC126" s="378"/>
      <c r="AD126" s="379"/>
    </row>
    <row r="127" spans="1:37" s="19" customFormat="1" ht="92.25" customHeight="1">
      <c r="A127" s="318" t="s">
        <v>2427</v>
      </c>
      <c r="B127" s="318" t="s">
        <v>2519</v>
      </c>
      <c r="C127" s="308" t="s">
        <v>3637</v>
      </c>
      <c r="D127" s="308" t="s">
        <v>3638</v>
      </c>
      <c r="E127" s="318" t="s">
        <v>3639</v>
      </c>
      <c r="F127" s="308" t="s">
        <v>3640</v>
      </c>
      <c r="G127" s="308" t="s">
        <v>3641</v>
      </c>
      <c r="H127" s="308" t="s">
        <v>3642</v>
      </c>
      <c r="I127" s="308" t="s">
        <v>3643</v>
      </c>
      <c r="J127" s="381" t="s">
        <v>3644</v>
      </c>
      <c r="K127" s="308" t="s">
        <v>3645</v>
      </c>
      <c r="L127" s="355" t="s">
        <v>3646</v>
      </c>
      <c r="M127" s="355" t="s">
        <v>3646</v>
      </c>
      <c r="N127" s="318"/>
      <c r="O127" s="318"/>
      <c r="P127" s="318"/>
      <c r="Q127" s="318"/>
      <c r="R127" s="318"/>
      <c r="S127" s="318" t="s">
        <v>852</v>
      </c>
      <c r="T127" s="308"/>
      <c r="U127" s="318"/>
      <c r="V127" s="318"/>
      <c r="W127" s="318"/>
      <c r="X127" s="318"/>
      <c r="Y127" s="318"/>
      <c r="Z127" s="318"/>
      <c r="AA127" s="374" t="s">
        <v>395</v>
      </c>
      <c r="AB127" s="303" t="s">
        <v>3626</v>
      </c>
      <c r="AC127" s="318"/>
      <c r="AD127" s="308"/>
    </row>
    <row r="128" spans="1:37" s="24" customFormat="1" ht="55.5" customHeight="1">
      <c r="A128" s="318" t="s">
        <v>2427</v>
      </c>
      <c r="B128" s="318" t="s">
        <v>3394</v>
      </c>
      <c r="C128" s="318" t="s">
        <v>3647</v>
      </c>
      <c r="D128" s="318" t="s">
        <v>3648</v>
      </c>
      <c r="E128" s="318" t="s">
        <v>3649</v>
      </c>
      <c r="F128" s="318" t="s">
        <v>3650</v>
      </c>
      <c r="G128" s="318" t="s">
        <v>3651</v>
      </c>
      <c r="H128" s="318" t="s">
        <v>3652</v>
      </c>
      <c r="I128" s="357" t="s">
        <v>3653</v>
      </c>
      <c r="J128" s="381" t="s">
        <v>3654</v>
      </c>
      <c r="K128" s="308" t="s">
        <v>3655</v>
      </c>
      <c r="L128" s="308" t="s">
        <v>503</v>
      </c>
      <c r="M128" s="318" t="s">
        <v>3656</v>
      </c>
      <c r="N128" s="318"/>
      <c r="O128" s="318"/>
      <c r="P128" s="318"/>
      <c r="Q128" s="318"/>
      <c r="R128" s="372" t="s">
        <v>631</v>
      </c>
      <c r="S128" s="318" t="s">
        <v>1475</v>
      </c>
      <c r="T128" s="308"/>
      <c r="U128" s="318"/>
      <c r="V128" s="318"/>
      <c r="W128" s="318"/>
      <c r="X128" s="318"/>
      <c r="Y128" s="318"/>
      <c r="Z128" s="318"/>
      <c r="AA128" s="374" t="s">
        <v>487</v>
      </c>
      <c r="AB128" s="303" t="s">
        <v>3626</v>
      </c>
      <c r="AC128" s="318" t="s">
        <v>487</v>
      </c>
      <c r="AD128" s="308" t="s">
        <v>3657</v>
      </c>
    </row>
    <row r="129" spans="1:30" s="19" customFormat="1" ht="92.25" customHeight="1">
      <c r="A129" s="318" t="s">
        <v>2427</v>
      </c>
      <c r="B129" s="318" t="s">
        <v>303</v>
      </c>
      <c r="C129" s="318" t="s">
        <v>3658</v>
      </c>
      <c r="D129" s="318" t="s">
        <v>3659</v>
      </c>
      <c r="E129" s="318" t="s">
        <v>3660</v>
      </c>
      <c r="F129" s="318" t="s">
        <v>3661</v>
      </c>
      <c r="G129" s="318" t="s">
        <v>3662</v>
      </c>
      <c r="H129" s="318" t="s">
        <v>3663</v>
      </c>
      <c r="I129" s="318" t="s">
        <v>3664</v>
      </c>
      <c r="J129" s="318" t="s">
        <v>3665</v>
      </c>
      <c r="K129" s="308" t="s">
        <v>3666</v>
      </c>
      <c r="L129" s="308" t="s">
        <v>3667</v>
      </c>
      <c r="M129" s="318" t="s">
        <v>3668</v>
      </c>
      <c r="N129" s="318" t="s">
        <v>487</v>
      </c>
      <c r="O129" s="318"/>
      <c r="P129" s="318"/>
      <c r="Q129" s="318"/>
      <c r="R129" s="318"/>
      <c r="S129" s="318" t="s">
        <v>1475</v>
      </c>
      <c r="T129" s="308"/>
      <c r="U129" s="318"/>
      <c r="V129" s="318"/>
      <c r="W129" s="318"/>
      <c r="X129" s="318"/>
      <c r="Y129" s="318"/>
      <c r="Z129" s="318"/>
      <c r="AA129" s="374" t="s">
        <v>395</v>
      </c>
      <c r="AB129" s="303" t="s">
        <v>3626</v>
      </c>
      <c r="AC129" s="318"/>
      <c r="AD129" s="308"/>
    </row>
    <row r="130" spans="1:30" s="24" customFormat="1" ht="85.5">
      <c r="A130" s="318" t="s">
        <v>2427</v>
      </c>
      <c r="B130" s="318" t="s">
        <v>274</v>
      </c>
      <c r="C130" s="318" t="s">
        <v>3669</v>
      </c>
      <c r="D130" s="318" t="s">
        <v>3670</v>
      </c>
      <c r="E130" s="318" t="s">
        <v>3671</v>
      </c>
      <c r="F130" s="308" t="s">
        <v>3672</v>
      </c>
      <c r="G130" s="308" t="s">
        <v>3673</v>
      </c>
      <c r="H130" s="308" t="s">
        <v>3674</v>
      </c>
      <c r="I130" s="308" t="s">
        <v>3675</v>
      </c>
      <c r="J130" s="382" t="s">
        <v>3676</v>
      </c>
      <c r="K130" s="308" t="s">
        <v>3677</v>
      </c>
      <c r="L130" s="308" t="s">
        <v>3678</v>
      </c>
      <c r="M130" s="318" t="s">
        <v>3678</v>
      </c>
      <c r="N130" s="318"/>
      <c r="O130" s="318"/>
      <c r="P130" s="318"/>
      <c r="Q130" s="318"/>
      <c r="R130" s="318"/>
      <c r="S130" s="318" t="s">
        <v>1475</v>
      </c>
      <c r="T130" s="308" t="s">
        <v>3678</v>
      </c>
      <c r="U130" s="318"/>
      <c r="V130" s="308" t="s">
        <v>3679</v>
      </c>
      <c r="W130" s="318"/>
      <c r="X130" s="308" t="s">
        <v>3679</v>
      </c>
      <c r="Y130" s="318"/>
      <c r="Z130" s="308" t="s">
        <v>3679</v>
      </c>
      <c r="AA130" s="374" t="s">
        <v>395</v>
      </c>
      <c r="AB130" s="303" t="s">
        <v>3626</v>
      </c>
      <c r="AC130" s="318"/>
      <c r="AD130" s="308" t="s">
        <v>3679</v>
      </c>
    </row>
    <row r="131" spans="1:30" s="24" customFormat="1" ht="20.25" customHeight="1">
      <c r="A131" s="318" t="s">
        <v>2427</v>
      </c>
      <c r="B131" s="214" t="s">
        <v>55</v>
      </c>
      <c r="C131" s="318" t="s">
        <v>3680</v>
      </c>
      <c r="D131" s="318" t="s">
        <v>3681</v>
      </c>
      <c r="E131" s="318" t="s">
        <v>3682</v>
      </c>
      <c r="F131" s="318" t="s">
        <v>3683</v>
      </c>
      <c r="G131" s="318" t="s">
        <v>3684</v>
      </c>
      <c r="H131" s="318" t="s">
        <v>3685</v>
      </c>
      <c r="I131" s="318" t="s">
        <v>3686</v>
      </c>
      <c r="J131" s="318" t="s">
        <v>3687</v>
      </c>
      <c r="K131" s="308" t="s">
        <v>3467</v>
      </c>
      <c r="L131" s="308" t="s">
        <v>1040</v>
      </c>
      <c r="M131" s="318" t="s">
        <v>1040</v>
      </c>
      <c r="N131" s="318"/>
      <c r="O131" s="318"/>
      <c r="P131" s="318"/>
      <c r="Q131" s="318"/>
      <c r="R131" s="318"/>
      <c r="S131" s="318" t="s">
        <v>1475</v>
      </c>
      <c r="T131" s="308"/>
      <c r="U131" s="318"/>
      <c r="V131" s="318"/>
      <c r="W131" s="318"/>
      <c r="X131" s="318"/>
      <c r="Y131" s="318"/>
      <c r="Z131" s="318"/>
      <c r="AA131" s="374" t="s">
        <v>487</v>
      </c>
      <c r="AB131" s="303" t="s">
        <v>3626</v>
      </c>
      <c r="AC131" s="318"/>
      <c r="AD131" s="308"/>
    </row>
    <row r="132" spans="1:30" s="20" customFormat="1" ht="20.25" customHeight="1">
      <c r="A132" s="351" t="s">
        <v>3393</v>
      </c>
      <c r="B132" s="351" t="s">
        <v>2519</v>
      </c>
      <c r="C132" s="351" t="s">
        <v>3688</v>
      </c>
      <c r="D132" s="351" t="s">
        <v>3689</v>
      </c>
      <c r="E132" s="351" t="s">
        <v>3690</v>
      </c>
      <c r="F132" s="351" t="s">
        <v>3691</v>
      </c>
      <c r="G132" s="351" t="s">
        <v>3692</v>
      </c>
      <c r="H132" s="351" t="s">
        <v>3693</v>
      </c>
      <c r="I132" s="351" t="s">
        <v>3694</v>
      </c>
      <c r="J132" s="351" t="s">
        <v>3695</v>
      </c>
      <c r="K132" s="311" t="s">
        <v>3696</v>
      </c>
      <c r="L132" s="351"/>
      <c r="M132" s="351"/>
      <c r="N132" s="351"/>
      <c r="O132" s="351"/>
      <c r="P132" s="351"/>
      <c r="Q132" s="351"/>
      <c r="R132" s="351"/>
      <c r="S132" s="351" t="s">
        <v>1475</v>
      </c>
      <c r="T132" s="351"/>
      <c r="U132" s="351"/>
      <c r="V132" s="351"/>
      <c r="W132" s="351"/>
      <c r="X132" s="351"/>
      <c r="Y132" s="351"/>
      <c r="Z132" s="351"/>
      <c r="AA132" s="351" t="s">
        <v>487</v>
      </c>
      <c r="AB132" s="351" t="s">
        <v>3636</v>
      </c>
      <c r="AC132" s="351"/>
      <c r="AD132" s="351"/>
    </row>
    <row r="133" spans="1:30" s="19" customFormat="1" ht="92.25" customHeight="1">
      <c r="A133" s="318" t="s">
        <v>2427</v>
      </c>
      <c r="B133" s="318" t="s">
        <v>238</v>
      </c>
      <c r="C133" s="318" t="s">
        <v>3697</v>
      </c>
      <c r="D133" s="318" t="s">
        <v>3698</v>
      </c>
      <c r="E133" s="318" t="s">
        <v>3699</v>
      </c>
      <c r="F133" s="318" t="s">
        <v>3700</v>
      </c>
      <c r="G133" s="318" t="s">
        <v>3701</v>
      </c>
      <c r="H133" s="318" t="s">
        <v>3702</v>
      </c>
      <c r="I133" s="357" t="s">
        <v>3703</v>
      </c>
      <c r="J133" s="381" t="s">
        <v>3704</v>
      </c>
      <c r="K133" s="308" t="s">
        <v>3705</v>
      </c>
      <c r="L133" s="357" t="s">
        <v>3230</v>
      </c>
      <c r="M133" s="357" t="s">
        <v>3706</v>
      </c>
      <c r="N133" s="318"/>
      <c r="O133" s="318"/>
      <c r="P133" s="318"/>
      <c r="Q133" s="318"/>
      <c r="R133" s="372" t="s">
        <v>631</v>
      </c>
      <c r="S133" s="318" t="s">
        <v>2246</v>
      </c>
      <c r="T133" s="308"/>
      <c r="U133" s="318"/>
      <c r="V133" s="318"/>
      <c r="W133" s="318"/>
      <c r="X133" s="318"/>
      <c r="Y133" s="318"/>
      <c r="Z133" s="318"/>
      <c r="AA133" s="374" t="s">
        <v>395</v>
      </c>
      <c r="AB133" s="303" t="s">
        <v>3626</v>
      </c>
      <c r="AC133" s="318" t="s">
        <v>395</v>
      </c>
      <c r="AD133" s="308" t="s">
        <v>2439</v>
      </c>
    </row>
    <row r="134" spans="1:30" s="24" customFormat="1" ht="62.25" customHeight="1">
      <c r="A134" s="318" t="s">
        <v>2427</v>
      </c>
      <c r="B134" s="318" t="s">
        <v>2519</v>
      </c>
      <c r="C134" s="318" t="s">
        <v>3707</v>
      </c>
      <c r="D134" s="318" t="s">
        <v>3708</v>
      </c>
      <c r="E134" s="318" t="s">
        <v>3709</v>
      </c>
      <c r="F134" s="318" t="s">
        <v>3710</v>
      </c>
      <c r="G134" s="318" t="s">
        <v>3711</v>
      </c>
      <c r="H134" s="318" t="s">
        <v>3712</v>
      </c>
      <c r="I134" s="357" t="s">
        <v>3713</v>
      </c>
      <c r="J134" s="382" t="s">
        <v>3714</v>
      </c>
      <c r="K134" s="357" t="s">
        <v>3715</v>
      </c>
      <c r="L134" s="308"/>
      <c r="M134" s="318"/>
      <c r="N134" s="318"/>
      <c r="O134" s="318"/>
      <c r="P134" s="318"/>
      <c r="Q134" s="318"/>
      <c r="R134" s="318"/>
      <c r="S134" s="318" t="s">
        <v>1475</v>
      </c>
      <c r="T134" s="308"/>
      <c r="U134" s="318"/>
      <c r="V134" s="318"/>
      <c r="W134" s="318"/>
      <c r="X134" s="318"/>
      <c r="Y134" s="318"/>
      <c r="Z134" s="318"/>
      <c r="AA134" s="374" t="s">
        <v>487</v>
      </c>
      <c r="AB134" s="303" t="s">
        <v>3626</v>
      </c>
      <c r="AC134" s="318" t="s">
        <v>487</v>
      </c>
      <c r="AD134" s="308" t="s">
        <v>2439</v>
      </c>
    </row>
    <row r="135" spans="1:30" s="19" customFormat="1" ht="97.15" customHeight="1">
      <c r="A135" s="318" t="s">
        <v>2427</v>
      </c>
      <c r="B135" s="318" t="s">
        <v>303</v>
      </c>
      <c r="C135" s="318" t="s">
        <v>3716</v>
      </c>
      <c r="D135" s="318" t="s">
        <v>3717</v>
      </c>
      <c r="E135" s="318" t="s">
        <v>3718</v>
      </c>
      <c r="F135" s="318" t="s">
        <v>3719</v>
      </c>
      <c r="G135" s="308" t="s">
        <v>3720</v>
      </c>
      <c r="H135" s="318" t="s">
        <v>3721</v>
      </c>
      <c r="I135" s="318" t="s">
        <v>3722</v>
      </c>
      <c r="J135" s="381" t="s">
        <v>3723</v>
      </c>
      <c r="K135" s="308" t="s">
        <v>3724</v>
      </c>
      <c r="L135" s="308"/>
      <c r="M135" s="318"/>
      <c r="N135" s="318"/>
      <c r="O135" s="318"/>
      <c r="P135" s="318"/>
      <c r="Q135" s="318"/>
      <c r="R135" s="372" t="s">
        <v>631</v>
      </c>
      <c r="S135" s="318" t="s">
        <v>1475</v>
      </c>
      <c r="T135" s="308"/>
      <c r="U135" s="318"/>
      <c r="V135" s="318"/>
      <c r="W135" s="318"/>
      <c r="X135" s="318"/>
      <c r="Y135" s="318"/>
      <c r="Z135" s="318"/>
      <c r="AA135" s="374" t="s">
        <v>395</v>
      </c>
      <c r="AB135" s="303" t="s">
        <v>3626</v>
      </c>
      <c r="AC135" s="318" t="s">
        <v>395</v>
      </c>
      <c r="AD135" s="308" t="s">
        <v>3725</v>
      </c>
    </row>
    <row r="136" spans="1:30" s="19" customFormat="1" ht="92.25" customHeight="1">
      <c r="A136" s="308" t="s">
        <v>2427</v>
      </c>
      <c r="B136" s="308" t="s">
        <v>2509</v>
      </c>
      <c r="C136" s="308" t="s">
        <v>3726</v>
      </c>
      <c r="D136" s="308" t="s">
        <v>3727</v>
      </c>
      <c r="E136" s="308" t="s">
        <v>3728</v>
      </c>
      <c r="F136" s="308" t="s">
        <v>3729</v>
      </c>
      <c r="G136" s="383" t="s">
        <v>3730</v>
      </c>
      <c r="H136" s="308" t="s">
        <v>3731</v>
      </c>
      <c r="I136" s="308" t="s">
        <v>3732</v>
      </c>
      <c r="J136" s="382" t="s">
        <v>3733</v>
      </c>
      <c r="K136" s="308" t="s">
        <v>3734</v>
      </c>
      <c r="L136" s="308" t="s">
        <v>3735</v>
      </c>
      <c r="M136" s="308" t="s">
        <v>3736</v>
      </c>
      <c r="N136" s="308"/>
      <c r="O136" s="308"/>
      <c r="P136" s="308"/>
      <c r="Q136" s="308"/>
      <c r="R136" s="308"/>
      <c r="S136" s="308" t="s">
        <v>490</v>
      </c>
      <c r="T136" s="308" t="s">
        <v>3737</v>
      </c>
      <c r="U136" s="308"/>
      <c r="V136" s="308"/>
      <c r="W136" s="308"/>
      <c r="X136" s="308"/>
      <c r="Y136" s="308"/>
      <c r="Z136" s="308"/>
      <c r="AA136" s="374" t="s">
        <v>395</v>
      </c>
      <c r="AB136" s="303" t="s">
        <v>3626</v>
      </c>
      <c r="AC136" s="308"/>
      <c r="AD136" s="308"/>
    </row>
    <row r="137" spans="1:30" s="19" customFormat="1" ht="92.25" customHeight="1">
      <c r="A137" s="318" t="s">
        <v>2427</v>
      </c>
      <c r="B137" s="318" t="s">
        <v>3394</v>
      </c>
      <c r="C137" s="318" t="s">
        <v>3738</v>
      </c>
      <c r="D137" s="318" t="s">
        <v>3739</v>
      </c>
      <c r="E137" s="318" t="s">
        <v>3740</v>
      </c>
      <c r="F137" s="318" t="s">
        <v>3741</v>
      </c>
      <c r="G137" s="318" t="s">
        <v>3742</v>
      </c>
      <c r="H137" s="318" t="s">
        <v>3743</v>
      </c>
      <c r="I137" s="357" t="s">
        <v>3744</v>
      </c>
      <c r="J137" s="318" t="s">
        <v>3745</v>
      </c>
      <c r="K137" s="308" t="s">
        <v>3746</v>
      </c>
      <c r="L137" s="308"/>
      <c r="M137" s="318"/>
      <c r="N137" s="318"/>
      <c r="O137" s="318"/>
      <c r="P137" s="318"/>
      <c r="Q137" s="318"/>
      <c r="R137" s="318"/>
      <c r="S137" s="318" t="s">
        <v>1475</v>
      </c>
      <c r="T137" s="308"/>
      <c r="U137" s="318"/>
      <c r="V137" s="318"/>
      <c r="W137" s="318"/>
      <c r="X137" s="318"/>
      <c r="Y137" s="318"/>
      <c r="Z137" s="318"/>
      <c r="AA137" s="374" t="s">
        <v>395</v>
      </c>
      <c r="AB137" s="303" t="s">
        <v>3626</v>
      </c>
      <c r="AC137" s="318"/>
      <c r="AD137" s="308"/>
    </row>
    <row r="138" spans="1:30" s="24" customFormat="1" ht="79.5" customHeight="1">
      <c r="A138" s="318" t="s">
        <v>2427</v>
      </c>
      <c r="B138" s="318" t="s">
        <v>238</v>
      </c>
      <c r="C138" s="318" t="s">
        <v>3747</v>
      </c>
      <c r="D138" s="318" t="s">
        <v>3748</v>
      </c>
      <c r="E138" s="318" t="s">
        <v>3749</v>
      </c>
      <c r="F138" s="308" t="s">
        <v>3750</v>
      </c>
      <c r="G138" s="308" t="s">
        <v>3751</v>
      </c>
      <c r="H138" s="308" t="s">
        <v>3752</v>
      </c>
      <c r="I138" s="308" t="s">
        <v>3753</v>
      </c>
      <c r="J138" s="382" t="s">
        <v>3754</v>
      </c>
      <c r="K138" s="308" t="s">
        <v>3755</v>
      </c>
      <c r="L138" s="308"/>
      <c r="M138" s="318"/>
      <c r="N138" s="318"/>
      <c r="O138" s="318"/>
      <c r="P138" s="318"/>
      <c r="Q138" s="318"/>
      <c r="R138" s="318"/>
      <c r="S138" s="318" t="s">
        <v>490</v>
      </c>
      <c r="T138" s="308"/>
      <c r="U138" s="318"/>
      <c r="V138" s="318"/>
      <c r="W138" s="318"/>
      <c r="X138" s="318"/>
      <c r="Y138" s="318"/>
      <c r="Z138" s="318"/>
      <c r="AA138" s="374" t="s">
        <v>487</v>
      </c>
      <c r="AB138" s="303" t="s">
        <v>3626</v>
      </c>
      <c r="AC138" s="318" t="s">
        <v>487</v>
      </c>
      <c r="AD138" s="308" t="s">
        <v>3392</v>
      </c>
    </row>
    <row r="139" spans="1:30" s="19" customFormat="1" ht="147.6" customHeight="1">
      <c r="A139" s="318" t="s">
        <v>2427</v>
      </c>
      <c r="B139" s="318" t="s">
        <v>102</v>
      </c>
      <c r="C139" s="318" t="s">
        <v>3756</v>
      </c>
      <c r="D139" s="345" t="s">
        <v>3757</v>
      </c>
      <c r="E139" s="345" t="s">
        <v>3758</v>
      </c>
      <c r="F139" s="384" t="s">
        <v>3759</v>
      </c>
      <c r="G139" s="308" t="s">
        <v>3760</v>
      </c>
      <c r="H139" s="308" t="s">
        <v>3761</v>
      </c>
      <c r="I139" s="384" t="s">
        <v>3762</v>
      </c>
      <c r="J139" s="318"/>
      <c r="K139" s="308" t="s">
        <v>3763</v>
      </c>
      <c r="L139" s="308"/>
      <c r="M139" s="318"/>
      <c r="N139" s="318"/>
      <c r="O139" s="318"/>
      <c r="P139" s="318"/>
      <c r="Q139" s="318"/>
      <c r="R139" s="372" t="s">
        <v>631</v>
      </c>
      <c r="S139" s="318" t="s">
        <v>2246</v>
      </c>
      <c r="T139" s="308"/>
      <c r="U139" s="318"/>
      <c r="V139" s="318"/>
      <c r="W139" s="318"/>
      <c r="X139" s="318"/>
      <c r="Y139" s="318"/>
      <c r="Z139" s="318"/>
      <c r="AA139" s="374" t="s">
        <v>395</v>
      </c>
      <c r="AB139" s="303" t="s">
        <v>3626</v>
      </c>
      <c r="AC139" s="318"/>
      <c r="AD139" s="308"/>
    </row>
    <row r="140" spans="1:30" s="19" customFormat="1" ht="92.25" customHeight="1">
      <c r="A140" s="318" t="s">
        <v>2427</v>
      </c>
      <c r="B140" s="318" t="s">
        <v>2519</v>
      </c>
      <c r="C140" s="318" t="s">
        <v>3764</v>
      </c>
      <c r="D140" s="318" t="s">
        <v>3765</v>
      </c>
      <c r="E140" s="318" t="s">
        <v>3428</v>
      </c>
      <c r="F140" s="308" t="s">
        <v>3766</v>
      </c>
      <c r="G140" s="357" t="s">
        <v>3767</v>
      </c>
      <c r="H140" s="308" t="s">
        <v>3768</v>
      </c>
      <c r="I140" s="308" t="s">
        <v>3769</v>
      </c>
      <c r="J140" s="308"/>
      <c r="K140" s="308" t="s">
        <v>3770</v>
      </c>
      <c r="L140" s="357" t="s">
        <v>3230</v>
      </c>
      <c r="M140" s="308" t="s">
        <v>3668</v>
      </c>
      <c r="N140" s="318"/>
      <c r="O140" s="318"/>
      <c r="P140" s="318"/>
      <c r="Q140" s="318"/>
      <c r="R140" s="318"/>
      <c r="S140" s="318" t="s">
        <v>2246</v>
      </c>
      <c r="T140" s="308"/>
      <c r="U140" s="318"/>
      <c r="V140" s="318"/>
      <c r="W140" s="318"/>
      <c r="X140" s="318"/>
      <c r="Y140" s="318"/>
      <c r="Z140" s="318"/>
      <c r="AA140" s="374" t="s">
        <v>395</v>
      </c>
      <c r="AB140" s="303" t="s">
        <v>3626</v>
      </c>
      <c r="AC140" s="318"/>
      <c r="AD140" s="308"/>
    </row>
    <row r="141" spans="1:30" s="19" customFormat="1" ht="92.25" customHeight="1">
      <c r="A141" s="318" t="s">
        <v>2427</v>
      </c>
      <c r="B141" s="318" t="s">
        <v>2509</v>
      </c>
      <c r="C141" s="318" t="s">
        <v>3771</v>
      </c>
      <c r="D141" s="318" t="s">
        <v>3772</v>
      </c>
      <c r="E141" s="318" t="s">
        <v>3773</v>
      </c>
      <c r="F141" s="308" t="s">
        <v>3774</v>
      </c>
      <c r="G141" s="308" t="s">
        <v>3775</v>
      </c>
      <c r="H141" s="308" t="s">
        <v>3776</v>
      </c>
      <c r="I141" s="308" t="s">
        <v>3777</v>
      </c>
      <c r="J141" s="382" t="s">
        <v>3778</v>
      </c>
      <c r="K141" s="308" t="s">
        <v>3779</v>
      </c>
      <c r="L141" s="308" t="s">
        <v>3780</v>
      </c>
      <c r="M141" s="318"/>
      <c r="N141" s="318"/>
      <c r="O141" s="318"/>
      <c r="P141" s="318"/>
      <c r="Q141" s="318"/>
      <c r="R141" s="318" t="s">
        <v>383</v>
      </c>
      <c r="S141" s="318" t="s">
        <v>490</v>
      </c>
      <c r="T141" s="308"/>
      <c r="U141" s="318"/>
      <c r="V141" s="318"/>
      <c r="W141" s="318"/>
      <c r="X141" s="318"/>
      <c r="Y141" s="318"/>
      <c r="Z141" s="318"/>
      <c r="AA141" s="374" t="s">
        <v>395</v>
      </c>
      <c r="AB141" s="303" t="s">
        <v>3626</v>
      </c>
      <c r="AC141" s="318"/>
      <c r="AD141" s="308"/>
    </row>
    <row r="142" spans="1:30" s="19" customFormat="1" ht="92.25" customHeight="1">
      <c r="A142" s="318" t="s">
        <v>2427</v>
      </c>
      <c r="B142" s="318" t="s">
        <v>274</v>
      </c>
      <c r="C142" s="318" t="s">
        <v>3781</v>
      </c>
      <c r="D142" s="318" t="s">
        <v>3782</v>
      </c>
      <c r="E142" s="318" t="s">
        <v>3783</v>
      </c>
      <c r="F142" s="318" t="s">
        <v>3784</v>
      </c>
      <c r="G142" s="318" t="s">
        <v>3785</v>
      </c>
      <c r="H142" s="318" t="s">
        <v>3786</v>
      </c>
      <c r="I142" s="318" t="s">
        <v>3787</v>
      </c>
      <c r="J142" s="381" t="s">
        <v>3788</v>
      </c>
      <c r="K142" s="308" t="s">
        <v>3789</v>
      </c>
      <c r="L142" s="308"/>
      <c r="M142" s="318"/>
      <c r="N142" s="318"/>
      <c r="O142" s="318"/>
      <c r="P142" s="318"/>
      <c r="Q142" s="318"/>
      <c r="R142" s="372" t="s">
        <v>631</v>
      </c>
      <c r="S142" s="318" t="s">
        <v>1475</v>
      </c>
      <c r="T142" s="308"/>
      <c r="U142" s="318"/>
      <c r="V142" s="318"/>
      <c r="W142" s="318"/>
      <c r="X142" s="318"/>
      <c r="Y142" s="318"/>
      <c r="Z142" s="318"/>
      <c r="AA142" s="374" t="s">
        <v>395</v>
      </c>
      <c r="AB142" s="303" t="s">
        <v>3626</v>
      </c>
      <c r="AC142" s="318" t="s">
        <v>487</v>
      </c>
      <c r="AD142" s="308" t="s">
        <v>3725</v>
      </c>
    </row>
    <row r="143" spans="1:30" s="19" customFormat="1" ht="92.25" customHeight="1">
      <c r="A143" s="318" t="s">
        <v>2427</v>
      </c>
      <c r="B143" s="318" t="s">
        <v>2519</v>
      </c>
      <c r="C143" s="318" t="s">
        <v>3790</v>
      </c>
      <c r="D143" s="318" t="s">
        <v>3791</v>
      </c>
      <c r="E143" s="318" t="s">
        <v>3792</v>
      </c>
      <c r="F143" s="308" t="s">
        <v>3793</v>
      </c>
      <c r="G143" s="308" t="s">
        <v>3794</v>
      </c>
      <c r="H143" s="308" t="s">
        <v>3795</v>
      </c>
      <c r="I143" s="385" t="s">
        <v>3796</v>
      </c>
      <c r="J143" s="382" t="s">
        <v>3797</v>
      </c>
      <c r="K143" s="308" t="s">
        <v>3798</v>
      </c>
      <c r="L143" s="308" t="s">
        <v>3646</v>
      </c>
      <c r="M143" s="318" t="s">
        <v>3646</v>
      </c>
      <c r="N143" s="318"/>
      <c r="O143" s="318"/>
      <c r="P143" s="318"/>
      <c r="Q143" s="318"/>
      <c r="R143" s="372" t="s">
        <v>631</v>
      </c>
      <c r="S143" s="318" t="s">
        <v>1475</v>
      </c>
      <c r="T143" s="308" t="s">
        <v>3646</v>
      </c>
      <c r="U143" s="318"/>
      <c r="V143" s="318"/>
      <c r="W143" s="318"/>
      <c r="X143" s="318"/>
      <c r="Y143" s="318"/>
      <c r="Z143" s="318"/>
      <c r="AA143" s="374" t="s">
        <v>395</v>
      </c>
      <c r="AB143" s="303" t="s">
        <v>3626</v>
      </c>
      <c r="AC143" s="318"/>
      <c r="AD143" s="308"/>
    </row>
    <row r="144" spans="1:30" s="19" customFormat="1" ht="92.25" customHeight="1">
      <c r="A144" s="318" t="s">
        <v>2427</v>
      </c>
      <c r="B144" s="318" t="s">
        <v>274</v>
      </c>
      <c r="C144" s="318" t="s">
        <v>3799</v>
      </c>
      <c r="D144" s="318" t="s">
        <v>3800</v>
      </c>
      <c r="E144" s="318" t="s">
        <v>3801</v>
      </c>
      <c r="F144" s="318" t="s">
        <v>3802</v>
      </c>
      <c r="G144" s="318" t="s">
        <v>3803</v>
      </c>
      <c r="H144" s="318" t="s">
        <v>3804</v>
      </c>
      <c r="I144" s="318" t="s">
        <v>3805</v>
      </c>
      <c r="J144" s="381" t="s">
        <v>3806</v>
      </c>
      <c r="K144" s="308" t="s">
        <v>3807</v>
      </c>
      <c r="L144" s="308" t="s">
        <v>3230</v>
      </c>
      <c r="M144" s="318"/>
      <c r="N144" s="318"/>
      <c r="O144" s="318"/>
      <c r="P144" s="318"/>
      <c r="Q144" s="318"/>
      <c r="R144" s="372" t="s">
        <v>631</v>
      </c>
      <c r="S144" s="318" t="s">
        <v>1475</v>
      </c>
      <c r="T144" s="308"/>
      <c r="U144" s="318"/>
      <c r="V144" s="318"/>
      <c r="W144" s="318"/>
      <c r="X144" s="318"/>
      <c r="Y144" s="318"/>
      <c r="Z144" s="318"/>
      <c r="AA144" s="374" t="s">
        <v>395</v>
      </c>
      <c r="AB144" s="303" t="s">
        <v>3626</v>
      </c>
      <c r="AC144" s="318"/>
      <c r="AD144" s="308"/>
    </row>
    <row r="145" spans="1:37" s="19" customFormat="1" ht="92.25" customHeight="1">
      <c r="A145" s="318" t="s">
        <v>2427</v>
      </c>
      <c r="B145" s="318" t="s">
        <v>2509</v>
      </c>
      <c r="C145" s="318" t="s">
        <v>3808</v>
      </c>
      <c r="D145" s="318" t="s">
        <v>3809</v>
      </c>
      <c r="E145" s="318" t="s">
        <v>3810</v>
      </c>
      <c r="F145" s="318" t="s">
        <v>3811</v>
      </c>
      <c r="G145" s="318" t="s">
        <v>3812</v>
      </c>
      <c r="H145" s="318" t="s">
        <v>3813</v>
      </c>
      <c r="I145" s="318" t="s">
        <v>3814</v>
      </c>
      <c r="J145" s="308" t="s">
        <v>3815</v>
      </c>
      <c r="K145" s="308" t="s">
        <v>3816</v>
      </c>
      <c r="L145" s="308" t="s">
        <v>3230</v>
      </c>
      <c r="M145" s="318" t="s">
        <v>3817</v>
      </c>
      <c r="N145" s="318" t="s">
        <v>487</v>
      </c>
      <c r="O145" s="318"/>
      <c r="P145" s="318"/>
      <c r="Q145" s="318"/>
      <c r="R145" s="318"/>
      <c r="S145" s="318" t="s">
        <v>1475</v>
      </c>
      <c r="T145" s="308"/>
      <c r="U145" s="318"/>
      <c r="V145" s="318"/>
      <c r="W145" s="318"/>
      <c r="X145" s="318"/>
      <c r="Y145" s="318"/>
      <c r="Z145" s="318"/>
      <c r="AA145" s="374" t="s">
        <v>395</v>
      </c>
      <c r="AB145" s="303" t="s">
        <v>3626</v>
      </c>
      <c r="AC145" s="318"/>
      <c r="AD145" s="308"/>
    </row>
    <row r="146" spans="1:37" s="24" customFormat="1" ht="92.25" customHeight="1">
      <c r="A146" s="386" t="s">
        <v>3393</v>
      </c>
      <c r="B146" s="386" t="s">
        <v>2509</v>
      </c>
      <c r="C146" s="386" t="s">
        <v>3818</v>
      </c>
      <c r="D146" s="386" t="s">
        <v>3819</v>
      </c>
      <c r="E146" s="386" t="s">
        <v>3820</v>
      </c>
      <c r="F146" s="386" t="s">
        <v>3821</v>
      </c>
      <c r="G146" s="386" t="s">
        <v>3822</v>
      </c>
      <c r="H146" s="386" t="s">
        <v>3823</v>
      </c>
      <c r="I146" s="386" t="s">
        <v>3824</v>
      </c>
      <c r="J146" s="387" t="s">
        <v>3825</v>
      </c>
      <c r="K146" s="386" t="s">
        <v>3826</v>
      </c>
      <c r="L146" s="386" t="s">
        <v>3827</v>
      </c>
      <c r="M146" s="386" t="s">
        <v>3827</v>
      </c>
      <c r="N146" s="386"/>
      <c r="O146" s="386"/>
      <c r="P146" s="386"/>
      <c r="Q146" s="386"/>
      <c r="R146" s="386"/>
      <c r="S146" s="386" t="s">
        <v>1475</v>
      </c>
      <c r="T146" s="386" t="s">
        <v>3827</v>
      </c>
      <c r="U146" s="386"/>
      <c r="V146" s="386"/>
      <c r="W146" s="386"/>
      <c r="X146" s="386"/>
      <c r="Y146" s="386"/>
      <c r="Z146" s="386"/>
      <c r="AA146" s="388" t="s">
        <v>487</v>
      </c>
      <c r="AB146" s="389" t="s">
        <v>3636</v>
      </c>
      <c r="AC146" s="386"/>
      <c r="AD146" s="386"/>
      <c r="AE146" s="317"/>
      <c r="AF146" s="317"/>
      <c r="AG146" s="317"/>
      <c r="AH146" s="317"/>
      <c r="AI146" s="317"/>
      <c r="AJ146" s="317"/>
      <c r="AK146" s="317"/>
    </row>
    <row r="147" spans="1:37" s="19" customFormat="1" ht="92.25" customHeight="1">
      <c r="A147" s="318" t="s">
        <v>2427</v>
      </c>
      <c r="B147" s="318" t="s">
        <v>238</v>
      </c>
      <c r="C147" s="318" t="s">
        <v>3828</v>
      </c>
      <c r="D147" s="318" t="s">
        <v>3829</v>
      </c>
      <c r="E147" s="318" t="s">
        <v>3830</v>
      </c>
      <c r="F147" s="384" t="s">
        <v>3831</v>
      </c>
      <c r="G147" s="308" t="s">
        <v>3832</v>
      </c>
      <c r="H147" s="390" t="s">
        <v>3833</v>
      </c>
      <c r="I147" s="354" t="s">
        <v>3834</v>
      </c>
      <c r="J147" s="391" t="s">
        <v>3835</v>
      </c>
      <c r="K147" s="308" t="s">
        <v>3836</v>
      </c>
      <c r="L147" s="308" t="s">
        <v>3837</v>
      </c>
      <c r="M147" s="384" t="s">
        <v>3838</v>
      </c>
      <c r="N147" s="318"/>
      <c r="O147" s="318"/>
      <c r="P147" s="318"/>
      <c r="Q147" s="318"/>
      <c r="R147" s="372" t="s">
        <v>631</v>
      </c>
      <c r="S147" s="318" t="s">
        <v>1475</v>
      </c>
      <c r="T147" s="308"/>
      <c r="U147" s="318"/>
      <c r="V147" s="318"/>
      <c r="W147" s="318"/>
      <c r="X147" s="318"/>
      <c r="Y147" s="318"/>
      <c r="Z147" s="318"/>
      <c r="AA147" s="374" t="s">
        <v>395</v>
      </c>
      <c r="AB147" s="303" t="s">
        <v>3626</v>
      </c>
      <c r="AC147" s="318"/>
      <c r="AD147" s="308"/>
    </row>
    <row r="148" spans="1:37" s="19" customFormat="1" ht="274.5" customHeight="1">
      <c r="A148" s="318" t="s">
        <v>2427</v>
      </c>
      <c r="B148" s="386" t="s">
        <v>2509</v>
      </c>
      <c r="C148" s="318" t="s">
        <v>3839</v>
      </c>
      <c r="D148" s="318" t="s">
        <v>3840</v>
      </c>
      <c r="E148" s="318" t="s">
        <v>2645</v>
      </c>
      <c r="F148" s="318" t="s">
        <v>3841</v>
      </c>
      <c r="G148" s="308" t="s">
        <v>3842</v>
      </c>
      <c r="H148" s="318" t="s">
        <v>3843</v>
      </c>
      <c r="I148" s="308" t="s">
        <v>3844</v>
      </c>
      <c r="J148" s="382" t="s">
        <v>3845</v>
      </c>
      <c r="K148" s="308" t="s">
        <v>3846</v>
      </c>
      <c r="L148" s="308"/>
      <c r="M148" s="318"/>
      <c r="N148" s="318"/>
      <c r="O148" s="318"/>
      <c r="P148" s="318"/>
      <c r="Q148" s="318"/>
      <c r="R148" s="318"/>
      <c r="S148" s="318" t="s">
        <v>490</v>
      </c>
      <c r="T148" s="308"/>
      <c r="U148" s="318"/>
      <c r="V148" s="318"/>
      <c r="W148" s="318"/>
      <c r="X148" s="318"/>
      <c r="Y148" s="318"/>
      <c r="Z148" s="318"/>
      <c r="AA148" s="374" t="s">
        <v>487</v>
      </c>
      <c r="AB148" s="303" t="s">
        <v>3626</v>
      </c>
      <c r="AC148" s="318"/>
      <c r="AD148" s="308"/>
    </row>
    <row r="149" spans="1:37" s="19" customFormat="1" ht="92.25" customHeight="1">
      <c r="A149" s="318" t="s">
        <v>2427</v>
      </c>
      <c r="B149" s="318" t="s">
        <v>274</v>
      </c>
      <c r="C149" s="318" t="s">
        <v>3847</v>
      </c>
      <c r="D149" s="318" t="s">
        <v>3848</v>
      </c>
      <c r="E149" s="308" t="s">
        <v>3849</v>
      </c>
      <c r="F149" s="308" t="s">
        <v>3850</v>
      </c>
      <c r="G149" s="308" t="s">
        <v>3851</v>
      </c>
      <c r="H149" s="308" t="s">
        <v>3852</v>
      </c>
      <c r="I149" s="308" t="s">
        <v>3853</v>
      </c>
      <c r="J149" s="308" t="s">
        <v>3854</v>
      </c>
      <c r="K149" s="308" t="s">
        <v>3855</v>
      </c>
      <c r="L149" s="308" t="s">
        <v>3230</v>
      </c>
      <c r="M149" s="318" t="s">
        <v>3646</v>
      </c>
      <c r="N149" s="318"/>
      <c r="O149" s="318"/>
      <c r="P149" s="318"/>
      <c r="Q149" s="318"/>
      <c r="R149" s="372" t="s">
        <v>631</v>
      </c>
      <c r="S149" s="318" t="s">
        <v>1475</v>
      </c>
      <c r="T149" s="308"/>
      <c r="U149" s="318"/>
      <c r="V149" s="318"/>
      <c r="W149" s="318"/>
      <c r="X149" s="318"/>
      <c r="Y149" s="318"/>
      <c r="Z149" s="318"/>
      <c r="AA149" s="374" t="s">
        <v>395</v>
      </c>
      <c r="AB149" s="303" t="s">
        <v>3626</v>
      </c>
      <c r="AC149" s="318"/>
      <c r="AD149" s="308"/>
    </row>
    <row r="150" spans="1:37" s="19" customFormat="1" ht="92.25" customHeight="1">
      <c r="A150" s="318" t="s">
        <v>2427</v>
      </c>
      <c r="B150" s="318" t="s">
        <v>238</v>
      </c>
      <c r="C150" s="318" t="s">
        <v>3856</v>
      </c>
      <c r="D150" s="318" t="s">
        <v>3857</v>
      </c>
      <c r="E150" s="308" t="s">
        <v>3858</v>
      </c>
      <c r="F150" s="308" t="s">
        <v>3859</v>
      </c>
      <c r="G150" s="308" t="s">
        <v>3860</v>
      </c>
      <c r="H150" s="308" t="s">
        <v>3861</v>
      </c>
      <c r="I150" s="308" t="s">
        <v>3862</v>
      </c>
      <c r="J150" s="308" t="s">
        <v>3863</v>
      </c>
      <c r="K150" s="308" t="s">
        <v>3864</v>
      </c>
      <c r="L150" s="308"/>
      <c r="M150" s="318"/>
      <c r="N150" s="318"/>
      <c r="O150" s="318"/>
      <c r="P150" s="318"/>
      <c r="Q150" s="318"/>
      <c r="R150" s="372" t="s">
        <v>631</v>
      </c>
      <c r="S150" s="318" t="s">
        <v>490</v>
      </c>
      <c r="T150" s="308"/>
      <c r="U150" s="318"/>
      <c r="V150" s="318"/>
      <c r="W150" s="318"/>
      <c r="X150" s="318"/>
      <c r="Y150" s="318"/>
      <c r="Z150" s="318"/>
      <c r="AA150" s="374" t="s">
        <v>395</v>
      </c>
      <c r="AB150" s="303" t="s">
        <v>3626</v>
      </c>
      <c r="AC150" s="318"/>
      <c r="AD150" s="308"/>
    </row>
    <row r="151" spans="1:37" s="19" customFormat="1" ht="117.6" customHeight="1">
      <c r="A151" s="318" t="s">
        <v>2427</v>
      </c>
      <c r="B151" s="318" t="s">
        <v>303</v>
      </c>
      <c r="C151" s="318" t="s">
        <v>3865</v>
      </c>
      <c r="D151" s="318" t="s">
        <v>3866</v>
      </c>
      <c r="E151" s="318" t="s">
        <v>3867</v>
      </c>
      <c r="F151" s="308" t="s">
        <v>3868</v>
      </c>
      <c r="G151" s="308" t="s">
        <v>3869</v>
      </c>
      <c r="H151" s="308" t="s">
        <v>3870</v>
      </c>
      <c r="I151" s="308" t="s">
        <v>3871</v>
      </c>
      <c r="J151" s="382" t="s">
        <v>3872</v>
      </c>
      <c r="K151" s="308" t="s">
        <v>2063</v>
      </c>
      <c r="L151" s="308"/>
      <c r="M151" s="318"/>
      <c r="N151" s="318"/>
      <c r="O151" s="318"/>
      <c r="P151" s="318"/>
      <c r="Q151" s="318"/>
      <c r="R151" s="372" t="s">
        <v>631</v>
      </c>
      <c r="S151" s="318" t="s">
        <v>1475</v>
      </c>
      <c r="T151" s="308"/>
      <c r="U151" s="318"/>
      <c r="V151" s="318"/>
      <c r="W151" s="318"/>
      <c r="X151" s="318"/>
      <c r="Y151" s="318"/>
      <c r="Z151" s="318"/>
      <c r="AA151" s="374" t="s">
        <v>395</v>
      </c>
      <c r="AB151" s="303" t="s">
        <v>3626</v>
      </c>
      <c r="AC151" s="318" t="s">
        <v>487</v>
      </c>
      <c r="AD151" s="303" t="s">
        <v>3626</v>
      </c>
    </row>
    <row r="152" spans="1:37" s="19" customFormat="1" ht="168.75" customHeight="1">
      <c r="A152" s="318" t="s">
        <v>2427</v>
      </c>
      <c r="B152" s="318" t="s">
        <v>3394</v>
      </c>
      <c r="C152" s="318" t="s">
        <v>3873</v>
      </c>
      <c r="D152" s="318" t="s">
        <v>3874</v>
      </c>
      <c r="E152" s="318" t="s">
        <v>3875</v>
      </c>
      <c r="F152" s="308" t="s">
        <v>3876</v>
      </c>
      <c r="G152" s="308" t="s">
        <v>3877</v>
      </c>
      <c r="H152" s="308" t="s">
        <v>3878</v>
      </c>
      <c r="I152" s="308" t="s">
        <v>3879</v>
      </c>
      <c r="J152" s="308" t="s">
        <v>3880</v>
      </c>
      <c r="K152" s="308" t="s">
        <v>3881</v>
      </c>
      <c r="L152" s="308" t="s">
        <v>3882</v>
      </c>
      <c r="M152" s="318"/>
      <c r="N152" s="318"/>
      <c r="O152" s="318"/>
      <c r="P152" s="318"/>
      <c r="Q152" s="318"/>
      <c r="R152" s="318"/>
      <c r="S152" s="318" t="s">
        <v>1475</v>
      </c>
      <c r="T152" s="308"/>
      <c r="U152" s="318"/>
      <c r="V152" s="318"/>
      <c r="W152" s="318"/>
      <c r="X152" s="318"/>
      <c r="Y152" s="318"/>
      <c r="Z152" s="318"/>
      <c r="AA152" s="374" t="s">
        <v>395</v>
      </c>
      <c r="AB152" s="303" t="s">
        <v>3626</v>
      </c>
      <c r="AC152" s="318"/>
      <c r="AD152" s="308"/>
    </row>
    <row r="153" spans="1:37" s="19" customFormat="1" ht="92.25" customHeight="1">
      <c r="A153" s="318" t="s">
        <v>2427</v>
      </c>
      <c r="B153" s="318" t="s">
        <v>303</v>
      </c>
      <c r="C153" s="318" t="s">
        <v>3883</v>
      </c>
      <c r="D153" s="318" t="s">
        <v>3884</v>
      </c>
      <c r="E153" s="318" t="s">
        <v>3885</v>
      </c>
      <c r="F153" s="308" t="s">
        <v>3886</v>
      </c>
      <c r="G153" s="308" t="s">
        <v>3887</v>
      </c>
      <c r="H153" s="308" t="s">
        <v>3888</v>
      </c>
      <c r="I153" s="308" t="s">
        <v>3889</v>
      </c>
      <c r="J153" s="308" t="s">
        <v>3890</v>
      </c>
      <c r="K153" s="308" t="s">
        <v>3891</v>
      </c>
      <c r="L153" s="308" t="s">
        <v>3892</v>
      </c>
      <c r="M153" s="318" t="s">
        <v>3893</v>
      </c>
      <c r="N153" s="318"/>
      <c r="O153" s="318"/>
      <c r="P153" s="318"/>
      <c r="Q153" s="318"/>
      <c r="R153" s="318" t="s">
        <v>386</v>
      </c>
      <c r="S153" s="318" t="s">
        <v>1475</v>
      </c>
      <c r="T153" s="308"/>
      <c r="U153" s="318"/>
      <c r="V153" s="318"/>
      <c r="W153" s="318"/>
      <c r="X153" s="318"/>
      <c r="Y153" s="318"/>
      <c r="Z153" s="318"/>
      <c r="AA153" s="374" t="s">
        <v>395</v>
      </c>
      <c r="AB153" s="303" t="s">
        <v>3626</v>
      </c>
      <c r="AC153" s="318"/>
      <c r="AD153" s="308"/>
    </row>
    <row r="154" spans="1:37" s="21" customFormat="1" ht="20.25" customHeight="1">
      <c r="K154" s="39"/>
    </row>
    <row r="155" spans="1:37" s="21" customFormat="1" ht="20.25" customHeight="1">
      <c r="K155" s="39"/>
    </row>
    <row r="156" spans="1:37" s="21" customFormat="1" ht="20.25" customHeight="1">
      <c r="K156" s="39"/>
    </row>
    <row r="157" spans="1:37" s="21" customFormat="1" ht="20.25" customHeight="1">
      <c r="K157" s="39"/>
    </row>
    <row r="158" spans="1:37" s="21" customFormat="1" ht="20.25" customHeight="1">
      <c r="K158" s="39"/>
    </row>
    <row r="159" spans="1:37" s="21" customFormat="1" ht="20.25" customHeight="1">
      <c r="K159" s="39"/>
    </row>
    <row r="160" spans="1:37"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row r="583" spans="11:11" s="21" customFormat="1">
      <c r="K583" s="39"/>
    </row>
    <row r="584" spans="11:11" s="21" customFormat="1">
      <c r="K584" s="39"/>
    </row>
    <row r="585" spans="11:11" s="21" customFormat="1">
      <c r="K585" s="39"/>
    </row>
    <row r="586" spans="11:11" s="21" customFormat="1">
      <c r="K586" s="39"/>
    </row>
    <row r="587" spans="11:11" s="21" customFormat="1">
      <c r="K587" s="39"/>
    </row>
    <row r="588" spans="11:11" s="21" customFormat="1">
      <c r="K588" s="39"/>
    </row>
    <row r="589" spans="11:11" s="21" customFormat="1">
      <c r="K589" s="39"/>
    </row>
    <row r="590" spans="11:11" s="21" customFormat="1">
      <c r="K590" s="39"/>
    </row>
    <row r="591" spans="11:11" s="21" customFormat="1">
      <c r="K591" s="39"/>
    </row>
    <row r="592" spans="11:11" s="21" customFormat="1">
      <c r="K592" s="39"/>
    </row>
    <row r="593" spans="11:11" s="21" customFormat="1">
      <c r="K593" s="39"/>
    </row>
    <row r="594" spans="11:11" s="21" customFormat="1">
      <c r="K594" s="39"/>
    </row>
    <row r="595" spans="11:11" s="21" customFormat="1">
      <c r="K595" s="39"/>
    </row>
    <row r="596" spans="11:11" s="21" customFormat="1">
      <c r="K596" s="39"/>
    </row>
    <row r="597" spans="11:11" s="21" customFormat="1">
      <c r="K597" s="39"/>
    </row>
    <row r="598" spans="11:11" s="21" customFormat="1">
      <c r="K598" s="39"/>
    </row>
    <row r="599" spans="11:11" s="21" customFormat="1">
      <c r="K599" s="39"/>
    </row>
    <row r="600" spans="11:11" s="21" customFormat="1">
      <c r="K600" s="39"/>
    </row>
    <row r="601" spans="11:11" s="21" customFormat="1">
      <c r="K601" s="39"/>
    </row>
    <row r="602" spans="11:11" s="21" customFormat="1">
      <c r="K602" s="39"/>
    </row>
    <row r="603" spans="11:11" s="21" customFormat="1">
      <c r="K603" s="39"/>
    </row>
  </sheetData>
  <autoFilter ref="A2:AK153" xr:uid="{00000000-0009-0000-0000-000002000000}"/>
  <phoneticPr fontId="1"/>
  <dataValidations count="5">
    <dataValidation type="list" allowBlank="1" showInputMessage="1" showErrorMessage="1" sqref="U109:U110 W102:W103 Y102:Y103 AA102:AA103 AC102:AC103 N102:Q103 AC122 W109:W110 Y109:Y110 AA109:AA110 AC109:AC110 N109:Q110 W112:W113 Y112:Y113 AA112:AA113 AC112:AC113 N112:Q113 U115:U116 W115:W116 Y115:Y116 AA115:AA116 AC115:AC116 N115:Q116 U102:U103 U120:U121 U112:U113 W120:W121 Y120:Y121 AA120:AA121 AC120 N120:Q121 AC52:AC100 W124:W125 AC105:AC107 AA105:AA107 Y105:Y107 W105:W107 U105:U107 N105:Q107 Y124:Y125 AA124:AA125 AC124:AC125 N124:Q125 N3:Q100 AB51:AC51 Y3:Y100 AA3:AA100 AC3:AC50 W3:W100 U3:U100 U124:U125 Y127 AA127 AC127 W127 U127 N127:Q127 Y129:Y130 AA129:AA130 AC129:AC130 W129:W130 U129:U130 N129:Q130 Y133 AA133 AC133 W133 U133 N133:Q133 AC135:AC137 W135:W137 U135:U137 N135:Q137 Y135:Y137 AA135:AA137 AA139:AA145 AC139:AC145 W139:W145 U139:U145 N139:Q145 Y139:Y145 Y147:Y153 AA147:AA153 AC147:AC153 W147:W153 U147:U153 N147:Q153" xr:uid="{8D420C58-10FD-4A22-9743-5093BFE14A4E}">
      <formula1>"○"</formula1>
    </dataValidation>
    <dataValidation type="list" allowBlank="1" showInputMessage="1" showErrorMessage="1" sqref="S125 S127 S129:S130 S133 S135:S137 S139:S145 S147:S153" xr:uid="{BD7C62D2-A5FA-4E65-8F4C-101DCFAA831D}">
      <formula1>"病院,診療所,歯科診療所"</formula1>
    </dataValidation>
    <dataValidation type="list" allowBlank="1" showErrorMessage="1" sqref="U146 W146 Y146 AA146 AC146 N146:Q146" xr:uid="{C6D978BF-05EA-4C9D-AC8C-B611F23C0239}">
      <formula1>"○"</formula1>
    </dataValidation>
    <dataValidation type="list" allowBlank="1" showErrorMessage="1" sqref="S146" xr:uid="{833D3C05-FDFB-45AE-8B78-AF91E02AA006}">
      <formula1>"病院,診療所,歯科診療所"</formula1>
    </dataValidation>
    <dataValidation type="list" allowBlank="1" showInputMessage="1" showErrorMessage="1" sqref="B125 B127" xr:uid="{C5A160C2-0FBD-4FA3-BC5A-C467DC427A49}">
      <formula1>#REF!</formula1>
    </dataValidation>
  </dataValidations>
  <hyperlinks>
    <hyperlink ref="J153" r:id="rId1" xr:uid="{747432B3-ED84-49B9-9631-830E98BEFCA6}"/>
    <hyperlink ref="B1" r:id="rId2" location="tagengotuuyaku" display="茨城県多言語遠隔医療通訳サービスの詳細はこちら（https://www.pref.ibaraki.jp/hokenfukushi/iryo/iryo/gaikokuzinn.html#tagengotuuyaku）" xr:uid="{3F558250-C6B3-4831-A98D-7AC1D56E0252}"/>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C8BD-12E3-4324-B7CF-99CCA10DA033}">
  <sheetPr>
    <pageSetUpPr fitToPage="1"/>
  </sheetPr>
  <dimension ref="A1:AN573"/>
  <sheetViews>
    <sheetView showGridLines="0" zoomScale="70" zoomScaleNormal="70" zoomScaleSheetLayoutView="62" workbookViewId="0">
      <pane xSplit="3" ySplit="2" topLeftCell="D3" activePane="bottomRight" state="frozen"/>
      <selection pane="topRight" activeCell="C3" sqref="C3"/>
      <selection pane="bottomLeft" activeCell="C3" sqref="C3"/>
      <selection pane="bottomRight" activeCell="D3" sqref="D3"/>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146" t="s">
        <v>448</v>
      </c>
      <c r="R1" s="19"/>
    </row>
    <row r="2" spans="1:4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40" s="53" customFormat="1" ht="219" customHeight="1">
      <c r="A3" s="318" t="s">
        <v>3894</v>
      </c>
      <c r="B3" s="318" t="s">
        <v>275</v>
      </c>
      <c r="C3" s="318" t="s">
        <v>3895</v>
      </c>
      <c r="D3" s="318" t="s">
        <v>3896</v>
      </c>
      <c r="E3" s="318" t="s">
        <v>3897</v>
      </c>
      <c r="F3" s="318" t="s">
        <v>3898</v>
      </c>
      <c r="G3" s="318" t="s">
        <v>3899</v>
      </c>
      <c r="H3" s="318" t="s">
        <v>3900</v>
      </c>
      <c r="I3" s="318" t="s">
        <v>3901</v>
      </c>
      <c r="J3" s="318" t="s">
        <v>3902</v>
      </c>
      <c r="K3" s="308" t="s">
        <v>3903</v>
      </c>
      <c r="L3" s="308" t="s">
        <v>2406</v>
      </c>
      <c r="M3" s="308" t="s">
        <v>3668</v>
      </c>
      <c r="N3" s="318" t="s">
        <v>487</v>
      </c>
      <c r="O3" s="318" t="s">
        <v>487</v>
      </c>
      <c r="P3" s="318" t="s">
        <v>487</v>
      </c>
      <c r="Q3" s="323"/>
      <c r="R3" s="318" t="s">
        <v>547</v>
      </c>
      <c r="S3" s="318" t="s">
        <v>490</v>
      </c>
      <c r="T3" s="318" t="s">
        <v>1075</v>
      </c>
      <c r="U3" s="318" t="s">
        <v>487</v>
      </c>
      <c r="V3" s="308" t="s">
        <v>3904</v>
      </c>
      <c r="W3" s="318"/>
      <c r="X3" s="318"/>
      <c r="Y3" s="318" t="s">
        <v>487</v>
      </c>
      <c r="Z3" s="308" t="s">
        <v>3904</v>
      </c>
      <c r="AA3" s="318" t="s">
        <v>487</v>
      </c>
      <c r="AB3" s="308" t="s">
        <v>3905</v>
      </c>
      <c r="AC3" s="318" t="s">
        <v>487</v>
      </c>
      <c r="AD3" s="308" t="s">
        <v>3906</v>
      </c>
      <c r="AE3" s="19"/>
      <c r="AF3" s="19"/>
      <c r="AG3" s="19"/>
      <c r="AH3" s="19"/>
      <c r="AI3" s="19"/>
      <c r="AJ3" s="19"/>
      <c r="AK3" s="19"/>
      <c r="AL3" s="19"/>
      <c r="AM3" s="19"/>
      <c r="AN3" s="52"/>
    </row>
    <row r="4" spans="1:40" s="53" customFormat="1" ht="51.75" customHeight="1">
      <c r="A4" s="318" t="s">
        <v>3894</v>
      </c>
      <c r="B4" s="318" t="s">
        <v>3907</v>
      </c>
      <c r="C4" s="318" t="s">
        <v>3908</v>
      </c>
      <c r="D4" s="318" t="s">
        <v>3909</v>
      </c>
      <c r="E4" s="318" t="s">
        <v>3910</v>
      </c>
      <c r="F4" s="318" t="s">
        <v>3911</v>
      </c>
      <c r="G4" s="318" t="s">
        <v>3912</v>
      </c>
      <c r="H4" s="318" t="s">
        <v>3913</v>
      </c>
      <c r="I4" s="318" t="s">
        <v>3914</v>
      </c>
      <c r="J4" s="318" t="s">
        <v>3915</v>
      </c>
      <c r="K4" s="318" t="s">
        <v>3916</v>
      </c>
      <c r="L4" s="308" t="s">
        <v>3917</v>
      </c>
      <c r="M4" s="318"/>
      <c r="N4" s="318"/>
      <c r="O4" s="318"/>
      <c r="P4" s="318"/>
      <c r="Q4" s="318"/>
      <c r="R4" s="318" t="s">
        <v>621</v>
      </c>
      <c r="S4" s="318" t="s">
        <v>780</v>
      </c>
      <c r="T4" s="318" t="s">
        <v>1122</v>
      </c>
      <c r="U4" s="318"/>
      <c r="V4" s="318"/>
      <c r="W4" s="318"/>
      <c r="X4" s="318"/>
      <c r="Y4" s="318"/>
      <c r="Z4" s="318"/>
      <c r="AA4" s="318"/>
      <c r="AB4" s="318"/>
      <c r="AC4" s="318" t="s">
        <v>487</v>
      </c>
      <c r="AD4" s="308" t="s">
        <v>3918</v>
      </c>
      <c r="AE4" s="19"/>
      <c r="AF4" s="19"/>
      <c r="AG4" s="19"/>
      <c r="AH4" s="19"/>
      <c r="AI4" s="19"/>
      <c r="AJ4" s="19"/>
      <c r="AK4" s="19"/>
      <c r="AL4" s="19"/>
      <c r="AM4" s="19"/>
      <c r="AN4" s="52"/>
    </row>
    <row r="5" spans="1:40" s="53" customFormat="1" ht="36.75" customHeight="1">
      <c r="A5" s="318" t="s">
        <v>3894</v>
      </c>
      <c r="B5" s="318" t="s">
        <v>3919</v>
      </c>
      <c r="C5" s="308" t="s">
        <v>3920</v>
      </c>
      <c r="D5" s="318" t="s">
        <v>3921</v>
      </c>
      <c r="E5" s="318" t="s">
        <v>3922</v>
      </c>
      <c r="F5" s="318" t="s">
        <v>3923</v>
      </c>
      <c r="G5" s="318" t="s">
        <v>3924</v>
      </c>
      <c r="H5" s="318" t="s">
        <v>3925</v>
      </c>
      <c r="I5" s="318" t="s">
        <v>3926</v>
      </c>
      <c r="J5" s="318"/>
      <c r="K5" s="318" t="s">
        <v>3927</v>
      </c>
      <c r="L5" s="318"/>
      <c r="M5" s="318"/>
      <c r="N5" s="318"/>
      <c r="O5" s="318"/>
      <c r="P5" s="318"/>
      <c r="Q5" s="318"/>
      <c r="R5" s="318" t="s">
        <v>386</v>
      </c>
      <c r="S5" s="318" t="s">
        <v>1338</v>
      </c>
      <c r="T5" s="318"/>
      <c r="U5" s="318" t="s">
        <v>487</v>
      </c>
      <c r="V5" s="318" t="s">
        <v>3928</v>
      </c>
      <c r="W5" s="318"/>
      <c r="X5" s="318"/>
      <c r="Y5" s="318" t="s">
        <v>487</v>
      </c>
      <c r="Z5" s="318" t="s">
        <v>3928</v>
      </c>
      <c r="AA5" s="318"/>
      <c r="AB5" s="318"/>
      <c r="AC5" s="318" t="s">
        <v>487</v>
      </c>
      <c r="AD5" s="308" t="s">
        <v>3929</v>
      </c>
      <c r="AE5" s="19"/>
      <c r="AF5" s="19"/>
      <c r="AG5" s="19"/>
      <c r="AH5" s="19"/>
      <c r="AI5" s="19"/>
      <c r="AJ5" s="19"/>
      <c r="AK5" s="19"/>
      <c r="AL5" s="19"/>
      <c r="AM5" s="19"/>
      <c r="AN5" s="52"/>
    </row>
    <row r="6" spans="1:40" s="53" customFormat="1" ht="79.5" customHeight="1">
      <c r="A6" s="318" t="s">
        <v>3894</v>
      </c>
      <c r="B6" s="318" t="s">
        <v>197</v>
      </c>
      <c r="C6" s="308" t="s">
        <v>3930</v>
      </c>
      <c r="D6" s="318" t="s">
        <v>3931</v>
      </c>
      <c r="E6" s="318" t="s">
        <v>3932</v>
      </c>
      <c r="F6" s="318" t="s">
        <v>3933</v>
      </c>
      <c r="G6" s="318" t="s">
        <v>3934</v>
      </c>
      <c r="H6" s="318" t="s">
        <v>3935</v>
      </c>
      <c r="I6" s="318" t="s">
        <v>3936</v>
      </c>
      <c r="J6" s="318"/>
      <c r="K6" s="308" t="s">
        <v>3937</v>
      </c>
      <c r="L6" s="318"/>
      <c r="M6" s="318"/>
      <c r="N6" s="318"/>
      <c r="O6" s="318"/>
      <c r="P6" s="318"/>
      <c r="Q6" s="318"/>
      <c r="R6" s="318" t="s">
        <v>631</v>
      </c>
      <c r="S6" s="318" t="s">
        <v>1338</v>
      </c>
      <c r="T6" s="318"/>
      <c r="U6" s="318" t="s">
        <v>487</v>
      </c>
      <c r="V6" s="318" t="s">
        <v>3938</v>
      </c>
      <c r="W6" s="318"/>
      <c r="X6" s="318"/>
      <c r="Y6" s="318"/>
      <c r="Z6" s="318"/>
      <c r="AA6" s="318"/>
      <c r="AB6" s="318"/>
      <c r="AC6" s="318"/>
      <c r="AD6" s="308"/>
      <c r="AE6" s="19"/>
      <c r="AF6" s="19"/>
      <c r="AG6" s="19"/>
      <c r="AH6" s="19"/>
      <c r="AI6" s="19"/>
      <c r="AJ6" s="19"/>
      <c r="AK6" s="19"/>
      <c r="AL6" s="19"/>
      <c r="AM6" s="19"/>
      <c r="AN6" s="52"/>
    </row>
    <row r="7" spans="1:40" s="53" customFormat="1" ht="62.25" customHeight="1">
      <c r="A7" s="318" t="s">
        <v>3894</v>
      </c>
      <c r="B7" s="318" t="s">
        <v>56</v>
      </c>
      <c r="C7" s="308" t="s">
        <v>3939</v>
      </c>
      <c r="D7" s="318" t="s">
        <v>3940</v>
      </c>
      <c r="E7" s="318" t="s">
        <v>3941</v>
      </c>
      <c r="F7" s="318" t="s">
        <v>3942</v>
      </c>
      <c r="G7" s="318" t="s">
        <v>3943</v>
      </c>
      <c r="H7" s="318" t="s">
        <v>3944</v>
      </c>
      <c r="I7" s="318" t="s">
        <v>3945</v>
      </c>
      <c r="J7" s="318" t="s">
        <v>3946</v>
      </c>
      <c r="K7" s="318" t="s">
        <v>3947</v>
      </c>
      <c r="L7" s="318"/>
      <c r="M7" s="318"/>
      <c r="N7" s="318"/>
      <c r="O7" s="318"/>
      <c r="P7" s="318"/>
      <c r="Q7" s="318"/>
      <c r="R7" s="318" t="s">
        <v>547</v>
      </c>
      <c r="S7" s="318" t="s">
        <v>490</v>
      </c>
      <c r="T7" s="318" t="s">
        <v>1122</v>
      </c>
      <c r="U7" s="318"/>
      <c r="V7" s="318"/>
      <c r="W7" s="318"/>
      <c r="X7" s="318"/>
      <c r="Y7" s="318"/>
      <c r="Z7" s="318"/>
      <c r="AA7" s="318"/>
      <c r="AB7" s="318"/>
      <c r="AC7" s="318" t="s">
        <v>487</v>
      </c>
      <c r="AD7" s="308" t="s">
        <v>3948</v>
      </c>
      <c r="AE7" s="19"/>
      <c r="AF7" s="19"/>
      <c r="AG7" s="19"/>
      <c r="AH7" s="19"/>
      <c r="AI7" s="19"/>
      <c r="AJ7" s="19"/>
      <c r="AK7" s="19"/>
      <c r="AL7" s="19"/>
      <c r="AM7" s="19"/>
      <c r="AN7" s="52"/>
    </row>
    <row r="8" spans="1:40" s="53" customFormat="1" ht="332.25" customHeight="1">
      <c r="A8" s="318" t="s">
        <v>3894</v>
      </c>
      <c r="B8" s="318" t="s">
        <v>3949</v>
      </c>
      <c r="C8" s="318" t="s">
        <v>3950</v>
      </c>
      <c r="D8" s="318" t="s">
        <v>3951</v>
      </c>
      <c r="E8" s="318" t="s">
        <v>3952</v>
      </c>
      <c r="F8" s="318" t="s">
        <v>3953</v>
      </c>
      <c r="G8" s="318" t="s">
        <v>3954</v>
      </c>
      <c r="H8" s="318" t="s">
        <v>3955</v>
      </c>
      <c r="I8" s="318" t="s">
        <v>3956</v>
      </c>
      <c r="J8" s="318" t="s">
        <v>3957</v>
      </c>
      <c r="K8" s="308" t="s">
        <v>3958</v>
      </c>
      <c r="L8" s="308" t="s">
        <v>3959</v>
      </c>
      <c r="M8" s="318"/>
      <c r="N8" s="318" t="s">
        <v>487</v>
      </c>
      <c r="O8" s="318"/>
      <c r="P8" s="318"/>
      <c r="Q8" s="318"/>
      <c r="R8" s="318" t="s">
        <v>547</v>
      </c>
      <c r="S8" s="318" t="s">
        <v>780</v>
      </c>
      <c r="T8" s="318" t="s">
        <v>1122</v>
      </c>
      <c r="U8" s="318"/>
      <c r="V8" s="318"/>
      <c r="W8" s="318"/>
      <c r="X8" s="318"/>
      <c r="Y8" s="318"/>
      <c r="Z8" s="318"/>
      <c r="AA8" s="318" t="s">
        <v>487</v>
      </c>
      <c r="AB8" s="308" t="s">
        <v>3960</v>
      </c>
      <c r="AC8" s="318"/>
      <c r="AD8" s="308"/>
      <c r="AE8" s="19"/>
      <c r="AF8" s="19"/>
      <c r="AG8" s="19"/>
      <c r="AH8" s="19"/>
      <c r="AI8" s="19"/>
      <c r="AJ8" s="19"/>
      <c r="AK8" s="19"/>
      <c r="AL8" s="19"/>
      <c r="AM8" s="19"/>
      <c r="AN8" s="52"/>
    </row>
    <row r="9" spans="1:40" s="53" customFormat="1" ht="21.75" customHeight="1">
      <c r="A9" s="318" t="s">
        <v>3894</v>
      </c>
      <c r="B9" s="318" t="s">
        <v>239</v>
      </c>
      <c r="C9" s="318" t="s">
        <v>3961</v>
      </c>
      <c r="D9" s="318" t="s">
        <v>3962</v>
      </c>
      <c r="E9" s="318" t="s">
        <v>3963</v>
      </c>
      <c r="F9" s="318" t="s">
        <v>3964</v>
      </c>
      <c r="G9" s="318" t="s">
        <v>3965</v>
      </c>
      <c r="H9" s="318" t="s">
        <v>3966</v>
      </c>
      <c r="I9" s="318" t="s">
        <v>3967</v>
      </c>
      <c r="J9" s="318" t="s">
        <v>3968</v>
      </c>
      <c r="K9" s="318" t="s">
        <v>3969</v>
      </c>
      <c r="L9" s="318" t="s">
        <v>3970</v>
      </c>
      <c r="M9" s="318"/>
      <c r="N9" s="318"/>
      <c r="O9" s="318"/>
      <c r="P9" s="318"/>
      <c r="Q9" s="318"/>
      <c r="R9" s="318" t="s">
        <v>386</v>
      </c>
      <c r="S9" s="318" t="s">
        <v>1338</v>
      </c>
      <c r="T9" s="318"/>
      <c r="U9" s="318"/>
      <c r="V9" s="318"/>
      <c r="W9" s="318"/>
      <c r="X9" s="318"/>
      <c r="Y9" s="318"/>
      <c r="Z9" s="318"/>
      <c r="AA9" s="318"/>
      <c r="AB9" s="318"/>
      <c r="AC9" s="318"/>
      <c r="AD9" s="308"/>
      <c r="AE9" s="19"/>
      <c r="AF9" s="19"/>
      <c r="AG9" s="19"/>
      <c r="AH9" s="19"/>
      <c r="AI9" s="19"/>
      <c r="AJ9" s="19"/>
      <c r="AK9" s="19"/>
      <c r="AL9" s="19"/>
      <c r="AM9" s="19"/>
      <c r="AN9" s="52"/>
    </row>
    <row r="10" spans="1:40" s="53" customFormat="1" ht="39.75" customHeight="1">
      <c r="A10" s="318" t="s">
        <v>3894</v>
      </c>
      <c r="B10" s="318" t="s">
        <v>56</v>
      </c>
      <c r="C10" s="318" t="s">
        <v>3971</v>
      </c>
      <c r="D10" s="318" t="s">
        <v>3972</v>
      </c>
      <c r="E10" s="318" t="s">
        <v>3973</v>
      </c>
      <c r="F10" s="318" t="s">
        <v>3974</v>
      </c>
      <c r="G10" s="318" t="s">
        <v>3975</v>
      </c>
      <c r="H10" s="318" t="s">
        <v>3976</v>
      </c>
      <c r="I10" s="318" t="s">
        <v>3977</v>
      </c>
      <c r="J10" s="318"/>
      <c r="K10" s="318" t="s">
        <v>3978</v>
      </c>
      <c r="L10" s="318"/>
      <c r="M10" s="318"/>
      <c r="N10" s="318"/>
      <c r="O10" s="318"/>
      <c r="P10" s="318"/>
      <c r="Q10" s="318"/>
      <c r="R10" s="318" t="s">
        <v>386</v>
      </c>
      <c r="S10" s="318" t="s">
        <v>1338</v>
      </c>
      <c r="T10" s="318" t="s">
        <v>1136</v>
      </c>
      <c r="U10" s="318"/>
      <c r="V10" s="318"/>
      <c r="W10" s="318"/>
      <c r="X10" s="318"/>
      <c r="Y10" s="318"/>
      <c r="Z10" s="318"/>
      <c r="AA10" s="318"/>
      <c r="AB10" s="318"/>
      <c r="AC10" s="318" t="s">
        <v>487</v>
      </c>
      <c r="AD10" s="308" t="s">
        <v>3979</v>
      </c>
      <c r="AE10" s="19"/>
      <c r="AF10" s="19"/>
      <c r="AG10" s="19"/>
      <c r="AH10" s="19"/>
      <c r="AI10" s="19"/>
      <c r="AJ10" s="19"/>
      <c r="AK10" s="19"/>
      <c r="AL10" s="19"/>
      <c r="AM10" s="19"/>
      <c r="AN10" s="52"/>
    </row>
    <row r="11" spans="1:40" s="53" customFormat="1" ht="240" customHeight="1">
      <c r="A11" s="318" t="s">
        <v>3894</v>
      </c>
      <c r="B11" s="318" t="s">
        <v>3907</v>
      </c>
      <c r="C11" s="318" t="s">
        <v>3980</v>
      </c>
      <c r="D11" s="318" t="s">
        <v>3981</v>
      </c>
      <c r="E11" s="318" t="s">
        <v>3982</v>
      </c>
      <c r="F11" s="318" t="s">
        <v>3983</v>
      </c>
      <c r="G11" s="318" t="s">
        <v>3984</v>
      </c>
      <c r="H11" s="318" t="s">
        <v>3985</v>
      </c>
      <c r="I11" s="318" t="s">
        <v>3986</v>
      </c>
      <c r="J11" s="318" t="s">
        <v>3987</v>
      </c>
      <c r="K11" s="308" t="s">
        <v>3988</v>
      </c>
      <c r="L11" s="318"/>
      <c r="M11" s="318"/>
      <c r="N11" s="318"/>
      <c r="O11" s="318" t="s">
        <v>487</v>
      </c>
      <c r="P11" s="318"/>
      <c r="Q11" s="318"/>
      <c r="R11" s="318" t="s">
        <v>547</v>
      </c>
      <c r="S11" s="318" t="s">
        <v>490</v>
      </c>
      <c r="T11" s="318" t="s">
        <v>1122</v>
      </c>
      <c r="U11" s="318"/>
      <c r="V11" s="318"/>
      <c r="W11" s="318"/>
      <c r="X11" s="318"/>
      <c r="Y11" s="318"/>
      <c r="Z11" s="318"/>
      <c r="AA11" s="318"/>
      <c r="AB11" s="318"/>
      <c r="AC11" s="318" t="s">
        <v>487</v>
      </c>
      <c r="AD11" s="308" t="s">
        <v>3989</v>
      </c>
      <c r="AE11" s="19"/>
      <c r="AF11" s="19"/>
      <c r="AG11" s="19"/>
      <c r="AH11" s="19"/>
      <c r="AI11" s="19"/>
      <c r="AJ11" s="19"/>
      <c r="AK11" s="19"/>
      <c r="AL11" s="19"/>
      <c r="AM11" s="19"/>
      <c r="AN11" s="52"/>
    </row>
    <row r="12" spans="1:40" s="53" customFormat="1" ht="72.75" customHeight="1">
      <c r="A12" s="318" t="s">
        <v>3894</v>
      </c>
      <c r="B12" s="318" t="s">
        <v>3919</v>
      </c>
      <c r="C12" s="318" t="s">
        <v>3990</v>
      </c>
      <c r="D12" s="318" t="s">
        <v>3991</v>
      </c>
      <c r="E12" s="318" t="s">
        <v>3992</v>
      </c>
      <c r="F12" s="318" t="s">
        <v>3993</v>
      </c>
      <c r="G12" s="318" t="s">
        <v>3994</v>
      </c>
      <c r="H12" s="318" t="s">
        <v>3995</v>
      </c>
      <c r="I12" s="318" t="s">
        <v>3996</v>
      </c>
      <c r="J12" s="318"/>
      <c r="K12" s="318" t="s">
        <v>3997</v>
      </c>
      <c r="L12" s="318"/>
      <c r="M12" s="318"/>
      <c r="N12" s="318"/>
      <c r="O12" s="318"/>
      <c r="P12" s="318"/>
      <c r="Q12" s="318"/>
      <c r="R12" s="318" t="s">
        <v>631</v>
      </c>
      <c r="S12" s="318" t="s">
        <v>1338</v>
      </c>
      <c r="T12" s="318"/>
      <c r="U12" s="318"/>
      <c r="V12" s="318"/>
      <c r="W12" s="318"/>
      <c r="X12" s="318"/>
      <c r="Y12" s="318"/>
      <c r="Z12" s="318"/>
      <c r="AA12" s="318"/>
      <c r="AB12" s="318"/>
      <c r="AC12" s="318" t="s">
        <v>487</v>
      </c>
      <c r="AD12" s="308" t="s">
        <v>3998</v>
      </c>
      <c r="AE12" s="19"/>
      <c r="AF12" s="19"/>
      <c r="AG12" s="19"/>
      <c r="AH12" s="19"/>
      <c r="AI12" s="19"/>
      <c r="AJ12" s="19"/>
      <c r="AK12" s="19"/>
      <c r="AL12" s="19"/>
      <c r="AM12" s="19"/>
      <c r="AN12" s="52"/>
    </row>
    <row r="13" spans="1:40" s="53" customFormat="1" ht="374.25" customHeight="1">
      <c r="A13" s="318" t="s">
        <v>3894</v>
      </c>
      <c r="B13" s="318" t="s">
        <v>56</v>
      </c>
      <c r="C13" s="308" t="s">
        <v>3999</v>
      </c>
      <c r="D13" s="318" t="s">
        <v>4000</v>
      </c>
      <c r="E13" s="318" t="s">
        <v>4001</v>
      </c>
      <c r="F13" s="318" t="s">
        <v>4002</v>
      </c>
      <c r="G13" s="318" t="s">
        <v>4003</v>
      </c>
      <c r="H13" s="318" t="s">
        <v>4004</v>
      </c>
      <c r="I13" s="318" t="s">
        <v>4005</v>
      </c>
      <c r="J13" s="318" t="s">
        <v>4006</v>
      </c>
      <c r="K13" s="308" t="s">
        <v>4007</v>
      </c>
      <c r="L13" s="308" t="s">
        <v>4008</v>
      </c>
      <c r="M13" s="318"/>
      <c r="N13" s="318"/>
      <c r="O13" s="318" t="s">
        <v>487</v>
      </c>
      <c r="P13" s="318"/>
      <c r="Q13" s="318"/>
      <c r="R13" s="318" t="s">
        <v>631</v>
      </c>
      <c r="S13" s="318" t="s">
        <v>490</v>
      </c>
      <c r="T13" s="318" t="s">
        <v>4009</v>
      </c>
      <c r="U13" s="318"/>
      <c r="V13" s="318"/>
      <c r="W13" s="318"/>
      <c r="X13" s="318"/>
      <c r="Y13" s="318"/>
      <c r="Z13" s="318"/>
      <c r="AA13" s="318"/>
      <c r="AB13" s="318"/>
      <c r="AC13" s="318" t="s">
        <v>487</v>
      </c>
      <c r="AD13" s="308" t="s">
        <v>4010</v>
      </c>
      <c r="AE13" s="19"/>
      <c r="AF13" s="19"/>
      <c r="AG13" s="19"/>
      <c r="AH13" s="19"/>
      <c r="AI13" s="19"/>
      <c r="AJ13" s="19"/>
      <c r="AK13" s="19"/>
      <c r="AL13" s="19"/>
      <c r="AM13" s="19"/>
      <c r="AN13" s="52"/>
    </row>
    <row r="14" spans="1:40" s="53" customFormat="1" ht="188.25" customHeight="1">
      <c r="A14" s="318" t="s">
        <v>3894</v>
      </c>
      <c r="B14" s="318" t="s">
        <v>56</v>
      </c>
      <c r="C14" s="318" t="s">
        <v>4011</v>
      </c>
      <c r="D14" s="318" t="s">
        <v>4012</v>
      </c>
      <c r="E14" s="318" t="s">
        <v>4013</v>
      </c>
      <c r="F14" s="318" t="s">
        <v>4014</v>
      </c>
      <c r="G14" s="318" t="s">
        <v>4015</v>
      </c>
      <c r="H14" s="318" t="s">
        <v>4016</v>
      </c>
      <c r="I14" s="318" t="s">
        <v>4017</v>
      </c>
      <c r="J14" s="318" t="s">
        <v>4018</v>
      </c>
      <c r="K14" s="308" t="s">
        <v>4019</v>
      </c>
      <c r="L14" s="308" t="s">
        <v>4020</v>
      </c>
      <c r="M14" s="308" t="s">
        <v>4021</v>
      </c>
      <c r="N14" s="318" t="s">
        <v>487</v>
      </c>
      <c r="O14" s="318"/>
      <c r="P14" s="318"/>
      <c r="Q14" s="318"/>
      <c r="R14" s="318" t="s">
        <v>4022</v>
      </c>
      <c r="S14" s="318" t="s">
        <v>490</v>
      </c>
      <c r="T14" s="318" t="s">
        <v>4009</v>
      </c>
      <c r="U14" s="318"/>
      <c r="V14" s="318"/>
      <c r="W14" s="318"/>
      <c r="X14" s="318"/>
      <c r="Y14" s="318" t="s">
        <v>4023</v>
      </c>
      <c r="Z14" s="308" t="s">
        <v>4024</v>
      </c>
      <c r="AA14" s="308" t="s">
        <v>4025</v>
      </c>
      <c r="AB14" s="308" t="s">
        <v>4026</v>
      </c>
      <c r="AC14" s="318"/>
      <c r="AD14" s="308"/>
      <c r="AE14" s="19"/>
      <c r="AF14" s="19"/>
      <c r="AG14" s="19"/>
      <c r="AH14" s="19"/>
      <c r="AI14" s="19"/>
      <c r="AJ14" s="19"/>
      <c r="AK14" s="19"/>
      <c r="AL14" s="19"/>
      <c r="AM14" s="19"/>
      <c r="AN14" s="52"/>
    </row>
    <row r="15" spans="1:40" s="53" customFormat="1" ht="61.5" customHeight="1">
      <c r="A15" s="318" t="s">
        <v>3894</v>
      </c>
      <c r="B15" s="318" t="s">
        <v>3907</v>
      </c>
      <c r="C15" s="318" t="s">
        <v>4027</v>
      </c>
      <c r="D15" s="318" t="s">
        <v>4028</v>
      </c>
      <c r="E15" s="318" t="s">
        <v>4029</v>
      </c>
      <c r="F15" s="318" t="s">
        <v>4030</v>
      </c>
      <c r="G15" s="318" t="s">
        <v>4031</v>
      </c>
      <c r="H15" s="318" t="s">
        <v>4032</v>
      </c>
      <c r="I15" s="318" t="s">
        <v>4033</v>
      </c>
      <c r="J15" s="318" t="s">
        <v>4034</v>
      </c>
      <c r="K15" s="318" t="s">
        <v>4035</v>
      </c>
      <c r="L15" s="318"/>
      <c r="M15" s="318"/>
      <c r="N15" s="318"/>
      <c r="O15" s="318"/>
      <c r="P15" s="318"/>
      <c r="Q15" s="318"/>
      <c r="R15" s="318" t="s">
        <v>386</v>
      </c>
      <c r="S15" s="318" t="s">
        <v>1338</v>
      </c>
      <c r="T15" s="318"/>
      <c r="U15" s="318"/>
      <c r="V15" s="318"/>
      <c r="W15" s="318"/>
      <c r="X15" s="318"/>
      <c r="Y15" s="318"/>
      <c r="Z15" s="318"/>
      <c r="AA15" s="318"/>
      <c r="AB15" s="318"/>
      <c r="AC15" s="318" t="s">
        <v>487</v>
      </c>
      <c r="AD15" s="308" t="s">
        <v>4036</v>
      </c>
      <c r="AE15" s="19"/>
      <c r="AF15" s="19"/>
      <c r="AG15" s="19"/>
      <c r="AH15" s="19"/>
      <c r="AI15" s="19"/>
      <c r="AJ15" s="19"/>
      <c r="AK15" s="19"/>
      <c r="AL15" s="19"/>
      <c r="AM15" s="19"/>
      <c r="AN15" s="52"/>
    </row>
    <row r="16" spans="1:40" s="53" customFormat="1" ht="218.25" customHeight="1">
      <c r="A16" s="318" t="s">
        <v>3894</v>
      </c>
      <c r="B16" s="318" t="s">
        <v>239</v>
      </c>
      <c r="C16" s="318" t="s">
        <v>4037</v>
      </c>
      <c r="D16" s="308" t="s">
        <v>4038</v>
      </c>
      <c r="E16" s="308" t="s">
        <v>4039</v>
      </c>
      <c r="F16" s="308" t="s">
        <v>4040</v>
      </c>
      <c r="G16" s="308" t="s">
        <v>4041</v>
      </c>
      <c r="H16" s="308" t="s">
        <v>4042</v>
      </c>
      <c r="I16" s="324" t="s">
        <v>4043</v>
      </c>
      <c r="J16" s="384" t="s">
        <v>4044</v>
      </c>
      <c r="K16" s="308" t="s">
        <v>4045</v>
      </c>
      <c r="L16" s="308" t="s">
        <v>4046</v>
      </c>
      <c r="M16" s="308" t="s">
        <v>3668</v>
      </c>
      <c r="N16" s="308" t="s">
        <v>487</v>
      </c>
      <c r="O16" s="308" t="s">
        <v>487</v>
      </c>
      <c r="P16" s="308"/>
      <c r="Q16" s="308"/>
      <c r="R16" s="308" t="s">
        <v>547</v>
      </c>
      <c r="S16" s="308" t="s">
        <v>490</v>
      </c>
      <c r="T16" s="308" t="s">
        <v>1075</v>
      </c>
      <c r="U16" s="308"/>
      <c r="V16" s="308"/>
      <c r="W16" s="308"/>
      <c r="X16" s="308"/>
      <c r="Y16" s="308"/>
      <c r="Z16" s="308"/>
      <c r="AA16" s="308" t="s">
        <v>1408</v>
      </c>
      <c r="AB16" s="308" t="s">
        <v>4047</v>
      </c>
      <c r="AC16" s="308" t="s">
        <v>487</v>
      </c>
      <c r="AD16" s="308" t="s">
        <v>4048</v>
      </c>
      <c r="AE16" s="19"/>
      <c r="AF16" s="19"/>
      <c r="AG16" s="19"/>
      <c r="AH16" s="19"/>
      <c r="AI16" s="19"/>
      <c r="AJ16" s="19"/>
      <c r="AK16" s="19"/>
      <c r="AL16" s="19"/>
      <c r="AM16" s="19"/>
      <c r="AN16" s="52"/>
    </row>
    <row r="17" spans="1:40" s="53" customFormat="1" ht="58.5" customHeight="1">
      <c r="A17" s="318" t="s">
        <v>3894</v>
      </c>
      <c r="B17" s="318" t="s">
        <v>56</v>
      </c>
      <c r="C17" s="308" t="s">
        <v>4049</v>
      </c>
      <c r="D17" s="318" t="s">
        <v>4050</v>
      </c>
      <c r="E17" s="318" t="s">
        <v>4051</v>
      </c>
      <c r="F17" s="318" t="s">
        <v>4052</v>
      </c>
      <c r="G17" s="318" t="s">
        <v>4053</v>
      </c>
      <c r="H17" s="318" t="s">
        <v>4054</v>
      </c>
      <c r="I17" s="318" t="s">
        <v>4055</v>
      </c>
      <c r="J17" s="318" t="s">
        <v>4056</v>
      </c>
      <c r="K17" s="318" t="s">
        <v>4057</v>
      </c>
      <c r="L17" s="308" t="s">
        <v>4058</v>
      </c>
      <c r="M17" s="318"/>
      <c r="N17" s="318"/>
      <c r="O17" s="318"/>
      <c r="P17" s="318"/>
      <c r="Q17" s="318"/>
      <c r="R17" s="318" t="s">
        <v>547</v>
      </c>
      <c r="S17" s="318" t="s">
        <v>490</v>
      </c>
      <c r="T17" s="318" t="s">
        <v>491</v>
      </c>
      <c r="U17" s="318"/>
      <c r="V17" s="318"/>
      <c r="W17" s="318"/>
      <c r="X17" s="318"/>
      <c r="Y17" s="318"/>
      <c r="Z17" s="318"/>
      <c r="AA17" s="318"/>
      <c r="AB17" s="318"/>
      <c r="AC17" s="318" t="s">
        <v>487</v>
      </c>
      <c r="AD17" s="308" t="s">
        <v>4059</v>
      </c>
      <c r="AE17" s="19"/>
      <c r="AF17" s="19"/>
      <c r="AG17" s="19"/>
      <c r="AH17" s="19"/>
      <c r="AI17" s="19"/>
      <c r="AJ17" s="19"/>
      <c r="AK17" s="19"/>
      <c r="AL17" s="19"/>
      <c r="AM17" s="19"/>
      <c r="AN17" s="52"/>
    </row>
    <row r="18" spans="1:40" s="53" customFormat="1" ht="153" customHeight="1">
      <c r="A18" s="308" t="s">
        <v>3894</v>
      </c>
      <c r="B18" s="308" t="s">
        <v>239</v>
      </c>
      <c r="C18" s="308" t="s">
        <v>4060</v>
      </c>
      <c r="D18" s="308" t="s">
        <v>4061</v>
      </c>
      <c r="E18" s="308" t="s">
        <v>4062</v>
      </c>
      <c r="F18" s="308" t="s">
        <v>4063</v>
      </c>
      <c r="G18" s="308" t="s">
        <v>4064</v>
      </c>
      <c r="H18" s="308" t="s">
        <v>4065</v>
      </c>
      <c r="I18" s="308" t="s">
        <v>4066</v>
      </c>
      <c r="J18" s="308" t="s">
        <v>4067</v>
      </c>
      <c r="K18" s="308" t="s">
        <v>4068</v>
      </c>
      <c r="L18" s="308" t="s">
        <v>4069</v>
      </c>
      <c r="M18" s="308" t="s">
        <v>4070</v>
      </c>
      <c r="N18" s="308" t="s">
        <v>487</v>
      </c>
      <c r="O18" s="308" t="s">
        <v>487</v>
      </c>
      <c r="P18" s="308"/>
      <c r="Q18" s="308"/>
      <c r="R18" s="308" t="s">
        <v>547</v>
      </c>
      <c r="S18" s="308" t="s">
        <v>490</v>
      </c>
      <c r="T18" s="308" t="s">
        <v>1122</v>
      </c>
      <c r="U18" s="308"/>
      <c r="V18" s="308"/>
      <c r="W18" s="308"/>
      <c r="X18" s="308"/>
      <c r="Y18" s="308"/>
      <c r="Z18" s="308"/>
      <c r="AA18" s="308"/>
      <c r="AB18" s="308"/>
      <c r="AC18" s="308" t="s">
        <v>487</v>
      </c>
      <c r="AD18" s="308" t="s">
        <v>4071</v>
      </c>
      <c r="AE18" s="19"/>
      <c r="AF18" s="19"/>
      <c r="AG18" s="19"/>
      <c r="AH18" s="19"/>
      <c r="AI18" s="19"/>
      <c r="AJ18" s="19"/>
      <c r="AK18" s="19"/>
      <c r="AL18" s="19"/>
      <c r="AM18" s="19"/>
      <c r="AN18" s="52"/>
    </row>
    <row r="19" spans="1:40" s="53" customFormat="1" ht="57.75" customHeight="1">
      <c r="A19" s="318" t="s">
        <v>3894</v>
      </c>
      <c r="B19" s="318" t="s">
        <v>56</v>
      </c>
      <c r="C19" s="308" t="s">
        <v>4072</v>
      </c>
      <c r="D19" s="318" t="s">
        <v>4073</v>
      </c>
      <c r="E19" s="318" t="s">
        <v>4074</v>
      </c>
      <c r="F19" s="318" t="s">
        <v>4075</v>
      </c>
      <c r="G19" s="318" t="s">
        <v>4076</v>
      </c>
      <c r="H19" s="318" t="s">
        <v>4077</v>
      </c>
      <c r="I19" s="318" t="s">
        <v>4078</v>
      </c>
      <c r="J19" s="318" t="s">
        <v>4079</v>
      </c>
      <c r="K19" s="318" t="s">
        <v>4080</v>
      </c>
      <c r="L19" s="318"/>
      <c r="M19" s="318"/>
      <c r="N19" s="318"/>
      <c r="O19" s="318"/>
      <c r="P19" s="318"/>
      <c r="Q19" s="318"/>
      <c r="R19" s="318" t="s">
        <v>631</v>
      </c>
      <c r="S19" s="318" t="s">
        <v>490</v>
      </c>
      <c r="T19" s="318" t="s">
        <v>1122</v>
      </c>
      <c r="U19" s="318"/>
      <c r="V19" s="318"/>
      <c r="W19" s="318"/>
      <c r="X19" s="318"/>
      <c r="Y19" s="318"/>
      <c r="Z19" s="318"/>
      <c r="AA19" s="318"/>
      <c r="AB19" s="318"/>
      <c r="AC19" s="318" t="s">
        <v>487</v>
      </c>
      <c r="AD19" s="308" t="s">
        <v>4081</v>
      </c>
      <c r="AE19" s="19"/>
      <c r="AF19" s="19"/>
      <c r="AG19" s="19"/>
      <c r="AH19" s="19"/>
      <c r="AI19" s="19"/>
      <c r="AJ19" s="19"/>
      <c r="AK19" s="19"/>
      <c r="AL19" s="19"/>
      <c r="AM19" s="19"/>
      <c r="AN19" s="52"/>
    </row>
    <row r="20" spans="1:40" s="53" customFormat="1" ht="33.75" customHeight="1">
      <c r="A20" s="318" t="s">
        <v>3894</v>
      </c>
      <c r="B20" s="318" t="s">
        <v>56</v>
      </c>
      <c r="C20" s="308" t="s">
        <v>4082</v>
      </c>
      <c r="D20" s="318" t="s">
        <v>4083</v>
      </c>
      <c r="E20" s="318" t="s">
        <v>4084</v>
      </c>
      <c r="F20" s="318" t="s">
        <v>4085</v>
      </c>
      <c r="G20" s="318" t="s">
        <v>4086</v>
      </c>
      <c r="H20" s="318" t="s">
        <v>4087</v>
      </c>
      <c r="I20" s="318" t="s">
        <v>4088</v>
      </c>
      <c r="J20" s="318" t="s">
        <v>4089</v>
      </c>
      <c r="K20" s="318" t="s">
        <v>1284</v>
      </c>
      <c r="L20" s="318"/>
      <c r="M20" s="318"/>
      <c r="N20" s="318"/>
      <c r="O20" s="318"/>
      <c r="P20" s="318"/>
      <c r="Q20" s="318"/>
      <c r="R20" s="318" t="s">
        <v>386</v>
      </c>
      <c r="S20" s="318" t="s">
        <v>4090</v>
      </c>
      <c r="T20" s="318"/>
      <c r="U20" s="318"/>
      <c r="V20" s="318"/>
      <c r="W20" s="318"/>
      <c r="X20" s="318"/>
      <c r="Y20" s="318"/>
      <c r="Z20" s="318"/>
      <c r="AA20" s="318"/>
      <c r="AB20" s="318"/>
      <c r="AC20" s="318" t="s">
        <v>487</v>
      </c>
      <c r="AD20" s="308" t="s">
        <v>4091</v>
      </c>
      <c r="AE20" s="19"/>
      <c r="AF20" s="19"/>
      <c r="AG20" s="19"/>
      <c r="AH20" s="19"/>
      <c r="AI20" s="19"/>
      <c r="AJ20" s="19"/>
      <c r="AK20" s="19"/>
      <c r="AL20" s="19"/>
      <c r="AM20" s="19"/>
      <c r="AN20" s="52"/>
    </row>
    <row r="21" spans="1:40" s="53" customFormat="1" ht="44.25" customHeight="1">
      <c r="A21" s="318" t="s">
        <v>3894</v>
      </c>
      <c r="B21" s="318" t="s">
        <v>150</v>
      </c>
      <c r="C21" s="308" t="s">
        <v>4092</v>
      </c>
      <c r="D21" s="318" t="s">
        <v>4093</v>
      </c>
      <c r="E21" s="318" t="s">
        <v>4094</v>
      </c>
      <c r="F21" s="318" t="s">
        <v>4095</v>
      </c>
      <c r="G21" s="318" t="s">
        <v>4096</v>
      </c>
      <c r="H21" s="318" t="s">
        <v>4097</v>
      </c>
      <c r="I21" s="318" t="s">
        <v>4098</v>
      </c>
      <c r="J21" s="318"/>
      <c r="K21" s="318" t="s">
        <v>1304</v>
      </c>
      <c r="L21" s="318"/>
      <c r="M21" s="318"/>
      <c r="N21" s="318"/>
      <c r="O21" s="318"/>
      <c r="P21" s="318"/>
      <c r="Q21" s="318"/>
      <c r="R21" s="318" t="s">
        <v>631</v>
      </c>
      <c r="S21" s="318" t="s">
        <v>1285</v>
      </c>
      <c r="T21" s="318"/>
      <c r="U21" s="318"/>
      <c r="V21" s="318"/>
      <c r="W21" s="318"/>
      <c r="X21" s="318"/>
      <c r="Y21" s="318"/>
      <c r="Z21" s="318"/>
      <c r="AA21" s="318"/>
      <c r="AB21" s="318"/>
      <c r="AC21" s="318" t="s">
        <v>487</v>
      </c>
      <c r="AD21" s="308" t="s">
        <v>4099</v>
      </c>
      <c r="AE21" s="19"/>
      <c r="AF21" s="19"/>
      <c r="AG21" s="19"/>
      <c r="AH21" s="19"/>
      <c r="AI21" s="19"/>
      <c r="AJ21" s="19"/>
      <c r="AK21" s="19"/>
      <c r="AL21" s="19"/>
      <c r="AM21" s="19"/>
      <c r="AN21" s="52"/>
    </row>
    <row r="22" spans="1:40" s="53" customFormat="1" ht="62.25" customHeight="1">
      <c r="A22" s="318" t="s">
        <v>3894</v>
      </c>
      <c r="B22" s="318" t="s">
        <v>56</v>
      </c>
      <c r="C22" s="308" t="s">
        <v>4100</v>
      </c>
      <c r="D22" s="318" t="s">
        <v>4101</v>
      </c>
      <c r="E22" s="318" t="s">
        <v>4102</v>
      </c>
      <c r="F22" s="318" t="s">
        <v>4103</v>
      </c>
      <c r="G22" s="318" t="s">
        <v>4104</v>
      </c>
      <c r="H22" s="318" t="s">
        <v>4105</v>
      </c>
      <c r="I22" s="318" t="s">
        <v>4106</v>
      </c>
      <c r="J22" s="318" t="s">
        <v>4107</v>
      </c>
      <c r="K22" s="318" t="s">
        <v>4108</v>
      </c>
      <c r="L22" s="318"/>
      <c r="M22" s="318"/>
      <c r="N22" s="318"/>
      <c r="O22" s="318"/>
      <c r="P22" s="318"/>
      <c r="Q22" s="318"/>
      <c r="R22" s="318" t="s">
        <v>547</v>
      </c>
      <c r="S22" s="318" t="s">
        <v>490</v>
      </c>
      <c r="T22" s="318" t="s">
        <v>1122</v>
      </c>
      <c r="U22" s="318"/>
      <c r="V22" s="318"/>
      <c r="W22" s="318"/>
      <c r="X22" s="318"/>
      <c r="Y22" s="318"/>
      <c r="Z22" s="318"/>
      <c r="AA22" s="318"/>
      <c r="AB22" s="308" t="s">
        <v>4109</v>
      </c>
      <c r="AC22" s="318" t="s">
        <v>487</v>
      </c>
      <c r="AD22" s="308" t="s">
        <v>4110</v>
      </c>
      <c r="AE22" s="19"/>
      <c r="AF22" s="19"/>
      <c r="AG22" s="19"/>
      <c r="AH22" s="19"/>
      <c r="AI22" s="19"/>
      <c r="AJ22" s="19"/>
      <c r="AK22" s="19"/>
      <c r="AL22" s="19"/>
      <c r="AM22" s="19"/>
      <c r="AN22" s="52"/>
    </row>
    <row r="23" spans="1:40" s="53" customFormat="1" ht="185.25">
      <c r="A23" s="318" t="s">
        <v>3894</v>
      </c>
      <c r="B23" s="318" t="s">
        <v>239</v>
      </c>
      <c r="C23" s="308" t="s">
        <v>4111</v>
      </c>
      <c r="D23" s="318" t="s">
        <v>4112</v>
      </c>
      <c r="E23" s="318" t="s">
        <v>4113</v>
      </c>
      <c r="F23" s="318" t="s">
        <v>4114</v>
      </c>
      <c r="G23" s="318" t="s">
        <v>4115</v>
      </c>
      <c r="H23" s="318" t="s">
        <v>4116</v>
      </c>
      <c r="I23" s="318" t="s">
        <v>4117</v>
      </c>
      <c r="J23" s="318" t="s">
        <v>4118</v>
      </c>
      <c r="K23" s="308" t="s">
        <v>4119</v>
      </c>
      <c r="L23" s="308" t="s">
        <v>4120</v>
      </c>
      <c r="M23" s="318"/>
      <c r="N23" s="318"/>
      <c r="O23" s="318"/>
      <c r="P23" s="318"/>
      <c r="Q23" s="318"/>
      <c r="R23" s="318" t="s">
        <v>621</v>
      </c>
      <c r="S23" s="318" t="s">
        <v>780</v>
      </c>
      <c r="T23" s="318" t="s">
        <v>1122</v>
      </c>
      <c r="U23" s="318"/>
      <c r="V23" s="318"/>
      <c r="W23" s="318"/>
      <c r="X23" s="318"/>
      <c r="Y23" s="318"/>
      <c r="Z23" s="318"/>
      <c r="AA23" s="318"/>
      <c r="AB23" s="318"/>
      <c r="AC23" s="318" t="s">
        <v>487</v>
      </c>
      <c r="AD23" s="308" t="s">
        <v>4121</v>
      </c>
      <c r="AE23" s="19"/>
      <c r="AF23" s="19"/>
      <c r="AG23" s="19"/>
      <c r="AH23" s="19"/>
      <c r="AI23" s="19"/>
      <c r="AJ23" s="19"/>
      <c r="AK23" s="19"/>
      <c r="AL23" s="19"/>
      <c r="AM23" s="19"/>
      <c r="AN23" s="52"/>
    </row>
    <row r="24" spans="1:40" s="53" customFormat="1" ht="99.75">
      <c r="A24" s="318" t="s">
        <v>3894</v>
      </c>
      <c r="B24" s="318" t="s">
        <v>3907</v>
      </c>
      <c r="C24" s="308" t="s">
        <v>4122</v>
      </c>
      <c r="D24" s="318" t="s">
        <v>4123</v>
      </c>
      <c r="E24" s="318" t="s">
        <v>4124</v>
      </c>
      <c r="F24" s="318" t="s">
        <v>4125</v>
      </c>
      <c r="G24" s="318" t="s">
        <v>4126</v>
      </c>
      <c r="H24" s="318" t="s">
        <v>4127</v>
      </c>
      <c r="I24" s="318" t="s">
        <v>4128</v>
      </c>
      <c r="J24" s="318" t="s">
        <v>4129</v>
      </c>
      <c r="K24" s="308" t="s">
        <v>4130</v>
      </c>
      <c r="L24" s="308" t="s">
        <v>4131</v>
      </c>
      <c r="M24" s="318"/>
      <c r="N24" s="318"/>
      <c r="O24" s="318" t="s">
        <v>487</v>
      </c>
      <c r="P24" s="318"/>
      <c r="Q24" s="318"/>
      <c r="R24" s="318" t="s">
        <v>547</v>
      </c>
      <c r="S24" s="318" t="s">
        <v>490</v>
      </c>
      <c r="T24" s="318" t="s">
        <v>1122</v>
      </c>
      <c r="U24" s="318"/>
      <c r="V24" s="318"/>
      <c r="W24" s="318"/>
      <c r="X24" s="318"/>
      <c r="Y24" s="318"/>
      <c r="Z24" s="318"/>
      <c r="AA24" s="318" t="s">
        <v>487</v>
      </c>
      <c r="AB24" s="308" t="s">
        <v>4132</v>
      </c>
      <c r="AC24" s="318" t="s">
        <v>487</v>
      </c>
      <c r="AD24" s="308" t="s">
        <v>4133</v>
      </c>
      <c r="AE24" s="19"/>
      <c r="AF24" s="19"/>
      <c r="AG24" s="19"/>
      <c r="AH24" s="19"/>
      <c r="AI24" s="19"/>
      <c r="AJ24" s="19"/>
      <c r="AK24" s="19"/>
      <c r="AL24" s="19"/>
      <c r="AM24" s="19"/>
      <c r="AN24" s="52"/>
    </row>
    <row r="25" spans="1:40" s="53" customFormat="1" ht="278.25" customHeight="1">
      <c r="A25" s="318" t="s">
        <v>3894</v>
      </c>
      <c r="B25" s="318" t="s">
        <v>239</v>
      </c>
      <c r="C25" s="308" t="s">
        <v>4134</v>
      </c>
      <c r="D25" s="318" t="s">
        <v>4135</v>
      </c>
      <c r="E25" s="318" t="s">
        <v>4136</v>
      </c>
      <c r="F25" s="318" t="s">
        <v>4137</v>
      </c>
      <c r="G25" s="318" t="s">
        <v>4138</v>
      </c>
      <c r="H25" s="318" t="s">
        <v>4139</v>
      </c>
      <c r="I25" s="318" t="s">
        <v>4140</v>
      </c>
      <c r="J25" s="318" t="s">
        <v>4141</v>
      </c>
      <c r="K25" s="384" t="s">
        <v>4142</v>
      </c>
      <c r="L25" s="308" t="s">
        <v>4143</v>
      </c>
      <c r="M25" s="308" t="s">
        <v>4144</v>
      </c>
      <c r="N25" s="318" t="s">
        <v>487</v>
      </c>
      <c r="O25" s="318" t="s">
        <v>487</v>
      </c>
      <c r="P25" s="318"/>
      <c r="Q25" s="318"/>
      <c r="R25" s="318" t="s">
        <v>547</v>
      </c>
      <c r="S25" s="318" t="s">
        <v>490</v>
      </c>
      <c r="T25" s="318" t="s">
        <v>1075</v>
      </c>
      <c r="U25" s="318"/>
      <c r="V25" s="318"/>
      <c r="W25" s="318"/>
      <c r="X25" s="318"/>
      <c r="Y25" s="318"/>
      <c r="Z25" s="318"/>
      <c r="AA25" s="318" t="s">
        <v>487</v>
      </c>
      <c r="AB25" s="308" t="s">
        <v>4145</v>
      </c>
      <c r="AC25" s="271" t="s">
        <v>395</v>
      </c>
      <c r="AD25" s="308" t="s">
        <v>4146</v>
      </c>
      <c r="AE25" s="19"/>
      <c r="AF25" s="19"/>
      <c r="AG25" s="19"/>
      <c r="AH25" s="19"/>
      <c r="AI25" s="19"/>
      <c r="AJ25" s="19"/>
      <c r="AK25" s="19"/>
      <c r="AL25" s="19"/>
      <c r="AM25" s="19"/>
      <c r="AN25" s="52"/>
    </row>
    <row r="26" spans="1:40" s="53" customFormat="1" ht="128.25">
      <c r="A26" s="318" t="s">
        <v>3894</v>
      </c>
      <c r="B26" s="318" t="s">
        <v>197</v>
      </c>
      <c r="C26" s="308" t="s">
        <v>4147</v>
      </c>
      <c r="D26" s="318" t="s">
        <v>4148</v>
      </c>
      <c r="E26" s="318" t="s">
        <v>4149</v>
      </c>
      <c r="F26" s="318" t="s">
        <v>4150</v>
      </c>
      <c r="G26" s="318" t="s">
        <v>4151</v>
      </c>
      <c r="H26" s="318" t="s">
        <v>4152</v>
      </c>
      <c r="I26" s="318" t="s">
        <v>4153</v>
      </c>
      <c r="J26" s="318" t="s">
        <v>4154</v>
      </c>
      <c r="K26" s="308" t="s">
        <v>4155</v>
      </c>
      <c r="L26" s="308" t="s">
        <v>533</v>
      </c>
      <c r="M26" s="308" t="s">
        <v>4156</v>
      </c>
      <c r="N26" s="318"/>
      <c r="O26" s="318"/>
      <c r="P26" s="318"/>
      <c r="Q26" s="318"/>
      <c r="R26" s="318" t="s">
        <v>621</v>
      </c>
      <c r="S26" s="318" t="s">
        <v>1338</v>
      </c>
      <c r="T26" s="318"/>
      <c r="U26" s="318"/>
      <c r="V26" s="318"/>
      <c r="W26" s="318"/>
      <c r="X26" s="318"/>
      <c r="Y26" s="318"/>
      <c r="Z26" s="318"/>
      <c r="AA26" s="318" t="s">
        <v>487</v>
      </c>
      <c r="AB26" s="308" t="s">
        <v>4157</v>
      </c>
      <c r="AC26" s="318" t="s">
        <v>487</v>
      </c>
      <c r="AD26" s="308" t="s">
        <v>4158</v>
      </c>
      <c r="AE26" s="19"/>
      <c r="AF26" s="19"/>
      <c r="AG26" s="19"/>
      <c r="AH26" s="19"/>
      <c r="AI26" s="19"/>
      <c r="AJ26" s="19"/>
      <c r="AK26" s="19"/>
      <c r="AL26" s="19"/>
      <c r="AM26" s="19"/>
      <c r="AN26" s="52"/>
    </row>
    <row r="27" spans="1:40" s="53" customFormat="1" ht="114" customHeight="1">
      <c r="A27" s="318" t="s">
        <v>3894</v>
      </c>
      <c r="B27" s="318" t="s">
        <v>197</v>
      </c>
      <c r="C27" s="308" t="s">
        <v>4159</v>
      </c>
      <c r="D27" s="318" t="s">
        <v>4160</v>
      </c>
      <c r="E27" s="318" t="s">
        <v>4149</v>
      </c>
      <c r="F27" s="318" t="s">
        <v>4161</v>
      </c>
      <c r="G27" s="318" t="s">
        <v>4162</v>
      </c>
      <c r="H27" s="318" t="s">
        <v>4163</v>
      </c>
      <c r="I27" s="318" t="s">
        <v>4164</v>
      </c>
      <c r="J27" s="318" t="s">
        <v>4165</v>
      </c>
      <c r="K27" s="318" t="s">
        <v>4166</v>
      </c>
      <c r="L27" s="308" t="s">
        <v>533</v>
      </c>
      <c r="M27" s="308" t="s">
        <v>4167</v>
      </c>
      <c r="N27" s="318"/>
      <c r="O27" s="318"/>
      <c r="P27" s="318"/>
      <c r="Q27" s="318"/>
      <c r="R27" s="318" t="s">
        <v>631</v>
      </c>
      <c r="S27" s="318" t="s">
        <v>1338</v>
      </c>
      <c r="T27" s="318"/>
      <c r="U27" s="318" t="s">
        <v>487</v>
      </c>
      <c r="V27" s="318" t="s">
        <v>4168</v>
      </c>
      <c r="W27" s="318"/>
      <c r="X27" s="318"/>
      <c r="Y27" s="318"/>
      <c r="Z27" s="318"/>
      <c r="AA27" s="318" t="s">
        <v>487</v>
      </c>
      <c r="AB27" s="308" t="s">
        <v>4168</v>
      </c>
      <c r="AC27" s="318" t="s">
        <v>487</v>
      </c>
      <c r="AD27" s="308" t="s">
        <v>4169</v>
      </c>
      <c r="AE27" s="19"/>
      <c r="AF27" s="19"/>
      <c r="AG27" s="19"/>
      <c r="AH27" s="19"/>
      <c r="AI27" s="19"/>
      <c r="AJ27" s="19"/>
      <c r="AK27" s="19"/>
      <c r="AL27" s="19"/>
      <c r="AM27" s="19"/>
      <c r="AN27" s="52"/>
    </row>
    <row r="28" spans="1:40" s="53" customFormat="1" ht="74.25" customHeight="1">
      <c r="A28" s="318" t="s">
        <v>3894</v>
      </c>
      <c r="B28" s="318" t="s">
        <v>3919</v>
      </c>
      <c r="C28" s="308" t="s">
        <v>4170</v>
      </c>
      <c r="D28" s="318" t="s">
        <v>4171</v>
      </c>
      <c r="E28" s="318" t="s">
        <v>4172</v>
      </c>
      <c r="F28" s="318" t="s">
        <v>4173</v>
      </c>
      <c r="G28" s="318" t="s">
        <v>4174</v>
      </c>
      <c r="H28" s="318" t="s">
        <v>4175</v>
      </c>
      <c r="I28" s="318" t="s">
        <v>4176</v>
      </c>
      <c r="J28" s="318" t="s">
        <v>4177</v>
      </c>
      <c r="K28" s="318" t="s">
        <v>1010</v>
      </c>
      <c r="L28" s="318"/>
      <c r="M28" s="318"/>
      <c r="N28" s="318"/>
      <c r="O28" s="318"/>
      <c r="P28" s="318"/>
      <c r="Q28" s="318"/>
      <c r="R28" s="318" t="s">
        <v>386</v>
      </c>
      <c r="S28" s="318" t="s">
        <v>1338</v>
      </c>
      <c r="T28" s="318"/>
      <c r="U28" s="318"/>
      <c r="V28" s="318"/>
      <c r="W28" s="318"/>
      <c r="X28" s="318"/>
      <c r="Y28" s="318"/>
      <c r="Z28" s="318"/>
      <c r="AA28" s="318"/>
      <c r="AB28" s="318"/>
      <c r="AC28" s="318"/>
      <c r="AD28" s="308"/>
      <c r="AE28" s="19"/>
      <c r="AF28" s="19"/>
      <c r="AG28" s="19"/>
      <c r="AH28" s="19"/>
      <c r="AI28" s="19"/>
      <c r="AJ28" s="19"/>
      <c r="AK28" s="19"/>
      <c r="AL28" s="19"/>
      <c r="AM28" s="19"/>
      <c r="AN28" s="52"/>
    </row>
    <row r="29" spans="1:40" s="53" customFormat="1" ht="21.75" customHeight="1">
      <c r="A29" s="318" t="s">
        <v>3894</v>
      </c>
      <c r="B29" s="318" t="s">
        <v>239</v>
      </c>
      <c r="C29" s="308" t="s">
        <v>4178</v>
      </c>
      <c r="D29" s="318" t="s">
        <v>4179</v>
      </c>
      <c r="E29" s="318" t="s">
        <v>4180</v>
      </c>
      <c r="F29" s="318" t="s">
        <v>4181</v>
      </c>
      <c r="G29" s="318" t="s">
        <v>4182</v>
      </c>
      <c r="H29" s="318" t="s">
        <v>4183</v>
      </c>
      <c r="I29" s="318" t="s">
        <v>4184</v>
      </c>
      <c r="J29" s="318" t="s">
        <v>4185</v>
      </c>
      <c r="K29" s="318" t="s">
        <v>4186</v>
      </c>
      <c r="L29" s="318"/>
      <c r="M29" s="318"/>
      <c r="N29" s="318"/>
      <c r="O29" s="318"/>
      <c r="P29" s="318"/>
      <c r="Q29" s="318"/>
      <c r="R29" s="318" t="s">
        <v>621</v>
      </c>
      <c r="S29" s="318" t="s">
        <v>2605</v>
      </c>
      <c r="T29" s="318" t="s">
        <v>1122</v>
      </c>
      <c r="U29" s="318"/>
      <c r="V29" s="318"/>
      <c r="W29" s="318"/>
      <c r="X29" s="318"/>
      <c r="Y29" s="318"/>
      <c r="Z29" s="318"/>
      <c r="AA29" s="318"/>
      <c r="AB29" s="318"/>
      <c r="AC29" s="318"/>
      <c r="AD29" s="308"/>
      <c r="AE29" s="19"/>
      <c r="AF29" s="19"/>
      <c r="AG29" s="19"/>
      <c r="AH29" s="19"/>
      <c r="AI29" s="19"/>
      <c r="AJ29" s="19"/>
      <c r="AK29" s="19"/>
      <c r="AL29" s="19"/>
      <c r="AM29" s="19"/>
      <c r="AN29" s="52"/>
    </row>
    <row r="30" spans="1:40" s="53" customFormat="1" ht="78" customHeight="1">
      <c r="A30" s="318" t="s">
        <v>3894</v>
      </c>
      <c r="B30" s="318" t="s">
        <v>4187</v>
      </c>
      <c r="C30" s="308" t="s">
        <v>4188</v>
      </c>
      <c r="D30" s="318" t="s">
        <v>4189</v>
      </c>
      <c r="E30" s="318" t="s">
        <v>4190</v>
      </c>
      <c r="F30" s="318" t="s">
        <v>4191</v>
      </c>
      <c r="G30" s="318" t="s">
        <v>4192</v>
      </c>
      <c r="H30" s="318" t="s">
        <v>4193</v>
      </c>
      <c r="I30" s="318" t="s">
        <v>4194</v>
      </c>
      <c r="J30" s="318" t="s">
        <v>4195</v>
      </c>
      <c r="K30" s="318" t="s">
        <v>4196</v>
      </c>
      <c r="L30" s="308" t="s">
        <v>1133</v>
      </c>
      <c r="M30" s="318"/>
      <c r="N30" s="318" t="s">
        <v>487</v>
      </c>
      <c r="O30" s="318"/>
      <c r="P30" s="318"/>
      <c r="Q30" s="318"/>
      <c r="R30" s="318" t="s">
        <v>547</v>
      </c>
      <c r="S30" s="318" t="s">
        <v>2363</v>
      </c>
      <c r="T30" s="318" t="s">
        <v>1122</v>
      </c>
      <c r="U30" s="318"/>
      <c r="V30" s="318"/>
      <c r="W30" s="318"/>
      <c r="X30" s="318"/>
      <c r="Y30" s="318"/>
      <c r="Z30" s="318"/>
      <c r="AA30" s="318"/>
      <c r="AB30" s="318"/>
      <c r="AC30" s="318" t="s">
        <v>487</v>
      </c>
      <c r="AD30" s="308" t="s">
        <v>4197</v>
      </c>
      <c r="AE30" s="19"/>
      <c r="AF30" s="19"/>
      <c r="AG30" s="19"/>
      <c r="AH30" s="19"/>
      <c r="AI30" s="19"/>
      <c r="AJ30" s="19"/>
      <c r="AK30" s="19"/>
      <c r="AL30" s="19"/>
      <c r="AM30" s="19"/>
      <c r="AN30" s="52"/>
    </row>
    <row r="31" spans="1:40" s="24" customFormat="1" ht="99.75">
      <c r="A31" s="318" t="s">
        <v>3894</v>
      </c>
      <c r="B31" s="318" t="s">
        <v>4187</v>
      </c>
      <c r="C31" s="351" t="s">
        <v>4198</v>
      </c>
      <c r="D31" s="351" t="s">
        <v>4199</v>
      </c>
      <c r="E31" s="351" t="s">
        <v>4200</v>
      </c>
      <c r="F31" s="351" t="s">
        <v>4201</v>
      </c>
      <c r="G31" s="351" t="s">
        <v>4202</v>
      </c>
      <c r="H31" s="351" t="s">
        <v>4203</v>
      </c>
      <c r="I31" s="351" t="s">
        <v>4204</v>
      </c>
      <c r="J31" s="351" t="s">
        <v>4205</v>
      </c>
      <c r="K31" s="311" t="s">
        <v>4206</v>
      </c>
      <c r="L31" s="311" t="s">
        <v>4207</v>
      </c>
      <c r="M31" s="311" t="s">
        <v>4208</v>
      </c>
      <c r="N31" s="351" t="s">
        <v>1408</v>
      </c>
      <c r="O31" s="351" t="s">
        <v>487</v>
      </c>
      <c r="P31" s="351"/>
      <c r="Q31" s="351"/>
      <c r="R31" s="318" t="s">
        <v>547</v>
      </c>
      <c r="S31" s="351" t="s">
        <v>490</v>
      </c>
      <c r="T31" s="351" t="s">
        <v>4209</v>
      </c>
      <c r="U31" s="351"/>
      <c r="V31" s="351"/>
      <c r="W31" s="351"/>
      <c r="X31" s="351"/>
      <c r="Y31" s="351"/>
      <c r="Z31" s="351"/>
      <c r="AA31" s="351"/>
      <c r="AB31" s="351"/>
      <c r="AC31" s="351" t="s">
        <v>4210</v>
      </c>
      <c r="AD31" s="311" t="s">
        <v>4211</v>
      </c>
    </row>
    <row r="32" spans="1:40" s="24" customFormat="1" ht="87" customHeight="1">
      <c r="A32" s="318" t="s">
        <v>3894</v>
      </c>
      <c r="B32" s="318" t="s">
        <v>197</v>
      </c>
      <c r="C32" s="351" t="s">
        <v>4212</v>
      </c>
      <c r="D32" s="351" t="s">
        <v>4213</v>
      </c>
      <c r="E32" s="351" t="s">
        <v>4214</v>
      </c>
      <c r="F32" s="351" t="s">
        <v>4215</v>
      </c>
      <c r="G32" s="351" t="s">
        <v>4216</v>
      </c>
      <c r="H32" s="351" t="s">
        <v>4217</v>
      </c>
      <c r="I32" s="351" t="s">
        <v>4218</v>
      </c>
      <c r="J32" s="351" t="s">
        <v>4219</v>
      </c>
      <c r="K32" s="311" t="s">
        <v>4220</v>
      </c>
      <c r="L32" s="311" t="s">
        <v>4221</v>
      </c>
      <c r="M32" s="311" t="s">
        <v>4222</v>
      </c>
      <c r="N32" s="351" t="s">
        <v>1408</v>
      </c>
      <c r="O32" s="351" t="s">
        <v>487</v>
      </c>
      <c r="P32" s="351"/>
      <c r="Q32" s="351"/>
      <c r="R32" s="318" t="s">
        <v>547</v>
      </c>
      <c r="S32" s="351" t="s">
        <v>490</v>
      </c>
      <c r="T32" s="351" t="s">
        <v>4009</v>
      </c>
      <c r="U32" s="351"/>
      <c r="V32" s="351"/>
      <c r="W32" s="351"/>
      <c r="X32" s="351"/>
      <c r="Y32" s="351"/>
      <c r="Z32" s="351"/>
      <c r="AA32" s="351"/>
      <c r="AB32" s="351"/>
      <c r="AC32" s="351" t="s">
        <v>1408</v>
      </c>
      <c r="AD32" s="311"/>
    </row>
    <row r="33" spans="1:30" s="24" customFormat="1" ht="21.75" customHeight="1">
      <c r="A33" s="318" t="s">
        <v>3894</v>
      </c>
      <c r="B33" s="318" t="s">
        <v>4187</v>
      </c>
      <c r="C33" s="351" t="s">
        <v>4223</v>
      </c>
      <c r="D33" s="351" t="s">
        <v>4224</v>
      </c>
      <c r="E33" s="351" t="s">
        <v>4225</v>
      </c>
      <c r="F33" s="351" t="s">
        <v>4226</v>
      </c>
      <c r="G33" s="351" t="s">
        <v>4227</v>
      </c>
      <c r="H33" s="351" t="s">
        <v>4228</v>
      </c>
      <c r="I33" s="351" t="s">
        <v>4229</v>
      </c>
      <c r="J33" s="351" t="s">
        <v>4230</v>
      </c>
      <c r="K33" s="351" t="s">
        <v>4231</v>
      </c>
      <c r="L33" s="351"/>
      <c r="M33" s="351"/>
      <c r="N33" s="351"/>
      <c r="O33" s="351"/>
      <c r="P33" s="351"/>
      <c r="Q33" s="351"/>
      <c r="R33" s="318" t="s">
        <v>631</v>
      </c>
      <c r="S33" s="351" t="s">
        <v>4232</v>
      </c>
      <c r="T33" s="351"/>
      <c r="U33" s="351" t="s">
        <v>487</v>
      </c>
      <c r="V33" s="351" t="s">
        <v>4233</v>
      </c>
      <c r="W33" s="351"/>
      <c r="X33" s="351"/>
      <c r="Y33" s="351"/>
      <c r="Z33" s="351"/>
      <c r="AA33" s="351" t="s">
        <v>487</v>
      </c>
      <c r="AB33" s="351" t="s">
        <v>4233</v>
      </c>
      <c r="AC33" s="351" t="s">
        <v>487</v>
      </c>
      <c r="AD33" s="311" t="s">
        <v>4233</v>
      </c>
    </row>
    <row r="34" spans="1:30" s="24" customFormat="1" ht="21.75" customHeight="1">
      <c r="A34" s="318" t="s">
        <v>3894</v>
      </c>
      <c r="B34" s="318" t="s">
        <v>4187</v>
      </c>
      <c r="C34" s="351" t="s">
        <v>4234</v>
      </c>
      <c r="D34" s="351" t="s">
        <v>4235</v>
      </c>
      <c r="E34" s="351" t="s">
        <v>4236</v>
      </c>
      <c r="F34" s="351" t="s">
        <v>4237</v>
      </c>
      <c r="G34" s="351" t="s">
        <v>4238</v>
      </c>
      <c r="H34" s="351" t="s">
        <v>4239</v>
      </c>
      <c r="I34" s="351" t="s">
        <v>4240</v>
      </c>
      <c r="J34" s="351" t="s">
        <v>4241</v>
      </c>
      <c r="K34" s="351" t="s">
        <v>4242</v>
      </c>
      <c r="L34" s="351"/>
      <c r="M34" s="351"/>
      <c r="N34" s="351"/>
      <c r="O34" s="351"/>
      <c r="P34" s="351"/>
      <c r="Q34" s="351"/>
      <c r="R34" s="318" t="s">
        <v>386</v>
      </c>
      <c r="S34" s="351" t="s">
        <v>4243</v>
      </c>
      <c r="T34" s="351"/>
      <c r="U34" s="351"/>
      <c r="V34" s="351" t="s">
        <v>4244</v>
      </c>
      <c r="W34" s="351"/>
      <c r="X34" s="351"/>
      <c r="Y34" s="351"/>
      <c r="Z34" s="351"/>
      <c r="AA34" s="351"/>
      <c r="AB34" s="351"/>
      <c r="AC34" s="351"/>
      <c r="AD34" s="311"/>
    </row>
    <row r="35" spans="1:30" s="20" customFormat="1" ht="185.25">
      <c r="A35" s="318" t="s">
        <v>3894</v>
      </c>
      <c r="B35" s="318" t="s">
        <v>56</v>
      </c>
      <c r="C35" s="351" t="s">
        <v>4245</v>
      </c>
      <c r="D35" s="351" t="s">
        <v>4246</v>
      </c>
      <c r="E35" s="351" t="s">
        <v>4247</v>
      </c>
      <c r="F35" s="351" t="s">
        <v>4248</v>
      </c>
      <c r="G35" s="351" t="s">
        <v>4249</v>
      </c>
      <c r="H35" s="351" t="s">
        <v>4250</v>
      </c>
      <c r="I35" s="351" t="s">
        <v>4251</v>
      </c>
      <c r="J35" s="351" t="s">
        <v>4252</v>
      </c>
      <c r="K35" s="311" t="s">
        <v>4253</v>
      </c>
      <c r="L35" s="311" t="s">
        <v>4254</v>
      </c>
      <c r="M35" s="351"/>
      <c r="N35" s="351" t="s">
        <v>487</v>
      </c>
      <c r="O35" s="351" t="s">
        <v>487</v>
      </c>
      <c r="P35" s="351"/>
      <c r="Q35" s="351"/>
      <c r="R35" s="318" t="s">
        <v>547</v>
      </c>
      <c r="S35" s="351" t="s">
        <v>780</v>
      </c>
      <c r="T35" s="351" t="s">
        <v>391</v>
      </c>
      <c r="U35" s="351"/>
      <c r="V35" s="351"/>
      <c r="W35" s="351"/>
      <c r="X35" s="351"/>
      <c r="Y35" s="351"/>
      <c r="Z35" s="351"/>
      <c r="AA35" s="351"/>
      <c r="AB35" s="351"/>
      <c r="AC35" s="351"/>
      <c r="AD35" s="311"/>
    </row>
    <row r="36" spans="1:30" s="24" customFormat="1" ht="71.25">
      <c r="A36" s="318" t="s">
        <v>3894</v>
      </c>
      <c r="B36" s="318" t="s">
        <v>4187</v>
      </c>
      <c r="C36" s="351" t="s">
        <v>4255</v>
      </c>
      <c r="D36" s="351" t="s">
        <v>4256</v>
      </c>
      <c r="E36" s="351" t="s">
        <v>4257</v>
      </c>
      <c r="F36" s="351" t="s">
        <v>4258</v>
      </c>
      <c r="G36" s="351" t="s">
        <v>4259</v>
      </c>
      <c r="H36" s="351" t="s">
        <v>4260</v>
      </c>
      <c r="I36" s="351" t="s">
        <v>4261</v>
      </c>
      <c r="J36" s="351" t="s">
        <v>4262</v>
      </c>
      <c r="K36" s="311" t="s">
        <v>4263</v>
      </c>
      <c r="L36" s="311" t="s">
        <v>4264</v>
      </c>
      <c r="M36" s="351"/>
      <c r="N36" s="351" t="s">
        <v>395</v>
      </c>
      <c r="O36" s="351" t="s">
        <v>395</v>
      </c>
      <c r="P36" s="351"/>
      <c r="Q36" s="351"/>
      <c r="R36" s="318" t="s">
        <v>547</v>
      </c>
      <c r="S36" s="351" t="s">
        <v>780</v>
      </c>
      <c r="T36" s="351" t="s">
        <v>391</v>
      </c>
      <c r="U36" s="351"/>
      <c r="V36" s="351"/>
      <c r="W36" s="351"/>
      <c r="X36" s="351"/>
      <c r="Y36" s="351"/>
      <c r="Z36" s="351"/>
      <c r="AA36" s="351"/>
      <c r="AB36" s="351"/>
      <c r="AC36" s="311" t="s">
        <v>4265</v>
      </c>
      <c r="AD36" s="311" t="s">
        <v>4266</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A000000}"/>
  <phoneticPr fontId="1"/>
  <dataValidations count="1">
    <dataValidation type="list" allowBlank="1" showInputMessage="1" showErrorMessage="1" sqref="N3:Q36 Y3:Y36 W3:W36 U3:U36 AA3:AA36 AC3:AC36" xr:uid="{9A3E6375-E044-406B-9125-2A3224A95F65}">
      <formula1>"○"</formula1>
    </dataValidation>
  </dataValidations>
  <hyperlinks>
    <hyperlink ref="J14" r:id="rId1" xr:uid="{C3261665-514C-4D30-93F3-3A5FAB5E478A}"/>
    <hyperlink ref="J36" r:id="rId2" xr:uid="{4D429BC8-12CE-4A5C-85FC-BC0EB04AC795}"/>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33B-5F3F-4856-8222-7C9D106E52BC}">
  <sheetPr>
    <pageSetUpPr fitToPage="1"/>
  </sheetPr>
  <dimension ref="A1:AD578"/>
  <sheetViews>
    <sheetView zoomScale="70" zoomScaleNormal="70" workbookViewId="0">
      <pane xSplit="3" ySplit="2" topLeftCell="D3" activePane="bottomRight" state="frozen"/>
      <selection pane="topRight" activeCell="C3" sqref="C3"/>
      <selection pane="bottomLeft" activeCell="C3" sqref="C3"/>
      <selection pane="bottomRight" activeCell="C3" sqref="C3"/>
    </sheetView>
  </sheetViews>
  <sheetFormatPr defaultRowHeight="18.75"/>
  <cols>
    <col min="1" max="1" width="10.75" customWidth="1"/>
    <col min="2" max="2" width="15.125" customWidth="1"/>
    <col min="3" max="3" width="67.625" customWidth="1"/>
    <col min="4" max="10" width="11.875" customWidth="1"/>
    <col min="11" max="11" width="48" style="11" customWidth="1"/>
    <col min="12" max="30" width="11.8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42.75">
      <c r="A3" s="318" t="s">
        <v>4267</v>
      </c>
      <c r="B3" s="318" t="s">
        <v>57</v>
      </c>
      <c r="C3" s="318" t="s">
        <v>4268</v>
      </c>
      <c r="D3" s="318" t="s">
        <v>4269</v>
      </c>
      <c r="E3" s="318" t="s">
        <v>4270</v>
      </c>
      <c r="F3" s="318" t="s">
        <v>4271</v>
      </c>
      <c r="G3" s="318" t="s">
        <v>4272</v>
      </c>
      <c r="H3" s="318" t="s">
        <v>4273</v>
      </c>
      <c r="I3" s="318" t="s">
        <v>4274</v>
      </c>
      <c r="J3" s="318" t="s">
        <v>4275</v>
      </c>
      <c r="K3" s="308" t="s">
        <v>4276</v>
      </c>
      <c r="L3" s="318" t="s">
        <v>503</v>
      </c>
      <c r="M3" s="318"/>
      <c r="N3" s="318" t="s">
        <v>487</v>
      </c>
      <c r="O3" s="318" t="s">
        <v>487</v>
      </c>
      <c r="P3" s="318"/>
      <c r="Q3" s="318"/>
      <c r="R3" s="318" t="s">
        <v>631</v>
      </c>
      <c r="S3" s="318" t="s">
        <v>2363</v>
      </c>
      <c r="T3" s="318" t="s">
        <v>1122</v>
      </c>
      <c r="U3" s="318"/>
      <c r="V3" s="318"/>
      <c r="W3" s="318"/>
      <c r="X3" s="318"/>
      <c r="Y3" s="318"/>
      <c r="Z3" s="318"/>
      <c r="AA3" s="318"/>
      <c r="AB3" s="318"/>
      <c r="AC3" s="318" t="s">
        <v>487</v>
      </c>
      <c r="AD3" s="318" t="s">
        <v>4277</v>
      </c>
    </row>
    <row r="4" spans="1:30" s="19" customFormat="1" ht="28.5">
      <c r="A4" s="318" t="s">
        <v>4278</v>
      </c>
      <c r="B4" s="318" t="s">
        <v>57</v>
      </c>
      <c r="C4" s="318" t="s">
        <v>4279</v>
      </c>
      <c r="D4" s="318" t="s">
        <v>4280</v>
      </c>
      <c r="E4" s="318" t="s">
        <v>4281</v>
      </c>
      <c r="F4" s="318" t="s">
        <v>4282</v>
      </c>
      <c r="G4" s="318" t="s">
        <v>4283</v>
      </c>
      <c r="H4" s="318" t="s">
        <v>4284</v>
      </c>
      <c r="I4" s="318" t="s">
        <v>4285</v>
      </c>
      <c r="J4" s="318" t="s">
        <v>4286</v>
      </c>
      <c r="K4" s="308" t="s">
        <v>4287</v>
      </c>
      <c r="L4" s="318" t="s">
        <v>503</v>
      </c>
      <c r="M4" s="318"/>
      <c r="N4" s="318" t="s">
        <v>487</v>
      </c>
      <c r="O4" s="318" t="s">
        <v>487</v>
      </c>
      <c r="P4" s="318"/>
      <c r="Q4" s="318"/>
      <c r="R4" s="318" t="s">
        <v>631</v>
      </c>
      <c r="S4" s="318" t="s">
        <v>2363</v>
      </c>
      <c r="T4" s="318" t="s">
        <v>1122</v>
      </c>
      <c r="U4" s="318"/>
      <c r="V4" s="318"/>
      <c r="W4" s="318"/>
      <c r="X4" s="318"/>
      <c r="Y4" s="318"/>
      <c r="Z4" s="318"/>
      <c r="AA4" s="318"/>
      <c r="AB4" s="318"/>
      <c r="AC4" s="318" t="s">
        <v>487</v>
      </c>
      <c r="AD4" s="318" t="s">
        <v>4288</v>
      </c>
    </row>
    <row r="5" spans="1:30" s="19" customFormat="1" ht="28.5">
      <c r="A5" s="318" t="s">
        <v>4267</v>
      </c>
      <c r="B5" s="318" t="s">
        <v>57</v>
      </c>
      <c r="C5" s="318" t="s">
        <v>4289</v>
      </c>
      <c r="D5" s="318" t="s">
        <v>4290</v>
      </c>
      <c r="E5" s="318" t="s">
        <v>4291</v>
      </c>
      <c r="F5" s="318" t="s">
        <v>4292</v>
      </c>
      <c r="G5" s="318" t="s">
        <v>4293</v>
      </c>
      <c r="H5" s="318" t="s">
        <v>4294</v>
      </c>
      <c r="I5" s="318" t="s">
        <v>2996</v>
      </c>
      <c r="J5" s="318" t="s">
        <v>4295</v>
      </c>
      <c r="K5" s="308" t="s">
        <v>4296</v>
      </c>
      <c r="L5" s="318" t="s">
        <v>802</v>
      </c>
      <c r="M5" s="318"/>
      <c r="N5" s="318" t="s">
        <v>487</v>
      </c>
      <c r="O5" s="318" t="s">
        <v>487</v>
      </c>
      <c r="P5" s="318"/>
      <c r="Q5" s="318"/>
      <c r="R5" s="318" t="s">
        <v>489</v>
      </c>
      <c r="S5" s="318" t="s">
        <v>2363</v>
      </c>
      <c r="T5" s="318" t="s">
        <v>1075</v>
      </c>
      <c r="U5" s="318"/>
      <c r="V5" s="318"/>
      <c r="W5" s="318"/>
      <c r="X5" s="318"/>
      <c r="Y5" s="318"/>
      <c r="Z5" s="318"/>
      <c r="AA5" s="318"/>
      <c r="AB5" s="318"/>
      <c r="AC5" s="318" t="s">
        <v>487</v>
      </c>
      <c r="AD5" s="318" t="s">
        <v>4277</v>
      </c>
    </row>
    <row r="6" spans="1:30" s="19" customFormat="1" ht="14.25">
      <c r="A6" s="318" t="s">
        <v>4278</v>
      </c>
      <c r="B6" s="318" t="s">
        <v>57</v>
      </c>
      <c r="C6" s="318" t="s">
        <v>4297</v>
      </c>
      <c r="D6" s="318" t="s">
        <v>4298</v>
      </c>
      <c r="E6" s="318" t="s">
        <v>4299</v>
      </c>
      <c r="F6" s="318" t="s">
        <v>4300</v>
      </c>
      <c r="G6" s="318" t="s">
        <v>4301</v>
      </c>
      <c r="H6" s="318" t="s">
        <v>4302</v>
      </c>
      <c r="I6" s="318" t="s">
        <v>4303</v>
      </c>
      <c r="J6" s="318" t="s">
        <v>4304</v>
      </c>
      <c r="K6" s="308" t="s">
        <v>4305</v>
      </c>
      <c r="L6" s="318" t="s">
        <v>4306</v>
      </c>
      <c r="M6" s="318"/>
      <c r="N6" s="318"/>
      <c r="O6" s="318"/>
      <c r="P6" s="318"/>
      <c r="Q6" s="318"/>
      <c r="R6" s="318" t="s">
        <v>621</v>
      </c>
      <c r="S6" s="318" t="s">
        <v>4307</v>
      </c>
      <c r="T6" s="318" t="s">
        <v>1122</v>
      </c>
      <c r="U6" s="318"/>
      <c r="V6" s="318"/>
      <c r="W6" s="318"/>
      <c r="X6" s="318"/>
      <c r="Y6" s="318"/>
      <c r="Z6" s="318"/>
      <c r="AA6" s="318" t="s">
        <v>488</v>
      </c>
      <c r="AB6" s="318" t="s">
        <v>4308</v>
      </c>
      <c r="AC6" s="318" t="s">
        <v>487</v>
      </c>
      <c r="AD6" s="318" t="s">
        <v>4309</v>
      </c>
    </row>
    <row r="7" spans="1:30" s="19" customFormat="1" ht="14.25">
      <c r="A7" s="318" t="s">
        <v>4267</v>
      </c>
      <c r="B7" s="318" t="s">
        <v>57</v>
      </c>
      <c r="C7" s="318" t="s">
        <v>4310</v>
      </c>
      <c r="D7" s="318" t="s">
        <v>4311</v>
      </c>
      <c r="E7" s="318" t="s">
        <v>4312</v>
      </c>
      <c r="F7" s="318" t="s">
        <v>4313</v>
      </c>
      <c r="G7" s="318" t="s">
        <v>4314</v>
      </c>
      <c r="H7" s="318" t="s">
        <v>4315</v>
      </c>
      <c r="I7" s="318" t="s">
        <v>4316</v>
      </c>
      <c r="J7" s="318" t="s">
        <v>4317</v>
      </c>
      <c r="K7" s="308" t="s">
        <v>4318</v>
      </c>
      <c r="L7" s="318" t="s">
        <v>4319</v>
      </c>
      <c r="M7" s="318"/>
      <c r="N7" s="318"/>
      <c r="O7" s="318"/>
      <c r="P7" s="318"/>
      <c r="Q7" s="318"/>
      <c r="R7" s="318" t="s">
        <v>621</v>
      </c>
      <c r="S7" s="318" t="s">
        <v>1338</v>
      </c>
      <c r="T7" s="318"/>
      <c r="U7" s="318"/>
      <c r="V7" s="318"/>
      <c r="W7" s="318"/>
      <c r="X7" s="318"/>
      <c r="Y7" s="318"/>
      <c r="Z7" s="318"/>
      <c r="AA7" s="318"/>
      <c r="AB7" s="318"/>
      <c r="AC7" s="318" t="s">
        <v>487</v>
      </c>
      <c r="AD7" s="318" t="s">
        <v>4309</v>
      </c>
    </row>
    <row r="8" spans="1:30" s="19" customFormat="1" ht="14.25">
      <c r="A8" s="318" t="s">
        <v>4278</v>
      </c>
      <c r="B8" s="318" t="s">
        <v>57</v>
      </c>
      <c r="C8" s="318" t="s">
        <v>4320</v>
      </c>
      <c r="D8" s="318" t="s">
        <v>4321</v>
      </c>
      <c r="E8" s="318" t="s">
        <v>4322</v>
      </c>
      <c r="F8" s="318" t="s">
        <v>4323</v>
      </c>
      <c r="G8" s="318" t="s">
        <v>4324</v>
      </c>
      <c r="H8" s="318" t="s">
        <v>4325</v>
      </c>
      <c r="I8" s="318" t="s">
        <v>4326</v>
      </c>
      <c r="J8" s="318"/>
      <c r="K8" s="308" t="s">
        <v>4327</v>
      </c>
      <c r="L8" s="318"/>
      <c r="M8" s="318"/>
      <c r="N8" s="318"/>
      <c r="O8" s="318"/>
      <c r="P8" s="318"/>
      <c r="Q8" s="318"/>
      <c r="R8" s="318" t="s">
        <v>621</v>
      </c>
      <c r="S8" s="318" t="s">
        <v>1338</v>
      </c>
      <c r="T8" s="318"/>
      <c r="U8" s="318"/>
      <c r="V8" s="318"/>
      <c r="W8" s="318"/>
      <c r="X8" s="318"/>
      <c r="Y8" s="318"/>
      <c r="Z8" s="318"/>
      <c r="AA8" s="318"/>
      <c r="AB8" s="318"/>
      <c r="AC8" s="318" t="s">
        <v>487</v>
      </c>
      <c r="AD8" s="318" t="s">
        <v>4328</v>
      </c>
    </row>
    <row r="9" spans="1:30" s="19" customFormat="1" ht="14.25">
      <c r="A9" s="318" t="s">
        <v>4267</v>
      </c>
      <c r="B9" s="318" t="s">
        <v>57</v>
      </c>
      <c r="C9" s="318" t="s">
        <v>4329</v>
      </c>
      <c r="D9" s="318" t="s">
        <v>4330</v>
      </c>
      <c r="E9" s="318" t="s">
        <v>4331</v>
      </c>
      <c r="F9" s="318" t="s">
        <v>4332</v>
      </c>
      <c r="G9" s="318" t="s">
        <v>4333</v>
      </c>
      <c r="H9" s="318" t="s">
        <v>4334</v>
      </c>
      <c r="I9" s="318" t="s">
        <v>4335</v>
      </c>
      <c r="J9" s="318" t="s">
        <v>4336</v>
      </c>
      <c r="K9" s="308" t="s">
        <v>4337</v>
      </c>
      <c r="L9" s="318"/>
      <c r="M9" s="318"/>
      <c r="N9" s="318"/>
      <c r="O9" s="318"/>
      <c r="P9" s="318"/>
      <c r="Q9" s="318"/>
      <c r="R9" s="318" t="s">
        <v>621</v>
      </c>
      <c r="S9" s="318" t="s">
        <v>1338</v>
      </c>
      <c r="T9" s="318"/>
      <c r="U9" s="318"/>
      <c r="V9" s="318"/>
      <c r="W9" s="318"/>
      <c r="X9" s="318"/>
      <c r="Y9" s="318"/>
      <c r="Z9" s="318"/>
      <c r="AA9" s="318"/>
      <c r="AB9" s="318"/>
      <c r="AC9" s="318" t="s">
        <v>487</v>
      </c>
      <c r="AD9" s="318" t="s">
        <v>4328</v>
      </c>
    </row>
    <row r="10" spans="1:30" s="19" customFormat="1" ht="14.25">
      <c r="A10" s="318" t="s">
        <v>4278</v>
      </c>
      <c r="B10" s="318" t="s">
        <v>57</v>
      </c>
      <c r="C10" s="318" t="s">
        <v>4338</v>
      </c>
      <c r="D10" s="318" t="s">
        <v>4339</v>
      </c>
      <c r="E10" s="318" t="s">
        <v>4340</v>
      </c>
      <c r="F10" s="318" t="s">
        <v>4341</v>
      </c>
      <c r="G10" s="318" t="s">
        <v>4342</v>
      </c>
      <c r="H10" s="318" t="s">
        <v>4343</v>
      </c>
      <c r="I10" s="318" t="s">
        <v>4344</v>
      </c>
      <c r="J10" s="318" t="s">
        <v>4345</v>
      </c>
      <c r="K10" s="308" t="s">
        <v>4346</v>
      </c>
      <c r="L10" s="318"/>
      <c r="M10" s="318"/>
      <c r="N10" s="318"/>
      <c r="O10" s="318"/>
      <c r="P10" s="318"/>
      <c r="Q10" s="318"/>
      <c r="R10" s="318" t="s">
        <v>621</v>
      </c>
      <c r="S10" s="318" t="s">
        <v>1338</v>
      </c>
      <c r="T10" s="318"/>
      <c r="U10" s="318"/>
      <c r="V10" s="318"/>
      <c r="W10" s="318"/>
      <c r="X10" s="318"/>
      <c r="Y10" s="318"/>
      <c r="Z10" s="318"/>
      <c r="AA10" s="318"/>
      <c r="AB10" s="318"/>
      <c r="AC10" s="318" t="s">
        <v>487</v>
      </c>
      <c r="AD10" s="318" t="s">
        <v>4328</v>
      </c>
    </row>
    <row r="11" spans="1:30" s="19" customFormat="1" ht="14.25">
      <c r="A11" s="318" t="s">
        <v>4267</v>
      </c>
      <c r="B11" s="318" t="s">
        <v>57</v>
      </c>
      <c r="C11" s="318" t="s">
        <v>4347</v>
      </c>
      <c r="D11" s="318" t="s">
        <v>4348</v>
      </c>
      <c r="E11" s="318" t="s">
        <v>4349</v>
      </c>
      <c r="F11" s="318" t="s">
        <v>4350</v>
      </c>
      <c r="G11" s="318" t="s">
        <v>4351</v>
      </c>
      <c r="H11" s="318" t="s">
        <v>4352</v>
      </c>
      <c r="I11" s="318" t="s">
        <v>4353</v>
      </c>
      <c r="J11" s="318" t="s">
        <v>4354</v>
      </c>
      <c r="K11" s="308" t="s">
        <v>4346</v>
      </c>
      <c r="L11" s="318"/>
      <c r="M11" s="318"/>
      <c r="N11" s="318"/>
      <c r="O11" s="318"/>
      <c r="P11" s="318"/>
      <c r="Q11" s="318"/>
      <c r="R11" s="318" t="s">
        <v>621</v>
      </c>
      <c r="S11" s="318" t="s">
        <v>1338</v>
      </c>
      <c r="T11" s="318"/>
      <c r="U11" s="318"/>
      <c r="V11" s="318"/>
      <c r="W11" s="318"/>
      <c r="X11" s="318"/>
      <c r="Y11" s="318"/>
      <c r="Z11" s="318"/>
      <c r="AA11" s="318"/>
      <c r="AB11" s="318"/>
      <c r="AC11" s="318" t="s">
        <v>487</v>
      </c>
      <c r="AD11" s="318" t="s">
        <v>4328</v>
      </c>
    </row>
    <row r="12" spans="1:30" s="19" customFormat="1" ht="14.25">
      <c r="A12" s="318" t="s">
        <v>4278</v>
      </c>
      <c r="B12" s="318" t="s">
        <v>57</v>
      </c>
      <c r="C12" s="318" t="s">
        <v>4355</v>
      </c>
      <c r="D12" s="318" t="s">
        <v>4356</v>
      </c>
      <c r="E12" s="318" t="s">
        <v>4357</v>
      </c>
      <c r="F12" s="318" t="s">
        <v>4358</v>
      </c>
      <c r="G12" s="318" t="s">
        <v>4359</v>
      </c>
      <c r="H12" s="318" t="s">
        <v>4360</v>
      </c>
      <c r="I12" s="318" t="s">
        <v>4361</v>
      </c>
      <c r="J12" s="318" t="s">
        <v>4362</v>
      </c>
      <c r="K12" s="308" t="s">
        <v>779</v>
      </c>
      <c r="L12" s="318" t="s">
        <v>4363</v>
      </c>
      <c r="M12" s="318"/>
      <c r="N12" s="318"/>
      <c r="O12" s="318"/>
      <c r="P12" s="318"/>
      <c r="Q12" s="318"/>
      <c r="R12" s="318" t="s">
        <v>631</v>
      </c>
      <c r="S12" s="318" t="s">
        <v>1338</v>
      </c>
      <c r="T12" s="318"/>
      <c r="U12" s="318"/>
      <c r="V12" s="318"/>
      <c r="W12" s="318"/>
      <c r="X12" s="318"/>
      <c r="Y12" s="318"/>
      <c r="Z12" s="318"/>
      <c r="AA12" s="318"/>
      <c r="AB12" s="318"/>
      <c r="AC12" s="318" t="s">
        <v>395</v>
      </c>
      <c r="AD12" s="318" t="s">
        <v>4364</v>
      </c>
    </row>
    <row r="13" spans="1:30" s="19" customFormat="1" ht="14.25">
      <c r="A13" s="318" t="s">
        <v>4267</v>
      </c>
      <c r="B13" s="318" t="s">
        <v>57</v>
      </c>
      <c r="C13" s="318" t="s">
        <v>4365</v>
      </c>
      <c r="D13" s="318" t="s">
        <v>4366</v>
      </c>
      <c r="E13" s="318" t="s">
        <v>4367</v>
      </c>
      <c r="F13" s="318" t="s">
        <v>4368</v>
      </c>
      <c r="G13" s="318" t="s">
        <v>4369</v>
      </c>
      <c r="H13" s="318" t="s">
        <v>4370</v>
      </c>
      <c r="I13" s="318" t="s">
        <v>4371</v>
      </c>
      <c r="J13" s="318" t="s">
        <v>4372</v>
      </c>
      <c r="K13" s="308" t="s">
        <v>779</v>
      </c>
      <c r="L13" s="318" t="s">
        <v>4373</v>
      </c>
      <c r="M13" s="318" t="s">
        <v>4374</v>
      </c>
      <c r="N13" s="318"/>
      <c r="O13" s="318"/>
      <c r="P13" s="318"/>
      <c r="Q13" s="318"/>
      <c r="R13" s="318" t="s">
        <v>631</v>
      </c>
      <c r="S13" s="318" t="s">
        <v>1338</v>
      </c>
      <c r="T13" s="318"/>
      <c r="U13" s="318"/>
      <c r="V13" s="318"/>
      <c r="W13" s="318"/>
      <c r="X13" s="318"/>
      <c r="Y13" s="318"/>
      <c r="Z13" s="318"/>
      <c r="AA13" s="318"/>
      <c r="AB13" s="318"/>
      <c r="AC13" s="318" t="s">
        <v>395</v>
      </c>
      <c r="AD13" s="318" t="s">
        <v>4364</v>
      </c>
    </row>
    <row r="14" spans="1:30" s="19" customFormat="1" ht="14.25">
      <c r="A14" s="318" t="s">
        <v>4278</v>
      </c>
      <c r="B14" s="318" t="s">
        <v>57</v>
      </c>
      <c r="C14" s="318" t="s">
        <v>4375</v>
      </c>
      <c r="D14" s="318" t="s">
        <v>4376</v>
      </c>
      <c r="E14" s="318" t="s">
        <v>4377</v>
      </c>
      <c r="F14" s="318" t="s">
        <v>4378</v>
      </c>
      <c r="G14" s="318" t="s">
        <v>4379</v>
      </c>
      <c r="H14" s="318" t="s">
        <v>4380</v>
      </c>
      <c r="I14" s="318" t="s">
        <v>4381</v>
      </c>
      <c r="J14" s="318" t="s">
        <v>4382</v>
      </c>
      <c r="K14" s="308" t="s">
        <v>4383</v>
      </c>
      <c r="L14" s="318"/>
      <c r="M14" s="318"/>
      <c r="N14" s="318"/>
      <c r="O14" s="318"/>
      <c r="P14" s="318"/>
      <c r="Q14" s="318"/>
      <c r="R14" s="318" t="s">
        <v>631</v>
      </c>
      <c r="S14" s="318" t="s">
        <v>1338</v>
      </c>
      <c r="T14" s="318"/>
      <c r="U14" s="318"/>
      <c r="V14" s="318"/>
      <c r="W14" s="318"/>
      <c r="X14" s="318"/>
      <c r="Y14" s="318"/>
      <c r="Z14" s="318"/>
      <c r="AA14" s="318"/>
      <c r="AB14" s="318"/>
      <c r="AC14" s="318" t="s">
        <v>395</v>
      </c>
      <c r="AD14" s="318" t="s">
        <v>4384</v>
      </c>
    </row>
    <row r="15" spans="1:30" s="19" customFormat="1" ht="14.25">
      <c r="A15" s="318" t="s">
        <v>4267</v>
      </c>
      <c r="B15" s="318" t="s">
        <v>57</v>
      </c>
      <c r="C15" s="318" t="s">
        <v>4385</v>
      </c>
      <c r="D15" s="318" t="s">
        <v>4386</v>
      </c>
      <c r="E15" s="318" t="s">
        <v>4387</v>
      </c>
      <c r="F15" s="318" t="s">
        <v>4388</v>
      </c>
      <c r="G15" s="318" t="s">
        <v>4389</v>
      </c>
      <c r="H15" s="318" t="s">
        <v>4390</v>
      </c>
      <c r="I15" s="318" t="s">
        <v>4391</v>
      </c>
      <c r="J15" s="318" t="s">
        <v>4392</v>
      </c>
      <c r="K15" s="308" t="s">
        <v>4393</v>
      </c>
      <c r="L15" s="318"/>
      <c r="M15" s="318"/>
      <c r="N15" s="318"/>
      <c r="O15" s="318"/>
      <c r="P15" s="318"/>
      <c r="Q15" s="318"/>
      <c r="R15" s="318" t="s">
        <v>621</v>
      </c>
      <c r="S15" s="318" t="s">
        <v>1285</v>
      </c>
      <c r="T15" s="318"/>
      <c r="U15" s="318"/>
      <c r="V15" s="318"/>
      <c r="W15" s="318"/>
      <c r="X15" s="318"/>
      <c r="Y15" s="318"/>
      <c r="Z15" s="318"/>
      <c r="AA15" s="318"/>
      <c r="AB15" s="318"/>
      <c r="AC15" s="318" t="s">
        <v>487</v>
      </c>
      <c r="AD15" s="318" t="s">
        <v>4328</v>
      </c>
    </row>
    <row r="16" spans="1:30" s="19" customFormat="1" ht="14.25">
      <c r="A16" s="318" t="s">
        <v>4278</v>
      </c>
      <c r="B16" s="318" t="s">
        <v>57</v>
      </c>
      <c r="C16" s="318" t="s">
        <v>4394</v>
      </c>
      <c r="D16" s="318" t="s">
        <v>4395</v>
      </c>
      <c r="E16" s="318" t="s">
        <v>4396</v>
      </c>
      <c r="F16" s="318" t="s">
        <v>4397</v>
      </c>
      <c r="G16" s="318" t="s">
        <v>4398</v>
      </c>
      <c r="H16" s="318" t="s">
        <v>4399</v>
      </c>
      <c r="I16" s="318" t="s">
        <v>4400</v>
      </c>
      <c r="J16" s="318" t="s">
        <v>4401</v>
      </c>
      <c r="K16" s="308" t="s">
        <v>4402</v>
      </c>
      <c r="L16" s="318" t="s">
        <v>4403</v>
      </c>
      <c r="M16" s="318" t="s">
        <v>4404</v>
      </c>
      <c r="N16" s="318"/>
      <c r="O16" s="318"/>
      <c r="P16" s="318"/>
      <c r="Q16" s="318"/>
      <c r="R16" s="318" t="s">
        <v>621</v>
      </c>
      <c r="S16" s="318" t="s">
        <v>1285</v>
      </c>
      <c r="T16" s="318"/>
      <c r="U16" s="318"/>
      <c r="V16" s="318"/>
      <c r="W16" s="318"/>
      <c r="X16" s="318"/>
      <c r="Y16" s="318"/>
      <c r="Z16" s="318"/>
      <c r="AA16" s="318"/>
      <c r="AB16" s="318"/>
      <c r="AC16" s="318" t="s">
        <v>487</v>
      </c>
      <c r="AD16" s="318" t="s">
        <v>4405</v>
      </c>
    </row>
    <row r="17" spans="1:30" s="19" customFormat="1" ht="14.25">
      <c r="A17" s="318" t="s">
        <v>4267</v>
      </c>
      <c r="B17" s="318" t="s">
        <v>104</v>
      </c>
      <c r="C17" s="318" t="s">
        <v>4406</v>
      </c>
      <c r="D17" s="318" t="s">
        <v>4407</v>
      </c>
      <c r="E17" s="318" t="s">
        <v>4408</v>
      </c>
      <c r="F17" s="318" t="s">
        <v>4409</v>
      </c>
      <c r="G17" s="318" t="s">
        <v>4410</v>
      </c>
      <c r="H17" s="318" t="s">
        <v>4411</v>
      </c>
      <c r="I17" s="318" t="s">
        <v>4412</v>
      </c>
      <c r="J17" s="318" t="s">
        <v>4413</v>
      </c>
      <c r="K17" s="308" t="s">
        <v>4414</v>
      </c>
      <c r="L17" s="318" t="s">
        <v>4403</v>
      </c>
      <c r="M17" s="318"/>
      <c r="N17" s="318"/>
      <c r="O17" s="318"/>
      <c r="P17" s="318"/>
      <c r="Q17" s="318"/>
      <c r="R17" s="318" t="s">
        <v>631</v>
      </c>
      <c r="S17" s="318" t="s">
        <v>2363</v>
      </c>
      <c r="T17" s="318" t="s">
        <v>1122</v>
      </c>
      <c r="U17" s="318"/>
      <c r="V17" s="318"/>
      <c r="W17" s="318"/>
      <c r="X17" s="318"/>
      <c r="Y17" s="318"/>
      <c r="Z17" s="318"/>
      <c r="AA17" s="318"/>
      <c r="AB17" s="318"/>
      <c r="AC17" s="318" t="s">
        <v>487</v>
      </c>
      <c r="AD17" s="318" t="s">
        <v>4415</v>
      </c>
    </row>
    <row r="18" spans="1:30" s="19" customFormat="1" ht="14.25">
      <c r="A18" s="318" t="s">
        <v>4278</v>
      </c>
      <c r="B18" s="318" t="s">
        <v>4416</v>
      </c>
      <c r="C18" s="318" t="s">
        <v>4417</v>
      </c>
      <c r="D18" s="318" t="s">
        <v>4418</v>
      </c>
      <c r="E18" s="318" t="s">
        <v>4419</v>
      </c>
      <c r="F18" s="318" t="s">
        <v>4420</v>
      </c>
      <c r="G18" s="318" t="s">
        <v>4421</v>
      </c>
      <c r="H18" s="318" t="s">
        <v>4422</v>
      </c>
      <c r="I18" s="318" t="s">
        <v>4423</v>
      </c>
      <c r="J18" s="318" t="s">
        <v>4424</v>
      </c>
      <c r="K18" s="308" t="s">
        <v>4425</v>
      </c>
      <c r="L18" s="318" t="s">
        <v>4403</v>
      </c>
      <c r="M18" s="318"/>
      <c r="N18" s="318"/>
      <c r="O18" s="318"/>
      <c r="P18" s="318"/>
      <c r="Q18" s="318"/>
      <c r="R18" s="318" t="s">
        <v>621</v>
      </c>
      <c r="S18" s="318" t="s">
        <v>4307</v>
      </c>
      <c r="T18" s="318"/>
      <c r="U18" s="318"/>
      <c r="V18" s="318"/>
      <c r="W18" s="318"/>
      <c r="X18" s="318"/>
      <c r="Y18" s="318"/>
      <c r="Z18" s="318"/>
      <c r="AA18" s="318"/>
      <c r="AB18" s="318"/>
      <c r="AC18" s="318" t="s">
        <v>487</v>
      </c>
      <c r="AD18" s="318" t="s">
        <v>4328</v>
      </c>
    </row>
    <row r="19" spans="1:30" s="19" customFormat="1" ht="14.25">
      <c r="A19" s="318" t="s">
        <v>4267</v>
      </c>
      <c r="B19" s="318" t="s">
        <v>4416</v>
      </c>
      <c r="C19" s="318" t="s">
        <v>4426</v>
      </c>
      <c r="D19" s="318" t="s">
        <v>4427</v>
      </c>
      <c r="E19" s="318" t="s">
        <v>4428</v>
      </c>
      <c r="F19" s="318" t="s">
        <v>4429</v>
      </c>
      <c r="G19" s="318" t="s">
        <v>4430</v>
      </c>
      <c r="H19" s="318" t="s">
        <v>4431</v>
      </c>
      <c r="I19" s="318" t="s">
        <v>4432</v>
      </c>
      <c r="J19" s="318" t="s">
        <v>4433</v>
      </c>
      <c r="K19" s="308" t="s">
        <v>4434</v>
      </c>
      <c r="L19" s="318"/>
      <c r="M19" s="318"/>
      <c r="N19" s="318"/>
      <c r="O19" s="318"/>
      <c r="P19" s="318"/>
      <c r="Q19" s="318"/>
      <c r="R19" s="318" t="s">
        <v>621</v>
      </c>
      <c r="S19" s="318" t="s">
        <v>1338</v>
      </c>
      <c r="T19" s="318"/>
      <c r="U19" s="318"/>
      <c r="V19" s="318"/>
      <c r="W19" s="318"/>
      <c r="X19" s="318"/>
      <c r="Y19" s="318"/>
      <c r="Z19" s="318"/>
      <c r="AA19" s="318"/>
      <c r="AB19" s="318"/>
      <c r="AC19" s="318" t="s">
        <v>487</v>
      </c>
      <c r="AD19" s="318" t="s">
        <v>4328</v>
      </c>
    </row>
    <row r="20" spans="1:30" s="19" customFormat="1" ht="14.25">
      <c r="A20" s="318" t="s">
        <v>4278</v>
      </c>
      <c r="B20" s="318" t="s">
        <v>104</v>
      </c>
      <c r="C20" s="318" t="s">
        <v>4435</v>
      </c>
      <c r="D20" s="318" t="s">
        <v>4436</v>
      </c>
      <c r="E20" s="318" t="s">
        <v>4437</v>
      </c>
      <c r="F20" s="318" t="s">
        <v>4438</v>
      </c>
      <c r="G20" s="318" t="s">
        <v>4439</v>
      </c>
      <c r="H20" s="318" t="s">
        <v>4440</v>
      </c>
      <c r="I20" s="318" t="s">
        <v>4441</v>
      </c>
      <c r="J20" s="318" t="s">
        <v>4442</v>
      </c>
      <c r="K20" s="308" t="s">
        <v>4327</v>
      </c>
      <c r="L20" s="318" t="s">
        <v>4403</v>
      </c>
      <c r="M20" s="318"/>
      <c r="N20" s="318"/>
      <c r="O20" s="318"/>
      <c r="P20" s="318"/>
      <c r="Q20" s="318"/>
      <c r="R20" s="318" t="s">
        <v>621</v>
      </c>
      <c r="S20" s="318" t="s">
        <v>1338</v>
      </c>
      <c r="T20" s="318"/>
      <c r="U20" s="318"/>
      <c r="V20" s="318"/>
      <c r="W20" s="318"/>
      <c r="X20" s="318"/>
      <c r="Y20" s="318"/>
      <c r="Z20" s="318"/>
      <c r="AA20" s="318"/>
      <c r="AB20" s="318"/>
      <c r="AC20" s="318" t="s">
        <v>487</v>
      </c>
      <c r="AD20" s="318" t="s">
        <v>4443</v>
      </c>
    </row>
    <row r="21" spans="1:30" s="19" customFormat="1" ht="14.25">
      <c r="A21" s="318" t="s">
        <v>4267</v>
      </c>
      <c r="B21" s="318" t="s">
        <v>151</v>
      </c>
      <c r="C21" s="318" t="s">
        <v>4444</v>
      </c>
      <c r="D21" s="318" t="s">
        <v>4445</v>
      </c>
      <c r="E21" s="318" t="s">
        <v>4446</v>
      </c>
      <c r="F21" s="318" t="s">
        <v>4447</v>
      </c>
      <c r="G21" s="318" t="s">
        <v>4448</v>
      </c>
      <c r="H21" s="318" t="s">
        <v>4449</v>
      </c>
      <c r="I21" s="318" t="s">
        <v>4450</v>
      </c>
      <c r="J21" s="318" t="s">
        <v>4451</v>
      </c>
      <c r="K21" s="308" t="s">
        <v>4452</v>
      </c>
      <c r="L21" s="318" t="s">
        <v>503</v>
      </c>
      <c r="M21" s="318"/>
      <c r="N21" s="318" t="s">
        <v>487</v>
      </c>
      <c r="O21" s="318" t="s">
        <v>487</v>
      </c>
      <c r="P21" s="318"/>
      <c r="Q21" s="318"/>
      <c r="R21" s="318" t="s">
        <v>631</v>
      </c>
      <c r="S21" s="318" t="s">
        <v>2363</v>
      </c>
      <c r="T21" s="318" t="s">
        <v>1122</v>
      </c>
      <c r="U21" s="318"/>
      <c r="V21" s="318"/>
      <c r="W21" s="318"/>
      <c r="X21" s="318"/>
      <c r="Y21" s="318"/>
      <c r="Z21" s="318"/>
      <c r="AA21" s="318"/>
      <c r="AB21" s="318"/>
      <c r="AC21" s="318" t="s">
        <v>487</v>
      </c>
      <c r="AD21" s="318" t="s">
        <v>4277</v>
      </c>
    </row>
    <row r="22" spans="1:30" s="19" customFormat="1" ht="14.25">
      <c r="A22" s="318" t="s">
        <v>4278</v>
      </c>
      <c r="B22" s="318" t="s">
        <v>151</v>
      </c>
      <c r="C22" s="318" t="s">
        <v>4453</v>
      </c>
      <c r="D22" s="318" t="s">
        <v>4454</v>
      </c>
      <c r="E22" s="318" t="s">
        <v>4455</v>
      </c>
      <c r="F22" s="318" t="s">
        <v>4456</v>
      </c>
      <c r="G22" s="318" t="s">
        <v>4457</v>
      </c>
      <c r="H22" s="318" t="s">
        <v>4458</v>
      </c>
      <c r="I22" s="318" t="s">
        <v>4459</v>
      </c>
      <c r="J22" s="351" t="s">
        <v>4460</v>
      </c>
      <c r="K22" s="308" t="s">
        <v>4461</v>
      </c>
      <c r="L22" s="318" t="s">
        <v>4462</v>
      </c>
      <c r="M22" s="318"/>
      <c r="N22" s="318"/>
      <c r="O22" s="318"/>
      <c r="P22" s="318"/>
      <c r="Q22" s="318"/>
      <c r="R22" s="318" t="s">
        <v>621</v>
      </c>
      <c r="S22" s="318" t="s">
        <v>4307</v>
      </c>
      <c r="T22" s="318"/>
      <c r="U22" s="318"/>
      <c r="V22" s="318"/>
      <c r="W22" s="318"/>
      <c r="X22" s="318"/>
      <c r="Y22" s="318"/>
      <c r="Z22" s="318"/>
      <c r="AA22" s="318"/>
      <c r="AB22" s="318"/>
      <c r="AC22" s="318" t="s">
        <v>487</v>
      </c>
      <c r="AD22" s="318" t="s">
        <v>4463</v>
      </c>
    </row>
    <row r="23" spans="1:30" s="19" customFormat="1" ht="14.25">
      <c r="A23" s="318" t="s">
        <v>4267</v>
      </c>
      <c r="B23" s="318" t="s">
        <v>4464</v>
      </c>
      <c r="C23" s="318" t="s">
        <v>4465</v>
      </c>
      <c r="D23" s="318" t="s">
        <v>4466</v>
      </c>
      <c r="E23" s="318" t="s">
        <v>4467</v>
      </c>
      <c r="F23" s="318" t="s">
        <v>4468</v>
      </c>
      <c r="G23" s="318" t="s">
        <v>4469</v>
      </c>
      <c r="H23" s="318" t="s">
        <v>4470</v>
      </c>
      <c r="I23" s="318" t="s">
        <v>4471</v>
      </c>
      <c r="J23" s="318"/>
      <c r="K23" s="308" t="s">
        <v>4472</v>
      </c>
      <c r="L23" s="318"/>
      <c r="M23" s="318"/>
      <c r="N23" s="318"/>
      <c r="O23" s="318"/>
      <c r="P23" s="318"/>
      <c r="Q23" s="318"/>
      <c r="R23" s="318" t="s">
        <v>631</v>
      </c>
      <c r="S23" s="318" t="s">
        <v>1338</v>
      </c>
      <c r="T23" s="318"/>
      <c r="U23" s="318"/>
      <c r="V23" s="318"/>
      <c r="W23" s="318"/>
      <c r="X23" s="318"/>
      <c r="Y23" s="318"/>
      <c r="Z23" s="318"/>
      <c r="AA23" s="318"/>
      <c r="AB23" s="318"/>
      <c r="AC23" s="318" t="s">
        <v>487</v>
      </c>
      <c r="AD23" s="318" t="s">
        <v>4473</v>
      </c>
    </row>
    <row r="24" spans="1:30" s="19" customFormat="1" ht="14.25">
      <c r="A24" s="318" t="s">
        <v>4278</v>
      </c>
      <c r="B24" s="318" t="s">
        <v>4464</v>
      </c>
      <c r="C24" s="318" t="s">
        <v>4474</v>
      </c>
      <c r="D24" s="318" t="s">
        <v>4475</v>
      </c>
      <c r="E24" s="318" t="s">
        <v>4476</v>
      </c>
      <c r="F24" s="318" t="s">
        <v>4477</v>
      </c>
      <c r="G24" s="318" t="s">
        <v>4478</v>
      </c>
      <c r="H24" s="318" t="s">
        <v>4479</v>
      </c>
      <c r="I24" s="318" t="s">
        <v>4480</v>
      </c>
      <c r="J24" s="318"/>
      <c r="K24" s="308" t="s">
        <v>4481</v>
      </c>
      <c r="L24" s="318"/>
      <c r="M24" s="318"/>
      <c r="N24" s="318"/>
      <c r="O24" s="318"/>
      <c r="P24" s="318"/>
      <c r="Q24" s="318"/>
      <c r="R24" s="318" t="s">
        <v>621</v>
      </c>
      <c r="S24" s="318" t="s">
        <v>1338</v>
      </c>
      <c r="T24" s="318" t="s">
        <v>1136</v>
      </c>
      <c r="U24" s="318"/>
      <c r="V24" s="318"/>
      <c r="W24" s="318"/>
      <c r="X24" s="318"/>
      <c r="Y24" s="318"/>
      <c r="Z24" s="318"/>
      <c r="AA24" s="318"/>
      <c r="AB24" s="318"/>
      <c r="AC24" s="318" t="s">
        <v>487</v>
      </c>
      <c r="AD24" s="318" t="s">
        <v>4328</v>
      </c>
    </row>
    <row r="25" spans="1:30" s="19" customFormat="1" ht="28.5">
      <c r="A25" s="318" t="s">
        <v>4267</v>
      </c>
      <c r="B25" s="318" t="s">
        <v>4464</v>
      </c>
      <c r="C25" s="318" t="s">
        <v>4482</v>
      </c>
      <c r="D25" s="318" t="s">
        <v>4483</v>
      </c>
      <c r="E25" s="318" t="s">
        <v>4484</v>
      </c>
      <c r="F25" s="318" t="s">
        <v>4485</v>
      </c>
      <c r="G25" s="318" t="s">
        <v>4486</v>
      </c>
      <c r="H25" s="318" t="s">
        <v>4487</v>
      </c>
      <c r="I25" s="318" t="s">
        <v>4488</v>
      </c>
      <c r="J25" s="318"/>
      <c r="K25" s="308" t="s">
        <v>4489</v>
      </c>
      <c r="L25" s="318"/>
      <c r="M25" s="318"/>
      <c r="N25" s="318"/>
      <c r="O25" s="318"/>
      <c r="P25" s="318"/>
      <c r="Q25" s="318"/>
      <c r="R25" s="318" t="s">
        <v>621</v>
      </c>
      <c r="S25" s="318" t="s">
        <v>1338</v>
      </c>
      <c r="T25" s="318"/>
      <c r="U25" s="318"/>
      <c r="V25" s="318"/>
      <c r="W25" s="318"/>
      <c r="X25" s="318"/>
      <c r="Y25" s="318"/>
      <c r="Z25" s="318"/>
      <c r="AA25" s="318"/>
      <c r="AB25" s="318"/>
      <c r="AC25" s="318" t="s">
        <v>487</v>
      </c>
      <c r="AD25" s="318" t="s">
        <v>4490</v>
      </c>
    </row>
    <row r="26" spans="1:30" s="19" customFormat="1" ht="14.25">
      <c r="A26" s="318" t="s">
        <v>4278</v>
      </c>
      <c r="B26" s="318" t="s">
        <v>151</v>
      </c>
      <c r="C26" s="318" t="s">
        <v>4491</v>
      </c>
      <c r="D26" s="318" t="s">
        <v>4492</v>
      </c>
      <c r="E26" s="318" t="s">
        <v>4493</v>
      </c>
      <c r="F26" s="318" t="s">
        <v>4494</v>
      </c>
      <c r="G26" s="318" t="s">
        <v>4495</v>
      </c>
      <c r="H26" s="318" t="s">
        <v>4496</v>
      </c>
      <c r="I26" s="318" t="s">
        <v>4497</v>
      </c>
      <c r="J26" s="24" t="s">
        <v>4498</v>
      </c>
      <c r="K26" s="308" t="s">
        <v>4499</v>
      </c>
      <c r="L26" s="318" t="s">
        <v>4500</v>
      </c>
      <c r="M26" s="318"/>
      <c r="N26" s="318"/>
      <c r="O26" s="318"/>
      <c r="P26" s="318"/>
      <c r="Q26" s="318"/>
      <c r="R26" s="318" t="s">
        <v>386</v>
      </c>
      <c r="S26" s="318" t="s">
        <v>384</v>
      </c>
      <c r="T26" s="318" t="s">
        <v>491</v>
      </c>
      <c r="U26" s="318"/>
      <c r="V26" s="318"/>
      <c r="W26" s="318"/>
      <c r="X26" s="318"/>
      <c r="Y26" s="318"/>
      <c r="Z26" s="318"/>
      <c r="AA26" s="318"/>
      <c r="AB26" s="318"/>
      <c r="AC26" s="318" t="s">
        <v>395</v>
      </c>
      <c r="AD26" s="318" t="s">
        <v>4501</v>
      </c>
    </row>
    <row r="27" spans="1:30" s="19" customFormat="1" ht="14.25">
      <c r="A27" s="318" t="s">
        <v>4267</v>
      </c>
      <c r="B27" s="318" t="s">
        <v>198</v>
      </c>
      <c r="C27" s="318" t="s">
        <v>4502</v>
      </c>
      <c r="D27" s="318" t="s">
        <v>4503</v>
      </c>
      <c r="E27" s="318" t="s">
        <v>4504</v>
      </c>
      <c r="F27" s="318" t="s">
        <v>4505</v>
      </c>
      <c r="G27" s="318" t="s">
        <v>4506</v>
      </c>
      <c r="H27" s="318" t="s">
        <v>4507</v>
      </c>
      <c r="I27" s="318" t="s">
        <v>4508</v>
      </c>
      <c r="J27" s="318" t="s">
        <v>4509</v>
      </c>
      <c r="K27" s="308" t="s">
        <v>4510</v>
      </c>
      <c r="L27" s="318" t="s">
        <v>4403</v>
      </c>
      <c r="M27" s="318" t="s">
        <v>4511</v>
      </c>
      <c r="N27" s="318"/>
      <c r="O27" s="318" t="s">
        <v>488</v>
      </c>
      <c r="P27" s="318"/>
      <c r="Q27" s="318"/>
      <c r="R27" s="318" t="s">
        <v>1089</v>
      </c>
      <c r="S27" s="318" t="s">
        <v>4307</v>
      </c>
      <c r="T27" s="318" t="s">
        <v>1175</v>
      </c>
      <c r="U27" s="318"/>
      <c r="V27" s="318"/>
      <c r="W27" s="318"/>
      <c r="X27" s="318"/>
      <c r="Y27" s="318"/>
      <c r="Z27" s="318"/>
      <c r="AA27" s="318"/>
      <c r="AB27" s="318"/>
      <c r="AC27" s="318" t="s">
        <v>487</v>
      </c>
      <c r="AD27" s="318" t="s">
        <v>4309</v>
      </c>
    </row>
    <row r="28" spans="1:30" s="19" customFormat="1" ht="14.25">
      <c r="A28" s="318" t="s">
        <v>4278</v>
      </c>
      <c r="B28" s="318" t="s">
        <v>4512</v>
      </c>
      <c r="C28" s="318" t="s">
        <v>4513</v>
      </c>
      <c r="D28" s="318" t="s">
        <v>4514</v>
      </c>
      <c r="E28" s="318" t="s">
        <v>4515</v>
      </c>
      <c r="F28" s="318" t="s">
        <v>4516</v>
      </c>
      <c r="G28" s="318" t="s">
        <v>4517</v>
      </c>
      <c r="H28" s="318" t="s">
        <v>4518</v>
      </c>
      <c r="I28" s="318" t="s">
        <v>4519</v>
      </c>
      <c r="J28" s="318" t="s">
        <v>4520</v>
      </c>
      <c r="K28" s="308" t="s">
        <v>4521</v>
      </c>
      <c r="L28" s="318" t="s">
        <v>4522</v>
      </c>
      <c r="M28" s="318"/>
      <c r="N28" s="318"/>
      <c r="O28" s="318"/>
      <c r="P28" s="318"/>
      <c r="Q28" s="318"/>
      <c r="R28" s="318" t="s">
        <v>631</v>
      </c>
      <c r="S28" s="318" t="s">
        <v>2363</v>
      </c>
      <c r="T28" s="318" t="s">
        <v>1122</v>
      </c>
      <c r="U28" s="318"/>
      <c r="V28" s="318"/>
      <c r="W28" s="318"/>
      <c r="X28" s="318"/>
      <c r="Y28" s="318"/>
      <c r="Z28" s="318"/>
      <c r="AA28" s="318"/>
      <c r="AB28" s="318"/>
      <c r="AC28" s="318" t="s">
        <v>487</v>
      </c>
      <c r="AD28" s="318" t="s">
        <v>4523</v>
      </c>
    </row>
    <row r="29" spans="1:30" s="19" customFormat="1" ht="14.25">
      <c r="A29" s="318" t="s">
        <v>4267</v>
      </c>
      <c r="B29" s="318" t="s">
        <v>4512</v>
      </c>
      <c r="C29" s="318" t="s">
        <v>4524</v>
      </c>
      <c r="D29" s="318" t="s">
        <v>4525</v>
      </c>
      <c r="E29" s="318" t="s">
        <v>4526</v>
      </c>
      <c r="F29" s="318" t="s">
        <v>4527</v>
      </c>
      <c r="G29" s="318" t="s">
        <v>4528</v>
      </c>
      <c r="H29" s="318" t="s">
        <v>4529</v>
      </c>
      <c r="I29" s="318" t="s">
        <v>4488</v>
      </c>
      <c r="J29" s="318"/>
      <c r="K29" s="308" t="s">
        <v>4530</v>
      </c>
      <c r="L29" s="318"/>
      <c r="M29" s="318"/>
      <c r="N29" s="318"/>
      <c r="O29" s="318"/>
      <c r="P29" s="318"/>
      <c r="Q29" s="318"/>
      <c r="R29" s="318" t="s">
        <v>621</v>
      </c>
      <c r="S29" s="318" t="s">
        <v>1338</v>
      </c>
      <c r="T29" s="318"/>
      <c r="U29" s="318"/>
      <c r="V29" s="318"/>
      <c r="W29" s="318"/>
      <c r="X29" s="318"/>
      <c r="Y29" s="318"/>
      <c r="Z29" s="318"/>
      <c r="AA29" s="318"/>
      <c r="AB29" s="318"/>
      <c r="AC29" s="318" t="s">
        <v>487</v>
      </c>
      <c r="AD29" s="318" t="s">
        <v>4490</v>
      </c>
    </row>
    <row r="30" spans="1:30" s="19" customFormat="1" ht="14.25">
      <c r="A30" s="318" t="s">
        <v>4278</v>
      </c>
      <c r="B30" s="318" t="s">
        <v>4531</v>
      </c>
      <c r="C30" s="318" t="s">
        <v>4532</v>
      </c>
      <c r="D30" s="318" t="s">
        <v>4533</v>
      </c>
      <c r="E30" s="318" t="s">
        <v>4534</v>
      </c>
      <c r="F30" s="318" t="s">
        <v>4535</v>
      </c>
      <c r="G30" s="318" t="s">
        <v>4536</v>
      </c>
      <c r="H30" s="318" t="s">
        <v>4537</v>
      </c>
      <c r="I30" s="318" t="s">
        <v>4538</v>
      </c>
      <c r="J30" s="318" t="s">
        <v>4539</v>
      </c>
      <c r="K30" s="308" t="s">
        <v>4540</v>
      </c>
      <c r="L30" s="318" t="s">
        <v>4541</v>
      </c>
      <c r="M30" s="318" t="s">
        <v>1062</v>
      </c>
      <c r="N30" s="318"/>
      <c r="O30" s="318"/>
      <c r="P30" s="318"/>
      <c r="Q30" s="318"/>
      <c r="R30" s="318" t="s">
        <v>621</v>
      </c>
      <c r="S30" s="318" t="s">
        <v>4307</v>
      </c>
      <c r="T30" s="318" t="s">
        <v>1122</v>
      </c>
      <c r="U30" s="318"/>
      <c r="V30" s="318"/>
      <c r="W30" s="318"/>
      <c r="X30" s="318"/>
      <c r="Y30" s="318"/>
      <c r="Z30" s="318"/>
      <c r="AA30" s="318"/>
      <c r="AB30" s="318"/>
      <c r="AC30" s="318" t="s">
        <v>395</v>
      </c>
      <c r="AD30" s="318" t="s">
        <v>4542</v>
      </c>
    </row>
    <row r="31" spans="1:30" s="19" customFormat="1" ht="14.25">
      <c r="A31" s="318" t="s">
        <v>4267</v>
      </c>
      <c r="B31" s="318" t="s">
        <v>4512</v>
      </c>
      <c r="C31" s="318" t="s">
        <v>4543</v>
      </c>
      <c r="D31" s="318" t="s">
        <v>4544</v>
      </c>
      <c r="E31" s="318" t="s">
        <v>4545</v>
      </c>
      <c r="F31" s="318" t="s">
        <v>4546</v>
      </c>
      <c r="G31" s="318" t="s">
        <v>4547</v>
      </c>
      <c r="H31" s="318" t="s">
        <v>4548</v>
      </c>
      <c r="I31" s="318" t="s">
        <v>4488</v>
      </c>
      <c r="J31" s="318" t="s">
        <v>4549</v>
      </c>
      <c r="K31" s="308" t="s">
        <v>4550</v>
      </c>
      <c r="L31" s="318" t="s">
        <v>4551</v>
      </c>
      <c r="M31" s="318"/>
      <c r="N31" s="318"/>
      <c r="O31" s="318"/>
      <c r="P31" s="318"/>
      <c r="Q31" s="318"/>
      <c r="R31" s="318" t="s">
        <v>621</v>
      </c>
      <c r="S31" s="318" t="s">
        <v>1338</v>
      </c>
      <c r="T31" s="318"/>
      <c r="U31" s="318"/>
      <c r="V31" s="318"/>
      <c r="W31" s="318"/>
      <c r="X31" s="318"/>
      <c r="Y31" s="318"/>
      <c r="Z31" s="318"/>
      <c r="AA31" s="318"/>
      <c r="AB31" s="318"/>
      <c r="AC31" s="318" t="s">
        <v>487</v>
      </c>
      <c r="AD31" s="318" t="s">
        <v>4328</v>
      </c>
    </row>
    <row r="32" spans="1:30" s="95" customFormat="1" ht="114">
      <c r="A32" s="318" t="s">
        <v>4552</v>
      </c>
      <c r="B32" s="318" t="s">
        <v>4512</v>
      </c>
      <c r="C32" s="318" t="s">
        <v>4553</v>
      </c>
      <c r="D32" s="318" t="s">
        <v>4554</v>
      </c>
      <c r="E32" s="318" t="s">
        <v>4555</v>
      </c>
      <c r="F32" s="318" t="s">
        <v>4556</v>
      </c>
      <c r="G32" s="318" t="s">
        <v>4557</v>
      </c>
      <c r="H32" s="318" t="s">
        <v>4558</v>
      </c>
      <c r="I32" s="308" t="s">
        <v>4559</v>
      </c>
      <c r="J32" s="318" t="s">
        <v>4560</v>
      </c>
      <c r="K32" s="308" t="s">
        <v>4561</v>
      </c>
      <c r="L32" s="318" t="s">
        <v>4562</v>
      </c>
      <c r="M32" s="318"/>
      <c r="N32" s="318"/>
      <c r="O32" s="318"/>
      <c r="P32" s="318"/>
      <c r="Q32" s="318"/>
      <c r="R32" s="318" t="s">
        <v>631</v>
      </c>
      <c r="S32" s="318" t="s">
        <v>1475</v>
      </c>
      <c r="T32" s="318"/>
      <c r="U32" s="318"/>
      <c r="V32" s="318"/>
      <c r="W32" s="318"/>
      <c r="X32" s="318"/>
      <c r="Y32" s="318" t="s">
        <v>487</v>
      </c>
      <c r="Z32" s="308" t="s">
        <v>4563</v>
      </c>
      <c r="AA32" s="318" t="s">
        <v>487</v>
      </c>
      <c r="AB32" s="308" t="s">
        <v>4563</v>
      </c>
      <c r="AC32" s="318" t="s">
        <v>487</v>
      </c>
      <c r="AD32" s="318" t="s">
        <v>4564</v>
      </c>
    </row>
    <row r="33" spans="1:30" s="95" customFormat="1" ht="14.25">
      <c r="A33" s="318" t="s">
        <v>4278</v>
      </c>
      <c r="B33" s="318" t="s">
        <v>240</v>
      </c>
      <c r="C33" s="318" t="s">
        <v>4565</v>
      </c>
      <c r="D33" s="318" t="s">
        <v>4566</v>
      </c>
      <c r="E33" s="318" t="s">
        <v>4567</v>
      </c>
      <c r="F33" s="318" t="s">
        <v>4568</v>
      </c>
      <c r="G33" s="318" t="s">
        <v>4569</v>
      </c>
      <c r="H33" s="318" t="s">
        <v>4570</v>
      </c>
      <c r="I33" s="318" t="s">
        <v>4571</v>
      </c>
      <c r="J33" s="318" t="s">
        <v>4572</v>
      </c>
      <c r="K33" s="308" t="s">
        <v>4573</v>
      </c>
      <c r="L33" s="318" t="s">
        <v>4574</v>
      </c>
      <c r="M33" s="318"/>
      <c r="N33" s="318" t="s">
        <v>487</v>
      </c>
      <c r="O33" s="318" t="s">
        <v>487</v>
      </c>
      <c r="P33" s="318"/>
      <c r="Q33" s="318"/>
      <c r="R33" s="318" t="s">
        <v>631</v>
      </c>
      <c r="S33" s="318" t="s">
        <v>2363</v>
      </c>
      <c r="T33" s="318" t="s">
        <v>491</v>
      </c>
      <c r="U33" s="318"/>
      <c r="V33" s="318"/>
      <c r="W33" s="318"/>
      <c r="X33" s="318"/>
      <c r="Y33" s="318"/>
      <c r="Z33" s="318"/>
      <c r="AA33" s="318"/>
      <c r="AB33" s="318"/>
      <c r="AC33" s="318" t="s">
        <v>487</v>
      </c>
      <c r="AD33" s="318" t="s">
        <v>4575</v>
      </c>
    </row>
    <row r="34" spans="1:30" s="95" customFormat="1" ht="14.25">
      <c r="A34" s="318" t="s">
        <v>4267</v>
      </c>
      <c r="B34" s="318" t="s">
        <v>240</v>
      </c>
      <c r="C34" s="318" t="s">
        <v>4576</v>
      </c>
      <c r="D34" s="318" t="s">
        <v>4577</v>
      </c>
      <c r="E34" s="318" t="s">
        <v>4578</v>
      </c>
      <c r="F34" s="318" t="s">
        <v>4579</v>
      </c>
      <c r="G34" s="318" t="s">
        <v>4580</v>
      </c>
      <c r="H34" s="318" t="s">
        <v>4581</v>
      </c>
      <c r="I34" s="318" t="s">
        <v>4582</v>
      </c>
      <c r="J34" s="318" t="s">
        <v>4583</v>
      </c>
      <c r="K34" s="308" t="s">
        <v>4337</v>
      </c>
      <c r="L34" s="318"/>
      <c r="M34" s="318"/>
      <c r="N34" s="318"/>
      <c r="O34" s="318"/>
      <c r="P34" s="318"/>
      <c r="Q34" s="318"/>
      <c r="R34" s="318" t="s">
        <v>621</v>
      </c>
      <c r="S34" s="318" t="s">
        <v>1338</v>
      </c>
      <c r="T34" s="318"/>
      <c r="U34" s="318"/>
      <c r="V34" s="318"/>
      <c r="W34" s="318"/>
      <c r="X34" s="318"/>
      <c r="Y34" s="318"/>
      <c r="Z34" s="318"/>
      <c r="AA34" s="318"/>
      <c r="AB34" s="318"/>
      <c r="AC34" s="318" t="s">
        <v>487</v>
      </c>
      <c r="AD34" s="318" t="s">
        <v>4584</v>
      </c>
    </row>
    <row r="35" spans="1:30" s="95" customFormat="1" ht="14.25">
      <c r="A35" s="318" t="s">
        <v>4267</v>
      </c>
      <c r="B35" s="318" t="s">
        <v>240</v>
      </c>
      <c r="C35" s="318" t="s">
        <v>4585</v>
      </c>
      <c r="D35" s="318" t="s">
        <v>4586</v>
      </c>
      <c r="E35" s="318" t="s">
        <v>4587</v>
      </c>
      <c r="F35" s="318" t="s">
        <v>4588</v>
      </c>
      <c r="G35" s="318" t="s">
        <v>4589</v>
      </c>
      <c r="H35" s="318" t="s">
        <v>4590</v>
      </c>
      <c r="I35" s="318" t="s">
        <v>4591</v>
      </c>
      <c r="J35" s="318"/>
      <c r="K35" s="308" t="s">
        <v>1304</v>
      </c>
      <c r="L35" s="318"/>
      <c r="M35" s="318"/>
      <c r="N35" s="318"/>
      <c r="O35" s="318"/>
      <c r="P35" s="318"/>
      <c r="Q35" s="318"/>
      <c r="R35" s="318" t="s">
        <v>621</v>
      </c>
      <c r="S35" s="318" t="s">
        <v>1285</v>
      </c>
      <c r="T35" s="318"/>
      <c r="U35" s="318"/>
      <c r="V35" s="318"/>
      <c r="W35" s="318"/>
      <c r="X35" s="318"/>
      <c r="Y35" s="318"/>
      <c r="Z35" s="318"/>
      <c r="AA35" s="318"/>
      <c r="AB35" s="318"/>
      <c r="AC35" s="318" t="s">
        <v>487</v>
      </c>
      <c r="AD35" s="318" t="s">
        <v>4309</v>
      </c>
    </row>
    <row r="36" spans="1:30" s="95" customFormat="1" ht="42.75">
      <c r="A36" s="318" t="s">
        <v>4278</v>
      </c>
      <c r="B36" s="318" t="s">
        <v>276</v>
      </c>
      <c r="C36" s="318" t="s">
        <v>4592</v>
      </c>
      <c r="D36" s="318" t="s">
        <v>4593</v>
      </c>
      <c r="E36" s="318" t="s">
        <v>4594</v>
      </c>
      <c r="F36" s="318" t="s">
        <v>4595</v>
      </c>
      <c r="G36" s="318" t="s">
        <v>4596</v>
      </c>
      <c r="H36" s="318" t="s">
        <v>4597</v>
      </c>
      <c r="I36" s="318" t="s">
        <v>2591</v>
      </c>
      <c r="J36" s="318" t="s">
        <v>4598</v>
      </c>
      <c r="K36" s="308" t="s">
        <v>4599</v>
      </c>
      <c r="L36" s="318" t="s">
        <v>4551</v>
      </c>
      <c r="M36" s="318"/>
      <c r="N36" s="318" t="s">
        <v>395</v>
      </c>
      <c r="O36" s="318" t="s">
        <v>487</v>
      </c>
      <c r="P36" s="318"/>
      <c r="Q36" s="318"/>
      <c r="R36" s="318" t="s">
        <v>631</v>
      </c>
      <c r="S36" s="318" t="s">
        <v>2363</v>
      </c>
      <c r="T36" s="318" t="s">
        <v>1122</v>
      </c>
      <c r="U36" s="318"/>
      <c r="V36" s="318"/>
      <c r="W36" s="318"/>
      <c r="X36" s="318"/>
      <c r="Y36" s="318"/>
      <c r="Z36" s="318"/>
      <c r="AA36" s="318"/>
      <c r="AB36" s="318"/>
      <c r="AC36" s="318" t="s">
        <v>487</v>
      </c>
      <c r="AD36" s="318" t="s">
        <v>4277</v>
      </c>
    </row>
    <row r="37" spans="1:30" s="95" customFormat="1" ht="14.25">
      <c r="A37" s="318" t="s">
        <v>4267</v>
      </c>
      <c r="B37" s="318" t="s">
        <v>304</v>
      </c>
      <c r="C37" s="318" t="s">
        <v>4600</v>
      </c>
      <c r="D37" s="318" t="s">
        <v>4601</v>
      </c>
      <c r="E37" s="318" t="s">
        <v>4602</v>
      </c>
      <c r="F37" s="318" t="s">
        <v>4603</v>
      </c>
      <c r="G37" s="318" t="s">
        <v>4604</v>
      </c>
      <c r="H37" s="318" t="s">
        <v>4605</v>
      </c>
      <c r="I37" s="318" t="s">
        <v>4606</v>
      </c>
      <c r="J37" s="318" t="s">
        <v>4607</v>
      </c>
      <c r="K37" s="308" t="s">
        <v>4608</v>
      </c>
      <c r="L37" s="318" t="s">
        <v>4403</v>
      </c>
      <c r="M37" s="318"/>
      <c r="N37" s="318" t="s">
        <v>395</v>
      </c>
      <c r="O37" s="318" t="s">
        <v>487</v>
      </c>
      <c r="P37" s="318"/>
      <c r="Q37" s="318"/>
      <c r="R37" s="318" t="s">
        <v>621</v>
      </c>
      <c r="S37" s="318" t="s">
        <v>2363</v>
      </c>
      <c r="T37" s="318" t="s">
        <v>1122</v>
      </c>
      <c r="U37" s="318"/>
      <c r="V37" s="318"/>
      <c r="W37" s="318"/>
      <c r="X37" s="318"/>
      <c r="Y37" s="318"/>
      <c r="Z37" s="318"/>
      <c r="AA37" s="318"/>
      <c r="AB37" s="318"/>
      <c r="AC37" s="318" t="s">
        <v>487</v>
      </c>
      <c r="AD37" s="318" t="s">
        <v>4609</v>
      </c>
    </row>
    <row r="38" spans="1:30" s="19" customFormat="1" ht="14.25">
      <c r="A38" s="318" t="s">
        <v>4278</v>
      </c>
      <c r="B38" s="318" t="s">
        <v>304</v>
      </c>
      <c r="C38" s="318" t="s">
        <v>4610</v>
      </c>
      <c r="D38" s="318" t="s">
        <v>4611</v>
      </c>
      <c r="E38" s="318" t="s">
        <v>4612</v>
      </c>
      <c r="F38" s="318" t="s">
        <v>4613</v>
      </c>
      <c r="G38" s="318" t="s">
        <v>4614</v>
      </c>
      <c r="H38" s="318" t="s">
        <v>4615</v>
      </c>
      <c r="I38" s="318" t="s">
        <v>4616</v>
      </c>
      <c r="J38" s="318" t="s">
        <v>4617</v>
      </c>
      <c r="K38" s="308" t="s">
        <v>2063</v>
      </c>
      <c r="L38" s="318" t="s">
        <v>4618</v>
      </c>
      <c r="M38" s="318"/>
      <c r="N38" s="318"/>
      <c r="O38" s="318"/>
      <c r="P38" s="318"/>
      <c r="Q38" s="318"/>
      <c r="R38" s="318" t="s">
        <v>621</v>
      </c>
      <c r="S38" s="318" t="s">
        <v>1338</v>
      </c>
      <c r="T38" s="318"/>
      <c r="U38" s="318"/>
      <c r="V38" s="318"/>
      <c r="W38" s="318"/>
      <c r="X38" s="318"/>
      <c r="Y38" s="318"/>
      <c r="Z38" s="318"/>
      <c r="AA38" s="318"/>
      <c r="AB38" s="318"/>
      <c r="AC38" s="318" t="s">
        <v>487</v>
      </c>
      <c r="AD38" s="318" t="s">
        <v>4328</v>
      </c>
    </row>
    <row r="39" spans="1:30" s="19" customFormat="1" ht="71.25">
      <c r="A39" s="318" t="s">
        <v>4267</v>
      </c>
      <c r="B39" s="318" t="s">
        <v>329</v>
      </c>
      <c r="C39" s="318" t="s">
        <v>4619</v>
      </c>
      <c r="D39" s="318" t="s">
        <v>4620</v>
      </c>
      <c r="E39" s="318" t="s">
        <v>4621</v>
      </c>
      <c r="F39" s="318" t="s">
        <v>4622</v>
      </c>
      <c r="G39" s="318" t="s">
        <v>4623</v>
      </c>
      <c r="H39" s="318" t="s">
        <v>4624</v>
      </c>
      <c r="I39" s="318" t="s">
        <v>4625</v>
      </c>
      <c r="J39" s="318" t="s">
        <v>4626</v>
      </c>
      <c r="K39" s="308" t="s">
        <v>4627</v>
      </c>
      <c r="L39" s="318" t="s">
        <v>4403</v>
      </c>
      <c r="M39" s="318"/>
      <c r="N39" s="318" t="s">
        <v>488</v>
      </c>
      <c r="O39" s="318" t="s">
        <v>487</v>
      </c>
      <c r="P39" s="318"/>
      <c r="Q39" s="318"/>
      <c r="R39" s="318" t="s">
        <v>621</v>
      </c>
      <c r="S39" s="318" t="s">
        <v>2363</v>
      </c>
      <c r="T39" s="318" t="s">
        <v>1122</v>
      </c>
      <c r="U39" s="318"/>
      <c r="V39" s="318"/>
      <c r="W39" s="318"/>
      <c r="X39" s="318"/>
      <c r="Y39" s="318"/>
      <c r="Z39" s="318"/>
      <c r="AA39" s="318"/>
      <c r="AB39" s="318"/>
      <c r="AC39" s="318" t="s">
        <v>487</v>
      </c>
      <c r="AD39" s="318" t="s">
        <v>4277</v>
      </c>
    </row>
    <row r="40" spans="1:30" s="19" customFormat="1" ht="28.5">
      <c r="A40" s="318" t="s">
        <v>4278</v>
      </c>
      <c r="B40" s="318" t="s">
        <v>329</v>
      </c>
      <c r="C40" s="318" t="s">
        <v>4628</v>
      </c>
      <c r="D40" s="318" t="s">
        <v>4629</v>
      </c>
      <c r="E40" s="318" t="s">
        <v>4630</v>
      </c>
      <c r="F40" s="318" t="s">
        <v>4631</v>
      </c>
      <c r="G40" s="318" t="s">
        <v>4632</v>
      </c>
      <c r="H40" s="318" t="s">
        <v>4633</v>
      </c>
      <c r="I40" s="318" t="s">
        <v>4634</v>
      </c>
      <c r="J40" s="318" t="s">
        <v>4635</v>
      </c>
      <c r="K40" s="308" t="s">
        <v>4636</v>
      </c>
      <c r="L40" s="318" t="s">
        <v>4637</v>
      </c>
      <c r="M40" s="318"/>
      <c r="N40" s="318" t="s">
        <v>488</v>
      </c>
      <c r="O40" s="318"/>
      <c r="P40" s="318"/>
      <c r="Q40" s="318"/>
      <c r="R40" s="318" t="s">
        <v>621</v>
      </c>
      <c r="S40" s="318" t="s">
        <v>4307</v>
      </c>
      <c r="T40" s="318" t="s">
        <v>4638</v>
      </c>
      <c r="U40" s="318"/>
      <c r="V40" s="318"/>
      <c r="W40" s="318"/>
      <c r="X40" s="318"/>
      <c r="Y40" s="318"/>
      <c r="Z40" s="318"/>
      <c r="AA40" s="318"/>
      <c r="AB40" s="318"/>
      <c r="AC40" s="318" t="s">
        <v>487</v>
      </c>
      <c r="AD40" s="318" t="s">
        <v>4639</v>
      </c>
    </row>
    <row r="41" spans="1:30" s="19" customFormat="1" ht="14.25">
      <c r="A41" s="318" t="s">
        <v>4267</v>
      </c>
      <c r="B41" s="318" t="s">
        <v>329</v>
      </c>
      <c r="C41" s="318" t="s">
        <v>4640</v>
      </c>
      <c r="D41" s="318" t="s">
        <v>4641</v>
      </c>
      <c r="E41" s="318" t="s">
        <v>4630</v>
      </c>
      <c r="F41" s="318" t="s">
        <v>4642</v>
      </c>
      <c r="G41" s="318" t="s">
        <v>4643</v>
      </c>
      <c r="H41" s="318" t="s">
        <v>4644</v>
      </c>
      <c r="I41" s="318" t="s">
        <v>4645</v>
      </c>
      <c r="J41" s="318" t="s">
        <v>4646</v>
      </c>
      <c r="K41" s="308" t="s">
        <v>4647</v>
      </c>
      <c r="L41" s="318" t="s">
        <v>4637</v>
      </c>
      <c r="M41" s="318"/>
      <c r="N41" s="318"/>
      <c r="O41" s="318"/>
      <c r="P41" s="318"/>
      <c r="Q41" s="318"/>
      <c r="R41" s="318" t="s">
        <v>621</v>
      </c>
      <c r="S41" s="318" t="s">
        <v>1338</v>
      </c>
      <c r="T41" s="318"/>
      <c r="U41" s="318"/>
      <c r="V41" s="318"/>
      <c r="W41" s="318"/>
      <c r="X41" s="318"/>
      <c r="Y41" s="318"/>
      <c r="Z41" s="318"/>
      <c r="AA41" s="318"/>
      <c r="AB41" s="318"/>
      <c r="AC41" s="318" t="s">
        <v>487</v>
      </c>
      <c r="AD41" s="318" t="s">
        <v>4328</v>
      </c>
    </row>
    <row r="42" spans="1:30" s="19" customFormat="1" ht="14.25">
      <c r="A42" s="318" t="s">
        <v>4278</v>
      </c>
      <c r="B42" s="318" t="s">
        <v>329</v>
      </c>
      <c r="C42" s="318" t="s">
        <v>4648</v>
      </c>
      <c r="D42" s="318" t="s">
        <v>4649</v>
      </c>
      <c r="E42" s="318" t="s">
        <v>4650</v>
      </c>
      <c r="F42" s="318" t="s">
        <v>4651</v>
      </c>
      <c r="G42" s="318" t="s">
        <v>4652</v>
      </c>
      <c r="H42" s="318" t="s">
        <v>4653</v>
      </c>
      <c r="I42" s="318" t="s">
        <v>4654</v>
      </c>
      <c r="J42" s="318"/>
      <c r="K42" s="308" t="s">
        <v>4393</v>
      </c>
      <c r="L42" s="318"/>
      <c r="M42" s="318"/>
      <c r="N42" s="318"/>
      <c r="O42" s="318"/>
      <c r="P42" s="318"/>
      <c r="Q42" s="318"/>
      <c r="R42" s="318" t="s">
        <v>621</v>
      </c>
      <c r="S42" s="318" t="s">
        <v>1285</v>
      </c>
      <c r="T42" s="318"/>
      <c r="U42" s="318"/>
      <c r="V42" s="318"/>
      <c r="W42" s="318"/>
      <c r="X42" s="318"/>
      <c r="Y42" s="318"/>
      <c r="Z42" s="318"/>
      <c r="AA42" s="318"/>
      <c r="AB42" s="318"/>
      <c r="AC42" s="318" t="s">
        <v>487</v>
      </c>
      <c r="AD42" s="318" t="s">
        <v>4655</v>
      </c>
    </row>
    <row r="43" spans="1:30" s="112" customFormat="1" ht="14.25">
      <c r="A43" s="318" t="s">
        <v>4552</v>
      </c>
      <c r="B43" s="318" t="s">
        <v>4656</v>
      </c>
      <c r="C43" s="318" t="s">
        <v>4657</v>
      </c>
      <c r="D43" s="318" t="s">
        <v>4658</v>
      </c>
      <c r="E43" s="318" t="s">
        <v>4659</v>
      </c>
      <c r="F43" s="318" t="s">
        <v>4660</v>
      </c>
      <c r="G43" s="318" t="s">
        <v>4661</v>
      </c>
      <c r="H43" s="318" t="s">
        <v>4662</v>
      </c>
      <c r="I43" s="318" t="s">
        <v>4663</v>
      </c>
      <c r="J43" s="318" t="s">
        <v>4664</v>
      </c>
      <c r="K43" s="308" t="s">
        <v>4665</v>
      </c>
      <c r="L43" s="318" t="s">
        <v>4666</v>
      </c>
      <c r="M43" s="318" t="s">
        <v>4667</v>
      </c>
      <c r="N43" s="318" t="s">
        <v>487</v>
      </c>
      <c r="O43" s="318"/>
      <c r="P43" s="318"/>
      <c r="Q43" s="318"/>
      <c r="R43" s="318" t="s">
        <v>631</v>
      </c>
      <c r="S43" s="318" t="s">
        <v>490</v>
      </c>
      <c r="T43" s="318" t="s">
        <v>491</v>
      </c>
      <c r="U43" s="318"/>
      <c r="V43" s="318"/>
      <c r="W43" s="318"/>
      <c r="X43" s="318"/>
      <c r="Y43" s="318"/>
      <c r="Z43" s="318"/>
      <c r="AA43" s="318"/>
      <c r="AB43" s="318"/>
      <c r="AC43" s="318"/>
      <c r="AD43" s="318"/>
    </row>
    <row r="44" spans="1:30" s="19" customFormat="1" ht="14.25">
      <c r="A44" s="318" t="s">
        <v>4267</v>
      </c>
      <c r="B44" s="318" t="s">
        <v>347</v>
      </c>
      <c r="C44" s="318" t="s">
        <v>4668</v>
      </c>
      <c r="D44" s="318" t="s">
        <v>4669</v>
      </c>
      <c r="E44" s="318" t="s">
        <v>4670</v>
      </c>
      <c r="F44" s="318" t="s">
        <v>4671</v>
      </c>
      <c r="G44" s="318" t="s">
        <v>4672</v>
      </c>
      <c r="H44" s="318" t="s">
        <v>4673</v>
      </c>
      <c r="I44" s="318" t="s">
        <v>4674</v>
      </c>
      <c r="J44" s="318" t="s">
        <v>4675</v>
      </c>
      <c r="K44" s="308" t="s">
        <v>4676</v>
      </c>
      <c r="L44" s="318" t="s">
        <v>4403</v>
      </c>
      <c r="M44" s="318"/>
      <c r="N44" s="318" t="s">
        <v>488</v>
      </c>
      <c r="O44" s="318" t="s">
        <v>488</v>
      </c>
      <c r="P44" s="318"/>
      <c r="Q44" s="318"/>
      <c r="R44" s="318" t="s">
        <v>621</v>
      </c>
      <c r="S44" s="318" t="s">
        <v>4307</v>
      </c>
      <c r="T44" s="318" t="s">
        <v>4638</v>
      </c>
      <c r="U44" s="318"/>
      <c r="V44" s="318"/>
      <c r="W44" s="318"/>
      <c r="X44" s="318"/>
      <c r="Y44" s="318"/>
      <c r="Z44" s="318"/>
      <c r="AA44" s="318"/>
      <c r="AB44" s="318"/>
      <c r="AC44" s="318" t="s">
        <v>487</v>
      </c>
    </row>
    <row r="45" spans="1:30" s="19" customFormat="1" ht="28.5">
      <c r="A45" s="318" t="s">
        <v>4278</v>
      </c>
      <c r="B45" s="318" t="s">
        <v>358</v>
      </c>
      <c r="C45" s="318" t="s">
        <v>4677</v>
      </c>
      <c r="D45" s="318" t="s">
        <v>4678</v>
      </c>
      <c r="E45" s="318" t="s">
        <v>4679</v>
      </c>
      <c r="F45" s="318" t="s">
        <v>4680</v>
      </c>
      <c r="G45" s="318" t="s">
        <v>4681</v>
      </c>
      <c r="H45" s="318" t="s">
        <v>4682</v>
      </c>
      <c r="I45" s="318" t="s">
        <v>4683</v>
      </c>
      <c r="J45" s="318" t="s">
        <v>4684</v>
      </c>
      <c r="K45" s="308" t="s">
        <v>4685</v>
      </c>
      <c r="L45" s="318" t="s">
        <v>4686</v>
      </c>
      <c r="M45" s="318"/>
      <c r="N45" s="318" t="s">
        <v>488</v>
      </c>
      <c r="O45" s="318" t="s">
        <v>488</v>
      </c>
      <c r="P45" s="318"/>
      <c r="Q45" s="318"/>
      <c r="R45" s="318" t="s">
        <v>1089</v>
      </c>
      <c r="S45" s="318" t="s">
        <v>4307</v>
      </c>
      <c r="T45" s="318" t="s">
        <v>1075</v>
      </c>
      <c r="U45" s="318"/>
      <c r="V45" s="318"/>
      <c r="W45" s="318"/>
      <c r="X45" s="318"/>
      <c r="Y45" s="318"/>
      <c r="Z45" s="318"/>
      <c r="AA45" s="318" t="s">
        <v>488</v>
      </c>
      <c r="AB45" s="318" t="s">
        <v>4687</v>
      </c>
      <c r="AC45" s="318"/>
      <c r="AD45" s="318" t="s">
        <v>4688</v>
      </c>
    </row>
    <row r="46" spans="1:30" s="19" customFormat="1" ht="28.5">
      <c r="A46" s="318" t="s">
        <v>4267</v>
      </c>
      <c r="B46" s="318" t="s">
        <v>4689</v>
      </c>
      <c r="C46" s="318" t="s">
        <v>4690</v>
      </c>
      <c r="D46" s="318" t="s">
        <v>4691</v>
      </c>
      <c r="E46" s="318" t="s">
        <v>4692</v>
      </c>
      <c r="F46" s="318" t="s">
        <v>4693</v>
      </c>
      <c r="G46" s="318" t="s">
        <v>4694</v>
      </c>
      <c r="H46" s="318" t="s">
        <v>4695</v>
      </c>
      <c r="I46" s="318" t="s">
        <v>4696</v>
      </c>
      <c r="J46" s="318" t="s">
        <v>4697</v>
      </c>
      <c r="K46" s="308" t="s">
        <v>4698</v>
      </c>
      <c r="L46" s="318" t="s">
        <v>4699</v>
      </c>
      <c r="M46" s="318"/>
      <c r="N46" s="318" t="s">
        <v>487</v>
      </c>
      <c r="O46" s="318"/>
      <c r="P46" s="318"/>
      <c r="Q46" s="318"/>
      <c r="R46" s="318" t="s">
        <v>631</v>
      </c>
      <c r="S46" s="318" t="s">
        <v>2363</v>
      </c>
      <c r="T46" s="318" t="s">
        <v>1122</v>
      </c>
      <c r="U46" s="318"/>
      <c r="V46" s="318"/>
      <c r="W46" s="318"/>
      <c r="X46" s="318"/>
      <c r="Y46" s="318"/>
      <c r="Z46" s="318"/>
      <c r="AA46" s="318"/>
      <c r="AB46" s="318"/>
      <c r="AC46" s="318" t="s">
        <v>487</v>
      </c>
      <c r="AD46" s="318" t="s">
        <v>4700</v>
      </c>
    </row>
    <row r="47" spans="1:30" s="19" customFormat="1" ht="14.25">
      <c r="A47" s="318" t="s">
        <v>4278</v>
      </c>
      <c r="B47" s="318" t="s">
        <v>4689</v>
      </c>
      <c r="C47" s="318" t="s">
        <v>4701</v>
      </c>
      <c r="D47" s="318" t="s">
        <v>4702</v>
      </c>
      <c r="E47" s="318" t="s">
        <v>4703</v>
      </c>
      <c r="F47" s="318" t="s">
        <v>4704</v>
      </c>
      <c r="G47" s="318" t="s">
        <v>4705</v>
      </c>
      <c r="H47" s="318" t="s">
        <v>4706</v>
      </c>
      <c r="I47" s="318" t="s">
        <v>4707</v>
      </c>
      <c r="J47" s="318" t="s">
        <v>4708</v>
      </c>
      <c r="K47" s="308" t="s">
        <v>4709</v>
      </c>
      <c r="L47" s="318" t="s">
        <v>4710</v>
      </c>
      <c r="M47" s="318"/>
      <c r="N47" s="318"/>
      <c r="O47" s="318"/>
      <c r="P47" s="318"/>
      <c r="Q47" s="318"/>
      <c r="R47" s="318" t="s">
        <v>621</v>
      </c>
      <c r="S47" s="318" t="s">
        <v>4307</v>
      </c>
      <c r="T47" s="318"/>
      <c r="U47" s="318"/>
      <c r="V47" s="318"/>
      <c r="W47" s="318"/>
      <c r="X47" s="318"/>
      <c r="Y47" s="318"/>
      <c r="Z47" s="318"/>
      <c r="AA47" s="318" t="s">
        <v>488</v>
      </c>
      <c r="AB47" s="318" t="s">
        <v>4711</v>
      </c>
      <c r="AC47" s="318" t="s">
        <v>487</v>
      </c>
      <c r="AD47" s="318" t="s">
        <v>4712</v>
      </c>
    </row>
    <row r="48" spans="1:30" s="19" customFormat="1" ht="14.25">
      <c r="A48" s="318" t="s">
        <v>4267</v>
      </c>
      <c r="B48" s="318" t="s">
        <v>4689</v>
      </c>
      <c r="C48" s="318" t="s">
        <v>4713</v>
      </c>
      <c r="D48" s="318" t="s">
        <v>4714</v>
      </c>
      <c r="E48" s="318" t="s">
        <v>4715</v>
      </c>
      <c r="F48" s="318" t="s">
        <v>4716</v>
      </c>
      <c r="G48" s="318" t="s">
        <v>4717</v>
      </c>
      <c r="H48" s="318" t="s">
        <v>4718</v>
      </c>
      <c r="I48" s="318" t="s">
        <v>4719</v>
      </c>
      <c r="J48" s="318" t="s">
        <v>4720</v>
      </c>
      <c r="K48" s="308" t="s">
        <v>4327</v>
      </c>
      <c r="L48" s="318"/>
      <c r="M48" s="318"/>
      <c r="N48" s="318"/>
      <c r="O48" s="318"/>
      <c r="P48" s="318"/>
      <c r="Q48" s="318"/>
      <c r="R48" s="318" t="s">
        <v>621</v>
      </c>
      <c r="S48" s="318" t="s">
        <v>1338</v>
      </c>
      <c r="T48" s="318"/>
      <c r="U48" s="318"/>
      <c r="V48" s="318"/>
      <c r="W48" s="318"/>
      <c r="X48" s="318"/>
      <c r="Y48" s="318"/>
      <c r="Z48" s="318"/>
      <c r="AA48" s="318"/>
      <c r="AB48" s="318"/>
      <c r="AC48" s="318" t="s">
        <v>487</v>
      </c>
      <c r="AD48" s="318" t="s">
        <v>4721</v>
      </c>
    </row>
    <row r="49" spans="1:30" s="19" customFormat="1" ht="14.25">
      <c r="A49" s="318" t="s">
        <v>4278</v>
      </c>
      <c r="B49" s="318" t="s">
        <v>358</v>
      </c>
      <c r="C49" s="318" t="s">
        <v>4722</v>
      </c>
      <c r="D49" s="318" t="s">
        <v>4723</v>
      </c>
      <c r="E49" s="318" t="s">
        <v>4724</v>
      </c>
      <c r="F49" s="318" t="s">
        <v>4725</v>
      </c>
      <c r="G49" s="318" t="s">
        <v>4726</v>
      </c>
      <c r="H49" s="318" t="s">
        <v>4727</v>
      </c>
      <c r="I49" s="318" t="s">
        <v>4728</v>
      </c>
      <c r="J49" s="318" t="s">
        <v>4729</v>
      </c>
      <c r="K49" s="308" t="s">
        <v>4730</v>
      </c>
      <c r="L49" s="318" t="s">
        <v>4731</v>
      </c>
      <c r="M49" s="318"/>
      <c r="N49" s="318" t="s">
        <v>488</v>
      </c>
      <c r="O49" s="318" t="s">
        <v>488</v>
      </c>
      <c r="P49" s="318"/>
      <c r="Q49" s="318"/>
      <c r="R49" s="318" t="s">
        <v>621</v>
      </c>
      <c r="S49" s="318" t="s">
        <v>4307</v>
      </c>
      <c r="T49" s="318" t="s">
        <v>1122</v>
      </c>
      <c r="U49" s="318"/>
      <c r="V49" s="318"/>
      <c r="W49" s="318"/>
      <c r="X49" s="318"/>
      <c r="Y49" s="318"/>
      <c r="Z49" s="318"/>
      <c r="AA49" s="318"/>
      <c r="AB49" s="318"/>
      <c r="AC49" s="318" t="s">
        <v>487</v>
      </c>
      <c r="AD49" s="318" t="s">
        <v>4732</v>
      </c>
    </row>
    <row r="50" spans="1:30" s="112" customFormat="1">
      <c r="A50" s="318" t="s">
        <v>4278</v>
      </c>
      <c r="B50" s="318" t="s">
        <v>358</v>
      </c>
      <c r="C50" s="318" t="s">
        <v>4733</v>
      </c>
      <c r="D50" s="318" t="s">
        <v>4734</v>
      </c>
      <c r="E50" s="318" t="s">
        <v>4735</v>
      </c>
      <c r="F50" s="318" t="s">
        <v>4736</v>
      </c>
      <c r="G50" s="318" t="s">
        <v>4737</v>
      </c>
      <c r="H50" s="318" t="s">
        <v>4738</v>
      </c>
      <c r="I50" s="318" t="s">
        <v>4739</v>
      </c>
      <c r="J50" s="361" t="s">
        <v>4740</v>
      </c>
      <c r="K50" s="308" t="s">
        <v>4741</v>
      </c>
      <c r="L50" s="318" t="s">
        <v>4742</v>
      </c>
      <c r="M50" s="318"/>
      <c r="N50" s="318"/>
      <c r="O50" s="318"/>
      <c r="P50" s="318"/>
      <c r="Q50" s="318"/>
      <c r="R50" s="318" t="s">
        <v>621</v>
      </c>
      <c r="S50" s="318" t="s">
        <v>1285</v>
      </c>
      <c r="T50" s="318"/>
      <c r="U50" s="318" t="s">
        <v>487</v>
      </c>
      <c r="V50" s="318" t="s">
        <v>4743</v>
      </c>
      <c r="W50" s="318"/>
      <c r="X50" s="318"/>
      <c r="Y50" s="318" t="s">
        <v>487</v>
      </c>
      <c r="Z50" s="318" t="s">
        <v>4744</v>
      </c>
      <c r="AA50" s="318"/>
      <c r="AB50" s="318"/>
      <c r="AC50" s="318" t="s">
        <v>487</v>
      </c>
      <c r="AD50" s="318" t="s">
        <v>4745</v>
      </c>
    </row>
    <row r="51" spans="1:30" s="21" customFormat="1">
      <c r="K51" s="39"/>
    </row>
    <row r="52" spans="1:30" s="21" customFormat="1">
      <c r="K52" s="39"/>
    </row>
    <row r="53" spans="1:30" s="21" customFormat="1">
      <c r="K53" s="39"/>
    </row>
    <row r="54" spans="1:30" s="21" customFormat="1">
      <c r="K54" s="39"/>
    </row>
    <row r="55" spans="1:30" s="21" customFormat="1">
      <c r="K55" s="39"/>
    </row>
    <row r="56" spans="1:30" s="21" customFormat="1">
      <c r="K56" s="39"/>
    </row>
    <row r="57" spans="1:30" s="21" customFormat="1">
      <c r="K57" s="39"/>
    </row>
    <row r="58" spans="1:30" s="21" customFormat="1">
      <c r="K58" s="39"/>
    </row>
    <row r="59" spans="1:30" s="21" customFormat="1">
      <c r="K59" s="39"/>
    </row>
    <row r="60" spans="1:30" s="21" customFormat="1">
      <c r="K60" s="39"/>
    </row>
    <row r="61" spans="1:30" s="21" customFormat="1">
      <c r="K61" s="39"/>
    </row>
    <row r="62" spans="1:30" s="21" customFormat="1">
      <c r="K62" s="39"/>
    </row>
    <row r="63" spans="1:30" s="21" customFormat="1">
      <c r="K63" s="39"/>
    </row>
    <row r="64" spans="1:30"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I50" xr:uid="{00000000-0009-0000-0000-00000B000000}"/>
  <phoneticPr fontId="1"/>
  <dataValidations count="1">
    <dataValidation type="list" allowBlank="1" showInputMessage="1" showErrorMessage="1" sqref="N3:Q50 U3:U50 W3:W50 Y3:Y50 AA3:AA50 AC3:AC50" xr:uid="{52058587-91CD-435D-834F-8E9E4CC694E1}">
      <formula1>"○"</formula1>
    </dataValidation>
  </dataValidations>
  <hyperlinks>
    <hyperlink ref="J50" r:id="rId1" xr:uid="{4C8D4818-C980-4C53-A66B-7B09996E15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78EA-BFCF-4BC2-B8CD-B7ACF62455BA}">
  <sheetPr>
    <pageSetUpPr fitToPage="1"/>
  </sheetPr>
  <dimension ref="A1:AD572"/>
  <sheetViews>
    <sheetView showGridLines="0" zoomScale="70" zoomScaleNormal="70" zoomScaleSheetLayoutView="90" workbookViewId="0">
      <pane xSplit="3" ySplit="2" topLeftCell="D3" activePane="bottomRight" state="frozen"/>
      <selection pane="topRight" activeCell="S3" sqref="S3"/>
      <selection pane="bottomLeft" activeCell="S3" sqref="S3"/>
      <selection pane="bottomRight" activeCell="C3" sqref="C3"/>
    </sheetView>
  </sheetViews>
  <sheetFormatPr defaultColWidth="9" defaultRowHeight="18.75"/>
  <cols>
    <col min="1" max="1" width="10.75" style="51" customWidth="1"/>
    <col min="2" max="2" width="15.125" style="51" customWidth="1"/>
    <col min="3" max="3" width="67.625" style="51" customWidth="1"/>
    <col min="4" max="4" width="11.5" style="51" customWidth="1"/>
    <col min="5" max="10" width="11.875" style="51" customWidth="1"/>
    <col min="11" max="11" width="47.75" style="176" customWidth="1"/>
    <col min="12" max="18" width="11.875" style="51" customWidth="1"/>
    <col min="19" max="29" width="12.375" style="51" customWidth="1"/>
    <col min="30" max="30" width="12.375" style="176" customWidth="1"/>
    <col min="31" max="54" width="9" style="51" customWidth="1"/>
    <col min="55" max="16384" width="9" style="51"/>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0" customFormat="1" ht="85.5">
      <c r="A3" s="392" t="s">
        <v>4746</v>
      </c>
      <c r="B3" s="392" t="s">
        <v>105</v>
      </c>
      <c r="C3" s="392" t="s">
        <v>4747</v>
      </c>
      <c r="D3" s="392" t="s">
        <v>4748</v>
      </c>
      <c r="E3" s="392" t="s">
        <v>4749</v>
      </c>
      <c r="F3" s="392" t="s">
        <v>4750</v>
      </c>
      <c r="G3" s="392" t="s">
        <v>4751</v>
      </c>
      <c r="H3" s="392" t="s">
        <v>4752</v>
      </c>
      <c r="I3" s="392" t="s">
        <v>4753</v>
      </c>
      <c r="J3" s="392" t="str">
        <f>HYPERLINK("#", "http://www.muneoka-hp.jp（日本語）")</f>
        <v>http://www.muneoka-hp.jp（日本語）</v>
      </c>
      <c r="K3" s="393" t="s">
        <v>4754</v>
      </c>
      <c r="L3" s="393" t="s">
        <v>4755</v>
      </c>
      <c r="M3" s="392"/>
      <c r="N3" s="392"/>
      <c r="O3" s="392"/>
      <c r="P3" s="392"/>
      <c r="Q3" s="392"/>
      <c r="R3" s="392" t="s">
        <v>631</v>
      </c>
      <c r="S3" s="392" t="s">
        <v>490</v>
      </c>
      <c r="T3" s="392" t="s">
        <v>1122</v>
      </c>
      <c r="U3" s="392"/>
      <c r="V3" s="392"/>
      <c r="W3" s="392"/>
      <c r="X3" s="392"/>
      <c r="Y3" s="392"/>
      <c r="Z3" s="392"/>
      <c r="AA3" s="392"/>
      <c r="AB3" s="392"/>
      <c r="AC3" s="392"/>
      <c r="AD3" s="393"/>
    </row>
    <row r="4" spans="1:30" s="50" customFormat="1" ht="199.5">
      <c r="A4" s="392" t="s">
        <v>4756</v>
      </c>
      <c r="B4" s="392" t="s">
        <v>4757</v>
      </c>
      <c r="C4" s="392" t="s">
        <v>4758</v>
      </c>
      <c r="D4" s="392" t="s">
        <v>4759</v>
      </c>
      <c r="E4" s="392" t="s">
        <v>4760</v>
      </c>
      <c r="F4" s="392" t="s">
        <v>4761</v>
      </c>
      <c r="G4" s="392" t="s">
        <v>4762</v>
      </c>
      <c r="H4" s="392" t="s">
        <v>4763</v>
      </c>
      <c r="I4" s="392" t="s">
        <v>4764</v>
      </c>
      <c r="J4" s="392" t="str">
        <f>HYPERLINK("#", "http://www.asakadai-hp.jp/outpatient/cat383/")</f>
        <v>http://www.asakadai-hp.jp/outpatient/cat383/</v>
      </c>
      <c r="K4" s="393" t="s">
        <v>4765</v>
      </c>
      <c r="L4" s="393" t="s">
        <v>503</v>
      </c>
      <c r="M4" s="392"/>
      <c r="N4" s="392" t="s">
        <v>487</v>
      </c>
      <c r="O4" s="392"/>
      <c r="P4" s="392"/>
      <c r="Q4" s="392"/>
      <c r="R4" s="392" t="s">
        <v>489</v>
      </c>
      <c r="S4" s="392" t="s">
        <v>490</v>
      </c>
      <c r="T4" s="392" t="s">
        <v>4766</v>
      </c>
      <c r="U4" s="392"/>
      <c r="V4" s="392"/>
      <c r="W4" s="392"/>
      <c r="X4" s="392"/>
      <c r="Y4" s="392"/>
      <c r="Z4" s="392"/>
      <c r="AA4" s="392"/>
      <c r="AB4" s="392"/>
      <c r="AC4" s="392" t="s">
        <v>487</v>
      </c>
      <c r="AD4" s="393" t="s">
        <v>4767</v>
      </c>
    </row>
    <row r="5" spans="1:30" s="50" customFormat="1" ht="20.100000000000001" customHeight="1">
      <c r="A5" s="392" t="s">
        <v>4746</v>
      </c>
      <c r="B5" s="392" t="s">
        <v>4757</v>
      </c>
      <c r="C5" s="392" t="s">
        <v>4768</v>
      </c>
      <c r="D5" s="392" t="s">
        <v>4769</v>
      </c>
      <c r="E5" s="392" t="s">
        <v>4770</v>
      </c>
      <c r="F5" s="392" t="s">
        <v>4771</v>
      </c>
      <c r="G5" s="392" t="s">
        <v>4772</v>
      </c>
      <c r="H5" s="392" t="s">
        <v>4773</v>
      </c>
      <c r="I5" s="392" t="s">
        <v>4774</v>
      </c>
      <c r="J5" s="392" t="s">
        <v>4775</v>
      </c>
      <c r="K5" s="393" t="s">
        <v>4776</v>
      </c>
      <c r="L5" s="392"/>
      <c r="M5" s="392"/>
      <c r="N5" s="392"/>
      <c r="O5" s="392"/>
      <c r="P5" s="392"/>
      <c r="Q5" s="392"/>
      <c r="R5" s="392" t="s">
        <v>631</v>
      </c>
      <c r="S5" s="392" t="s">
        <v>1475</v>
      </c>
      <c r="T5" s="392"/>
      <c r="U5" s="392"/>
      <c r="V5" s="392" t="s">
        <v>4777</v>
      </c>
      <c r="W5" s="392"/>
      <c r="X5" s="392"/>
      <c r="Y5" s="392"/>
      <c r="Z5" s="392"/>
      <c r="AA5" s="392"/>
      <c r="AB5" s="392"/>
      <c r="AC5" s="392"/>
      <c r="AD5" s="393"/>
    </row>
    <row r="6" spans="1:30" s="50" customFormat="1" ht="213.75">
      <c r="A6" s="392" t="s">
        <v>4756</v>
      </c>
      <c r="B6" s="392" t="s">
        <v>241</v>
      </c>
      <c r="C6" s="392" t="s">
        <v>4778</v>
      </c>
      <c r="D6" s="392" t="s">
        <v>4779</v>
      </c>
      <c r="E6" s="392" t="s">
        <v>4780</v>
      </c>
      <c r="F6" s="392" t="s">
        <v>4781</v>
      </c>
      <c r="G6" s="392" t="s">
        <v>4782</v>
      </c>
      <c r="H6" s="392" t="s">
        <v>4783</v>
      </c>
      <c r="I6" s="392" t="s">
        <v>4784</v>
      </c>
      <c r="J6" s="392" t="str">
        <f>HYPERLINK("#", "http://www.ach.or.jp/(日本語）")</f>
        <v>http://www.ach.or.jp/(日本語）</v>
      </c>
      <c r="K6" s="393" t="s">
        <v>4785</v>
      </c>
      <c r="L6" s="393" t="s">
        <v>4786</v>
      </c>
      <c r="M6" s="392" t="s">
        <v>2985</v>
      </c>
      <c r="N6" s="392" t="s">
        <v>487</v>
      </c>
      <c r="O6" s="392" t="s">
        <v>487</v>
      </c>
      <c r="P6" s="392"/>
      <c r="Q6" s="392"/>
      <c r="R6" s="392" t="s">
        <v>572</v>
      </c>
      <c r="S6" s="392" t="s">
        <v>490</v>
      </c>
      <c r="T6" s="392" t="s">
        <v>4766</v>
      </c>
      <c r="U6" s="392"/>
      <c r="V6" s="392"/>
      <c r="W6" s="392"/>
      <c r="X6" s="392"/>
      <c r="Y6" s="392"/>
      <c r="Z6" s="392"/>
      <c r="AA6" s="392"/>
      <c r="AB6" s="392"/>
      <c r="AC6" s="392" t="s">
        <v>487</v>
      </c>
      <c r="AD6" s="393" t="s">
        <v>4787</v>
      </c>
    </row>
    <row r="7" spans="1:30" s="50" customFormat="1" ht="42.75">
      <c r="A7" s="392" t="s">
        <v>4746</v>
      </c>
      <c r="B7" s="392" t="s">
        <v>277</v>
      </c>
      <c r="C7" s="392" t="s">
        <v>4788</v>
      </c>
      <c r="D7" s="392" t="s">
        <v>4789</v>
      </c>
      <c r="E7" s="392" t="s">
        <v>4790</v>
      </c>
      <c r="F7" s="392" t="s">
        <v>4791</v>
      </c>
      <c r="G7" s="392" t="s">
        <v>4792</v>
      </c>
      <c r="H7" s="392" t="s">
        <v>4793</v>
      </c>
      <c r="I7" s="392" t="s">
        <v>4794</v>
      </c>
      <c r="J7" s="392" t="str">
        <f>HYPERLINK("#", "http://shalorm.or.jp/
（日本語）")</f>
        <v>http://shalorm.or.jp/
（日本語）</v>
      </c>
      <c r="K7" s="393" t="s">
        <v>4795</v>
      </c>
      <c r="L7" s="392"/>
      <c r="M7" s="392"/>
      <c r="N7" s="392"/>
      <c r="O7" s="392"/>
      <c r="P7" s="392"/>
      <c r="Q7" s="392"/>
      <c r="R7" s="392" t="s">
        <v>631</v>
      </c>
      <c r="S7" s="392" t="s">
        <v>490</v>
      </c>
      <c r="T7" s="392" t="s">
        <v>4766</v>
      </c>
      <c r="U7" s="392"/>
      <c r="V7" s="392"/>
      <c r="W7" s="392"/>
      <c r="X7" s="392"/>
      <c r="Y7" s="392"/>
      <c r="Z7" s="392"/>
      <c r="AA7" s="392"/>
      <c r="AB7" s="392"/>
      <c r="AC7" s="392"/>
      <c r="AD7" s="393"/>
    </row>
    <row r="8" spans="1:30" s="50" customFormat="1" ht="128.25">
      <c r="A8" s="392" t="s">
        <v>4756</v>
      </c>
      <c r="B8" s="392" t="s">
        <v>4757</v>
      </c>
      <c r="C8" s="392" t="s">
        <v>4796</v>
      </c>
      <c r="D8" s="392" t="s">
        <v>4797</v>
      </c>
      <c r="E8" s="392" t="s">
        <v>4798</v>
      </c>
      <c r="F8" s="392" t="s">
        <v>4799</v>
      </c>
      <c r="G8" s="392" t="s">
        <v>4800</v>
      </c>
      <c r="H8" s="392" t="s">
        <v>4801</v>
      </c>
      <c r="I8" s="392" t="s">
        <v>4802</v>
      </c>
      <c r="J8" s="392" t="str">
        <f>HYPERLINK("#", "http://www.ims.gr.jp/fujimisougou/ (日本語)")</f>
        <v>http://www.ims.gr.jp/fujimisougou/ (日本語)</v>
      </c>
      <c r="K8" s="393" t="s">
        <v>4803</v>
      </c>
      <c r="L8" s="393" t="s">
        <v>503</v>
      </c>
      <c r="M8" s="392"/>
      <c r="N8" s="392"/>
      <c r="O8" s="392"/>
      <c r="P8" s="392"/>
      <c r="Q8" s="392"/>
      <c r="R8" s="392"/>
      <c r="S8" s="392" t="s">
        <v>490</v>
      </c>
      <c r="T8" s="392" t="s">
        <v>4766</v>
      </c>
      <c r="U8" s="392"/>
      <c r="V8" s="392"/>
      <c r="W8" s="392"/>
      <c r="X8" s="392"/>
      <c r="Y8" s="392"/>
      <c r="Z8" s="392"/>
      <c r="AA8" s="392"/>
      <c r="AB8" s="392"/>
      <c r="AC8" s="392"/>
      <c r="AD8" s="393"/>
    </row>
    <row r="9" spans="1:30" s="50" customFormat="1" ht="42.75">
      <c r="A9" s="392" t="s">
        <v>4746</v>
      </c>
      <c r="B9" s="392" t="s">
        <v>4804</v>
      </c>
      <c r="C9" s="392" t="s">
        <v>4805</v>
      </c>
      <c r="D9" s="392" t="s">
        <v>4806</v>
      </c>
      <c r="E9" s="392" t="s">
        <v>4807</v>
      </c>
      <c r="F9" s="392" t="s">
        <v>4808</v>
      </c>
      <c r="G9" s="392" t="s">
        <v>4809</v>
      </c>
      <c r="H9" s="392" t="s">
        <v>4810</v>
      </c>
      <c r="I9" s="392" t="s">
        <v>4811</v>
      </c>
      <c r="J9" s="392" t="str">
        <f>HYPERLINK("#", "http://www.nishiohmiya-hp.com/（日本語）")</f>
        <v>http://www.nishiohmiya-hp.com/（日本語）</v>
      </c>
      <c r="K9" s="393" t="s">
        <v>4812</v>
      </c>
      <c r="L9" s="392"/>
      <c r="M9" s="392"/>
      <c r="N9" s="392"/>
      <c r="O9" s="392"/>
      <c r="P9" s="392"/>
      <c r="Q9" s="392"/>
      <c r="R9" s="392"/>
      <c r="S9" s="392" t="s">
        <v>490</v>
      </c>
      <c r="T9" s="392" t="s">
        <v>4766</v>
      </c>
      <c r="U9" s="392"/>
      <c r="V9" s="392"/>
      <c r="W9" s="392"/>
      <c r="X9" s="392"/>
      <c r="Y9" s="392"/>
      <c r="Z9" s="392"/>
      <c r="AA9" s="392"/>
      <c r="AB9" s="392"/>
      <c r="AC9" s="392"/>
      <c r="AD9" s="393"/>
    </row>
    <row r="10" spans="1:30" s="50" customFormat="1" ht="57">
      <c r="A10" s="392" t="s">
        <v>4756</v>
      </c>
      <c r="B10" s="392" t="s">
        <v>199</v>
      </c>
      <c r="C10" s="392" t="s">
        <v>4813</v>
      </c>
      <c r="D10" s="392" t="s">
        <v>4814</v>
      </c>
      <c r="E10" s="392" t="s">
        <v>4815</v>
      </c>
      <c r="F10" s="392" t="s">
        <v>4816</v>
      </c>
      <c r="G10" s="392" t="s">
        <v>4817</v>
      </c>
      <c r="H10" s="392" t="s">
        <v>4818</v>
      </c>
      <c r="I10" s="392" t="s">
        <v>4819</v>
      </c>
      <c r="J10" s="392" t="str">
        <f>HYPERLINK("#", "http://www.kawakubo-hospital.com (日本語)")</f>
        <v>http://www.kawakubo-hospital.com (日本語)</v>
      </c>
      <c r="K10" s="393" t="s">
        <v>4820</v>
      </c>
      <c r="L10" s="392" t="s">
        <v>2564</v>
      </c>
      <c r="M10" s="392"/>
      <c r="N10" s="392"/>
      <c r="O10" s="392"/>
      <c r="P10" s="392"/>
      <c r="Q10" s="392"/>
      <c r="R10" s="392"/>
      <c r="S10" s="392" t="s">
        <v>490</v>
      </c>
      <c r="T10" s="392" t="s">
        <v>4766</v>
      </c>
      <c r="U10" s="392"/>
      <c r="V10" s="392"/>
      <c r="W10" s="392"/>
      <c r="X10" s="392"/>
      <c r="Y10" s="392"/>
      <c r="Z10" s="392"/>
      <c r="AA10" s="392"/>
      <c r="AB10" s="392"/>
      <c r="AC10" s="392"/>
      <c r="AD10" s="393"/>
    </row>
    <row r="11" spans="1:30" s="50" customFormat="1" ht="71.25">
      <c r="A11" s="392" t="s">
        <v>4746</v>
      </c>
      <c r="B11" s="392" t="s">
        <v>4821</v>
      </c>
      <c r="C11" s="392" t="s">
        <v>4822</v>
      </c>
      <c r="D11" s="392" t="s">
        <v>4823</v>
      </c>
      <c r="E11" s="392" t="s">
        <v>4824</v>
      </c>
      <c r="F11" s="392" t="s">
        <v>4825</v>
      </c>
      <c r="G11" s="392" t="s">
        <v>4826</v>
      </c>
      <c r="H11" s="392" t="s">
        <v>4827</v>
      </c>
      <c r="I11" s="392" t="s">
        <v>4828</v>
      </c>
      <c r="J11" s="392" t="str">
        <f>HYPERLINK("#", "http://www.kan-etsu-hp.ne.jp/ (日本語)")</f>
        <v>http://www.kan-etsu-hp.ne.jp/ (日本語)</v>
      </c>
      <c r="K11" s="393" t="s">
        <v>4829</v>
      </c>
      <c r="L11" s="393" t="s">
        <v>4830</v>
      </c>
      <c r="M11" s="392"/>
      <c r="N11" s="392"/>
      <c r="O11" s="392"/>
      <c r="P11" s="392"/>
      <c r="Q11" s="392"/>
      <c r="R11" s="392"/>
      <c r="S11" s="392" t="s">
        <v>490</v>
      </c>
      <c r="T11" s="392" t="s">
        <v>4766</v>
      </c>
      <c r="U11" s="392"/>
      <c r="V11" s="392"/>
      <c r="W11" s="392"/>
      <c r="X11" s="392"/>
      <c r="Y11" s="392"/>
      <c r="Z11" s="392"/>
      <c r="AA11" s="392"/>
      <c r="AB11" s="392"/>
      <c r="AC11" s="392"/>
      <c r="AD11" s="393"/>
    </row>
    <row r="12" spans="1:30" s="50" customFormat="1" ht="57">
      <c r="A12" s="392" t="s">
        <v>4756</v>
      </c>
      <c r="B12" s="392" t="s">
        <v>4831</v>
      </c>
      <c r="C12" s="392" t="s">
        <v>4832</v>
      </c>
      <c r="D12" s="392" t="s">
        <v>4833</v>
      </c>
      <c r="E12" s="392" t="s">
        <v>4834</v>
      </c>
      <c r="F12" s="392" t="s">
        <v>4835</v>
      </c>
      <c r="G12" s="392" t="s">
        <v>4836</v>
      </c>
      <c r="H12" s="392" t="s">
        <v>4837</v>
      </c>
      <c r="I12" s="392" t="s">
        <v>4838</v>
      </c>
      <c r="J12" s="392" t="str">
        <f>HYPERLINK("#", "http://www.kikuchi-hosp.or.jp/")</f>
        <v>http://www.kikuchi-hosp.or.jp/</v>
      </c>
      <c r="K12" s="393" t="s">
        <v>4839</v>
      </c>
      <c r="L12" s="392"/>
      <c r="M12" s="392"/>
      <c r="N12" s="392"/>
      <c r="O12" s="392"/>
      <c r="P12" s="392"/>
      <c r="Q12" s="392"/>
      <c r="R12" s="392" t="s">
        <v>631</v>
      </c>
      <c r="S12" s="392" t="s">
        <v>490</v>
      </c>
      <c r="T12" s="392"/>
      <c r="U12" s="392"/>
      <c r="V12" s="392"/>
      <c r="W12" s="392"/>
      <c r="X12" s="392"/>
      <c r="Y12" s="392"/>
      <c r="Z12" s="392"/>
      <c r="AA12" s="392"/>
      <c r="AB12" s="392"/>
      <c r="AC12" s="392"/>
      <c r="AD12" s="393"/>
    </row>
    <row r="13" spans="1:30" s="50" customFormat="1" ht="85.5">
      <c r="A13" s="392" t="s">
        <v>4746</v>
      </c>
      <c r="B13" s="392" t="s">
        <v>58</v>
      </c>
      <c r="C13" s="392" t="s">
        <v>4840</v>
      </c>
      <c r="D13" s="392" t="s">
        <v>4841</v>
      </c>
      <c r="E13" s="392" t="s">
        <v>4842</v>
      </c>
      <c r="F13" s="392" t="s">
        <v>4843</v>
      </c>
      <c r="G13" s="392" t="s">
        <v>4844</v>
      </c>
      <c r="H13" s="392" t="s">
        <v>4845</v>
      </c>
      <c r="I13" s="392" t="s">
        <v>4846</v>
      </c>
      <c r="J13" s="392" t="s">
        <v>4847</v>
      </c>
      <c r="K13" s="393" t="s">
        <v>4848</v>
      </c>
      <c r="L13" s="393" t="s">
        <v>4849</v>
      </c>
      <c r="M13" s="393" t="s">
        <v>4850</v>
      </c>
      <c r="N13" s="392"/>
      <c r="O13" s="392"/>
      <c r="P13" s="392"/>
      <c r="Q13" s="392"/>
      <c r="R13" s="392" t="s">
        <v>631</v>
      </c>
      <c r="S13" s="392" t="s">
        <v>490</v>
      </c>
      <c r="T13" s="392" t="s">
        <v>4766</v>
      </c>
      <c r="U13" s="392"/>
      <c r="V13" s="392"/>
      <c r="W13" s="392"/>
      <c r="X13" s="392"/>
      <c r="Y13" s="392"/>
      <c r="Z13" s="392"/>
      <c r="AA13" s="392"/>
      <c r="AB13" s="392"/>
      <c r="AC13" s="392" t="s">
        <v>487</v>
      </c>
      <c r="AD13" s="393" t="s">
        <v>4851</v>
      </c>
    </row>
    <row r="14" spans="1:30" s="50" customFormat="1" ht="71.25">
      <c r="A14" s="392" t="s">
        <v>4756</v>
      </c>
      <c r="B14" s="392" t="s">
        <v>4821</v>
      </c>
      <c r="C14" s="392" t="s">
        <v>4852</v>
      </c>
      <c r="D14" s="392" t="s">
        <v>4853</v>
      </c>
      <c r="E14" s="392" t="s">
        <v>4854</v>
      </c>
      <c r="F14" s="392" t="s">
        <v>4855</v>
      </c>
      <c r="G14" s="392" t="s">
        <v>4856</v>
      </c>
      <c r="H14" s="392" t="s">
        <v>4857</v>
      </c>
      <c r="I14" s="392" t="s">
        <v>4858</v>
      </c>
      <c r="J14" s="392" t="str">
        <f>HYPERLINK("#", "http://www.ikebukuro.jp/")</f>
        <v>http://www.ikebukuro.jp/</v>
      </c>
      <c r="K14" s="393" t="s">
        <v>4859</v>
      </c>
      <c r="L14" s="393" t="s">
        <v>4860</v>
      </c>
      <c r="M14" s="392"/>
      <c r="N14" s="392"/>
      <c r="O14" s="392"/>
      <c r="P14" s="392"/>
      <c r="Q14" s="392"/>
      <c r="R14" s="392"/>
      <c r="S14" s="392" t="s">
        <v>490</v>
      </c>
      <c r="T14" s="392" t="s">
        <v>4766</v>
      </c>
      <c r="U14" s="392"/>
      <c r="V14" s="392"/>
      <c r="W14" s="392"/>
      <c r="X14" s="392"/>
      <c r="Y14" s="392"/>
      <c r="Z14" s="392"/>
      <c r="AA14" s="392"/>
      <c r="AB14" s="392"/>
      <c r="AC14" s="392"/>
      <c r="AD14" s="393"/>
    </row>
    <row r="15" spans="1:30" s="50" customFormat="1" ht="42.75">
      <c r="A15" s="392" t="s">
        <v>4746</v>
      </c>
      <c r="B15" s="392" t="s">
        <v>330</v>
      </c>
      <c r="C15" s="392" t="s">
        <v>4861</v>
      </c>
      <c r="D15" s="392" t="s">
        <v>4862</v>
      </c>
      <c r="E15" s="392" t="s">
        <v>4863</v>
      </c>
      <c r="F15" s="392" t="s">
        <v>4864</v>
      </c>
      <c r="G15" s="392" t="s">
        <v>4865</v>
      </c>
      <c r="H15" s="392" t="s">
        <v>4866</v>
      </c>
      <c r="I15" s="392" t="s">
        <v>4867</v>
      </c>
      <c r="J15" s="392" t="str">
        <f>HYPERLINK("#", "http://www.nakada-hp.com/ (日本語)")</f>
        <v>http://www.nakada-hp.com/ (日本語)</v>
      </c>
      <c r="K15" s="393" t="s">
        <v>4868</v>
      </c>
      <c r="L15" s="392" t="s">
        <v>2564</v>
      </c>
      <c r="M15" s="392"/>
      <c r="N15" s="392"/>
      <c r="O15" s="392"/>
      <c r="P15" s="392"/>
      <c r="Q15" s="392"/>
      <c r="R15" s="392"/>
      <c r="S15" s="392" t="s">
        <v>490</v>
      </c>
      <c r="T15" s="392" t="s">
        <v>4766</v>
      </c>
      <c r="U15" s="392"/>
      <c r="V15" s="392"/>
      <c r="W15" s="392"/>
      <c r="X15" s="392"/>
      <c r="Y15" s="392"/>
      <c r="Z15" s="392"/>
      <c r="AA15" s="392"/>
      <c r="AB15" s="392"/>
      <c r="AC15" s="392"/>
      <c r="AD15" s="393"/>
    </row>
    <row r="16" spans="1:30" s="50" customFormat="1" ht="28.5">
      <c r="A16" s="392" t="s">
        <v>4756</v>
      </c>
      <c r="B16" s="392" t="s">
        <v>4831</v>
      </c>
      <c r="C16" s="392" t="s">
        <v>4869</v>
      </c>
      <c r="D16" s="392" t="s">
        <v>4870</v>
      </c>
      <c r="E16" s="392" t="s">
        <v>4871</v>
      </c>
      <c r="F16" s="392" t="s">
        <v>4872</v>
      </c>
      <c r="G16" s="392" t="s">
        <v>4873</v>
      </c>
      <c r="H16" s="392" t="s">
        <v>4874</v>
      </c>
      <c r="I16" s="392" t="s">
        <v>4875</v>
      </c>
      <c r="J16" s="392" t="str">
        <f>HYPERLINK("#", "http://www.sasaki-hp.or.jp/ (日本語)")</f>
        <v>http://www.sasaki-hp.or.jp/ (日本語)</v>
      </c>
      <c r="K16" s="393" t="s">
        <v>4876</v>
      </c>
      <c r="L16" s="392"/>
      <c r="M16" s="392"/>
      <c r="N16" s="392"/>
      <c r="O16" s="392"/>
      <c r="P16" s="392"/>
      <c r="Q16" s="392"/>
      <c r="R16" s="392"/>
      <c r="S16" s="392" t="s">
        <v>490</v>
      </c>
      <c r="T16" s="392" t="s">
        <v>4766</v>
      </c>
      <c r="U16" s="392"/>
      <c r="V16" s="392"/>
      <c r="W16" s="392"/>
      <c r="X16" s="392"/>
      <c r="Y16" s="392"/>
      <c r="Z16" s="392"/>
      <c r="AA16" s="392"/>
      <c r="AB16" s="392"/>
      <c r="AC16" s="392"/>
      <c r="AD16" s="393"/>
    </row>
    <row r="17" spans="1:30" s="50" customFormat="1" ht="128.25">
      <c r="A17" s="392" t="s">
        <v>4746</v>
      </c>
      <c r="B17" s="392" t="s">
        <v>4757</v>
      </c>
      <c r="C17" s="392" t="s">
        <v>4877</v>
      </c>
      <c r="D17" s="392" t="s">
        <v>4878</v>
      </c>
      <c r="E17" s="392" t="s">
        <v>4879</v>
      </c>
      <c r="F17" s="392" t="s">
        <v>4880</v>
      </c>
      <c r="G17" s="392" t="s">
        <v>4881</v>
      </c>
      <c r="H17" s="392" t="s">
        <v>4882</v>
      </c>
      <c r="I17" s="392" t="s">
        <v>4883</v>
      </c>
      <c r="J17" s="392" t="str">
        <f>HYPERLINK("#", "http://www.ims.gr.jp/miyoshisougou/ (日本語)")</f>
        <v>http://www.ims.gr.jp/miyoshisougou/ (日本語)</v>
      </c>
      <c r="K17" s="393" t="s">
        <v>4884</v>
      </c>
      <c r="L17" s="393" t="s">
        <v>4885</v>
      </c>
      <c r="M17" s="392"/>
      <c r="N17" s="392"/>
      <c r="O17" s="392"/>
      <c r="P17" s="392"/>
      <c r="Q17" s="392"/>
      <c r="R17" s="392"/>
      <c r="S17" s="392" t="s">
        <v>490</v>
      </c>
      <c r="T17" s="392" t="s">
        <v>4766</v>
      </c>
      <c r="U17" s="392"/>
      <c r="V17" s="392"/>
      <c r="W17" s="392"/>
      <c r="X17" s="392"/>
      <c r="Y17" s="392"/>
      <c r="Z17" s="392"/>
      <c r="AA17" s="392"/>
      <c r="AB17" s="392"/>
      <c r="AC17" s="392"/>
      <c r="AD17" s="393"/>
    </row>
    <row r="18" spans="1:30" s="50" customFormat="1" ht="87" customHeight="1">
      <c r="A18" s="392" t="s">
        <v>4756</v>
      </c>
      <c r="B18" s="392" t="s">
        <v>4886</v>
      </c>
      <c r="C18" s="392" t="s">
        <v>4887</v>
      </c>
      <c r="D18" s="392" t="s">
        <v>4888</v>
      </c>
      <c r="E18" s="392" t="s">
        <v>4889</v>
      </c>
      <c r="F18" s="392" t="s">
        <v>4890</v>
      </c>
      <c r="G18" s="392" t="s">
        <v>4891</v>
      </c>
      <c r="H18" s="392" t="s">
        <v>4892</v>
      </c>
      <c r="I18" s="392" t="s">
        <v>4893</v>
      </c>
      <c r="J18" s="392" t="str">
        <f>HYPERLINK("#", "https://scghp.jp/emergency/index.html(日本語)")</f>
        <v>https://scghp.jp/emergency/index.html(日本語)</v>
      </c>
      <c r="K18" s="393" t="s">
        <v>4894</v>
      </c>
      <c r="L18" s="393" t="s">
        <v>4895</v>
      </c>
      <c r="M18" s="392"/>
      <c r="N18" s="392"/>
      <c r="O18" s="392"/>
      <c r="P18" s="392"/>
      <c r="Q18" s="392"/>
      <c r="R18" s="392" t="s">
        <v>631</v>
      </c>
      <c r="S18" s="392" t="s">
        <v>490</v>
      </c>
      <c r="T18" s="392" t="s">
        <v>4766</v>
      </c>
      <c r="U18" s="392"/>
      <c r="V18" s="392"/>
      <c r="W18" s="392" t="s">
        <v>487</v>
      </c>
      <c r="X18" s="392" t="s">
        <v>4896</v>
      </c>
      <c r="Y18" s="392"/>
      <c r="Z18" s="392"/>
      <c r="AA18" s="392"/>
      <c r="AB18" s="392"/>
      <c r="AC18" s="392" t="s">
        <v>487</v>
      </c>
      <c r="AD18" s="393" t="s">
        <v>4896</v>
      </c>
    </row>
    <row r="19" spans="1:30" s="50" customFormat="1" ht="28.5">
      <c r="A19" s="392" t="s">
        <v>4746</v>
      </c>
      <c r="B19" s="392" t="s">
        <v>4886</v>
      </c>
      <c r="C19" s="392" t="s">
        <v>4897</v>
      </c>
      <c r="D19" s="392" t="s">
        <v>4898</v>
      </c>
      <c r="E19" s="392" t="s">
        <v>4899</v>
      </c>
      <c r="F19" s="392" t="s">
        <v>4900</v>
      </c>
      <c r="G19" s="392" t="s">
        <v>4901</v>
      </c>
      <c r="H19" s="392" t="s">
        <v>4902</v>
      </c>
      <c r="I19" s="392" t="s">
        <v>4903</v>
      </c>
      <c r="J19" s="392" t="str">
        <f>HYPERLINK("#", "http://www.kuki-med.jp/ (日本語)")</f>
        <v>http://www.kuki-med.jp/ (日本語)</v>
      </c>
      <c r="K19" s="393" t="s">
        <v>4904</v>
      </c>
      <c r="L19" s="392" t="s">
        <v>4905</v>
      </c>
      <c r="M19" s="392"/>
      <c r="N19" s="392"/>
      <c r="O19" s="392"/>
      <c r="P19" s="392"/>
      <c r="Q19" s="392"/>
      <c r="R19" s="392"/>
      <c r="S19" s="392" t="s">
        <v>4906</v>
      </c>
      <c r="T19" s="392" t="s">
        <v>4766</v>
      </c>
      <c r="U19" s="392"/>
      <c r="V19" s="392"/>
      <c r="W19" s="392"/>
      <c r="X19" s="392"/>
      <c r="Y19" s="392"/>
      <c r="Z19" s="392"/>
      <c r="AA19" s="392"/>
      <c r="AB19" s="392"/>
      <c r="AC19" s="392"/>
      <c r="AD19" s="393"/>
    </row>
    <row r="20" spans="1:30" s="50" customFormat="1" ht="20.100000000000001" customHeight="1">
      <c r="A20" s="392" t="s">
        <v>4756</v>
      </c>
      <c r="B20" s="392" t="s">
        <v>4804</v>
      </c>
      <c r="C20" s="392" t="s">
        <v>4907</v>
      </c>
      <c r="D20" s="392" t="s">
        <v>4908</v>
      </c>
      <c r="E20" s="392" t="s">
        <v>4909</v>
      </c>
      <c r="F20" s="392" t="s">
        <v>4910</v>
      </c>
      <c r="G20" s="392" t="s">
        <v>4911</v>
      </c>
      <c r="H20" s="392" t="s">
        <v>4912</v>
      </c>
      <c r="I20" s="392" t="s">
        <v>4913</v>
      </c>
      <c r="J20" s="392" t="str">
        <f>HYPERLINK("#", "http://www.ocgh.jp/ (日本語)")</f>
        <v>http://www.ocgh.jp/ (日本語)</v>
      </c>
      <c r="K20" s="393" t="s">
        <v>1010</v>
      </c>
      <c r="L20" s="392" t="s">
        <v>802</v>
      </c>
      <c r="M20" s="392"/>
      <c r="N20" s="392"/>
      <c r="O20" s="392"/>
      <c r="P20" s="392"/>
      <c r="Q20" s="392"/>
      <c r="R20" s="392"/>
      <c r="S20" s="392" t="s">
        <v>490</v>
      </c>
      <c r="T20" s="392" t="s">
        <v>4766</v>
      </c>
      <c r="U20" s="392"/>
      <c r="V20" s="392"/>
      <c r="W20" s="392"/>
      <c r="X20" s="392"/>
      <c r="Y20" s="392"/>
      <c r="Z20" s="392"/>
      <c r="AA20" s="392"/>
      <c r="AB20" s="392"/>
      <c r="AC20" s="392"/>
      <c r="AD20" s="393"/>
    </row>
    <row r="21" spans="1:30" s="50" customFormat="1" ht="20.100000000000001" customHeight="1">
      <c r="A21" s="392" t="s">
        <v>4746</v>
      </c>
      <c r="B21" s="392" t="s">
        <v>305</v>
      </c>
      <c r="C21" s="392" t="s">
        <v>4914</v>
      </c>
      <c r="D21" s="392" t="s">
        <v>4915</v>
      </c>
      <c r="E21" s="392" t="s">
        <v>4916</v>
      </c>
      <c r="F21" s="392" t="s">
        <v>4917</v>
      </c>
      <c r="G21" s="392" t="s">
        <v>4918</v>
      </c>
      <c r="H21" s="392" t="s">
        <v>4919</v>
      </c>
      <c r="I21" s="392" t="s">
        <v>4920</v>
      </c>
      <c r="J21" s="392" t="str">
        <f>HYPERLINK("#", "http://www.auen.jp（日本語）")</f>
        <v>http://www.auen.jp（日本語）</v>
      </c>
      <c r="K21" s="393" t="s">
        <v>4921</v>
      </c>
      <c r="L21" s="392" t="s">
        <v>4922</v>
      </c>
      <c r="M21" s="392"/>
      <c r="N21" s="392"/>
      <c r="O21" s="392"/>
      <c r="P21" s="392"/>
      <c r="Q21" s="392"/>
      <c r="R21" s="392" t="s">
        <v>631</v>
      </c>
      <c r="S21" s="392" t="s">
        <v>1475</v>
      </c>
      <c r="T21" s="392"/>
      <c r="U21" s="392"/>
      <c r="V21" s="392" t="s">
        <v>1396</v>
      </c>
      <c r="W21" s="392"/>
      <c r="X21" s="392"/>
      <c r="Y21" s="392" t="s">
        <v>487</v>
      </c>
      <c r="Z21" s="392" t="s">
        <v>4923</v>
      </c>
      <c r="AA21" s="392"/>
      <c r="AB21" s="392"/>
      <c r="AC21" s="392" t="s">
        <v>487</v>
      </c>
      <c r="AD21" s="393" t="s">
        <v>4924</v>
      </c>
    </row>
    <row r="22" spans="1:30" s="50" customFormat="1" ht="71.25">
      <c r="A22" s="392" t="s">
        <v>4756</v>
      </c>
      <c r="B22" s="392" t="s">
        <v>4821</v>
      </c>
      <c r="C22" s="392" t="s">
        <v>4925</v>
      </c>
      <c r="D22" s="392" t="s">
        <v>4926</v>
      </c>
      <c r="E22" s="392" t="s">
        <v>4927</v>
      </c>
      <c r="F22" s="392" t="s">
        <v>4928</v>
      </c>
      <c r="G22" s="392" t="s">
        <v>4929</v>
      </c>
      <c r="H22" s="392" t="s">
        <v>4930</v>
      </c>
      <c r="I22" s="392" t="s">
        <v>4931</v>
      </c>
      <c r="J22" s="392" t="str">
        <f>HYPERLINK("#", "http://www.ogawa.jrc.or.jp/ (日本語)")</f>
        <v>http://www.ogawa.jrc.or.jp/ (日本語)</v>
      </c>
      <c r="K22" s="393" t="s">
        <v>4932</v>
      </c>
      <c r="L22" s="393" t="s">
        <v>802</v>
      </c>
      <c r="M22" s="392"/>
      <c r="N22" s="392"/>
      <c r="O22" s="392"/>
      <c r="P22" s="392"/>
      <c r="Q22" s="392"/>
      <c r="R22" s="392" t="s">
        <v>489</v>
      </c>
      <c r="S22" s="392" t="s">
        <v>490</v>
      </c>
      <c r="T22" s="392" t="s">
        <v>4766</v>
      </c>
      <c r="U22" s="392"/>
      <c r="V22" s="392"/>
      <c r="W22" s="392"/>
      <c r="X22" s="392"/>
      <c r="Y22" s="392"/>
      <c r="Z22" s="392"/>
      <c r="AA22" s="392"/>
      <c r="AB22" s="392"/>
      <c r="AC22" s="392"/>
      <c r="AD22" s="393"/>
    </row>
    <row r="23" spans="1:30" s="50" customFormat="1" ht="63" customHeight="1">
      <c r="A23" s="392" t="s">
        <v>4746</v>
      </c>
      <c r="B23" s="392" t="s">
        <v>152</v>
      </c>
      <c r="C23" s="392" t="s">
        <v>4933</v>
      </c>
      <c r="D23" s="392" t="s">
        <v>4934</v>
      </c>
      <c r="E23" s="392" t="s">
        <v>4935</v>
      </c>
      <c r="F23" s="392" t="s">
        <v>4936</v>
      </c>
      <c r="G23" s="392" t="s">
        <v>4937</v>
      </c>
      <c r="H23" s="392" t="s">
        <v>4938</v>
      </c>
      <c r="I23" s="392" t="s">
        <v>4939</v>
      </c>
      <c r="J23" s="392" t="str">
        <f>HYPERLINK("#", "https://www.ims.gr.jp/ims_kasukabe/（日本語）")</f>
        <v>https://www.ims.gr.jp/ims_kasukabe/（日本語）</v>
      </c>
      <c r="K23" s="393" t="s">
        <v>4940</v>
      </c>
      <c r="L23" s="393" t="s">
        <v>4941</v>
      </c>
      <c r="M23" s="392"/>
      <c r="N23" s="392"/>
      <c r="O23" s="392"/>
      <c r="P23" s="392"/>
      <c r="Q23" s="392"/>
      <c r="R23" s="392" t="s">
        <v>631</v>
      </c>
      <c r="S23" s="392" t="s">
        <v>490</v>
      </c>
      <c r="T23" s="392" t="s">
        <v>1122</v>
      </c>
      <c r="U23" s="392"/>
      <c r="V23" s="392"/>
      <c r="W23" s="392"/>
      <c r="X23" s="392"/>
      <c r="Y23" s="392"/>
      <c r="Z23" s="392"/>
      <c r="AA23" s="392" t="s">
        <v>487</v>
      </c>
      <c r="AB23" s="392" t="s">
        <v>4942</v>
      </c>
      <c r="AC23" s="392"/>
      <c r="AD23" s="393"/>
    </row>
    <row r="24" spans="1:30" s="50" customFormat="1" ht="213.75">
      <c r="A24" s="392" t="s">
        <v>4756</v>
      </c>
      <c r="B24" s="392" t="s">
        <v>4757</v>
      </c>
      <c r="C24" s="392" t="s">
        <v>4943</v>
      </c>
      <c r="D24" s="392" t="s">
        <v>4944</v>
      </c>
      <c r="E24" s="392" t="s">
        <v>4945</v>
      </c>
      <c r="F24" s="392" t="s">
        <v>4946</v>
      </c>
      <c r="G24" s="392" t="s">
        <v>4947</v>
      </c>
      <c r="H24" s="392" t="s">
        <v>4948</v>
      </c>
      <c r="I24" s="392" t="s">
        <v>4949</v>
      </c>
      <c r="J24" s="392" t="str">
        <f>HYPERLINK("#", "http://www.kamifukuoka.or.jp/")</f>
        <v>http://www.kamifukuoka.or.jp/</v>
      </c>
      <c r="K24" s="393" t="s">
        <v>4950</v>
      </c>
      <c r="L24" s="392"/>
      <c r="M24" s="392"/>
      <c r="N24" s="392"/>
      <c r="O24" s="392"/>
      <c r="P24" s="392"/>
      <c r="Q24" s="392"/>
      <c r="R24" s="392" t="s">
        <v>489</v>
      </c>
      <c r="S24" s="392" t="s">
        <v>490</v>
      </c>
      <c r="T24" s="392" t="s">
        <v>4766</v>
      </c>
      <c r="U24" s="392"/>
      <c r="V24" s="392"/>
      <c r="W24" s="392"/>
      <c r="X24" s="392"/>
      <c r="Y24" s="392"/>
      <c r="Z24" s="392"/>
      <c r="AA24" s="392"/>
      <c r="AB24" s="392"/>
      <c r="AC24" s="392" t="s">
        <v>487</v>
      </c>
      <c r="AD24" s="393" t="s">
        <v>4951</v>
      </c>
    </row>
    <row r="25" spans="1:30" s="50" customFormat="1" ht="28.5">
      <c r="A25" s="392" t="s">
        <v>4746</v>
      </c>
      <c r="B25" s="392" t="s">
        <v>58</v>
      </c>
      <c r="C25" s="392" t="s">
        <v>4952</v>
      </c>
      <c r="D25" s="392" t="s">
        <v>4953</v>
      </c>
      <c r="E25" s="392" t="s">
        <v>4954</v>
      </c>
      <c r="F25" s="392" t="s">
        <v>4955</v>
      </c>
      <c r="G25" s="392" t="s">
        <v>4956</v>
      </c>
      <c r="H25" s="392" t="s">
        <v>4957</v>
      </c>
      <c r="I25" s="392" t="s">
        <v>4958</v>
      </c>
      <c r="J25" s="392" t="str">
        <f>HYPERLINK("#", "http://www.kheartlung.jp/")</f>
        <v>http://www.kheartlung.jp/</v>
      </c>
      <c r="K25" s="393" t="s">
        <v>4959</v>
      </c>
      <c r="L25" s="392" t="s">
        <v>4960</v>
      </c>
      <c r="M25" s="392"/>
      <c r="N25" s="392"/>
      <c r="O25" s="392"/>
      <c r="P25" s="392"/>
      <c r="Q25" s="392"/>
      <c r="R25" s="392" t="s">
        <v>489</v>
      </c>
      <c r="S25" s="392" t="s">
        <v>490</v>
      </c>
      <c r="T25" s="392" t="s">
        <v>4766</v>
      </c>
      <c r="U25" s="392"/>
      <c r="V25" s="392" t="s">
        <v>4961</v>
      </c>
      <c r="W25" s="392"/>
      <c r="X25" s="392" t="s">
        <v>4962</v>
      </c>
      <c r="Y25" s="392"/>
      <c r="Z25" s="392" t="s">
        <v>4962</v>
      </c>
      <c r="AA25" s="392"/>
      <c r="AB25" s="392"/>
      <c r="AC25" s="392"/>
      <c r="AD25" s="393"/>
    </row>
    <row r="26" spans="1:30" s="50" customFormat="1" ht="28.5">
      <c r="A26" s="392" t="s">
        <v>4756</v>
      </c>
      <c r="B26" s="392" t="s">
        <v>4831</v>
      </c>
      <c r="C26" s="392" t="s">
        <v>4963</v>
      </c>
      <c r="D26" s="392" t="s">
        <v>4964</v>
      </c>
      <c r="E26" s="392" t="s">
        <v>4965</v>
      </c>
      <c r="F26" s="392" t="s">
        <v>4966</v>
      </c>
      <c r="G26" s="392" t="s">
        <v>4967</v>
      </c>
      <c r="H26" s="392" t="s">
        <v>4968</v>
      </c>
      <c r="I26" s="392" t="s">
        <v>4969</v>
      </c>
      <c r="J26" s="392" t="str">
        <f>HYPERLINK("#", "http://www.kumagaya-hospital.coop/ (日本語)")</f>
        <v>http://www.kumagaya-hospital.coop/ (日本語)</v>
      </c>
      <c r="K26" s="393" t="s">
        <v>4970</v>
      </c>
      <c r="L26" s="392" t="s">
        <v>802</v>
      </c>
      <c r="M26" s="392"/>
      <c r="N26" s="392"/>
      <c r="O26" s="392"/>
      <c r="P26" s="392"/>
      <c r="Q26" s="392"/>
      <c r="R26" s="392"/>
      <c r="S26" s="392" t="s">
        <v>490</v>
      </c>
      <c r="T26" s="392" t="s">
        <v>4766</v>
      </c>
      <c r="U26" s="392"/>
      <c r="V26" s="392"/>
      <c r="W26" s="392"/>
      <c r="X26" s="392"/>
      <c r="Y26" s="392"/>
      <c r="Z26" s="392"/>
      <c r="AA26" s="392"/>
      <c r="AB26" s="392"/>
      <c r="AC26" s="392"/>
      <c r="AD26" s="393"/>
    </row>
    <row r="27" spans="1:30" s="50" customFormat="1" ht="72.75" customHeight="1">
      <c r="A27" s="392" t="s">
        <v>4746</v>
      </c>
      <c r="B27" s="392" t="s">
        <v>4831</v>
      </c>
      <c r="C27" s="392" t="s">
        <v>4971</v>
      </c>
      <c r="D27" s="392" t="s">
        <v>4972</v>
      </c>
      <c r="E27" s="392" t="s">
        <v>4973</v>
      </c>
      <c r="F27" s="392" t="s">
        <v>4974</v>
      </c>
      <c r="G27" s="392" t="s">
        <v>4975</v>
      </c>
      <c r="H27" s="392" t="s">
        <v>4976</v>
      </c>
      <c r="I27" s="392" t="s">
        <v>4977</v>
      </c>
      <c r="J27" s="392" t="str">
        <f>HYPERLINK("#", "https://www.kumasou.or.jp/（日本語）")</f>
        <v>https://www.kumasou.or.jp/（日本語）</v>
      </c>
      <c r="K27" s="393" t="s">
        <v>4978</v>
      </c>
      <c r="L27" s="393" t="s">
        <v>4979</v>
      </c>
      <c r="M27" s="392"/>
      <c r="N27" s="392"/>
      <c r="O27" s="392"/>
      <c r="P27" s="392"/>
      <c r="Q27" s="392"/>
      <c r="R27" s="392" t="s">
        <v>631</v>
      </c>
      <c r="S27" s="392" t="s">
        <v>490</v>
      </c>
      <c r="T27" s="392" t="s">
        <v>4766</v>
      </c>
      <c r="U27" s="392"/>
      <c r="V27" s="392"/>
      <c r="W27" s="392"/>
      <c r="X27" s="392"/>
      <c r="Y27" s="392"/>
      <c r="Z27" s="392"/>
      <c r="AA27" s="392"/>
      <c r="AB27" s="392"/>
      <c r="AC27" s="392"/>
      <c r="AD27" s="393" t="s">
        <v>4980</v>
      </c>
    </row>
    <row r="28" spans="1:30" s="50" customFormat="1" ht="114">
      <c r="A28" s="392" t="s">
        <v>4756</v>
      </c>
      <c r="B28" s="392" t="s">
        <v>4981</v>
      </c>
      <c r="C28" s="392" t="s">
        <v>4982</v>
      </c>
      <c r="D28" s="392" t="s">
        <v>4983</v>
      </c>
      <c r="E28" s="392" t="s">
        <v>4984</v>
      </c>
      <c r="F28" s="392" t="s">
        <v>4985</v>
      </c>
      <c r="G28" s="392" t="s">
        <v>4986</v>
      </c>
      <c r="H28" s="392" t="s">
        <v>4987</v>
      </c>
      <c r="I28" s="392" t="s">
        <v>4988</v>
      </c>
      <c r="J28" s="392" t="str">
        <f>HYPERLINK("#", "http://www.international.saitama-med.ac.jp/　（多言語へ変換可能）")</f>
        <v>http://www.international.saitama-med.ac.jp/　（多言語へ変換可能）</v>
      </c>
      <c r="K28" s="393" t="s">
        <v>4989</v>
      </c>
      <c r="L28" s="393" t="s">
        <v>4990</v>
      </c>
      <c r="M28" s="392"/>
      <c r="N28" s="392"/>
      <c r="O28" s="392" t="s">
        <v>487</v>
      </c>
      <c r="P28" s="392" t="s">
        <v>487</v>
      </c>
      <c r="Q28" s="392" t="s">
        <v>487</v>
      </c>
      <c r="R28" s="392" t="s">
        <v>572</v>
      </c>
      <c r="S28" s="392" t="s">
        <v>490</v>
      </c>
      <c r="T28" s="392" t="s">
        <v>4991</v>
      </c>
      <c r="U28" s="392" t="s">
        <v>487</v>
      </c>
      <c r="V28" s="392" t="s">
        <v>4992</v>
      </c>
      <c r="W28" s="392"/>
      <c r="X28" s="392"/>
      <c r="Y28" s="392"/>
      <c r="Z28" s="392"/>
      <c r="AA28" s="392" t="s">
        <v>487</v>
      </c>
      <c r="AB28" s="392"/>
      <c r="AC28" s="392"/>
      <c r="AD28" s="393"/>
    </row>
    <row r="29" spans="1:30" s="50" customFormat="1" ht="327.75">
      <c r="A29" s="392" t="s">
        <v>4746</v>
      </c>
      <c r="B29" s="392" t="s">
        <v>4821</v>
      </c>
      <c r="C29" s="392" t="s">
        <v>4993</v>
      </c>
      <c r="D29" s="392" t="s">
        <v>4994</v>
      </c>
      <c r="E29" s="392" t="s">
        <v>4995</v>
      </c>
      <c r="F29" s="392" t="s">
        <v>4996</v>
      </c>
      <c r="G29" s="392" t="s">
        <v>4997</v>
      </c>
      <c r="H29" s="392" t="s">
        <v>4998</v>
      </c>
      <c r="I29" s="392" t="s">
        <v>4999</v>
      </c>
      <c r="J29" s="392" t="str">
        <f>HYPERLINK("#", "http://www.kawagoe.saitama-med.ac.jp/")</f>
        <v>http://www.kawagoe.saitama-med.ac.jp/</v>
      </c>
      <c r="K29" s="393" t="s">
        <v>5000</v>
      </c>
      <c r="L29" s="393" t="s">
        <v>503</v>
      </c>
      <c r="M29" s="392"/>
      <c r="N29" s="392"/>
      <c r="O29" s="392" t="s">
        <v>487</v>
      </c>
      <c r="P29" s="392"/>
      <c r="Q29" s="392"/>
      <c r="R29" s="392" t="s">
        <v>572</v>
      </c>
      <c r="S29" s="392" t="s">
        <v>490</v>
      </c>
      <c r="T29" s="392" t="s">
        <v>4991</v>
      </c>
      <c r="U29" s="392"/>
      <c r="V29" s="392"/>
      <c r="W29" s="392"/>
      <c r="X29" s="392"/>
      <c r="Y29" s="392"/>
      <c r="Z29" s="392"/>
      <c r="AA29" s="392" t="s">
        <v>487</v>
      </c>
      <c r="AB29" s="392" t="s">
        <v>5001</v>
      </c>
      <c r="AC29" s="392" t="s">
        <v>487</v>
      </c>
      <c r="AD29" s="393" t="s">
        <v>5002</v>
      </c>
    </row>
    <row r="30" spans="1:30" s="50" customFormat="1" ht="213.75">
      <c r="A30" s="392" t="s">
        <v>4756</v>
      </c>
      <c r="B30" s="392" t="s">
        <v>4821</v>
      </c>
      <c r="C30" s="392" t="s">
        <v>5003</v>
      </c>
      <c r="D30" s="392" t="s">
        <v>5004</v>
      </c>
      <c r="E30" s="392" t="s">
        <v>5005</v>
      </c>
      <c r="F30" s="392" t="s">
        <v>5006</v>
      </c>
      <c r="G30" s="392" t="s">
        <v>5007</v>
      </c>
      <c r="H30" s="392" t="s">
        <v>5008</v>
      </c>
      <c r="I30" s="392" t="s">
        <v>5009</v>
      </c>
      <c r="J30" s="392" t="str">
        <f>HYPERLINK("#", "http://www.saitama-med.ac.jp/hospital/index.html　（日本語）　　　　　　　　　　　　　　　　　　　　　　　　　　　　　　　　　　　　　　　　　　　　　　　http://www.saitama-med.ac.jp/hospital/outline/english.html　（英語）")</f>
        <v>http://www.saitama-med.ac.jp/hospital/index.html　（日本語）　　　　　　　　　　　　　　　　　　　　　　　　　　　　　　　　　　　　　　　　　　　　　　　http://www.saitama-med.ac.jp/hospital/outline/english.html　（英語）</v>
      </c>
      <c r="K30" s="393" t="s">
        <v>4785</v>
      </c>
      <c r="L30" s="393" t="s">
        <v>5010</v>
      </c>
      <c r="M30" s="392"/>
      <c r="N30" s="392"/>
      <c r="O30" s="392" t="s">
        <v>487</v>
      </c>
      <c r="P30" s="392"/>
      <c r="Q30" s="392"/>
      <c r="R30" s="392" t="s">
        <v>572</v>
      </c>
      <c r="S30" s="392" t="s">
        <v>490</v>
      </c>
      <c r="T30" s="392" t="s">
        <v>4766</v>
      </c>
      <c r="U30" s="392"/>
      <c r="V30" s="392"/>
      <c r="W30" s="392"/>
      <c r="X30" s="392"/>
      <c r="Y30" s="392"/>
      <c r="Z30" s="392"/>
      <c r="AA30" s="392"/>
      <c r="AB30" s="392"/>
      <c r="AC30" s="392" t="s">
        <v>487</v>
      </c>
      <c r="AD30" s="393" t="s">
        <v>5011</v>
      </c>
    </row>
    <row r="31" spans="1:30" s="50" customFormat="1" ht="71.25">
      <c r="A31" s="392" t="s">
        <v>4746</v>
      </c>
      <c r="B31" s="392" t="s">
        <v>4831</v>
      </c>
      <c r="C31" s="392" t="s">
        <v>5012</v>
      </c>
      <c r="D31" s="392" t="s">
        <v>5013</v>
      </c>
      <c r="E31" s="392" t="s">
        <v>5014</v>
      </c>
      <c r="F31" s="392" t="s">
        <v>5015</v>
      </c>
      <c r="G31" s="392" t="s">
        <v>5016</v>
      </c>
      <c r="H31" s="392" t="s">
        <v>5017</v>
      </c>
      <c r="I31" s="392" t="s">
        <v>5018</v>
      </c>
      <c r="J31" s="392" t="str">
        <f>HYPERLINK("#", "http://www.jikei.or.jp/（日本語）")</f>
        <v>http://www.jikei.or.jp/（日本語）</v>
      </c>
      <c r="K31" s="393" t="s">
        <v>5019</v>
      </c>
      <c r="L31" s="393" t="s">
        <v>5020</v>
      </c>
      <c r="M31" s="392"/>
      <c r="N31" s="392"/>
      <c r="O31" s="392"/>
      <c r="P31" s="392"/>
      <c r="Q31" s="392"/>
      <c r="R31" s="392" t="s">
        <v>572</v>
      </c>
      <c r="S31" s="392" t="s">
        <v>490</v>
      </c>
      <c r="T31" s="392" t="s">
        <v>4766</v>
      </c>
      <c r="U31" s="392"/>
      <c r="V31" s="392"/>
      <c r="W31" s="392"/>
      <c r="X31" s="392"/>
      <c r="Y31" s="392"/>
      <c r="Z31" s="392"/>
      <c r="AA31" s="392"/>
      <c r="AB31" s="392"/>
      <c r="AC31" s="392" t="s">
        <v>487</v>
      </c>
      <c r="AD31" s="393" t="s">
        <v>5021</v>
      </c>
    </row>
    <row r="32" spans="1:30" s="50" customFormat="1" ht="128.25">
      <c r="A32" s="392" t="s">
        <v>4756</v>
      </c>
      <c r="B32" s="392" t="s">
        <v>4804</v>
      </c>
      <c r="C32" s="392" t="s">
        <v>5022</v>
      </c>
      <c r="D32" s="392" t="s">
        <v>5023</v>
      </c>
      <c r="E32" s="392" t="s">
        <v>5024</v>
      </c>
      <c r="F32" s="392" t="s">
        <v>5025</v>
      </c>
      <c r="G32" s="392" t="s">
        <v>5026</v>
      </c>
      <c r="H32" s="392" t="s">
        <v>5027</v>
      </c>
      <c r="I32" s="392" t="s">
        <v>5028</v>
      </c>
      <c r="J32" s="392" t="str">
        <f>HYPERLINK("#", "https://www.city.saitama.jp/hospital/index.html（日本語）")</f>
        <v>https://www.city.saitama.jp/hospital/index.html（日本語）</v>
      </c>
      <c r="K32" s="393" t="s">
        <v>5029</v>
      </c>
      <c r="L32" s="393" t="s">
        <v>5030</v>
      </c>
      <c r="M32" s="392"/>
      <c r="N32" s="392"/>
      <c r="O32" s="392" t="s">
        <v>487</v>
      </c>
      <c r="P32" s="392"/>
      <c r="Q32" s="392"/>
      <c r="R32" s="392" t="s">
        <v>572</v>
      </c>
      <c r="S32" s="392" t="s">
        <v>490</v>
      </c>
      <c r="T32" s="392" t="s">
        <v>5031</v>
      </c>
      <c r="U32" s="392"/>
      <c r="V32" s="392"/>
      <c r="W32" s="392"/>
      <c r="X32" s="392"/>
      <c r="Y32" s="392"/>
      <c r="Z32" s="392"/>
      <c r="AA32" s="392"/>
      <c r="AB32" s="392"/>
      <c r="AC32" s="392"/>
      <c r="AD32" s="393"/>
    </row>
    <row r="33" spans="1:30" s="50" customFormat="1" ht="71.25">
      <c r="A33" s="392" t="s">
        <v>4746</v>
      </c>
      <c r="B33" s="392" t="s">
        <v>4804</v>
      </c>
      <c r="C33" s="392" t="s">
        <v>5032</v>
      </c>
      <c r="D33" s="392" t="s">
        <v>5033</v>
      </c>
      <c r="E33" s="392" t="s">
        <v>5034</v>
      </c>
      <c r="F33" s="392" t="s">
        <v>5035</v>
      </c>
      <c r="G33" s="392" t="s">
        <v>5036</v>
      </c>
      <c r="H33" s="392" t="s">
        <v>5037</v>
      </c>
      <c r="I33" s="392" t="s">
        <v>5038</v>
      </c>
      <c r="J33" s="392" t="str">
        <f>HYPERLINK("#", "http://www.saitama-med.jrc.or.jp/ (日本語)")</f>
        <v>http://www.saitama-med.jrc.or.jp/ (日本語)</v>
      </c>
      <c r="K33" s="393" t="s">
        <v>5039</v>
      </c>
      <c r="L33" s="393" t="s">
        <v>802</v>
      </c>
      <c r="M33" s="392"/>
      <c r="N33" s="392"/>
      <c r="O33" s="392" t="s">
        <v>487</v>
      </c>
      <c r="P33" s="392" t="s">
        <v>487</v>
      </c>
      <c r="Q33" s="392"/>
      <c r="R33" s="392" t="s">
        <v>489</v>
      </c>
      <c r="S33" s="392" t="s">
        <v>490</v>
      </c>
      <c r="T33" s="392" t="s">
        <v>4991</v>
      </c>
      <c r="U33" s="392"/>
      <c r="V33" s="392"/>
      <c r="W33" s="392"/>
      <c r="X33" s="392"/>
      <c r="Y33" s="392"/>
      <c r="Z33" s="392"/>
      <c r="AA33" s="392"/>
      <c r="AB33" s="392"/>
      <c r="AC33" s="392"/>
      <c r="AD33" s="393"/>
    </row>
    <row r="34" spans="1:30" s="50" customFormat="1" ht="156.75">
      <c r="A34" s="392" t="s">
        <v>4756</v>
      </c>
      <c r="B34" s="392" t="s">
        <v>5040</v>
      </c>
      <c r="C34" s="392" t="s">
        <v>5041</v>
      </c>
      <c r="D34" s="392" t="s">
        <v>5042</v>
      </c>
      <c r="E34" s="392" t="s">
        <v>5043</v>
      </c>
      <c r="F34" s="392" t="s">
        <v>5044</v>
      </c>
      <c r="G34" s="392" t="s">
        <v>5045</v>
      </c>
      <c r="H34" s="392" t="s">
        <v>5046</v>
      </c>
      <c r="I34" s="392" t="s">
        <v>5047</v>
      </c>
      <c r="J34" s="392" t="str">
        <f>HYPERLINK("#", "http://www.saito-kinen.or.jp(日本語)")</f>
        <v>http://www.saito-kinen.or.jp(日本語)</v>
      </c>
      <c r="K34" s="393" t="s">
        <v>5048</v>
      </c>
      <c r="L34" s="392"/>
      <c r="M34" s="392"/>
      <c r="N34" s="392"/>
      <c r="O34" s="392"/>
      <c r="P34" s="392"/>
      <c r="Q34" s="392"/>
      <c r="R34" s="392" t="s">
        <v>631</v>
      </c>
      <c r="S34" s="392" t="s">
        <v>490</v>
      </c>
      <c r="T34" s="392" t="s">
        <v>4766</v>
      </c>
      <c r="U34" s="392"/>
      <c r="V34" s="392"/>
      <c r="W34" s="392"/>
      <c r="X34" s="392"/>
      <c r="Y34" s="392"/>
      <c r="Z34" s="392"/>
      <c r="AA34" s="392"/>
      <c r="AB34" s="392"/>
      <c r="AC34" s="392" t="s">
        <v>487</v>
      </c>
      <c r="AD34" s="393" t="s">
        <v>5049</v>
      </c>
    </row>
    <row r="35" spans="1:30" s="50" customFormat="1" ht="171">
      <c r="A35" s="392" t="s">
        <v>4746</v>
      </c>
      <c r="B35" s="392" t="s">
        <v>4804</v>
      </c>
      <c r="C35" s="392" t="s">
        <v>5050</v>
      </c>
      <c r="D35" s="392" t="s">
        <v>5051</v>
      </c>
      <c r="E35" s="392" t="s">
        <v>5052</v>
      </c>
      <c r="F35" s="392" t="s">
        <v>5053</v>
      </c>
      <c r="G35" s="392" t="s">
        <v>5054</v>
      </c>
      <c r="H35" s="392" t="s">
        <v>5055</v>
      </c>
      <c r="I35" s="392" t="s">
        <v>5056</v>
      </c>
      <c r="J35" s="392" t="str">
        <f>HYPERLINK("#", "https://www.shmc.jp/en/")</f>
        <v>https://www.shmc.jp/en/</v>
      </c>
      <c r="K35" s="393" t="s">
        <v>5057</v>
      </c>
      <c r="L35" s="393" t="s">
        <v>5058</v>
      </c>
      <c r="M35" s="392"/>
      <c r="N35" s="392"/>
      <c r="O35" s="392"/>
      <c r="P35" s="392"/>
      <c r="Q35" s="392"/>
      <c r="R35" s="392" t="s">
        <v>631</v>
      </c>
      <c r="S35" s="392" t="s">
        <v>490</v>
      </c>
      <c r="T35" s="392" t="s">
        <v>4766</v>
      </c>
      <c r="U35" s="392"/>
      <c r="V35" s="392"/>
      <c r="W35" s="392"/>
      <c r="X35" s="392"/>
      <c r="Y35" s="392" t="s">
        <v>487</v>
      </c>
      <c r="Z35" s="392" t="s">
        <v>5059</v>
      </c>
      <c r="AA35" s="392"/>
      <c r="AB35" s="392"/>
      <c r="AC35" s="392" t="s">
        <v>487</v>
      </c>
      <c r="AD35" s="393" t="s">
        <v>5060</v>
      </c>
    </row>
    <row r="36" spans="1:30" s="50" customFormat="1" ht="107.25" customHeight="1">
      <c r="A36" s="392" t="s">
        <v>4756</v>
      </c>
      <c r="B36" s="392" t="s">
        <v>4804</v>
      </c>
      <c r="C36" s="392" t="s">
        <v>5061</v>
      </c>
      <c r="D36" s="392" t="s">
        <v>5062</v>
      </c>
      <c r="E36" s="392" t="s">
        <v>5063</v>
      </c>
      <c r="F36" s="392" t="s">
        <v>5064</v>
      </c>
      <c r="G36" s="392" t="s">
        <v>5065</v>
      </c>
      <c r="H36" s="392" t="s">
        <v>5066</v>
      </c>
      <c r="I36" s="392" t="s">
        <v>5067</v>
      </c>
      <c r="J36" s="392" t="str">
        <f>HYPERLINK("#", "https://www.jichi.ac.jp/center/index.html")</f>
        <v>https://www.jichi.ac.jp/center/index.html</v>
      </c>
      <c r="K36" s="393" t="s">
        <v>5068</v>
      </c>
      <c r="L36" s="393" t="s">
        <v>5069</v>
      </c>
      <c r="M36" s="392"/>
      <c r="N36" s="392" t="s">
        <v>487</v>
      </c>
      <c r="O36" s="392" t="s">
        <v>487</v>
      </c>
      <c r="P36" s="392"/>
      <c r="Q36" s="392"/>
      <c r="R36" s="392" t="s">
        <v>572</v>
      </c>
      <c r="S36" s="392" t="s">
        <v>490</v>
      </c>
      <c r="T36" s="392" t="s">
        <v>4991</v>
      </c>
      <c r="U36" s="392"/>
      <c r="V36" s="392"/>
      <c r="W36" s="392"/>
      <c r="X36" s="392"/>
      <c r="Y36" s="392"/>
      <c r="Z36" s="392" t="s">
        <v>5070</v>
      </c>
      <c r="AA36" s="392" t="s">
        <v>487</v>
      </c>
      <c r="AB36" s="392" t="s">
        <v>5071</v>
      </c>
      <c r="AC36" s="392" t="s">
        <v>487</v>
      </c>
      <c r="AD36" s="393" t="s">
        <v>5072</v>
      </c>
    </row>
    <row r="37" spans="1:30" s="50" customFormat="1" ht="42.75">
      <c r="A37" s="392" t="s">
        <v>4746</v>
      </c>
      <c r="B37" s="392" t="s">
        <v>4886</v>
      </c>
      <c r="C37" s="392" t="s">
        <v>5073</v>
      </c>
      <c r="D37" s="392" t="s">
        <v>5074</v>
      </c>
      <c r="E37" s="392" t="s">
        <v>5075</v>
      </c>
      <c r="F37" s="392" t="s">
        <v>5076</v>
      </c>
      <c r="G37" s="392" t="s">
        <v>5077</v>
      </c>
      <c r="H37" s="392" t="s">
        <v>5078</v>
      </c>
      <c r="I37" s="392" t="s">
        <v>5079</v>
      </c>
      <c r="J37" s="392" t="str">
        <f>HYPERLINK("#", "http://gyoda-hp.or.jp (日本語)")</f>
        <v>http://gyoda-hp.or.jp (日本語)</v>
      </c>
      <c r="K37" s="393" t="s">
        <v>4812</v>
      </c>
      <c r="L37" s="393" t="s">
        <v>503</v>
      </c>
      <c r="M37" s="392"/>
      <c r="N37" s="392"/>
      <c r="O37" s="392" t="s">
        <v>487</v>
      </c>
      <c r="P37" s="392"/>
      <c r="Q37" s="392"/>
      <c r="R37" s="392" t="s">
        <v>572</v>
      </c>
      <c r="S37" s="392" t="s">
        <v>490</v>
      </c>
      <c r="T37" s="392" t="s">
        <v>4766</v>
      </c>
      <c r="U37" s="392"/>
      <c r="V37" s="392"/>
      <c r="W37" s="392"/>
      <c r="X37" s="392"/>
      <c r="Y37" s="392"/>
      <c r="Z37" s="392"/>
      <c r="AA37" s="392"/>
      <c r="AB37" s="392"/>
      <c r="AC37" s="392" t="s">
        <v>487</v>
      </c>
      <c r="AD37" s="393" t="s">
        <v>5080</v>
      </c>
    </row>
    <row r="38" spans="1:30" s="50" customFormat="1" ht="28.5">
      <c r="A38" s="392" t="s">
        <v>4756</v>
      </c>
      <c r="B38" s="392" t="s">
        <v>4804</v>
      </c>
      <c r="C38" s="392" t="s">
        <v>5081</v>
      </c>
      <c r="D38" s="392" t="s">
        <v>5082</v>
      </c>
      <c r="E38" s="392" t="s">
        <v>5083</v>
      </c>
      <c r="F38" s="392" t="s">
        <v>5084</v>
      </c>
      <c r="G38" s="392" t="s">
        <v>5085</v>
      </c>
      <c r="H38" s="392" t="s">
        <v>5086</v>
      </c>
      <c r="I38" s="392" t="s">
        <v>5087</v>
      </c>
      <c r="J38" s="392"/>
      <c r="K38" s="393" t="s">
        <v>5088</v>
      </c>
      <c r="L38" s="392"/>
      <c r="M38" s="392"/>
      <c r="N38" s="392"/>
      <c r="O38" s="392"/>
      <c r="P38" s="392"/>
      <c r="Q38" s="392"/>
      <c r="R38" s="392" t="s">
        <v>631</v>
      </c>
      <c r="S38" s="392" t="s">
        <v>4906</v>
      </c>
      <c r="T38" s="392"/>
      <c r="U38" s="392"/>
      <c r="V38" s="392"/>
      <c r="W38" s="392"/>
      <c r="X38" s="392"/>
      <c r="Y38" s="392"/>
      <c r="Z38" s="392"/>
      <c r="AA38" s="392"/>
      <c r="AB38" s="392"/>
      <c r="AC38" s="392"/>
      <c r="AD38" s="393"/>
    </row>
    <row r="39" spans="1:30" s="50" customFormat="1" ht="71.25">
      <c r="A39" s="392" t="s">
        <v>4746</v>
      </c>
      <c r="B39" s="392" t="s">
        <v>4821</v>
      </c>
      <c r="C39" s="392" t="s">
        <v>5089</v>
      </c>
      <c r="D39" s="392" t="s">
        <v>5090</v>
      </c>
      <c r="E39" s="392" t="s">
        <v>5091</v>
      </c>
      <c r="F39" s="392" t="s">
        <v>5092</v>
      </c>
      <c r="G39" s="392" t="s">
        <v>5093</v>
      </c>
      <c r="H39" s="392" t="s">
        <v>5094</v>
      </c>
      <c r="I39" s="392" t="s">
        <v>5095</v>
      </c>
      <c r="J39" s="392" t="str">
        <f>HYPERLINK("#", "http://www.stlikes-dc.com
")</f>
        <v xml:space="preserve">http://www.stlikes-dc.com
</v>
      </c>
      <c r="K39" s="393" t="s">
        <v>5096</v>
      </c>
      <c r="L39" s="393" t="s">
        <v>5097</v>
      </c>
      <c r="M39" s="392"/>
      <c r="N39" s="392"/>
      <c r="O39" s="392"/>
      <c r="P39" s="392"/>
      <c r="Q39" s="392"/>
      <c r="R39" s="392" t="s">
        <v>631</v>
      </c>
      <c r="S39" s="392" t="s">
        <v>5098</v>
      </c>
      <c r="T39" s="392"/>
      <c r="U39" s="392"/>
      <c r="V39" s="392"/>
      <c r="W39" s="392"/>
      <c r="X39" s="392"/>
      <c r="Y39" s="392"/>
      <c r="Z39" s="392"/>
      <c r="AA39" s="392"/>
      <c r="AB39" s="392"/>
      <c r="AC39" s="392" t="s">
        <v>487</v>
      </c>
      <c r="AD39" s="393" t="s">
        <v>5099</v>
      </c>
    </row>
    <row r="40" spans="1:30" s="50" customFormat="1" ht="57">
      <c r="A40" s="392" t="s">
        <v>4756</v>
      </c>
      <c r="B40" s="392" t="s">
        <v>4981</v>
      </c>
      <c r="C40" s="392" t="s">
        <v>5100</v>
      </c>
      <c r="D40" s="392" t="s">
        <v>5101</v>
      </c>
      <c r="E40" s="392" t="s">
        <v>5102</v>
      </c>
      <c r="F40" s="392" t="s">
        <v>5103</v>
      </c>
      <c r="G40" s="392" t="s">
        <v>5104</v>
      </c>
      <c r="H40" s="392" t="s">
        <v>5105</v>
      </c>
      <c r="I40" s="392" t="s">
        <v>5106</v>
      </c>
      <c r="J40" s="392" t="str">
        <f>HYPERLINK("#", "https://www.seto-hospital.or.jp/")</f>
        <v>https://www.seto-hospital.or.jp/</v>
      </c>
      <c r="K40" s="393" t="s">
        <v>5107</v>
      </c>
      <c r="L40" s="393" t="s">
        <v>958</v>
      </c>
      <c r="M40" s="392"/>
      <c r="N40" s="392"/>
      <c r="O40" s="392"/>
      <c r="P40" s="392"/>
      <c r="Q40" s="392"/>
      <c r="R40" s="392" t="s">
        <v>631</v>
      </c>
      <c r="S40" s="392" t="s">
        <v>490</v>
      </c>
      <c r="T40" s="392" t="s">
        <v>4766</v>
      </c>
      <c r="U40" s="392"/>
      <c r="V40" s="392"/>
      <c r="W40" s="392"/>
      <c r="X40" s="392"/>
      <c r="Y40" s="392"/>
      <c r="Z40" s="392"/>
      <c r="AA40" s="392"/>
      <c r="AB40" s="392"/>
      <c r="AC40" s="392" t="s">
        <v>487</v>
      </c>
      <c r="AD40" s="393" t="s">
        <v>5108</v>
      </c>
    </row>
    <row r="41" spans="1:30" s="50" customFormat="1" ht="23.25" customHeight="1">
      <c r="A41" s="392" t="s">
        <v>4746</v>
      </c>
      <c r="B41" s="392" t="s">
        <v>4981</v>
      </c>
      <c r="C41" s="392" t="s">
        <v>5109</v>
      </c>
      <c r="D41" s="392" t="s">
        <v>5110</v>
      </c>
      <c r="E41" s="392" t="s">
        <v>5111</v>
      </c>
      <c r="F41" s="392" t="s">
        <v>5112</v>
      </c>
      <c r="G41" s="392" t="s">
        <v>5113</v>
      </c>
      <c r="H41" s="392" t="s">
        <v>5114</v>
      </c>
      <c r="I41" s="392" t="s">
        <v>5115</v>
      </c>
      <c r="J41" s="392" t="s">
        <v>5116</v>
      </c>
      <c r="K41" s="393" t="s">
        <v>5117</v>
      </c>
      <c r="L41" s="392" t="s">
        <v>5118</v>
      </c>
      <c r="M41" s="392"/>
      <c r="N41" s="392" t="s">
        <v>487</v>
      </c>
      <c r="O41" s="392"/>
      <c r="P41" s="392"/>
      <c r="Q41" s="392"/>
      <c r="R41" s="392" t="s">
        <v>631</v>
      </c>
      <c r="S41" s="392" t="s">
        <v>490</v>
      </c>
      <c r="T41" s="392" t="s">
        <v>4766</v>
      </c>
      <c r="U41" s="392"/>
      <c r="V41" s="392"/>
      <c r="W41" s="392"/>
      <c r="X41" s="392"/>
      <c r="Y41" s="392"/>
      <c r="Z41" s="392"/>
      <c r="AA41" s="392"/>
      <c r="AB41" s="392"/>
      <c r="AC41" s="392"/>
      <c r="AD41" s="393"/>
    </row>
    <row r="42" spans="1:30" s="50" customFormat="1" ht="20.25" customHeight="1">
      <c r="A42" s="392" t="s">
        <v>4756</v>
      </c>
      <c r="B42" s="392" t="s">
        <v>5040</v>
      </c>
      <c r="C42" s="392" t="s">
        <v>5119</v>
      </c>
      <c r="D42" s="392" t="s">
        <v>5120</v>
      </c>
      <c r="E42" s="392" t="s">
        <v>5121</v>
      </c>
      <c r="F42" s="392" t="s">
        <v>5122</v>
      </c>
      <c r="G42" s="392" t="s">
        <v>5123</v>
      </c>
      <c r="H42" s="392" t="s">
        <v>5124</v>
      </c>
      <c r="I42" s="392" t="s">
        <v>5125</v>
      </c>
      <c r="J42" s="392" t="str">
        <f>HYPERLINK("#", "http://www.chuobyoin.or.jp/ (日本語)")</f>
        <v>http://www.chuobyoin.or.jp/ (日本語)</v>
      </c>
      <c r="K42" s="393" t="s">
        <v>5126</v>
      </c>
      <c r="L42" s="392" t="s">
        <v>802</v>
      </c>
      <c r="M42" s="392"/>
      <c r="N42" s="392"/>
      <c r="O42" s="394" t="s">
        <v>487</v>
      </c>
      <c r="P42" s="392"/>
      <c r="Q42" s="392"/>
      <c r="R42" s="392"/>
      <c r="S42" s="392" t="s">
        <v>490</v>
      </c>
      <c r="T42" s="392" t="s">
        <v>4766</v>
      </c>
      <c r="U42" s="392"/>
      <c r="V42" s="392"/>
      <c r="W42" s="392"/>
      <c r="X42" s="392"/>
      <c r="Y42" s="392"/>
      <c r="Z42" s="392"/>
      <c r="AA42" s="392"/>
      <c r="AB42" s="392"/>
      <c r="AC42" s="392"/>
      <c r="AD42" s="393"/>
    </row>
    <row r="43" spans="1:30" s="50" customFormat="1" ht="199.5">
      <c r="A43" s="392" t="s">
        <v>4746</v>
      </c>
      <c r="B43" s="392" t="s">
        <v>5127</v>
      </c>
      <c r="C43" s="392" t="s">
        <v>5128</v>
      </c>
      <c r="D43" s="392" t="s">
        <v>5129</v>
      </c>
      <c r="E43" s="392" t="s">
        <v>5130</v>
      </c>
      <c r="F43" s="392" t="s">
        <v>5131</v>
      </c>
      <c r="G43" s="392" t="s">
        <v>5132</v>
      </c>
      <c r="H43" s="392" t="s">
        <v>5133</v>
      </c>
      <c r="I43" s="392" t="s">
        <v>5134</v>
      </c>
      <c r="J43" s="392" t="str">
        <f>HYPERLINK("#", "http://www.dokkyomed.ac.jp/hosp-k.html (日本語)")</f>
        <v>http://www.dokkyomed.ac.jp/hosp-k.html (日本語)</v>
      </c>
      <c r="K43" s="393" t="s">
        <v>5135</v>
      </c>
      <c r="L43" s="392"/>
      <c r="M43" s="392"/>
      <c r="N43" s="392"/>
      <c r="O43" s="392" t="s">
        <v>487</v>
      </c>
      <c r="P43" s="392"/>
      <c r="Q43" s="392"/>
      <c r="R43" s="392"/>
      <c r="S43" s="392" t="s">
        <v>490</v>
      </c>
      <c r="T43" s="392" t="s">
        <v>4991</v>
      </c>
      <c r="U43" s="392"/>
      <c r="V43" s="392"/>
      <c r="W43" s="392"/>
      <c r="X43" s="392"/>
      <c r="Y43" s="392"/>
      <c r="Z43" s="392"/>
      <c r="AA43" s="392"/>
      <c r="AB43" s="392"/>
      <c r="AC43" s="392"/>
      <c r="AD43" s="393"/>
    </row>
    <row r="44" spans="1:30" s="50" customFormat="1" ht="20.25" customHeight="1">
      <c r="A44" s="392" t="s">
        <v>4756</v>
      </c>
      <c r="B44" s="392" t="s">
        <v>4886</v>
      </c>
      <c r="C44" s="392" t="s">
        <v>5136</v>
      </c>
      <c r="D44" s="392" t="s">
        <v>5137</v>
      </c>
      <c r="E44" s="392" t="s">
        <v>5138</v>
      </c>
      <c r="F44" s="392" t="s">
        <v>5139</v>
      </c>
      <c r="G44" s="392" t="s">
        <v>5140</v>
      </c>
      <c r="H44" s="392" t="s">
        <v>5141</v>
      </c>
      <c r="I44" s="392" t="s">
        <v>5142</v>
      </c>
      <c r="J44" s="392"/>
      <c r="K44" s="393" t="s">
        <v>5143</v>
      </c>
      <c r="L44" s="392"/>
      <c r="M44" s="392"/>
      <c r="N44" s="392"/>
      <c r="O44" s="392"/>
      <c r="P44" s="392"/>
      <c r="Q44" s="392"/>
      <c r="R44" s="392"/>
      <c r="S44" s="392" t="s">
        <v>5098</v>
      </c>
      <c r="T44" s="392"/>
      <c r="U44" s="392"/>
      <c r="V44" s="392"/>
      <c r="W44" s="392"/>
      <c r="X44" s="392"/>
      <c r="Y44" s="392"/>
      <c r="Z44" s="392"/>
      <c r="AA44" s="392"/>
      <c r="AB44" s="392"/>
      <c r="AC44" s="392"/>
      <c r="AD44" s="393"/>
    </row>
    <row r="45" spans="1:30" s="50" customFormat="1" ht="20.25" customHeight="1">
      <c r="A45" s="392" t="s">
        <v>4746</v>
      </c>
      <c r="B45" s="392" t="s">
        <v>4804</v>
      </c>
      <c r="C45" s="392" t="s">
        <v>5144</v>
      </c>
      <c r="D45" s="392" t="s">
        <v>5145</v>
      </c>
      <c r="E45" s="392" t="s">
        <v>5146</v>
      </c>
      <c r="F45" s="392" t="s">
        <v>5147</v>
      </c>
      <c r="G45" s="392" t="s">
        <v>5148</v>
      </c>
      <c r="H45" s="392" t="s">
        <v>5149</v>
      </c>
      <c r="I45" s="392" t="s">
        <v>5150</v>
      </c>
      <c r="J45" s="392" t="str">
        <f>HYPERLINK("#", "https://www.e-doctor.ne.jp/")</f>
        <v>https://www.e-doctor.ne.jp/</v>
      </c>
      <c r="K45" s="393" t="s">
        <v>5151</v>
      </c>
      <c r="L45" s="392"/>
      <c r="M45" s="392"/>
      <c r="N45" s="392"/>
      <c r="O45" s="392"/>
      <c r="P45" s="392"/>
      <c r="Q45" s="392"/>
      <c r="R45" s="392" t="s">
        <v>631</v>
      </c>
      <c r="S45" s="392" t="s">
        <v>4906</v>
      </c>
      <c r="T45" s="392" t="s">
        <v>5152</v>
      </c>
      <c r="U45" s="392" t="s">
        <v>487</v>
      </c>
      <c r="V45" s="392" t="s">
        <v>5153</v>
      </c>
      <c r="W45" s="392"/>
      <c r="X45" s="392"/>
      <c r="Y45" s="392"/>
      <c r="Z45" s="392"/>
      <c r="AA45" s="392"/>
      <c r="AB45" s="392"/>
      <c r="AC45" s="392"/>
      <c r="AD45" s="393"/>
    </row>
    <row r="46" spans="1:30" s="50" customFormat="1" ht="71.25" customHeight="1">
      <c r="A46" s="392" t="s">
        <v>4756</v>
      </c>
      <c r="B46" s="392" t="s">
        <v>4757</v>
      </c>
      <c r="C46" s="392" t="s">
        <v>5154</v>
      </c>
      <c r="D46" s="392" t="s">
        <v>5155</v>
      </c>
      <c r="E46" s="392" t="s">
        <v>5156</v>
      </c>
      <c r="F46" s="392" t="s">
        <v>5157</v>
      </c>
      <c r="G46" s="392" t="s">
        <v>5158</v>
      </c>
      <c r="H46" s="392" t="s">
        <v>5159</v>
      </c>
      <c r="I46" s="392" t="s">
        <v>5160</v>
      </c>
      <c r="J46" s="392" t="str">
        <f>HYPERLINK("#", "http://www.niizashiki-hp.jp/")</f>
        <v>http://www.niizashiki-hp.jp/</v>
      </c>
      <c r="K46" s="393" t="s">
        <v>5161</v>
      </c>
      <c r="L46" s="392"/>
      <c r="M46" s="392"/>
      <c r="N46" s="392" t="s">
        <v>487</v>
      </c>
      <c r="O46" s="392"/>
      <c r="P46" s="392"/>
      <c r="Q46" s="392"/>
      <c r="R46" s="392" t="s">
        <v>631</v>
      </c>
      <c r="S46" s="392" t="s">
        <v>490</v>
      </c>
      <c r="T46" s="392" t="s">
        <v>4766</v>
      </c>
      <c r="U46" s="392"/>
      <c r="V46" s="392"/>
      <c r="W46" s="392"/>
      <c r="X46" s="392"/>
      <c r="Y46" s="392"/>
      <c r="Z46" s="392"/>
      <c r="AA46" s="392"/>
      <c r="AB46" s="392"/>
      <c r="AC46" s="392" t="s">
        <v>487</v>
      </c>
      <c r="AD46" s="393" t="s">
        <v>5162</v>
      </c>
    </row>
    <row r="47" spans="1:30" s="50" customFormat="1" ht="28.5">
      <c r="A47" s="392" t="s">
        <v>4746</v>
      </c>
      <c r="B47" s="392" t="s">
        <v>4886</v>
      </c>
      <c r="C47" s="392" t="s">
        <v>5163</v>
      </c>
      <c r="D47" s="392" t="s">
        <v>5164</v>
      </c>
      <c r="E47" s="392" t="s">
        <v>5165</v>
      </c>
      <c r="F47" s="392" t="s">
        <v>5166</v>
      </c>
      <c r="G47" s="392" t="s">
        <v>5167</v>
      </c>
      <c r="H47" s="392" t="s">
        <v>5168</v>
      </c>
      <c r="I47" s="392" t="s">
        <v>5169</v>
      </c>
      <c r="J47" s="392" t="str">
        <f>HYPERLINK("#", "http://www.hasuda-hp.or.jp/")</f>
        <v>http://www.hasuda-hp.or.jp/</v>
      </c>
      <c r="K47" s="393" t="s">
        <v>5170</v>
      </c>
      <c r="L47" s="392" t="s">
        <v>5171</v>
      </c>
      <c r="M47" s="392"/>
      <c r="N47" s="392"/>
      <c r="O47" s="392"/>
      <c r="P47" s="392"/>
      <c r="Q47" s="392"/>
      <c r="R47" s="392" t="s">
        <v>489</v>
      </c>
      <c r="S47" s="392" t="s">
        <v>490</v>
      </c>
      <c r="T47" s="392" t="s">
        <v>4766</v>
      </c>
      <c r="U47" s="392"/>
      <c r="V47" s="392"/>
      <c r="W47" s="392"/>
      <c r="X47" s="392"/>
      <c r="Y47" s="392"/>
      <c r="Z47" s="392"/>
      <c r="AA47" s="392"/>
      <c r="AB47" s="392"/>
      <c r="AC47" s="392" t="s">
        <v>487</v>
      </c>
      <c r="AD47" s="393" t="s">
        <v>5172</v>
      </c>
    </row>
    <row r="48" spans="1:30" s="50" customFormat="1" ht="171">
      <c r="A48" s="392" t="s">
        <v>4756</v>
      </c>
      <c r="B48" s="392" t="s">
        <v>4886</v>
      </c>
      <c r="C48" s="392" t="s">
        <v>5173</v>
      </c>
      <c r="D48" s="392" t="s">
        <v>5174</v>
      </c>
      <c r="E48" s="392" t="s">
        <v>5175</v>
      </c>
      <c r="F48" s="392" t="s">
        <v>5176</v>
      </c>
      <c r="G48" s="392" t="s">
        <v>5177</v>
      </c>
      <c r="H48" s="392" t="s">
        <v>5178</v>
      </c>
      <c r="I48" s="392" t="s">
        <v>5179</v>
      </c>
      <c r="J48" s="392" t="str">
        <f>HYPERLINK("#", "http://www.fureaihosp.or.jp/hanyuhp/")</f>
        <v>http://www.fureaihosp.or.jp/hanyuhp/</v>
      </c>
      <c r="K48" s="393" t="s">
        <v>5180</v>
      </c>
      <c r="L48" s="393" t="s">
        <v>533</v>
      </c>
      <c r="M48" s="392"/>
      <c r="N48" s="392"/>
      <c r="O48" s="392" t="s">
        <v>487</v>
      </c>
      <c r="P48" s="394" t="s">
        <v>401</v>
      </c>
      <c r="Q48" s="392"/>
      <c r="R48" s="392" t="s">
        <v>489</v>
      </c>
      <c r="S48" s="392" t="s">
        <v>490</v>
      </c>
      <c r="T48" s="392" t="s">
        <v>4766</v>
      </c>
      <c r="U48" s="392" t="s">
        <v>487</v>
      </c>
      <c r="V48" s="392" t="s">
        <v>5181</v>
      </c>
      <c r="W48" s="392"/>
      <c r="X48" s="392"/>
      <c r="Y48" s="392" t="s">
        <v>487</v>
      </c>
      <c r="Z48" s="392" t="s">
        <v>5182</v>
      </c>
      <c r="AA48" s="392" t="s">
        <v>487</v>
      </c>
      <c r="AB48" s="392" t="s">
        <v>5183</v>
      </c>
      <c r="AC48" s="392" t="s">
        <v>487</v>
      </c>
      <c r="AD48" s="393" t="s">
        <v>5184</v>
      </c>
    </row>
    <row r="49" spans="1:30" s="50" customFormat="1" ht="20.25" customHeight="1">
      <c r="A49" s="392" t="s">
        <v>4746</v>
      </c>
      <c r="B49" s="392" t="s">
        <v>4981</v>
      </c>
      <c r="C49" s="392" t="s">
        <v>5185</v>
      </c>
      <c r="D49" s="392" t="s">
        <v>5186</v>
      </c>
      <c r="E49" s="392" t="s">
        <v>5187</v>
      </c>
      <c r="F49" s="392" t="s">
        <v>5188</v>
      </c>
      <c r="G49" s="392" t="s">
        <v>5189</v>
      </c>
      <c r="H49" s="392" t="s">
        <v>5190</v>
      </c>
      <c r="I49" s="392" t="s">
        <v>5191</v>
      </c>
      <c r="J49" s="392" t="str">
        <f>HYPERLINK("#", "http://www.taiichikai.com/ (日本語)")</f>
        <v>http://www.taiichikai.com/ (日本語)</v>
      </c>
      <c r="K49" s="393" t="s">
        <v>570</v>
      </c>
      <c r="L49" s="392"/>
      <c r="M49" s="392"/>
      <c r="N49" s="392"/>
      <c r="O49" s="392"/>
      <c r="P49" s="392"/>
      <c r="Q49" s="392"/>
      <c r="R49" s="392"/>
      <c r="S49" s="392" t="s">
        <v>490</v>
      </c>
      <c r="T49" s="392" t="s">
        <v>4766</v>
      </c>
      <c r="U49" s="392"/>
      <c r="V49" s="392"/>
      <c r="W49" s="392"/>
      <c r="X49" s="392"/>
      <c r="Y49" s="392"/>
      <c r="Z49" s="392"/>
      <c r="AA49" s="392"/>
      <c r="AB49" s="392"/>
      <c r="AC49" s="392"/>
      <c r="AD49" s="393"/>
    </row>
    <row r="50" spans="1:30" s="50" customFormat="1" ht="199.5">
      <c r="A50" s="392" t="s">
        <v>4756</v>
      </c>
      <c r="B50" s="392" t="s">
        <v>4831</v>
      </c>
      <c r="C50" s="392" t="s">
        <v>5192</v>
      </c>
      <c r="D50" s="392" t="s">
        <v>5193</v>
      </c>
      <c r="E50" s="392" t="s">
        <v>5194</v>
      </c>
      <c r="F50" s="392" t="s">
        <v>5195</v>
      </c>
      <c r="G50" s="392" t="s">
        <v>5196</v>
      </c>
      <c r="H50" s="392" t="s">
        <v>5197</v>
      </c>
      <c r="I50" s="392" t="s">
        <v>5198</v>
      </c>
      <c r="J50" s="392" t="str">
        <f>HYPERLINK("#", "http://www.fukaya.jrc.or.jp/")</f>
        <v>http://www.fukaya.jrc.or.jp/</v>
      </c>
      <c r="K50" s="393" t="s">
        <v>5199</v>
      </c>
      <c r="L50" s="393" t="s">
        <v>5200</v>
      </c>
      <c r="M50" s="392"/>
      <c r="N50" s="392"/>
      <c r="O50" s="392" t="s">
        <v>487</v>
      </c>
      <c r="P50" s="392"/>
      <c r="Q50" s="392"/>
      <c r="R50" s="392" t="s">
        <v>489</v>
      </c>
      <c r="S50" s="392" t="s">
        <v>490</v>
      </c>
      <c r="T50" s="392" t="s">
        <v>4991</v>
      </c>
      <c r="U50" s="392"/>
      <c r="V50" s="392"/>
      <c r="W50" s="392"/>
      <c r="X50" s="392"/>
      <c r="Y50" s="392"/>
      <c r="Z50" s="392"/>
      <c r="AA50" s="392"/>
      <c r="AB50" s="392"/>
      <c r="AC50" s="392" t="s">
        <v>487</v>
      </c>
      <c r="AD50" s="393" t="s">
        <v>5201</v>
      </c>
    </row>
    <row r="51" spans="1:30" s="50" customFormat="1" ht="93" customHeight="1">
      <c r="A51" s="392" t="s">
        <v>4746</v>
      </c>
      <c r="B51" s="392" t="s">
        <v>4804</v>
      </c>
      <c r="C51" s="392" t="s">
        <v>5202</v>
      </c>
      <c r="D51" s="392" t="s">
        <v>5203</v>
      </c>
      <c r="E51" s="392" t="s">
        <v>5204</v>
      </c>
      <c r="F51" s="392" t="s">
        <v>5205</v>
      </c>
      <c r="G51" s="392" t="s">
        <v>5206</v>
      </c>
      <c r="H51" s="392" t="s">
        <v>5207</v>
      </c>
      <c r="I51" s="392" t="s">
        <v>5208</v>
      </c>
      <c r="J51" s="392" t="str">
        <f>HYPERLINK("#", "http://fukunaga-dental.com/")</f>
        <v>http://fukunaga-dental.com/</v>
      </c>
      <c r="K51" s="393" t="s">
        <v>1750</v>
      </c>
      <c r="L51" s="393" t="s">
        <v>503</v>
      </c>
      <c r="M51" s="393" t="s">
        <v>5209</v>
      </c>
      <c r="N51" s="392"/>
      <c r="O51" s="392"/>
      <c r="P51" s="392"/>
      <c r="Q51" s="392"/>
      <c r="R51" s="392" t="s">
        <v>631</v>
      </c>
      <c r="S51" s="392" t="s">
        <v>5098</v>
      </c>
      <c r="T51" s="392"/>
      <c r="U51" s="392"/>
      <c r="V51" s="392"/>
      <c r="W51" s="392"/>
      <c r="X51" s="392"/>
      <c r="Y51" s="392"/>
      <c r="Z51" s="392"/>
      <c r="AA51" s="392"/>
      <c r="AB51" s="392"/>
      <c r="AC51" s="392" t="s">
        <v>487</v>
      </c>
      <c r="AD51" s="393" t="s">
        <v>5210</v>
      </c>
    </row>
    <row r="52" spans="1:30" s="50" customFormat="1" ht="213.75">
      <c r="A52" s="392" t="s">
        <v>4756</v>
      </c>
      <c r="B52" s="392" t="s">
        <v>4981</v>
      </c>
      <c r="C52" s="392" t="s">
        <v>5211</v>
      </c>
      <c r="D52" s="392" t="s">
        <v>5212</v>
      </c>
      <c r="E52" s="392" t="s">
        <v>5213</v>
      </c>
      <c r="F52" s="392" t="s">
        <v>5214</v>
      </c>
      <c r="G52" s="392" t="s">
        <v>5215</v>
      </c>
      <c r="H52" s="392" t="s">
        <v>5216</v>
      </c>
      <c r="I52" s="392" t="s">
        <v>5217</v>
      </c>
      <c r="J52" s="392" t="str">
        <f>HYPERLINK("#", "www.ndmc.ac.jp/hospital")</f>
        <v>www.ndmc.ac.jp/hospital</v>
      </c>
      <c r="K52" s="393" t="s">
        <v>5218</v>
      </c>
      <c r="L52" s="392"/>
      <c r="M52" s="392"/>
      <c r="N52" s="392"/>
      <c r="O52" s="392" t="s">
        <v>487</v>
      </c>
      <c r="P52" s="392"/>
      <c r="Q52" s="392"/>
      <c r="R52" s="392" t="s">
        <v>489</v>
      </c>
      <c r="S52" s="392" t="s">
        <v>490</v>
      </c>
      <c r="T52" s="392" t="s">
        <v>4991</v>
      </c>
      <c r="U52" s="392"/>
      <c r="V52" s="392"/>
      <c r="W52" s="392"/>
      <c r="X52" s="392"/>
      <c r="Y52" s="392"/>
      <c r="Z52" s="392"/>
      <c r="AA52" s="392"/>
      <c r="AB52" s="392"/>
      <c r="AC52" s="392"/>
      <c r="AD52" s="393"/>
    </row>
    <row r="53" spans="1:30" s="50" customFormat="1" ht="57">
      <c r="A53" s="392" t="s">
        <v>4746</v>
      </c>
      <c r="B53" s="392" t="s">
        <v>4831</v>
      </c>
      <c r="C53" s="392" t="s">
        <v>5219</v>
      </c>
      <c r="D53" s="392" t="s">
        <v>5220</v>
      </c>
      <c r="E53" s="392" t="s">
        <v>5221</v>
      </c>
      <c r="F53" s="392" t="s">
        <v>5222</v>
      </c>
      <c r="G53" s="392" t="s">
        <v>5223</v>
      </c>
      <c r="H53" s="392" t="s">
        <v>5224</v>
      </c>
      <c r="I53" s="392" t="s">
        <v>5225</v>
      </c>
      <c r="J53" s="392" t="str">
        <f>HYPERLINK("#", "http://www.honjo-hp.jp/ (日本語)")</f>
        <v>http://www.honjo-hp.jp/ (日本語)</v>
      </c>
      <c r="K53" s="393" t="s">
        <v>5226</v>
      </c>
      <c r="L53" s="393" t="s">
        <v>2406</v>
      </c>
      <c r="M53" s="392"/>
      <c r="N53" s="392"/>
      <c r="O53" s="392"/>
      <c r="P53" s="392"/>
      <c r="Q53" s="392"/>
      <c r="R53" s="392"/>
      <c r="S53" s="392" t="s">
        <v>490</v>
      </c>
      <c r="T53" s="392" t="s">
        <v>4766</v>
      </c>
      <c r="U53" s="392"/>
      <c r="V53" s="392"/>
      <c r="W53" s="392"/>
      <c r="X53" s="392"/>
      <c r="Y53" s="392"/>
      <c r="Z53" s="392"/>
      <c r="AA53" s="392"/>
      <c r="AB53" s="392"/>
      <c r="AC53" s="392"/>
      <c r="AD53" s="393"/>
    </row>
    <row r="54" spans="1:30" s="50" customFormat="1" ht="20.25" customHeight="1">
      <c r="A54" s="392" t="s">
        <v>4756</v>
      </c>
      <c r="B54" s="392" t="s">
        <v>4804</v>
      </c>
      <c r="C54" s="392" t="s">
        <v>5227</v>
      </c>
      <c r="D54" s="392" t="s">
        <v>5228</v>
      </c>
      <c r="E54" s="392" t="s">
        <v>5229</v>
      </c>
      <c r="F54" s="392" t="s">
        <v>5230</v>
      </c>
      <c r="G54" s="392" t="s">
        <v>5231</v>
      </c>
      <c r="H54" s="392" t="s">
        <v>5232</v>
      </c>
      <c r="I54" s="392" t="s">
        <v>5233</v>
      </c>
      <c r="J54" s="392" t="str">
        <f>HYPERLINK("#", "https://www.or-med.or.jp/")</f>
        <v>https://www.or-med.or.jp/</v>
      </c>
      <c r="K54" s="393" t="s">
        <v>5234</v>
      </c>
      <c r="L54" s="392"/>
      <c r="M54" s="392"/>
      <c r="N54" s="392"/>
      <c r="O54" s="392"/>
      <c r="P54" s="392"/>
      <c r="Q54" s="392"/>
      <c r="R54" s="392" t="s">
        <v>631</v>
      </c>
      <c r="S54" s="392" t="s">
        <v>4906</v>
      </c>
      <c r="T54" s="392"/>
      <c r="U54" s="392"/>
      <c r="V54" s="392"/>
      <c r="W54" s="392"/>
      <c r="X54" s="392"/>
      <c r="Y54" s="392" t="s">
        <v>487</v>
      </c>
      <c r="Z54" s="392" t="s">
        <v>5235</v>
      </c>
      <c r="AA54" s="392"/>
      <c r="AB54" s="392"/>
      <c r="AC54" s="392"/>
      <c r="AD54" s="393"/>
    </row>
    <row r="55" spans="1:30" s="50" customFormat="1" ht="20.25" customHeight="1">
      <c r="A55" s="392" t="s">
        <v>4746</v>
      </c>
      <c r="B55" s="392" t="s">
        <v>4804</v>
      </c>
      <c r="C55" s="392" t="s">
        <v>5236</v>
      </c>
      <c r="D55" s="392" t="s">
        <v>5237</v>
      </c>
      <c r="E55" s="392" t="s">
        <v>5238</v>
      </c>
      <c r="F55" s="392" t="s">
        <v>5239</v>
      </c>
      <c r="G55" s="392" t="s">
        <v>5240</v>
      </c>
      <c r="H55" s="392" t="s">
        <v>5241</v>
      </c>
      <c r="I55" s="392" t="s">
        <v>5242</v>
      </c>
      <c r="J55" s="392" t="str">
        <f>HYPERLINK("#", "http://matsumotonaika.web.fc2.com/")</f>
        <v>http://matsumotonaika.web.fc2.com/</v>
      </c>
      <c r="K55" s="393" t="s">
        <v>5243</v>
      </c>
      <c r="L55" s="392"/>
      <c r="M55" s="392"/>
      <c r="N55" s="392"/>
      <c r="O55" s="392"/>
      <c r="P55" s="392"/>
      <c r="Q55" s="392"/>
      <c r="R55" s="392" t="s">
        <v>631</v>
      </c>
      <c r="S55" s="392" t="s">
        <v>4906</v>
      </c>
      <c r="T55" s="392" t="s">
        <v>5152</v>
      </c>
      <c r="U55" s="392" t="s">
        <v>487</v>
      </c>
      <c r="V55" s="392" t="s">
        <v>5244</v>
      </c>
      <c r="W55" s="392" t="s">
        <v>487</v>
      </c>
      <c r="X55" s="392" t="s">
        <v>5244</v>
      </c>
      <c r="Y55" s="392" t="s">
        <v>487</v>
      </c>
      <c r="Z55" s="392" t="s">
        <v>5244</v>
      </c>
      <c r="AA55" s="392"/>
      <c r="AB55" s="392"/>
      <c r="AC55" s="392"/>
      <c r="AD55" s="393"/>
    </row>
    <row r="56" spans="1:30" s="50" customFormat="1" ht="28.5">
      <c r="A56" s="392" t="s">
        <v>4756</v>
      </c>
      <c r="B56" s="392" t="s">
        <v>4821</v>
      </c>
      <c r="C56" s="392" t="s">
        <v>5245</v>
      </c>
      <c r="D56" s="392" t="s">
        <v>5246</v>
      </c>
      <c r="E56" s="392" t="s">
        <v>5247</v>
      </c>
      <c r="F56" s="392" t="s">
        <v>5248</v>
      </c>
      <c r="G56" s="392" t="s">
        <v>5249</v>
      </c>
      <c r="H56" s="392" t="s">
        <v>5250</v>
      </c>
      <c r="I56" s="392" t="s">
        <v>5251</v>
      </c>
      <c r="J56" s="392" t="str">
        <f>HYPERLINK("#", "https://www.mitsui-hospital.com")</f>
        <v>https://www.mitsui-hospital.com</v>
      </c>
      <c r="K56" s="393" t="s">
        <v>5252</v>
      </c>
      <c r="L56" s="393" t="s">
        <v>958</v>
      </c>
      <c r="M56" s="392"/>
      <c r="N56" s="392"/>
      <c r="O56" s="392"/>
      <c r="P56" s="392"/>
      <c r="Q56" s="392"/>
      <c r="R56" s="392" t="s">
        <v>489</v>
      </c>
      <c r="S56" s="392" t="s">
        <v>490</v>
      </c>
      <c r="T56" s="392" t="s">
        <v>4766</v>
      </c>
      <c r="U56" s="392"/>
      <c r="V56" s="392"/>
      <c r="W56" s="392"/>
      <c r="X56" s="392"/>
      <c r="Y56" s="392"/>
      <c r="Z56" s="392"/>
      <c r="AA56" s="392"/>
      <c r="AB56" s="392"/>
      <c r="AC56" s="392"/>
      <c r="AD56" s="393"/>
    </row>
    <row r="57" spans="1:30" s="50" customFormat="1" ht="20.25" customHeight="1">
      <c r="A57" s="392" t="s">
        <v>4746</v>
      </c>
      <c r="B57" s="392" t="s">
        <v>4804</v>
      </c>
      <c r="C57" s="392" t="s">
        <v>5253</v>
      </c>
      <c r="D57" s="392" t="s">
        <v>5254</v>
      </c>
      <c r="E57" s="392" t="s">
        <v>5255</v>
      </c>
      <c r="F57" s="392" t="s">
        <v>5256</v>
      </c>
      <c r="G57" s="392" t="s">
        <v>5257</v>
      </c>
      <c r="H57" s="392" t="s">
        <v>5258</v>
      </c>
      <c r="I57" s="392" t="s">
        <v>5259</v>
      </c>
      <c r="J57" s="392"/>
      <c r="K57" s="393" t="s">
        <v>5260</v>
      </c>
      <c r="L57" s="392"/>
      <c r="M57" s="392"/>
      <c r="N57" s="392"/>
      <c r="O57" s="392"/>
      <c r="P57" s="392"/>
      <c r="Q57" s="392"/>
      <c r="R57" s="392" t="s">
        <v>631</v>
      </c>
      <c r="S57" s="392" t="s">
        <v>4906</v>
      </c>
      <c r="T57" s="392"/>
      <c r="U57" s="392" t="s">
        <v>487</v>
      </c>
      <c r="V57" s="392" t="s">
        <v>5261</v>
      </c>
      <c r="W57" s="392" t="s">
        <v>487</v>
      </c>
      <c r="X57" s="392" t="s">
        <v>5261</v>
      </c>
      <c r="Y57" s="392" t="s">
        <v>487</v>
      </c>
      <c r="Z57" s="392" t="s">
        <v>5261</v>
      </c>
      <c r="AA57" s="392"/>
      <c r="AB57" s="392"/>
      <c r="AC57" s="392"/>
      <c r="AD57" s="393"/>
    </row>
    <row r="58" spans="1:30" s="50" customFormat="1" ht="28.5">
      <c r="A58" s="392" t="s">
        <v>4756</v>
      </c>
      <c r="B58" s="392" t="s">
        <v>4981</v>
      </c>
      <c r="C58" s="392" t="s">
        <v>5262</v>
      </c>
      <c r="D58" s="392" t="s">
        <v>5263</v>
      </c>
      <c r="E58" s="392" t="s">
        <v>5264</v>
      </c>
      <c r="F58" s="392" t="s">
        <v>5265</v>
      </c>
      <c r="G58" s="392" t="s">
        <v>5266</v>
      </c>
      <c r="H58" s="392" t="s">
        <v>5267</v>
      </c>
      <c r="I58" s="392" t="s">
        <v>5268</v>
      </c>
      <c r="J58" s="392" t="str">
        <f>HYPERLINK("#", "http://www.musashidai-hp.com/ (日本語)")</f>
        <v>http://www.musashidai-hp.com/ (日本語)</v>
      </c>
      <c r="K58" s="393" t="s">
        <v>5269</v>
      </c>
      <c r="L58" s="392"/>
      <c r="M58" s="392"/>
      <c r="N58" s="392"/>
      <c r="O58" s="392"/>
      <c r="P58" s="392"/>
      <c r="Q58" s="392"/>
      <c r="R58" s="392"/>
      <c r="S58" s="392" t="s">
        <v>490</v>
      </c>
      <c r="T58" s="392" t="s">
        <v>4766</v>
      </c>
      <c r="U58" s="392"/>
      <c r="V58" s="392"/>
      <c r="W58" s="392"/>
      <c r="X58" s="392"/>
      <c r="Y58" s="392"/>
      <c r="Z58" s="392"/>
      <c r="AA58" s="392"/>
      <c r="AB58" s="392"/>
      <c r="AC58" s="392"/>
      <c r="AD58" s="393"/>
    </row>
    <row r="59" spans="1:30" s="50" customFormat="1" ht="156.75" customHeight="1">
      <c r="A59" s="392" t="s">
        <v>4746</v>
      </c>
      <c r="B59" s="392" t="s">
        <v>4821</v>
      </c>
      <c r="C59" s="392" t="s">
        <v>5270</v>
      </c>
      <c r="D59" s="392" t="s">
        <v>5271</v>
      </c>
      <c r="E59" s="392" t="s">
        <v>5272</v>
      </c>
      <c r="F59" s="392" t="s">
        <v>5273</v>
      </c>
      <c r="G59" s="392" t="s">
        <v>5274</v>
      </c>
      <c r="H59" s="392" t="s">
        <v>5275</v>
      </c>
      <c r="I59" s="392" t="s">
        <v>5276</v>
      </c>
      <c r="J59" s="392" t="str">
        <f>HYPERLINK("#", "http://www.musashino-hp.or.jp")</f>
        <v>http://www.musashino-hp.or.jp</v>
      </c>
      <c r="K59" s="393" t="s">
        <v>5277</v>
      </c>
      <c r="L59" s="393" t="s">
        <v>503</v>
      </c>
      <c r="M59" s="393" t="s">
        <v>5278</v>
      </c>
      <c r="N59" s="392"/>
      <c r="O59" s="392"/>
      <c r="P59" s="392"/>
      <c r="Q59" s="392"/>
      <c r="R59" s="392"/>
      <c r="S59" s="392" t="s">
        <v>490</v>
      </c>
      <c r="T59" s="392" t="s">
        <v>4766</v>
      </c>
      <c r="U59" s="392"/>
      <c r="V59" s="392"/>
      <c r="W59" s="392"/>
      <c r="X59" s="392"/>
      <c r="Y59" s="392"/>
      <c r="Z59" s="392"/>
      <c r="AA59" s="392"/>
      <c r="AB59" s="392"/>
      <c r="AC59" s="392" t="s">
        <v>487</v>
      </c>
      <c r="AD59" s="393" t="s">
        <v>5279</v>
      </c>
    </row>
    <row r="60" spans="1:30" s="50" customFormat="1" ht="28.5">
      <c r="A60" s="392" t="s">
        <v>4756</v>
      </c>
      <c r="B60" s="392" t="s">
        <v>4886</v>
      </c>
      <c r="C60" s="392" t="s">
        <v>5280</v>
      </c>
      <c r="D60" s="392" t="s">
        <v>5281</v>
      </c>
      <c r="E60" s="392" t="s">
        <v>5282</v>
      </c>
      <c r="F60" s="392" t="s">
        <v>5283</v>
      </c>
      <c r="G60" s="392" t="s">
        <v>5284</v>
      </c>
      <c r="H60" s="392" t="s">
        <v>5285</v>
      </c>
      <c r="I60" s="392" t="s">
        <v>5286</v>
      </c>
      <c r="J60" s="392"/>
      <c r="K60" s="393" t="s">
        <v>5287</v>
      </c>
      <c r="L60" s="392"/>
      <c r="M60" s="392"/>
      <c r="N60" s="392"/>
      <c r="O60" s="392"/>
      <c r="P60" s="392"/>
      <c r="Q60" s="392"/>
      <c r="R60" s="392"/>
      <c r="S60" s="392" t="s">
        <v>4906</v>
      </c>
      <c r="T60" s="392"/>
      <c r="U60" s="392"/>
      <c r="V60" s="392"/>
      <c r="W60" s="392"/>
      <c r="X60" s="392"/>
      <c r="Y60" s="392"/>
      <c r="Z60" s="392"/>
      <c r="AA60" s="392"/>
      <c r="AB60" s="392"/>
      <c r="AC60" s="392"/>
      <c r="AD60" s="393"/>
    </row>
    <row r="61" spans="1:30" s="50" customFormat="1" ht="20.25" customHeight="1">
      <c r="A61" s="392" t="s">
        <v>4746</v>
      </c>
      <c r="B61" s="392" t="s">
        <v>4886</v>
      </c>
      <c r="C61" s="392" t="s">
        <v>5288</v>
      </c>
      <c r="D61" s="392" t="s">
        <v>5289</v>
      </c>
      <c r="E61" s="392" t="s">
        <v>5290</v>
      </c>
      <c r="F61" s="392" t="s">
        <v>5291</v>
      </c>
      <c r="G61" s="392" t="s">
        <v>5292</v>
      </c>
      <c r="H61" s="392" t="s">
        <v>5293</v>
      </c>
      <c r="I61" s="392" t="s">
        <v>5294</v>
      </c>
      <c r="J61" s="392" t="str">
        <f>HYPERLINK("#", "http://www.yoshimotodental.com (日本語)")</f>
        <v>http://www.yoshimotodental.com (日本語)</v>
      </c>
      <c r="K61" s="393" t="s">
        <v>5143</v>
      </c>
      <c r="L61" s="392"/>
      <c r="M61" s="392"/>
      <c r="N61" s="392"/>
      <c r="O61" s="392"/>
      <c r="P61" s="392"/>
      <c r="Q61" s="392"/>
      <c r="R61" s="392"/>
      <c r="S61" s="392" t="s">
        <v>5098</v>
      </c>
      <c r="T61" s="392"/>
      <c r="U61" s="392"/>
      <c r="V61" s="392"/>
      <c r="W61" s="392"/>
      <c r="X61" s="392"/>
      <c r="Y61" s="392"/>
      <c r="Z61" s="392"/>
      <c r="AA61" s="392"/>
      <c r="AB61" s="392"/>
      <c r="AC61" s="392"/>
      <c r="AD61" s="393"/>
    </row>
    <row r="62" spans="1:30" s="50" customFormat="1" ht="99.75">
      <c r="A62" s="392" t="s">
        <v>4756</v>
      </c>
      <c r="B62" s="392" t="s">
        <v>4757</v>
      </c>
      <c r="C62" s="392" t="s">
        <v>5295</v>
      </c>
      <c r="D62" s="392" t="s">
        <v>5296</v>
      </c>
      <c r="E62" s="392" t="s">
        <v>4760</v>
      </c>
      <c r="F62" s="392" t="s">
        <v>5297</v>
      </c>
      <c r="G62" s="392" t="s">
        <v>5298</v>
      </c>
      <c r="H62" s="392" t="s">
        <v>5299</v>
      </c>
      <c r="I62" s="392" t="s">
        <v>5300</v>
      </c>
      <c r="J62" s="392" t="str">
        <f>HYPERLINK("#", "https://yamayanagi.or.jp/shiomi_hospital/")</f>
        <v>https://yamayanagi.or.jp/shiomi_hospital/</v>
      </c>
      <c r="K62" s="393" t="s">
        <v>5301</v>
      </c>
      <c r="L62" s="392"/>
      <c r="M62" s="392"/>
      <c r="N62" s="392"/>
      <c r="O62" s="392"/>
      <c r="P62" s="392"/>
      <c r="Q62" s="392"/>
      <c r="R62" s="392" t="s">
        <v>489</v>
      </c>
      <c r="S62" s="392" t="s">
        <v>490</v>
      </c>
      <c r="T62" s="392" t="s">
        <v>4766</v>
      </c>
      <c r="U62" s="392"/>
      <c r="V62" s="392" t="s">
        <v>5302</v>
      </c>
      <c r="W62" s="392"/>
      <c r="X62" s="392"/>
      <c r="Y62" s="392"/>
      <c r="Z62" s="392"/>
      <c r="AA62" s="392"/>
      <c r="AB62" s="392"/>
      <c r="AC62" s="392"/>
      <c r="AD62" s="393"/>
    </row>
    <row r="63" spans="1:30" s="50" customFormat="1" ht="128.25">
      <c r="A63" s="392" t="s">
        <v>4746</v>
      </c>
      <c r="B63" s="392" t="s">
        <v>4757</v>
      </c>
      <c r="C63" s="392" t="s">
        <v>5303</v>
      </c>
      <c r="D63" s="392" t="s">
        <v>5304</v>
      </c>
      <c r="E63" s="392" t="s">
        <v>5305</v>
      </c>
      <c r="F63" s="392" t="s">
        <v>5306</v>
      </c>
      <c r="G63" s="392" t="s">
        <v>5307</v>
      </c>
      <c r="H63" s="392" t="s">
        <v>5308</v>
      </c>
      <c r="I63" s="392" t="s">
        <v>5309</v>
      </c>
      <c r="J63" s="392" t="str">
        <f>HYPERLINK("#", "http://www.horinouchi.or.jp
（日本語）")</f>
        <v>http://www.horinouchi.or.jp
（日本語）</v>
      </c>
      <c r="K63" s="393" t="s">
        <v>5310</v>
      </c>
      <c r="L63" s="393" t="s">
        <v>5311</v>
      </c>
      <c r="M63" s="392"/>
      <c r="N63" s="392"/>
      <c r="O63" s="392"/>
      <c r="P63" s="392"/>
      <c r="Q63" s="392"/>
      <c r="R63" s="392" t="s">
        <v>489</v>
      </c>
      <c r="S63" s="392" t="s">
        <v>490</v>
      </c>
      <c r="T63" s="392" t="s">
        <v>4766</v>
      </c>
      <c r="U63" s="392"/>
      <c r="V63" s="392"/>
      <c r="W63" s="392"/>
      <c r="X63" s="392"/>
      <c r="Y63" s="392"/>
      <c r="Z63" s="392"/>
      <c r="AA63" s="392"/>
      <c r="AB63" s="392"/>
      <c r="AC63" s="392" t="s">
        <v>487</v>
      </c>
      <c r="AD63" s="393" t="s">
        <v>5312</v>
      </c>
    </row>
    <row r="64" spans="1:30" s="50" customFormat="1" ht="73.5" customHeight="1">
      <c r="A64" s="392" t="s">
        <v>4756</v>
      </c>
      <c r="B64" s="392" t="s">
        <v>4886</v>
      </c>
      <c r="C64" s="392" t="s">
        <v>5313</v>
      </c>
      <c r="D64" s="392" t="s">
        <v>5314</v>
      </c>
      <c r="E64" s="392" t="s">
        <v>5315</v>
      </c>
      <c r="F64" s="392" t="s">
        <v>5316</v>
      </c>
      <c r="G64" s="392" t="s">
        <v>5317</v>
      </c>
      <c r="H64" s="392" t="s">
        <v>5318</v>
      </c>
      <c r="I64" s="392" t="s">
        <v>5319</v>
      </c>
      <c r="J64" s="392" t="str">
        <f>HYPERLINK("#", "https://saikazo.org/（日本語）")</f>
        <v>https://saikazo.org/（日本語）</v>
      </c>
      <c r="K64" s="393" t="s">
        <v>5320</v>
      </c>
      <c r="L64" s="393" t="s">
        <v>5321</v>
      </c>
      <c r="M64" s="393" t="s">
        <v>4144</v>
      </c>
      <c r="N64" s="392"/>
      <c r="O64" s="392" t="s">
        <v>487</v>
      </c>
      <c r="P64" s="392"/>
      <c r="Q64" s="392"/>
      <c r="R64" s="392" t="s">
        <v>631</v>
      </c>
      <c r="S64" s="392" t="s">
        <v>490</v>
      </c>
      <c r="T64" s="392" t="s">
        <v>5322</v>
      </c>
      <c r="U64" s="392"/>
      <c r="V64" s="392"/>
      <c r="W64" s="392"/>
      <c r="X64" s="392"/>
      <c r="Y64" s="392"/>
      <c r="Z64" s="392"/>
      <c r="AA64" s="392"/>
      <c r="AB64" s="392"/>
      <c r="AC64" s="392" t="s">
        <v>487</v>
      </c>
      <c r="AD64" s="393" t="s">
        <v>5323</v>
      </c>
    </row>
    <row r="65" spans="1:30" s="50" customFormat="1" ht="228">
      <c r="A65" s="392" t="s">
        <v>4746</v>
      </c>
      <c r="B65" s="392" t="s">
        <v>4757</v>
      </c>
      <c r="C65" s="392" t="s">
        <v>5324</v>
      </c>
      <c r="D65" s="392" t="s">
        <v>5325</v>
      </c>
      <c r="E65" s="392" t="s">
        <v>5326</v>
      </c>
      <c r="F65" s="392" t="s">
        <v>5327</v>
      </c>
      <c r="G65" s="392" t="s">
        <v>5328</v>
      </c>
      <c r="H65" s="392" t="s">
        <v>5329</v>
      </c>
      <c r="I65" s="392" t="s">
        <v>5330</v>
      </c>
      <c r="J65" s="392" t="str">
        <f>HYPERLINK("#", "http://saitama-hospital.jp/")</f>
        <v>http://saitama-hospital.jp/</v>
      </c>
      <c r="K65" s="393" t="s">
        <v>5331</v>
      </c>
      <c r="L65" s="393" t="s">
        <v>503</v>
      </c>
      <c r="M65" s="392"/>
      <c r="N65" s="392" t="s">
        <v>487</v>
      </c>
      <c r="O65" s="392" t="s">
        <v>487</v>
      </c>
      <c r="P65" s="392"/>
      <c r="Q65" s="392"/>
      <c r="R65" s="392" t="s">
        <v>489</v>
      </c>
      <c r="S65" s="392" t="s">
        <v>490</v>
      </c>
      <c r="T65" s="392" t="s">
        <v>4766</v>
      </c>
      <c r="U65" s="392"/>
      <c r="V65" s="392"/>
      <c r="W65" s="392"/>
      <c r="X65" s="392"/>
      <c r="Y65" s="392"/>
      <c r="Z65" s="392"/>
      <c r="AA65" s="392"/>
      <c r="AB65" s="392"/>
      <c r="AC65" s="392"/>
      <c r="AD65" s="393"/>
    </row>
    <row r="66" spans="1:30" s="50" customFormat="1" ht="99.75">
      <c r="A66" s="392" t="s">
        <v>4756</v>
      </c>
      <c r="B66" s="392" t="s">
        <v>359</v>
      </c>
      <c r="C66" s="392" t="s">
        <v>5332</v>
      </c>
      <c r="D66" s="392" t="s">
        <v>5333</v>
      </c>
      <c r="E66" s="392" t="s">
        <v>5334</v>
      </c>
      <c r="F66" s="392" t="s">
        <v>5335</v>
      </c>
      <c r="G66" s="392" t="s">
        <v>5336</v>
      </c>
      <c r="H66" s="392" t="s">
        <v>5337</v>
      </c>
      <c r="I66" s="392" t="s">
        <v>5338</v>
      </c>
      <c r="J66" s="392" t="str">
        <f>HYPERLINK("#", "http://www.city.chichibu.lg.jp/1037.html")</f>
        <v>http://www.city.chichibu.lg.jp/1037.html</v>
      </c>
      <c r="K66" s="393" t="s">
        <v>5339</v>
      </c>
      <c r="L66" s="393" t="s">
        <v>5340</v>
      </c>
      <c r="M66" s="393" t="s">
        <v>5341</v>
      </c>
      <c r="N66" s="392"/>
      <c r="O66" s="392"/>
      <c r="P66" s="392"/>
      <c r="Q66" s="392"/>
      <c r="R66" s="392" t="s">
        <v>631</v>
      </c>
      <c r="S66" s="392" t="s">
        <v>490</v>
      </c>
      <c r="T66" s="392" t="s">
        <v>4766</v>
      </c>
      <c r="U66" s="392"/>
      <c r="V66" s="392"/>
      <c r="W66" s="392"/>
      <c r="X66" s="392"/>
      <c r="Y66" s="392"/>
      <c r="Z66" s="392"/>
      <c r="AA66" s="392" t="s">
        <v>487</v>
      </c>
      <c r="AB66" s="392" t="s">
        <v>5342</v>
      </c>
      <c r="AC66" s="392" t="s">
        <v>487</v>
      </c>
      <c r="AD66" s="393" t="s">
        <v>5343</v>
      </c>
    </row>
    <row r="67" spans="1:30" s="50" customFormat="1" ht="20.25" customHeight="1">
      <c r="A67" s="392" t="s">
        <v>4746</v>
      </c>
      <c r="B67" s="392" t="s">
        <v>5344</v>
      </c>
      <c r="C67" s="392" t="s">
        <v>5345</v>
      </c>
      <c r="D67" s="392" t="s">
        <v>5346</v>
      </c>
      <c r="E67" s="392" t="s">
        <v>5347</v>
      </c>
      <c r="F67" s="392" t="s">
        <v>5348</v>
      </c>
      <c r="G67" s="392" t="s">
        <v>5349</v>
      </c>
      <c r="H67" s="392" t="s">
        <v>5350</v>
      </c>
      <c r="I67" s="392" t="s">
        <v>5351</v>
      </c>
      <c r="J67" s="392" t="s">
        <v>5352</v>
      </c>
      <c r="K67" s="393" t="s">
        <v>5353</v>
      </c>
      <c r="L67" s="392" t="s">
        <v>5354</v>
      </c>
      <c r="M67" s="392"/>
      <c r="N67" s="392" t="s">
        <v>487</v>
      </c>
      <c r="O67" s="392"/>
      <c r="P67" s="392"/>
      <c r="Q67" s="392"/>
      <c r="R67" s="392" t="s">
        <v>631</v>
      </c>
      <c r="S67" s="392" t="s">
        <v>780</v>
      </c>
      <c r="T67" s="392" t="s">
        <v>491</v>
      </c>
      <c r="U67" s="392" t="s">
        <v>487</v>
      </c>
      <c r="V67" s="392" t="s">
        <v>5355</v>
      </c>
      <c r="W67" s="392"/>
      <c r="X67" s="392" t="s">
        <v>5356</v>
      </c>
      <c r="Y67" s="392"/>
      <c r="Z67" s="392"/>
      <c r="AA67" s="392" t="s">
        <v>487</v>
      </c>
      <c r="AB67" s="392" t="s">
        <v>723</v>
      </c>
      <c r="AC67" s="392"/>
      <c r="AD67" s="393"/>
    </row>
    <row r="68" spans="1:30" s="50" customFormat="1" ht="85.5">
      <c r="A68" s="392" t="s">
        <v>4756</v>
      </c>
      <c r="B68" s="392" t="s">
        <v>4886</v>
      </c>
      <c r="C68" s="395" t="s">
        <v>5357</v>
      </c>
      <c r="D68" s="396" t="s">
        <v>5358</v>
      </c>
      <c r="E68" s="395" t="s">
        <v>5359</v>
      </c>
      <c r="F68" s="396" t="s">
        <v>5360</v>
      </c>
      <c r="G68" s="396" t="s">
        <v>5361</v>
      </c>
      <c r="H68" s="396" t="s">
        <v>5362</v>
      </c>
      <c r="I68" s="396" t="s">
        <v>5363</v>
      </c>
      <c r="J68" s="396" t="str">
        <f>HYPERLINK("#", "http://www.kisai-hosp.or.jp/（日本語）")</f>
        <v>http://www.kisai-hosp.or.jp/（日本語）</v>
      </c>
      <c r="K68" s="395" t="s">
        <v>5364</v>
      </c>
      <c r="L68" s="395" t="s">
        <v>5365</v>
      </c>
      <c r="M68" s="395" t="s">
        <v>2985</v>
      </c>
      <c r="N68" s="397"/>
      <c r="O68" s="397"/>
      <c r="P68" s="397"/>
      <c r="Q68" s="397"/>
      <c r="R68" s="392" t="s">
        <v>489</v>
      </c>
      <c r="S68" s="395" t="s">
        <v>5366</v>
      </c>
      <c r="T68" s="396" t="s">
        <v>491</v>
      </c>
      <c r="U68" s="397"/>
      <c r="V68" s="396" t="s">
        <v>5367</v>
      </c>
      <c r="W68" s="397"/>
      <c r="X68" s="395"/>
      <c r="Y68" s="397"/>
      <c r="Z68" s="395"/>
      <c r="AA68" s="397"/>
      <c r="AB68" s="395"/>
      <c r="AC68" s="397"/>
      <c r="AD68" s="395" t="s">
        <v>5368</v>
      </c>
    </row>
    <row r="69" spans="1:30" s="50" customFormat="1" ht="42.75">
      <c r="A69" s="392" t="s">
        <v>4746</v>
      </c>
      <c r="B69" s="392" t="s">
        <v>4821</v>
      </c>
      <c r="C69" s="392" t="s">
        <v>5369</v>
      </c>
      <c r="D69" s="392" t="s">
        <v>5370</v>
      </c>
      <c r="E69" s="392" t="s">
        <v>5371</v>
      </c>
      <c r="F69" s="392" t="s">
        <v>5372</v>
      </c>
      <c r="G69" s="392" t="s">
        <v>5373</v>
      </c>
      <c r="H69" s="392" t="s">
        <v>5374</v>
      </c>
      <c r="I69" s="392" t="s">
        <v>5375</v>
      </c>
      <c r="J69" s="392" t="str">
        <f>HYPERLINK("#", "http://toujinkai.com/sakado/")</f>
        <v>http://toujinkai.com/sakado/</v>
      </c>
      <c r="K69" s="393" t="s">
        <v>5376</v>
      </c>
      <c r="L69" s="392" t="s">
        <v>5354</v>
      </c>
      <c r="M69" s="392"/>
      <c r="N69" s="392" t="s">
        <v>487</v>
      </c>
      <c r="O69" s="392"/>
      <c r="P69" s="392"/>
      <c r="Q69" s="392"/>
      <c r="R69" s="392" t="s">
        <v>489</v>
      </c>
      <c r="S69" s="392" t="s">
        <v>780</v>
      </c>
      <c r="T69" s="392" t="s">
        <v>491</v>
      </c>
      <c r="U69" s="392"/>
      <c r="V69" s="392" t="s">
        <v>5377</v>
      </c>
      <c r="W69" s="392"/>
      <c r="X69" s="392"/>
      <c r="Y69" s="392" t="s">
        <v>487</v>
      </c>
      <c r="Z69" s="392"/>
      <c r="AA69" s="392" t="s">
        <v>487</v>
      </c>
      <c r="AB69" s="392"/>
      <c r="AC69" s="392"/>
      <c r="AD69" s="393" t="s">
        <v>5378</v>
      </c>
    </row>
    <row r="70" spans="1:30" s="50" customFormat="1" ht="20.25" customHeight="1">
      <c r="A70" s="392" t="s">
        <v>4756</v>
      </c>
      <c r="B70" s="392" t="s">
        <v>5040</v>
      </c>
      <c r="C70" s="392" t="s">
        <v>5379</v>
      </c>
      <c r="D70" s="392" t="s">
        <v>5380</v>
      </c>
      <c r="E70" s="392" t="s">
        <v>5381</v>
      </c>
      <c r="F70" s="392" t="s">
        <v>5382</v>
      </c>
      <c r="G70" s="392" t="s">
        <v>5383</v>
      </c>
      <c r="H70" s="392" t="s">
        <v>5384</v>
      </c>
      <c r="I70" s="392" t="s">
        <v>5385</v>
      </c>
      <c r="J70" s="392" t="str">
        <f>HYPERLINK("#", "http://www.e-kawaguchi-hp.jp/")</f>
        <v>http://www.e-kawaguchi-hp.jp/</v>
      </c>
      <c r="K70" s="393" t="s">
        <v>5386</v>
      </c>
      <c r="L70" s="392" t="s">
        <v>1040</v>
      </c>
      <c r="M70" s="392" t="s">
        <v>1040</v>
      </c>
      <c r="N70" s="392" t="s">
        <v>487</v>
      </c>
      <c r="O70" s="392"/>
      <c r="P70" s="392"/>
      <c r="Q70" s="392"/>
      <c r="R70" s="392" t="s">
        <v>489</v>
      </c>
      <c r="S70" s="392" t="s">
        <v>780</v>
      </c>
      <c r="T70" s="392" t="s">
        <v>491</v>
      </c>
      <c r="U70" s="392"/>
      <c r="V70" s="392" t="s">
        <v>5387</v>
      </c>
      <c r="W70" s="392"/>
      <c r="X70" s="392"/>
      <c r="Y70" s="392"/>
      <c r="Z70" s="392"/>
      <c r="AA70" s="392"/>
      <c r="AB70" s="392"/>
      <c r="AC70" s="392" t="s">
        <v>487</v>
      </c>
      <c r="AD70" s="393" t="s">
        <v>5388</v>
      </c>
    </row>
    <row r="71" spans="1:30" s="50" customFormat="1" ht="42.75">
      <c r="A71" s="392" t="s">
        <v>4746</v>
      </c>
      <c r="B71" s="392" t="s">
        <v>4981</v>
      </c>
      <c r="C71" s="392" t="s">
        <v>5389</v>
      </c>
      <c r="D71" s="392" t="s">
        <v>5390</v>
      </c>
      <c r="E71" s="392" t="s">
        <v>5391</v>
      </c>
      <c r="F71" s="392" t="s">
        <v>5392</v>
      </c>
      <c r="G71" s="392" t="s">
        <v>5393</v>
      </c>
      <c r="H71" s="392" t="s">
        <v>5394</v>
      </c>
      <c r="I71" s="392" t="s">
        <v>5395</v>
      </c>
      <c r="J71" s="392" t="str">
        <f>HYPERLINK("#", "http://www.irumagawa-hosp.com/index.html")</f>
        <v>http://www.irumagawa-hosp.com/index.html</v>
      </c>
      <c r="K71" s="393" t="s">
        <v>5396</v>
      </c>
      <c r="L71" s="392" t="s">
        <v>1040</v>
      </c>
      <c r="M71" s="392" t="s">
        <v>1040</v>
      </c>
      <c r="N71" s="392" t="s">
        <v>487</v>
      </c>
      <c r="O71" s="392"/>
      <c r="P71" s="392"/>
      <c r="Q71" s="392"/>
      <c r="R71" s="392" t="s">
        <v>489</v>
      </c>
      <c r="S71" s="392" t="s">
        <v>780</v>
      </c>
      <c r="T71" s="392" t="s">
        <v>491</v>
      </c>
      <c r="U71" s="392"/>
      <c r="V71" s="392" t="s">
        <v>5397</v>
      </c>
      <c r="W71" s="392"/>
      <c r="X71" s="392"/>
      <c r="Y71" s="392"/>
      <c r="Z71" s="392"/>
      <c r="AA71" s="392"/>
      <c r="AB71" s="392"/>
      <c r="AC71" s="392"/>
      <c r="AD71" s="393" t="s">
        <v>5398</v>
      </c>
    </row>
    <row r="72" spans="1:30" s="50" customFormat="1" ht="79.5" customHeight="1">
      <c r="A72" s="392" t="s">
        <v>4756</v>
      </c>
      <c r="B72" s="392" t="s">
        <v>5127</v>
      </c>
      <c r="C72" s="392" t="s">
        <v>5399</v>
      </c>
      <c r="D72" s="392" t="s">
        <v>5400</v>
      </c>
      <c r="E72" s="392" t="s">
        <v>5401</v>
      </c>
      <c r="F72" s="392" t="s">
        <v>5402</v>
      </c>
      <c r="G72" s="392" t="s">
        <v>5403</v>
      </c>
      <c r="H72" s="392" t="s">
        <v>5404</v>
      </c>
      <c r="I72" s="392" t="s">
        <v>5405</v>
      </c>
      <c r="J72" s="392" t="str">
        <f>HYPERLINK("#", "https://www.odayaka-life.com/")</f>
        <v>https://www.odayaka-life.com/</v>
      </c>
      <c r="K72" s="393" t="s">
        <v>4647</v>
      </c>
      <c r="L72" s="393" t="s">
        <v>5406</v>
      </c>
      <c r="M72" s="392"/>
      <c r="N72" s="392"/>
      <c r="O72" s="392"/>
      <c r="P72" s="392"/>
      <c r="Q72" s="392"/>
      <c r="R72" s="392" t="s">
        <v>631</v>
      </c>
      <c r="S72" s="392" t="s">
        <v>2605</v>
      </c>
      <c r="T72" s="392"/>
      <c r="U72" s="392"/>
      <c r="V72" s="392"/>
      <c r="W72" s="392"/>
      <c r="X72" s="392"/>
      <c r="Y72" s="392"/>
      <c r="Z72" s="392"/>
      <c r="AA72" s="392"/>
      <c r="AB72" s="392"/>
      <c r="AC72" s="392" t="s">
        <v>487</v>
      </c>
      <c r="AD72" s="393" t="s">
        <v>5407</v>
      </c>
    </row>
    <row r="73" spans="1:30" s="105" customFormat="1" ht="20.25" customHeight="1">
      <c r="K73" s="175"/>
      <c r="AD73" s="175"/>
    </row>
    <row r="74" spans="1:30" s="105" customFormat="1" ht="20.25" customHeight="1">
      <c r="K74" s="175"/>
      <c r="AD74" s="175"/>
    </row>
    <row r="75" spans="1:30" s="105" customFormat="1" ht="30" customHeight="1">
      <c r="K75" s="175"/>
      <c r="AD75" s="175"/>
    </row>
    <row r="76" spans="1:30" s="105" customFormat="1" ht="20.25" customHeight="1">
      <c r="K76" s="175"/>
      <c r="AD76" s="175"/>
    </row>
    <row r="77" spans="1:30" s="105" customFormat="1" ht="20.25" customHeight="1">
      <c r="K77" s="175"/>
      <c r="AD77" s="175"/>
    </row>
    <row r="78" spans="1:30" s="105" customFormat="1" ht="20.25" customHeight="1">
      <c r="K78" s="175"/>
      <c r="AD78" s="175"/>
    </row>
    <row r="79" spans="1:30" s="105" customFormat="1" ht="20.25" customHeight="1">
      <c r="K79" s="175"/>
      <c r="AD79" s="175"/>
    </row>
    <row r="80" spans="1:30" s="105" customFormat="1" ht="20.25" customHeight="1">
      <c r="K80" s="175"/>
      <c r="AD80" s="175"/>
    </row>
    <row r="81" spans="11:30" s="105" customFormat="1" ht="20.25" customHeight="1">
      <c r="K81" s="175"/>
      <c r="AD81" s="175"/>
    </row>
    <row r="82" spans="11:30" s="105" customFormat="1" ht="20.25" customHeight="1">
      <c r="K82" s="175"/>
      <c r="AD82" s="175"/>
    </row>
    <row r="83" spans="11:30" s="105" customFormat="1" ht="20.25" customHeight="1">
      <c r="K83" s="175"/>
      <c r="AD83" s="175"/>
    </row>
    <row r="84" spans="11:30" s="105" customFormat="1" ht="20.25" customHeight="1">
      <c r="K84" s="175"/>
      <c r="AD84" s="175"/>
    </row>
    <row r="85" spans="11:30" s="105" customFormat="1" ht="20.25" customHeight="1">
      <c r="K85" s="175"/>
      <c r="AD85" s="175"/>
    </row>
    <row r="86" spans="11:30" s="105" customFormat="1" ht="20.25" customHeight="1">
      <c r="K86" s="175"/>
      <c r="AD86" s="175"/>
    </row>
    <row r="87" spans="11:30" s="105" customFormat="1" ht="20.25" customHeight="1">
      <c r="K87" s="175"/>
      <c r="AD87" s="175"/>
    </row>
    <row r="88" spans="11:30" s="105" customFormat="1" ht="20.25" customHeight="1">
      <c r="K88" s="175"/>
      <c r="AD88" s="175"/>
    </row>
    <row r="89" spans="11:30" s="105" customFormat="1" ht="20.25" customHeight="1">
      <c r="K89" s="175"/>
      <c r="AD89" s="175"/>
    </row>
    <row r="90" spans="11:30" s="105" customFormat="1" ht="20.25" customHeight="1">
      <c r="K90" s="175"/>
      <c r="AD90" s="175"/>
    </row>
    <row r="91" spans="11:30" s="105" customFormat="1" ht="20.25" customHeight="1">
      <c r="K91" s="175"/>
      <c r="AD91" s="175"/>
    </row>
    <row r="92" spans="11:30" s="105" customFormat="1" ht="20.25" customHeight="1">
      <c r="K92" s="175"/>
      <c r="AD92" s="175"/>
    </row>
    <row r="93" spans="11:30" s="105" customFormat="1" ht="20.25" customHeight="1">
      <c r="K93" s="175"/>
      <c r="AD93" s="175"/>
    </row>
    <row r="94" spans="11:30" s="105" customFormat="1" ht="20.25" customHeight="1">
      <c r="K94" s="175"/>
      <c r="AD94" s="175"/>
    </row>
    <row r="95" spans="11:30" s="105" customFormat="1" ht="20.25" customHeight="1">
      <c r="K95" s="175"/>
      <c r="AD95" s="175"/>
    </row>
    <row r="96" spans="11:30" s="105" customFormat="1" ht="20.25" customHeight="1">
      <c r="K96" s="175"/>
      <c r="AD96" s="175"/>
    </row>
    <row r="97" spans="11:30" s="105" customFormat="1" ht="20.25" customHeight="1">
      <c r="K97" s="175"/>
      <c r="AD97" s="175"/>
    </row>
    <row r="98" spans="11:30" s="105" customFormat="1" ht="20.25" customHeight="1">
      <c r="K98" s="175"/>
      <c r="AD98" s="175"/>
    </row>
    <row r="99" spans="11:30" s="105" customFormat="1" ht="20.25" customHeight="1">
      <c r="K99" s="175"/>
      <c r="AD99" s="175"/>
    </row>
    <row r="100" spans="11:30" s="105" customFormat="1" ht="20.25" customHeight="1">
      <c r="K100" s="175"/>
      <c r="AD100" s="175"/>
    </row>
    <row r="101" spans="11:30" s="105" customFormat="1" ht="20.25" customHeight="1">
      <c r="K101" s="175"/>
      <c r="AD101" s="175"/>
    </row>
    <row r="102" spans="11:30" s="105" customFormat="1" ht="20.25" customHeight="1">
      <c r="K102" s="175"/>
      <c r="AD102" s="175"/>
    </row>
    <row r="103" spans="11:30" s="105" customFormat="1" ht="20.25" customHeight="1">
      <c r="K103" s="175"/>
      <c r="AD103" s="175"/>
    </row>
    <row r="104" spans="11:30" s="105" customFormat="1" ht="20.25" customHeight="1">
      <c r="K104" s="175"/>
      <c r="AD104" s="175"/>
    </row>
    <row r="105" spans="11:30" s="105" customFormat="1" ht="20.25" customHeight="1">
      <c r="K105" s="175"/>
      <c r="AD105" s="175"/>
    </row>
    <row r="106" spans="11:30" s="105" customFormat="1" ht="20.25" customHeight="1">
      <c r="K106" s="175"/>
      <c r="AD106" s="175"/>
    </row>
    <row r="107" spans="11:30" s="105" customFormat="1" ht="20.25" customHeight="1">
      <c r="K107" s="175"/>
      <c r="AD107" s="175"/>
    </row>
    <row r="108" spans="11:30" s="105" customFormat="1" ht="20.25" customHeight="1">
      <c r="K108" s="175"/>
      <c r="AD108" s="175"/>
    </row>
    <row r="109" spans="11:30" s="105" customFormat="1" ht="20.25" customHeight="1">
      <c r="K109" s="175"/>
      <c r="AD109" s="175"/>
    </row>
    <row r="110" spans="11:30" s="105" customFormat="1" ht="20.25" customHeight="1">
      <c r="K110" s="175"/>
      <c r="AD110" s="175"/>
    </row>
    <row r="111" spans="11:30" s="105" customFormat="1" ht="20.25" customHeight="1">
      <c r="K111" s="175"/>
      <c r="AD111" s="175"/>
    </row>
    <row r="112" spans="11:30" s="105" customFormat="1" ht="20.25" customHeight="1">
      <c r="K112" s="175"/>
      <c r="AD112" s="175"/>
    </row>
    <row r="113" spans="11:30" s="105" customFormat="1" ht="20.25" customHeight="1">
      <c r="K113" s="175"/>
      <c r="AD113" s="175"/>
    </row>
    <row r="114" spans="11:30" s="105" customFormat="1" ht="20.25" customHeight="1">
      <c r="K114" s="175"/>
      <c r="AD114" s="175"/>
    </row>
    <row r="115" spans="11:30" s="105" customFormat="1" ht="20.25" customHeight="1">
      <c r="K115" s="175"/>
      <c r="AD115" s="175"/>
    </row>
    <row r="116" spans="11:30" s="105" customFormat="1" ht="20.25" customHeight="1">
      <c r="K116" s="175"/>
      <c r="AD116" s="175"/>
    </row>
    <row r="117" spans="11:30" s="105" customFormat="1" ht="20.25" customHeight="1">
      <c r="K117" s="175"/>
      <c r="AD117" s="175"/>
    </row>
    <row r="118" spans="11:30" s="105" customFormat="1" ht="20.25" customHeight="1">
      <c r="K118" s="175"/>
      <c r="AD118" s="175"/>
    </row>
    <row r="119" spans="11:30" s="105" customFormat="1" ht="20.25" customHeight="1">
      <c r="K119" s="175"/>
      <c r="AD119" s="175"/>
    </row>
    <row r="120" spans="11:30" s="105" customFormat="1" ht="20.25" customHeight="1">
      <c r="K120" s="175"/>
      <c r="AD120" s="175"/>
    </row>
    <row r="121" spans="11:30" s="105" customFormat="1" ht="20.25" customHeight="1">
      <c r="K121" s="175"/>
      <c r="AD121" s="175"/>
    </row>
    <row r="122" spans="11:30" s="105" customFormat="1" ht="20.25" customHeight="1">
      <c r="K122" s="175"/>
      <c r="AD122" s="175"/>
    </row>
    <row r="123" spans="11:30" s="105" customFormat="1" ht="20.25" customHeight="1">
      <c r="K123" s="175"/>
      <c r="AD123" s="175"/>
    </row>
    <row r="124" spans="11:30" s="105" customFormat="1" ht="20.25" customHeight="1">
      <c r="K124" s="175"/>
      <c r="AD124" s="175"/>
    </row>
    <row r="125" spans="11:30" s="105" customFormat="1" ht="20.25" customHeight="1">
      <c r="K125" s="175"/>
      <c r="AD125" s="175"/>
    </row>
    <row r="126" spans="11:30" s="105" customFormat="1" ht="20.25" customHeight="1">
      <c r="K126" s="175"/>
      <c r="AD126" s="175"/>
    </row>
    <row r="127" spans="11:30" s="105" customFormat="1" ht="20.25" customHeight="1">
      <c r="K127" s="175"/>
      <c r="AD127" s="175"/>
    </row>
    <row r="128" spans="11:30" s="105" customFormat="1" ht="20.25" customHeight="1">
      <c r="K128" s="175"/>
      <c r="AD128" s="175"/>
    </row>
    <row r="129" spans="11:30" s="105" customFormat="1" ht="20.25" customHeight="1">
      <c r="K129" s="175"/>
      <c r="AD129" s="175"/>
    </row>
    <row r="130" spans="11:30" s="105" customFormat="1" ht="20.25" customHeight="1">
      <c r="K130" s="175"/>
      <c r="AD130" s="175"/>
    </row>
    <row r="131" spans="11:30" s="105" customFormat="1" ht="20.25" customHeight="1">
      <c r="K131" s="175"/>
      <c r="AD131" s="175"/>
    </row>
    <row r="132" spans="11:30" s="105" customFormat="1" ht="20.25" customHeight="1">
      <c r="K132" s="175"/>
      <c r="AD132" s="175"/>
    </row>
    <row r="133" spans="11:30" s="105" customFormat="1" ht="20.25" customHeight="1">
      <c r="K133" s="175"/>
      <c r="AD133" s="175"/>
    </row>
    <row r="134" spans="11:30" s="105" customFormat="1" ht="20.25" customHeight="1">
      <c r="K134" s="175"/>
      <c r="AD134" s="175"/>
    </row>
    <row r="135" spans="11:30" s="105" customFormat="1" ht="20.25" customHeight="1">
      <c r="K135" s="175"/>
      <c r="AD135" s="175"/>
    </row>
    <row r="136" spans="11:30" s="105" customFormat="1" ht="20.25" customHeight="1">
      <c r="K136" s="175"/>
      <c r="AD136" s="175"/>
    </row>
    <row r="137" spans="11:30" s="105" customFormat="1" ht="20.25" customHeight="1">
      <c r="K137" s="175"/>
      <c r="AD137" s="175"/>
    </row>
    <row r="138" spans="11:30" s="105" customFormat="1" ht="20.25" customHeight="1">
      <c r="K138" s="175"/>
      <c r="AD138" s="175"/>
    </row>
    <row r="139" spans="11:30" s="105" customFormat="1" ht="20.25" customHeight="1">
      <c r="K139" s="175"/>
      <c r="AD139" s="175"/>
    </row>
    <row r="140" spans="11:30" s="105" customFormat="1" ht="20.25" customHeight="1">
      <c r="K140" s="175"/>
      <c r="AD140" s="175"/>
    </row>
    <row r="141" spans="11:30" s="105" customFormat="1" ht="20.25" customHeight="1">
      <c r="K141" s="175"/>
      <c r="AD141" s="175"/>
    </row>
    <row r="142" spans="11:30" s="105" customFormat="1" ht="20.25" customHeight="1">
      <c r="K142" s="175"/>
      <c r="AD142" s="175"/>
    </row>
    <row r="143" spans="11:30" s="105" customFormat="1" ht="20.25" customHeight="1">
      <c r="K143" s="175"/>
      <c r="AD143" s="175"/>
    </row>
    <row r="144" spans="11:30" s="105" customFormat="1" ht="20.25" customHeight="1">
      <c r="K144" s="175"/>
      <c r="AD144" s="175"/>
    </row>
    <row r="145" spans="11:30" s="105" customFormat="1" ht="20.25" customHeight="1">
      <c r="K145" s="175"/>
      <c r="AD145" s="175"/>
    </row>
    <row r="146" spans="11:30" s="105" customFormat="1" ht="20.25" customHeight="1">
      <c r="K146" s="175"/>
      <c r="AD146" s="175"/>
    </row>
    <row r="147" spans="11:30" s="105" customFormat="1" ht="20.25" customHeight="1">
      <c r="K147" s="175"/>
      <c r="AD147" s="175"/>
    </row>
    <row r="148" spans="11:30" s="105" customFormat="1" ht="20.25" customHeight="1">
      <c r="K148" s="175"/>
      <c r="AD148" s="175"/>
    </row>
    <row r="149" spans="11:30" s="105" customFormat="1" ht="20.25" customHeight="1">
      <c r="K149" s="175"/>
      <c r="AD149" s="175"/>
    </row>
    <row r="150" spans="11:30" s="105" customFormat="1" ht="20.25" customHeight="1">
      <c r="K150" s="175"/>
      <c r="AD150" s="175"/>
    </row>
    <row r="151" spans="11:30" s="105" customFormat="1" ht="20.25" customHeight="1">
      <c r="K151" s="175"/>
      <c r="AD151" s="175"/>
    </row>
    <row r="152" spans="11:30" s="105" customFormat="1" ht="20.25" customHeight="1">
      <c r="K152" s="175"/>
      <c r="AD152" s="175"/>
    </row>
    <row r="153" spans="11:30" s="105" customFormat="1" ht="20.25" customHeight="1">
      <c r="K153" s="175"/>
      <c r="AD153" s="175"/>
    </row>
    <row r="154" spans="11:30" s="105" customFormat="1" ht="20.25" customHeight="1">
      <c r="K154" s="175"/>
      <c r="AD154" s="175"/>
    </row>
    <row r="155" spans="11:30" s="105" customFormat="1" ht="20.25" customHeight="1">
      <c r="K155" s="175"/>
      <c r="AD155" s="175"/>
    </row>
    <row r="156" spans="11:30" s="105" customFormat="1" ht="20.25" customHeight="1">
      <c r="K156" s="175"/>
      <c r="AD156" s="175"/>
    </row>
    <row r="157" spans="11:30" s="105" customFormat="1" ht="20.25" customHeight="1">
      <c r="K157" s="175"/>
      <c r="AD157" s="175"/>
    </row>
    <row r="158" spans="11:30" s="105" customFormat="1" ht="20.25" customHeight="1">
      <c r="K158" s="175"/>
      <c r="AD158" s="175"/>
    </row>
    <row r="159" spans="11:30" s="105" customFormat="1" ht="20.25" customHeight="1">
      <c r="K159" s="175"/>
      <c r="AD159" s="175"/>
    </row>
    <row r="160" spans="11:30" s="105" customFormat="1" ht="20.25" customHeight="1">
      <c r="K160" s="175"/>
      <c r="AD160" s="175"/>
    </row>
    <row r="161" spans="11:30" s="105" customFormat="1" ht="20.25" customHeight="1">
      <c r="K161" s="175"/>
      <c r="AD161" s="175"/>
    </row>
    <row r="162" spans="11:30" s="105" customFormat="1" ht="20.25" customHeight="1">
      <c r="K162" s="175"/>
      <c r="AD162" s="175"/>
    </row>
    <row r="163" spans="11:30" s="105" customFormat="1" ht="20.25" customHeight="1">
      <c r="K163" s="175"/>
      <c r="AD163" s="175"/>
    </row>
    <row r="164" spans="11:30" s="105" customFormat="1" ht="20.25" customHeight="1">
      <c r="K164" s="175"/>
      <c r="AD164" s="175"/>
    </row>
    <row r="165" spans="11:30" s="105" customFormat="1" ht="20.25" customHeight="1">
      <c r="K165" s="175"/>
      <c r="AD165" s="175"/>
    </row>
    <row r="166" spans="11:30" s="105" customFormat="1" ht="20.25" customHeight="1">
      <c r="K166" s="175"/>
      <c r="AD166" s="175"/>
    </row>
    <row r="167" spans="11:30" s="105" customFormat="1" ht="20.25" customHeight="1">
      <c r="K167" s="175"/>
      <c r="AD167" s="175"/>
    </row>
    <row r="168" spans="11:30" s="105" customFormat="1" ht="20.25" customHeight="1">
      <c r="K168" s="175"/>
      <c r="AD168" s="175"/>
    </row>
    <row r="169" spans="11:30" s="105" customFormat="1" ht="20.25" customHeight="1">
      <c r="K169" s="175"/>
      <c r="AD169" s="175"/>
    </row>
    <row r="170" spans="11:30" s="105" customFormat="1" ht="20.25" customHeight="1">
      <c r="K170" s="175"/>
      <c r="AD170" s="175"/>
    </row>
    <row r="171" spans="11:30" s="105" customFormat="1" ht="20.25" customHeight="1">
      <c r="K171" s="175"/>
      <c r="AD171" s="175"/>
    </row>
    <row r="172" spans="11:30" s="105" customFormat="1" ht="20.25" customHeight="1">
      <c r="K172" s="175"/>
      <c r="AD172" s="175"/>
    </row>
    <row r="173" spans="11:30" s="105" customFormat="1" ht="20.25" customHeight="1">
      <c r="K173" s="175"/>
      <c r="AD173" s="175"/>
    </row>
    <row r="174" spans="11:30" s="105" customFormat="1" ht="20.25" customHeight="1">
      <c r="K174" s="175"/>
      <c r="AD174" s="175"/>
    </row>
    <row r="175" spans="11:30" s="105" customFormat="1" ht="20.25" customHeight="1">
      <c r="K175" s="175"/>
      <c r="AD175" s="175"/>
    </row>
    <row r="176" spans="11:30" s="105" customFormat="1" ht="20.25" customHeight="1">
      <c r="K176" s="175"/>
      <c r="AD176" s="175"/>
    </row>
    <row r="177" spans="11:30" s="105" customFormat="1" ht="20.25" customHeight="1">
      <c r="K177" s="175"/>
      <c r="AD177" s="175"/>
    </row>
    <row r="178" spans="11:30" s="105" customFormat="1" ht="20.25" customHeight="1">
      <c r="K178" s="175"/>
      <c r="AD178" s="175"/>
    </row>
    <row r="179" spans="11:30" s="105" customFormat="1" ht="20.25" customHeight="1">
      <c r="K179" s="175"/>
      <c r="AD179" s="175"/>
    </row>
    <row r="180" spans="11:30" s="105" customFormat="1" ht="20.25" customHeight="1">
      <c r="K180" s="175"/>
      <c r="AD180" s="175"/>
    </row>
    <row r="181" spans="11:30" s="105" customFormat="1" ht="20.25" customHeight="1">
      <c r="K181" s="175"/>
      <c r="AD181" s="175"/>
    </row>
    <row r="182" spans="11:30" s="105" customFormat="1" ht="20.25" customHeight="1">
      <c r="K182" s="175"/>
      <c r="AD182" s="175"/>
    </row>
    <row r="183" spans="11:30" s="105" customFormat="1" ht="20.25" customHeight="1">
      <c r="K183" s="175"/>
      <c r="AD183" s="175"/>
    </row>
    <row r="184" spans="11:30" s="105" customFormat="1" ht="20.25" customHeight="1">
      <c r="K184" s="175"/>
      <c r="AD184" s="175"/>
    </row>
    <row r="185" spans="11:30" s="105" customFormat="1" ht="20.25" customHeight="1">
      <c r="K185" s="175"/>
      <c r="AD185" s="175"/>
    </row>
    <row r="186" spans="11:30" s="105" customFormat="1" ht="20.25" customHeight="1">
      <c r="K186" s="175"/>
      <c r="AD186" s="175"/>
    </row>
    <row r="187" spans="11:30" s="105" customFormat="1" ht="20.25" customHeight="1">
      <c r="K187" s="175"/>
      <c r="AD187" s="175"/>
    </row>
    <row r="188" spans="11:30" s="105" customFormat="1" ht="20.25" customHeight="1">
      <c r="K188" s="175"/>
      <c r="AD188" s="175"/>
    </row>
    <row r="189" spans="11:30" s="105" customFormat="1" ht="20.25" customHeight="1">
      <c r="K189" s="175"/>
      <c r="AD189" s="175"/>
    </row>
    <row r="190" spans="11:30" s="105" customFormat="1" ht="20.25" customHeight="1">
      <c r="K190" s="175"/>
      <c r="AD190" s="175"/>
    </row>
    <row r="191" spans="11:30" s="105" customFormat="1" ht="20.25" customHeight="1">
      <c r="K191" s="175"/>
      <c r="AD191" s="175"/>
    </row>
    <row r="192" spans="11:30" s="105" customFormat="1" ht="20.25" customHeight="1">
      <c r="K192" s="175"/>
      <c r="AD192" s="175"/>
    </row>
    <row r="193" spans="11:30" s="105" customFormat="1" ht="20.25" customHeight="1">
      <c r="K193" s="175"/>
      <c r="AD193" s="175"/>
    </row>
    <row r="194" spans="11:30" s="105" customFormat="1" ht="20.25" customHeight="1">
      <c r="K194" s="175"/>
      <c r="AD194" s="175"/>
    </row>
    <row r="195" spans="11:30" s="105" customFormat="1" ht="20.25" customHeight="1">
      <c r="K195" s="175"/>
      <c r="AD195" s="175"/>
    </row>
    <row r="196" spans="11:30" s="105" customFormat="1" ht="20.25" customHeight="1">
      <c r="K196" s="175"/>
      <c r="AD196" s="175"/>
    </row>
    <row r="197" spans="11:30" s="105" customFormat="1" ht="20.25" customHeight="1">
      <c r="K197" s="175"/>
      <c r="AD197" s="175"/>
    </row>
    <row r="198" spans="11:30" s="105" customFormat="1" ht="20.25" customHeight="1">
      <c r="K198" s="175"/>
      <c r="AD198" s="175"/>
    </row>
    <row r="199" spans="11:30" s="105" customFormat="1" ht="20.25" customHeight="1">
      <c r="K199" s="175"/>
      <c r="AD199" s="175"/>
    </row>
    <row r="200" spans="11:30" s="105" customFormat="1" ht="20.25" customHeight="1">
      <c r="K200" s="175"/>
      <c r="AD200" s="175"/>
    </row>
    <row r="201" spans="11:30" s="105" customFormat="1" ht="20.25" customHeight="1">
      <c r="K201" s="175"/>
      <c r="AD201" s="175"/>
    </row>
    <row r="202" spans="11:30" s="105" customFormat="1" ht="20.25" customHeight="1">
      <c r="K202" s="175"/>
      <c r="AD202" s="175"/>
    </row>
    <row r="203" spans="11:30" s="105" customFormat="1" ht="20.25" customHeight="1">
      <c r="K203" s="175"/>
      <c r="AD203" s="175"/>
    </row>
    <row r="204" spans="11:30" s="105" customFormat="1" ht="20.25" customHeight="1">
      <c r="K204" s="175"/>
      <c r="AD204" s="175"/>
    </row>
    <row r="205" spans="11:30" s="105" customFormat="1" ht="20.25" customHeight="1">
      <c r="K205" s="175"/>
      <c r="AD205" s="175"/>
    </row>
    <row r="206" spans="11:30" s="105" customFormat="1" ht="20.25" customHeight="1">
      <c r="K206" s="175"/>
      <c r="AD206" s="175"/>
    </row>
    <row r="207" spans="11:30" s="105" customFormat="1" ht="20.25" customHeight="1">
      <c r="K207" s="175"/>
      <c r="AD207" s="175"/>
    </row>
    <row r="208" spans="11:30" s="105" customFormat="1" ht="20.25" customHeight="1">
      <c r="K208" s="175"/>
      <c r="AD208" s="175"/>
    </row>
    <row r="209" spans="11:30" s="105" customFormat="1" ht="20.25" customHeight="1">
      <c r="K209" s="175"/>
      <c r="AD209" s="175"/>
    </row>
    <row r="210" spans="11:30" s="105" customFormat="1" ht="20.25" customHeight="1">
      <c r="K210" s="175"/>
      <c r="AD210" s="175"/>
    </row>
    <row r="211" spans="11:30" s="105" customFormat="1" ht="20.25" customHeight="1">
      <c r="K211" s="175"/>
      <c r="AD211" s="175"/>
    </row>
    <row r="212" spans="11:30" s="105" customFormat="1" ht="20.25" customHeight="1">
      <c r="K212" s="175"/>
      <c r="AD212" s="175"/>
    </row>
    <row r="213" spans="11:30" s="105" customFormat="1" ht="20.25" customHeight="1">
      <c r="K213" s="175"/>
      <c r="AD213" s="175"/>
    </row>
    <row r="214" spans="11:30" s="105" customFormat="1" ht="20.25" customHeight="1">
      <c r="K214" s="175"/>
      <c r="AD214" s="175"/>
    </row>
    <row r="215" spans="11:30" s="105" customFormat="1" ht="20.25" customHeight="1">
      <c r="K215" s="175"/>
      <c r="AD215" s="175"/>
    </row>
    <row r="216" spans="11:30" s="105" customFormat="1" ht="20.25" customHeight="1">
      <c r="K216" s="175"/>
      <c r="AD216" s="175"/>
    </row>
    <row r="217" spans="11:30" s="105" customFormat="1" ht="20.25" customHeight="1">
      <c r="K217" s="175"/>
      <c r="AD217" s="175"/>
    </row>
    <row r="218" spans="11:30" s="105" customFormat="1" ht="20.25" customHeight="1">
      <c r="K218" s="175"/>
      <c r="AD218" s="175"/>
    </row>
    <row r="219" spans="11:30" s="105" customFormat="1" ht="20.25" customHeight="1">
      <c r="K219" s="175"/>
      <c r="AD219" s="175"/>
    </row>
    <row r="220" spans="11:30" s="105" customFormat="1" ht="20.25" customHeight="1">
      <c r="K220" s="175"/>
      <c r="AD220" s="175"/>
    </row>
    <row r="221" spans="11:30" s="105" customFormat="1" ht="20.25" customHeight="1">
      <c r="K221" s="175"/>
      <c r="AD221" s="175"/>
    </row>
    <row r="222" spans="11:30" s="105" customFormat="1" ht="20.25" customHeight="1">
      <c r="K222" s="175"/>
      <c r="AD222" s="175"/>
    </row>
    <row r="223" spans="11:30" s="105" customFormat="1" ht="20.25" customHeight="1">
      <c r="K223" s="175"/>
      <c r="AD223" s="175"/>
    </row>
    <row r="224" spans="11:30" s="105" customFormat="1" ht="20.25" customHeight="1">
      <c r="K224" s="175"/>
      <c r="AD224" s="175"/>
    </row>
    <row r="225" spans="11:30" s="105" customFormat="1" ht="20.25" customHeight="1">
      <c r="K225" s="175"/>
      <c r="AD225" s="175"/>
    </row>
    <row r="226" spans="11:30" s="105" customFormat="1" ht="20.25" customHeight="1">
      <c r="K226" s="175"/>
      <c r="AD226" s="175"/>
    </row>
    <row r="227" spans="11:30" s="105" customFormat="1" ht="20.25" customHeight="1">
      <c r="K227" s="175"/>
      <c r="AD227" s="175"/>
    </row>
    <row r="228" spans="11:30" s="105" customFormat="1" ht="20.25" customHeight="1">
      <c r="K228" s="175"/>
      <c r="AD228" s="175"/>
    </row>
    <row r="229" spans="11:30" s="105" customFormat="1" ht="20.25" customHeight="1">
      <c r="K229" s="175"/>
      <c r="AD229" s="175"/>
    </row>
    <row r="230" spans="11:30" s="105" customFormat="1" ht="20.25" customHeight="1">
      <c r="K230" s="175"/>
      <c r="AD230" s="175"/>
    </row>
    <row r="231" spans="11:30" s="105" customFormat="1" ht="20.25" customHeight="1">
      <c r="K231" s="175"/>
      <c r="AD231" s="175"/>
    </row>
    <row r="232" spans="11:30" s="105" customFormat="1" ht="20.25" customHeight="1">
      <c r="K232" s="175"/>
      <c r="AD232" s="175"/>
    </row>
    <row r="233" spans="11:30" s="105" customFormat="1" ht="20.25" customHeight="1">
      <c r="K233" s="175"/>
      <c r="AD233" s="175"/>
    </row>
    <row r="234" spans="11:30" s="105" customFormat="1" ht="20.25" customHeight="1">
      <c r="K234" s="175"/>
      <c r="AD234" s="175"/>
    </row>
    <row r="235" spans="11:30" s="105" customFormat="1" ht="20.25" customHeight="1">
      <c r="K235" s="175"/>
      <c r="AD235" s="175"/>
    </row>
    <row r="236" spans="11:30" s="105" customFormat="1" ht="20.25" customHeight="1">
      <c r="K236" s="175"/>
      <c r="AD236" s="175"/>
    </row>
    <row r="237" spans="11:30" s="105" customFormat="1" ht="20.25" customHeight="1">
      <c r="K237" s="175"/>
      <c r="AD237" s="175"/>
    </row>
    <row r="238" spans="11:30" s="105" customFormat="1" ht="20.25" customHeight="1">
      <c r="K238" s="175"/>
      <c r="AD238" s="175"/>
    </row>
    <row r="239" spans="11:30" s="105" customFormat="1" ht="20.25" customHeight="1">
      <c r="K239" s="175"/>
      <c r="AD239" s="175"/>
    </row>
    <row r="240" spans="11:30" s="105" customFormat="1" ht="20.25" customHeight="1">
      <c r="K240" s="175"/>
      <c r="AD240" s="175"/>
    </row>
    <row r="241" spans="11:30" s="105" customFormat="1" ht="20.25" customHeight="1">
      <c r="K241" s="175"/>
      <c r="AD241" s="175"/>
    </row>
    <row r="242" spans="11:30" s="105" customFormat="1" ht="20.25" customHeight="1">
      <c r="K242" s="175"/>
      <c r="AD242" s="175"/>
    </row>
    <row r="243" spans="11:30" s="105" customFormat="1" ht="20.25" customHeight="1">
      <c r="K243" s="175"/>
      <c r="AD243" s="175"/>
    </row>
    <row r="244" spans="11:30" s="105" customFormat="1" ht="20.25" customHeight="1">
      <c r="K244" s="175"/>
      <c r="AD244" s="175"/>
    </row>
    <row r="245" spans="11:30" s="105" customFormat="1" ht="20.25" customHeight="1">
      <c r="K245" s="175"/>
      <c r="AD245" s="175"/>
    </row>
    <row r="246" spans="11:30" s="105" customFormat="1" ht="20.25" customHeight="1">
      <c r="K246" s="175"/>
      <c r="AD246" s="175"/>
    </row>
    <row r="247" spans="11:30" s="105" customFormat="1" ht="20.25" customHeight="1">
      <c r="K247" s="175"/>
      <c r="AD247" s="175"/>
    </row>
    <row r="248" spans="11:30" s="105" customFormat="1" ht="20.25" customHeight="1">
      <c r="K248" s="175"/>
      <c r="AD248" s="175"/>
    </row>
    <row r="249" spans="11:30" s="105" customFormat="1" ht="20.25" customHeight="1">
      <c r="K249" s="175"/>
      <c r="AD249" s="175"/>
    </row>
    <row r="250" spans="11:30" s="105" customFormat="1" ht="20.25" customHeight="1">
      <c r="K250" s="175"/>
      <c r="AD250" s="175"/>
    </row>
    <row r="251" spans="11:30" s="105" customFormat="1" ht="20.25" customHeight="1">
      <c r="K251" s="175"/>
      <c r="AD251" s="175"/>
    </row>
    <row r="252" spans="11:30" s="105" customFormat="1" ht="20.25" customHeight="1">
      <c r="K252" s="175"/>
      <c r="AD252" s="175"/>
    </row>
    <row r="253" spans="11:30" s="105" customFormat="1" ht="20.25" customHeight="1">
      <c r="K253" s="175"/>
      <c r="AD253" s="175"/>
    </row>
    <row r="254" spans="11:30" s="105" customFormat="1" ht="20.25" customHeight="1">
      <c r="K254" s="175"/>
      <c r="AD254" s="175"/>
    </row>
    <row r="255" spans="11:30" s="105" customFormat="1" ht="20.25" customHeight="1">
      <c r="K255" s="175"/>
      <c r="AD255" s="175"/>
    </row>
    <row r="256" spans="11:30" s="105" customFormat="1" ht="20.25" customHeight="1">
      <c r="K256" s="175"/>
      <c r="AD256" s="175"/>
    </row>
    <row r="257" spans="11:30" s="105" customFormat="1" ht="20.25" customHeight="1">
      <c r="K257" s="175"/>
      <c r="AD257" s="175"/>
    </row>
    <row r="258" spans="11:30" s="105" customFormat="1" ht="20.25" customHeight="1">
      <c r="K258" s="175"/>
      <c r="AD258" s="175"/>
    </row>
    <row r="259" spans="11:30" s="105" customFormat="1" ht="20.25" customHeight="1">
      <c r="K259" s="175"/>
      <c r="AD259" s="175"/>
    </row>
    <row r="260" spans="11:30" s="105" customFormat="1" ht="20.25" customHeight="1">
      <c r="K260" s="175"/>
      <c r="AD260" s="175"/>
    </row>
    <row r="261" spans="11:30" s="105" customFormat="1" ht="20.25" customHeight="1">
      <c r="K261" s="175"/>
      <c r="AD261" s="175"/>
    </row>
    <row r="262" spans="11:30" s="105" customFormat="1" ht="20.25" customHeight="1">
      <c r="K262" s="175"/>
      <c r="AD262" s="175"/>
    </row>
    <row r="263" spans="11:30" s="105" customFormat="1" ht="20.25" customHeight="1">
      <c r="K263" s="175"/>
      <c r="AD263" s="175"/>
    </row>
    <row r="264" spans="11:30" s="105" customFormat="1" ht="20.25" customHeight="1">
      <c r="K264" s="175"/>
      <c r="AD264" s="175"/>
    </row>
    <row r="265" spans="11:30" s="105" customFormat="1" ht="20.25" customHeight="1">
      <c r="K265" s="175"/>
      <c r="AD265" s="175"/>
    </row>
    <row r="266" spans="11:30" s="105" customFormat="1" ht="20.25" customHeight="1">
      <c r="K266" s="175"/>
      <c r="AD266" s="175"/>
    </row>
    <row r="267" spans="11:30" s="105" customFormat="1" ht="20.25" customHeight="1">
      <c r="K267" s="175"/>
      <c r="AD267" s="175"/>
    </row>
    <row r="268" spans="11:30" s="105" customFormat="1" ht="20.25" customHeight="1">
      <c r="K268" s="175"/>
      <c r="AD268" s="175"/>
    </row>
    <row r="269" spans="11:30" s="105" customFormat="1" ht="20.25" customHeight="1">
      <c r="K269" s="175"/>
      <c r="AD269" s="175"/>
    </row>
    <row r="270" spans="11:30" s="105" customFormat="1" ht="20.25" customHeight="1">
      <c r="K270" s="175"/>
      <c r="AD270" s="175"/>
    </row>
    <row r="271" spans="11:30" s="105" customFormat="1" ht="20.25" customHeight="1">
      <c r="K271" s="175"/>
      <c r="AD271" s="175"/>
    </row>
    <row r="272" spans="11:30" s="105" customFormat="1" ht="20.25" customHeight="1">
      <c r="K272" s="175"/>
      <c r="AD272" s="175"/>
    </row>
    <row r="273" spans="11:30" s="105" customFormat="1" ht="20.25" customHeight="1">
      <c r="K273" s="175"/>
      <c r="AD273" s="175"/>
    </row>
    <row r="274" spans="11:30" s="105" customFormat="1" ht="20.25" customHeight="1">
      <c r="K274" s="175"/>
      <c r="AD274" s="175"/>
    </row>
    <row r="275" spans="11:30" s="105" customFormat="1">
      <c r="K275" s="175"/>
      <c r="AD275" s="175"/>
    </row>
    <row r="276" spans="11:30" s="105" customFormat="1">
      <c r="K276" s="175"/>
      <c r="AD276" s="175"/>
    </row>
    <row r="277" spans="11:30" s="105" customFormat="1">
      <c r="K277" s="175"/>
      <c r="AD277" s="175"/>
    </row>
    <row r="278" spans="11:30" s="105" customFormat="1">
      <c r="K278" s="175"/>
      <c r="AD278" s="175"/>
    </row>
    <row r="279" spans="11:30" s="105" customFormat="1">
      <c r="K279" s="175"/>
      <c r="AD279" s="175"/>
    </row>
    <row r="280" spans="11:30" s="105" customFormat="1">
      <c r="K280" s="175"/>
      <c r="AD280" s="175"/>
    </row>
    <row r="281" spans="11:30" s="105" customFormat="1">
      <c r="K281" s="175"/>
      <c r="AD281" s="175"/>
    </row>
    <row r="282" spans="11:30" s="105" customFormat="1">
      <c r="K282" s="175"/>
      <c r="AD282" s="175"/>
    </row>
    <row r="283" spans="11:30" s="105" customFormat="1">
      <c r="K283" s="175"/>
      <c r="AD283" s="175"/>
    </row>
    <row r="284" spans="11:30" s="105" customFormat="1">
      <c r="K284" s="175"/>
      <c r="AD284" s="175"/>
    </row>
    <row r="285" spans="11:30" s="105" customFormat="1">
      <c r="K285" s="175"/>
      <c r="AD285" s="175"/>
    </row>
    <row r="286" spans="11:30" s="105" customFormat="1">
      <c r="K286" s="175"/>
      <c r="AD286" s="175"/>
    </row>
    <row r="287" spans="11:30" s="105" customFormat="1">
      <c r="K287" s="175"/>
      <c r="AD287" s="175"/>
    </row>
    <row r="288" spans="11:30" s="105" customFormat="1">
      <c r="K288" s="175"/>
      <c r="AD288" s="175"/>
    </row>
    <row r="289" spans="11:30" s="105" customFormat="1">
      <c r="K289" s="175"/>
      <c r="AD289" s="175"/>
    </row>
    <row r="290" spans="11:30" s="105" customFormat="1">
      <c r="K290" s="175"/>
      <c r="AD290" s="175"/>
    </row>
    <row r="291" spans="11:30" s="105" customFormat="1">
      <c r="K291" s="175"/>
      <c r="AD291" s="175"/>
    </row>
    <row r="292" spans="11:30" s="105" customFormat="1">
      <c r="K292" s="175"/>
      <c r="AD292" s="175"/>
    </row>
    <row r="293" spans="11:30" s="105" customFormat="1">
      <c r="K293" s="175"/>
      <c r="AD293" s="175"/>
    </row>
    <row r="294" spans="11:30" s="105" customFormat="1">
      <c r="K294" s="175"/>
      <c r="AD294" s="175"/>
    </row>
    <row r="295" spans="11:30" s="105" customFormat="1">
      <c r="K295" s="175"/>
      <c r="AD295" s="175"/>
    </row>
    <row r="296" spans="11:30" s="105" customFormat="1">
      <c r="K296" s="175"/>
      <c r="AD296" s="175"/>
    </row>
    <row r="297" spans="11:30" s="105" customFormat="1">
      <c r="K297" s="175"/>
      <c r="AD297" s="175"/>
    </row>
    <row r="298" spans="11:30" s="105" customFormat="1">
      <c r="K298" s="175"/>
      <c r="AD298" s="175"/>
    </row>
    <row r="299" spans="11:30" s="105" customFormat="1">
      <c r="K299" s="175"/>
      <c r="AD299" s="175"/>
    </row>
    <row r="300" spans="11:30" s="105" customFormat="1">
      <c r="K300" s="175"/>
      <c r="AD300" s="175"/>
    </row>
    <row r="301" spans="11:30" s="105" customFormat="1">
      <c r="K301" s="175"/>
      <c r="AD301" s="175"/>
    </row>
    <row r="302" spans="11:30" s="105" customFormat="1">
      <c r="K302" s="175"/>
      <c r="AD302" s="175"/>
    </row>
    <row r="303" spans="11:30" s="105" customFormat="1">
      <c r="K303" s="175"/>
      <c r="AD303" s="175"/>
    </row>
    <row r="304" spans="11:30" s="105" customFormat="1">
      <c r="K304" s="175"/>
      <c r="AD304" s="175"/>
    </row>
    <row r="305" spans="11:30" s="105" customFormat="1">
      <c r="K305" s="175"/>
      <c r="AD305" s="175"/>
    </row>
    <row r="306" spans="11:30" s="105" customFormat="1">
      <c r="K306" s="175"/>
      <c r="AD306" s="175"/>
    </row>
    <row r="307" spans="11:30" s="105" customFormat="1">
      <c r="K307" s="175"/>
      <c r="AD307" s="175"/>
    </row>
    <row r="308" spans="11:30" s="105" customFormat="1">
      <c r="K308" s="175"/>
      <c r="AD308" s="175"/>
    </row>
    <row r="309" spans="11:30" s="105" customFormat="1">
      <c r="K309" s="175"/>
      <c r="AD309" s="175"/>
    </row>
    <row r="310" spans="11:30" s="105" customFormat="1">
      <c r="K310" s="175"/>
      <c r="AD310" s="175"/>
    </row>
    <row r="311" spans="11:30" s="105" customFormat="1">
      <c r="K311" s="175"/>
      <c r="AD311" s="175"/>
    </row>
    <row r="312" spans="11:30" s="105" customFormat="1">
      <c r="K312" s="175"/>
      <c r="AD312" s="175"/>
    </row>
    <row r="313" spans="11:30" s="105" customFormat="1">
      <c r="K313" s="175"/>
      <c r="AD313" s="175"/>
    </row>
    <row r="314" spans="11:30" s="105" customFormat="1">
      <c r="K314" s="175"/>
      <c r="AD314" s="175"/>
    </row>
    <row r="315" spans="11:30" s="105" customFormat="1">
      <c r="K315" s="175"/>
      <c r="AD315" s="175"/>
    </row>
    <row r="316" spans="11:30" s="105" customFormat="1">
      <c r="K316" s="175"/>
      <c r="AD316" s="175"/>
    </row>
    <row r="317" spans="11:30" s="105" customFormat="1">
      <c r="K317" s="175"/>
      <c r="AD317" s="175"/>
    </row>
    <row r="318" spans="11:30" s="105" customFormat="1">
      <c r="K318" s="175"/>
      <c r="AD318" s="175"/>
    </row>
    <row r="319" spans="11:30" s="105" customFormat="1">
      <c r="K319" s="175"/>
      <c r="AD319" s="175"/>
    </row>
    <row r="320" spans="11:30" s="105" customFormat="1">
      <c r="K320" s="175"/>
      <c r="AD320" s="175"/>
    </row>
    <row r="321" spans="11:30" s="105" customFormat="1">
      <c r="K321" s="175"/>
      <c r="AD321" s="175"/>
    </row>
    <row r="322" spans="11:30" s="105" customFormat="1">
      <c r="K322" s="175"/>
      <c r="AD322" s="175"/>
    </row>
    <row r="323" spans="11:30" s="105" customFormat="1">
      <c r="K323" s="175"/>
      <c r="AD323" s="175"/>
    </row>
    <row r="324" spans="11:30" s="105" customFormat="1">
      <c r="K324" s="175"/>
      <c r="AD324" s="175"/>
    </row>
    <row r="325" spans="11:30" s="105" customFormat="1">
      <c r="K325" s="175"/>
      <c r="AD325" s="175"/>
    </row>
    <row r="326" spans="11:30" s="105" customFormat="1">
      <c r="K326" s="175"/>
      <c r="AD326" s="175"/>
    </row>
    <row r="327" spans="11:30" s="105" customFormat="1">
      <c r="K327" s="175"/>
      <c r="AD327" s="175"/>
    </row>
    <row r="328" spans="11:30" s="105" customFormat="1">
      <c r="K328" s="175"/>
      <c r="AD328" s="175"/>
    </row>
    <row r="329" spans="11:30" s="105" customFormat="1">
      <c r="K329" s="175"/>
      <c r="AD329" s="175"/>
    </row>
    <row r="330" spans="11:30" s="105" customFormat="1">
      <c r="K330" s="175"/>
      <c r="AD330" s="175"/>
    </row>
    <row r="331" spans="11:30" s="105" customFormat="1">
      <c r="K331" s="175"/>
      <c r="AD331" s="175"/>
    </row>
    <row r="332" spans="11:30" s="105" customFormat="1">
      <c r="K332" s="175"/>
      <c r="AD332" s="175"/>
    </row>
    <row r="333" spans="11:30" s="105" customFormat="1">
      <c r="K333" s="175"/>
      <c r="AD333" s="175"/>
    </row>
    <row r="334" spans="11:30" s="105" customFormat="1">
      <c r="K334" s="175"/>
      <c r="AD334" s="175"/>
    </row>
    <row r="335" spans="11:30" s="105" customFormat="1">
      <c r="K335" s="175"/>
      <c r="AD335" s="175"/>
    </row>
    <row r="336" spans="11:30" s="105" customFormat="1">
      <c r="K336" s="175"/>
      <c r="AD336" s="175"/>
    </row>
    <row r="337" spans="11:30" s="105" customFormat="1">
      <c r="K337" s="175"/>
      <c r="AD337" s="175"/>
    </row>
    <row r="338" spans="11:30" s="105" customFormat="1">
      <c r="K338" s="175"/>
      <c r="AD338" s="175"/>
    </row>
    <row r="339" spans="11:30" s="105" customFormat="1">
      <c r="K339" s="175"/>
      <c r="AD339" s="175"/>
    </row>
    <row r="340" spans="11:30" s="105" customFormat="1">
      <c r="K340" s="175"/>
      <c r="AD340" s="175"/>
    </row>
    <row r="341" spans="11:30" s="105" customFormat="1">
      <c r="K341" s="175"/>
      <c r="AD341" s="175"/>
    </row>
    <row r="342" spans="11:30" s="105" customFormat="1">
      <c r="K342" s="175"/>
      <c r="AD342" s="175"/>
    </row>
    <row r="343" spans="11:30" s="105" customFormat="1">
      <c r="K343" s="175"/>
      <c r="AD343" s="175"/>
    </row>
    <row r="344" spans="11:30" s="105" customFormat="1">
      <c r="K344" s="175"/>
      <c r="AD344" s="175"/>
    </row>
    <row r="345" spans="11:30" s="105" customFormat="1">
      <c r="K345" s="175"/>
      <c r="AD345" s="175"/>
    </row>
    <row r="346" spans="11:30" s="105" customFormat="1">
      <c r="K346" s="175"/>
      <c r="AD346" s="175"/>
    </row>
    <row r="347" spans="11:30" s="105" customFormat="1">
      <c r="K347" s="175"/>
      <c r="AD347" s="175"/>
    </row>
    <row r="348" spans="11:30" s="105" customFormat="1">
      <c r="K348" s="175"/>
      <c r="AD348" s="175"/>
    </row>
    <row r="349" spans="11:30" s="105" customFormat="1">
      <c r="K349" s="175"/>
      <c r="AD349" s="175"/>
    </row>
    <row r="350" spans="11:30" s="105" customFormat="1">
      <c r="K350" s="175"/>
      <c r="AD350" s="175"/>
    </row>
    <row r="351" spans="11:30" s="105" customFormat="1">
      <c r="K351" s="175"/>
      <c r="AD351" s="175"/>
    </row>
    <row r="352" spans="11:30" s="105" customFormat="1">
      <c r="K352" s="175"/>
      <c r="AD352" s="175"/>
    </row>
    <row r="353" spans="11:30" s="105" customFormat="1">
      <c r="K353" s="175"/>
      <c r="AD353" s="175"/>
    </row>
    <row r="354" spans="11:30" s="105" customFormat="1">
      <c r="K354" s="175"/>
      <c r="AD354" s="175"/>
    </row>
    <row r="355" spans="11:30" s="105" customFormat="1">
      <c r="K355" s="175"/>
      <c r="AD355" s="175"/>
    </row>
    <row r="356" spans="11:30" s="105" customFormat="1">
      <c r="K356" s="175"/>
      <c r="AD356" s="175"/>
    </row>
    <row r="357" spans="11:30" s="105" customFormat="1">
      <c r="K357" s="175"/>
      <c r="AD357" s="175"/>
    </row>
    <row r="358" spans="11:30" s="105" customFormat="1">
      <c r="K358" s="175"/>
      <c r="AD358" s="175"/>
    </row>
    <row r="359" spans="11:30" s="105" customFormat="1">
      <c r="K359" s="175"/>
      <c r="AD359" s="175"/>
    </row>
    <row r="360" spans="11:30" s="105" customFormat="1">
      <c r="K360" s="175"/>
      <c r="AD360" s="175"/>
    </row>
    <row r="361" spans="11:30" s="105" customFormat="1">
      <c r="K361" s="175"/>
      <c r="AD361" s="175"/>
    </row>
    <row r="362" spans="11:30" s="105" customFormat="1">
      <c r="K362" s="175"/>
      <c r="AD362" s="175"/>
    </row>
    <row r="363" spans="11:30" s="105" customFormat="1">
      <c r="K363" s="175"/>
      <c r="AD363" s="175"/>
    </row>
    <row r="364" spans="11:30" s="105" customFormat="1">
      <c r="K364" s="175"/>
      <c r="AD364" s="175"/>
    </row>
    <row r="365" spans="11:30" s="105" customFormat="1">
      <c r="K365" s="175"/>
      <c r="AD365" s="175"/>
    </row>
    <row r="366" spans="11:30" s="105" customFormat="1">
      <c r="K366" s="175"/>
      <c r="AD366" s="175"/>
    </row>
    <row r="367" spans="11:30" s="105" customFormat="1">
      <c r="K367" s="175"/>
      <c r="AD367" s="175"/>
    </row>
    <row r="368" spans="11:30" s="105" customFormat="1">
      <c r="K368" s="175"/>
      <c r="AD368" s="175"/>
    </row>
    <row r="369" spans="11:30" s="105" customFormat="1">
      <c r="K369" s="175"/>
      <c r="AD369" s="175"/>
    </row>
    <row r="370" spans="11:30" s="105" customFormat="1">
      <c r="K370" s="175"/>
      <c r="AD370" s="175"/>
    </row>
    <row r="371" spans="11:30" s="105" customFormat="1">
      <c r="K371" s="175"/>
      <c r="AD371" s="175"/>
    </row>
    <row r="372" spans="11:30" s="105" customFormat="1">
      <c r="K372" s="175"/>
      <c r="AD372" s="175"/>
    </row>
    <row r="373" spans="11:30" s="105" customFormat="1">
      <c r="K373" s="175"/>
      <c r="AD373" s="175"/>
    </row>
    <row r="374" spans="11:30" s="105" customFormat="1">
      <c r="K374" s="175"/>
      <c r="AD374" s="175"/>
    </row>
    <row r="375" spans="11:30" s="105" customFormat="1">
      <c r="K375" s="175"/>
      <c r="AD375" s="175"/>
    </row>
    <row r="376" spans="11:30" s="105" customFormat="1">
      <c r="K376" s="175"/>
      <c r="AD376" s="175"/>
    </row>
    <row r="377" spans="11:30" s="105" customFormat="1">
      <c r="K377" s="175"/>
      <c r="AD377" s="175"/>
    </row>
    <row r="378" spans="11:30" s="105" customFormat="1">
      <c r="K378" s="175"/>
      <c r="AD378" s="175"/>
    </row>
    <row r="379" spans="11:30" s="105" customFormat="1">
      <c r="K379" s="175"/>
      <c r="AD379" s="175"/>
    </row>
    <row r="380" spans="11:30" s="105" customFormat="1">
      <c r="K380" s="175"/>
      <c r="AD380" s="175"/>
    </row>
    <row r="381" spans="11:30" s="105" customFormat="1">
      <c r="K381" s="175"/>
      <c r="AD381" s="175"/>
    </row>
    <row r="382" spans="11:30" s="105" customFormat="1">
      <c r="K382" s="175"/>
      <c r="AD382" s="175"/>
    </row>
    <row r="383" spans="11:30" s="105" customFormat="1">
      <c r="K383" s="175"/>
      <c r="AD383" s="175"/>
    </row>
    <row r="384" spans="11:30" s="105" customFormat="1">
      <c r="K384" s="175"/>
      <c r="AD384" s="175"/>
    </row>
    <row r="385" spans="11:30" s="105" customFormat="1">
      <c r="K385" s="175"/>
      <c r="AD385" s="175"/>
    </row>
    <row r="386" spans="11:30" s="105" customFormat="1">
      <c r="K386" s="175"/>
      <c r="AD386" s="175"/>
    </row>
    <row r="387" spans="11:30" s="105" customFormat="1">
      <c r="K387" s="175"/>
      <c r="AD387" s="175"/>
    </row>
    <row r="388" spans="11:30" s="105" customFormat="1">
      <c r="K388" s="175"/>
      <c r="AD388" s="175"/>
    </row>
    <row r="389" spans="11:30" s="105" customFormat="1">
      <c r="K389" s="175"/>
      <c r="AD389" s="175"/>
    </row>
    <row r="390" spans="11:30" s="105" customFormat="1">
      <c r="K390" s="175"/>
      <c r="AD390" s="175"/>
    </row>
    <row r="391" spans="11:30" s="105" customFormat="1">
      <c r="K391" s="175"/>
      <c r="AD391" s="175"/>
    </row>
    <row r="392" spans="11:30" s="105" customFormat="1">
      <c r="K392" s="175"/>
      <c r="AD392" s="175"/>
    </row>
    <row r="393" spans="11:30" s="105" customFormat="1">
      <c r="K393" s="175"/>
      <c r="AD393" s="175"/>
    </row>
    <row r="394" spans="11:30" s="105" customFormat="1">
      <c r="K394" s="175"/>
      <c r="AD394" s="175"/>
    </row>
    <row r="395" spans="11:30" s="105" customFormat="1">
      <c r="K395" s="175"/>
      <c r="AD395" s="175"/>
    </row>
    <row r="396" spans="11:30" s="105" customFormat="1">
      <c r="K396" s="175"/>
      <c r="AD396" s="175"/>
    </row>
    <row r="397" spans="11:30" s="105" customFormat="1">
      <c r="K397" s="175"/>
      <c r="AD397" s="175"/>
    </row>
    <row r="398" spans="11:30" s="105" customFormat="1">
      <c r="K398" s="175"/>
      <c r="AD398" s="175"/>
    </row>
    <row r="399" spans="11:30" s="105" customFormat="1">
      <c r="K399" s="175"/>
      <c r="AD399" s="175"/>
    </row>
    <row r="400" spans="11:30" s="105" customFormat="1">
      <c r="K400" s="175"/>
      <c r="AD400" s="175"/>
    </row>
    <row r="401" spans="11:30" s="105" customFormat="1">
      <c r="K401" s="175"/>
      <c r="AD401" s="175"/>
    </row>
    <row r="402" spans="11:30" s="105" customFormat="1">
      <c r="K402" s="175"/>
      <c r="AD402" s="175"/>
    </row>
    <row r="403" spans="11:30" s="105" customFormat="1">
      <c r="K403" s="175"/>
      <c r="AD403" s="175"/>
    </row>
    <row r="404" spans="11:30" s="105" customFormat="1">
      <c r="K404" s="175"/>
      <c r="AD404" s="175"/>
    </row>
    <row r="405" spans="11:30" s="105" customFormat="1">
      <c r="K405" s="175"/>
      <c r="AD405" s="175"/>
    </row>
    <row r="406" spans="11:30" s="105" customFormat="1">
      <c r="K406" s="175"/>
      <c r="AD406" s="175"/>
    </row>
    <row r="407" spans="11:30" s="105" customFormat="1">
      <c r="K407" s="175"/>
      <c r="AD407" s="175"/>
    </row>
    <row r="408" spans="11:30" s="105" customFormat="1">
      <c r="K408" s="175"/>
      <c r="AD408" s="175"/>
    </row>
    <row r="409" spans="11:30" s="105" customFormat="1">
      <c r="K409" s="175"/>
      <c r="AD409" s="175"/>
    </row>
    <row r="410" spans="11:30" s="105" customFormat="1">
      <c r="K410" s="175"/>
      <c r="AD410" s="175"/>
    </row>
    <row r="411" spans="11:30" s="105" customFormat="1">
      <c r="K411" s="175"/>
      <c r="AD411" s="175"/>
    </row>
    <row r="412" spans="11:30" s="105" customFormat="1">
      <c r="K412" s="175"/>
      <c r="AD412" s="175"/>
    </row>
    <row r="413" spans="11:30" s="105" customFormat="1">
      <c r="K413" s="175"/>
      <c r="AD413" s="175"/>
    </row>
    <row r="414" spans="11:30" s="105" customFormat="1">
      <c r="K414" s="175"/>
      <c r="AD414" s="175"/>
    </row>
    <row r="415" spans="11:30" s="105" customFormat="1">
      <c r="K415" s="175"/>
      <c r="AD415" s="175"/>
    </row>
    <row r="416" spans="11:30" s="105" customFormat="1">
      <c r="K416" s="175"/>
      <c r="AD416" s="175"/>
    </row>
    <row r="417" spans="11:30" s="105" customFormat="1">
      <c r="K417" s="175"/>
      <c r="AD417" s="175"/>
    </row>
    <row r="418" spans="11:30" s="105" customFormat="1">
      <c r="K418" s="175"/>
      <c r="AD418" s="175"/>
    </row>
    <row r="419" spans="11:30" s="105" customFormat="1">
      <c r="K419" s="175"/>
      <c r="AD419" s="175"/>
    </row>
    <row r="420" spans="11:30" s="105" customFormat="1">
      <c r="K420" s="175"/>
      <c r="AD420" s="175"/>
    </row>
    <row r="421" spans="11:30" s="105" customFormat="1">
      <c r="K421" s="175"/>
      <c r="AD421" s="175"/>
    </row>
    <row r="422" spans="11:30" s="105" customFormat="1">
      <c r="K422" s="175"/>
      <c r="AD422" s="175"/>
    </row>
    <row r="423" spans="11:30" s="105" customFormat="1">
      <c r="K423" s="175"/>
      <c r="AD423" s="175"/>
    </row>
    <row r="424" spans="11:30" s="105" customFormat="1">
      <c r="K424" s="175"/>
      <c r="AD424" s="175"/>
    </row>
    <row r="425" spans="11:30" s="105" customFormat="1">
      <c r="K425" s="175"/>
      <c r="AD425" s="175"/>
    </row>
    <row r="426" spans="11:30" s="105" customFormat="1">
      <c r="K426" s="175"/>
      <c r="AD426" s="175"/>
    </row>
    <row r="427" spans="11:30" s="105" customFormat="1">
      <c r="K427" s="175"/>
      <c r="AD427" s="175"/>
    </row>
    <row r="428" spans="11:30" s="105" customFormat="1">
      <c r="K428" s="175"/>
      <c r="AD428" s="175"/>
    </row>
    <row r="429" spans="11:30" s="105" customFormat="1">
      <c r="K429" s="175"/>
      <c r="AD429" s="175"/>
    </row>
    <row r="430" spans="11:30" s="105" customFormat="1">
      <c r="K430" s="175"/>
      <c r="AD430" s="175"/>
    </row>
    <row r="431" spans="11:30" s="105" customFormat="1">
      <c r="K431" s="175"/>
      <c r="AD431" s="175"/>
    </row>
    <row r="432" spans="11:30" s="105" customFormat="1">
      <c r="K432" s="175"/>
      <c r="AD432" s="175"/>
    </row>
    <row r="433" spans="11:30" s="105" customFormat="1">
      <c r="K433" s="175"/>
      <c r="AD433" s="175"/>
    </row>
    <row r="434" spans="11:30" s="105" customFormat="1">
      <c r="K434" s="175"/>
      <c r="AD434" s="175"/>
    </row>
    <row r="435" spans="11:30" s="105" customFormat="1">
      <c r="K435" s="175"/>
      <c r="AD435" s="175"/>
    </row>
    <row r="436" spans="11:30" s="105" customFormat="1">
      <c r="K436" s="175"/>
      <c r="AD436" s="175"/>
    </row>
    <row r="437" spans="11:30" s="105" customFormat="1">
      <c r="K437" s="175"/>
      <c r="AD437" s="175"/>
    </row>
    <row r="438" spans="11:30" s="105" customFormat="1">
      <c r="K438" s="175"/>
      <c r="AD438" s="175"/>
    </row>
    <row r="439" spans="11:30" s="105" customFormat="1">
      <c r="K439" s="175"/>
      <c r="AD439" s="175"/>
    </row>
    <row r="440" spans="11:30" s="105" customFormat="1">
      <c r="K440" s="175"/>
      <c r="AD440" s="175"/>
    </row>
    <row r="441" spans="11:30" s="105" customFormat="1">
      <c r="K441" s="175"/>
      <c r="AD441" s="175"/>
    </row>
    <row r="442" spans="11:30" s="105" customFormat="1">
      <c r="K442" s="175"/>
      <c r="AD442" s="175"/>
    </row>
    <row r="443" spans="11:30" s="105" customFormat="1">
      <c r="K443" s="175"/>
      <c r="AD443" s="175"/>
    </row>
    <row r="444" spans="11:30" s="105" customFormat="1">
      <c r="K444" s="175"/>
      <c r="AD444" s="175"/>
    </row>
    <row r="445" spans="11:30" s="105" customFormat="1">
      <c r="K445" s="175"/>
      <c r="AD445" s="175"/>
    </row>
    <row r="446" spans="11:30" s="105" customFormat="1">
      <c r="K446" s="175"/>
      <c r="AD446" s="175"/>
    </row>
    <row r="447" spans="11:30" s="105" customFormat="1">
      <c r="K447" s="175"/>
      <c r="AD447" s="175"/>
    </row>
    <row r="448" spans="11:30" s="105" customFormat="1">
      <c r="K448" s="175"/>
      <c r="AD448" s="175"/>
    </row>
    <row r="449" spans="11:30" s="105" customFormat="1">
      <c r="K449" s="175"/>
      <c r="AD449" s="175"/>
    </row>
    <row r="450" spans="11:30" s="105" customFormat="1">
      <c r="K450" s="175"/>
      <c r="AD450" s="175"/>
    </row>
    <row r="451" spans="11:30" s="105" customFormat="1">
      <c r="K451" s="175"/>
      <c r="AD451" s="175"/>
    </row>
    <row r="452" spans="11:30" s="105" customFormat="1">
      <c r="K452" s="175"/>
      <c r="AD452" s="175"/>
    </row>
    <row r="453" spans="11:30" s="105" customFormat="1">
      <c r="K453" s="175"/>
      <c r="AD453" s="175"/>
    </row>
    <row r="454" spans="11:30" s="105" customFormat="1">
      <c r="K454" s="175"/>
      <c r="AD454" s="175"/>
    </row>
    <row r="455" spans="11:30" s="105" customFormat="1">
      <c r="K455" s="175"/>
      <c r="AD455" s="175"/>
    </row>
    <row r="456" spans="11:30" s="105" customFormat="1">
      <c r="K456" s="175"/>
      <c r="AD456" s="175"/>
    </row>
    <row r="457" spans="11:30" s="105" customFormat="1">
      <c r="K457" s="175"/>
      <c r="AD457" s="175"/>
    </row>
    <row r="458" spans="11:30" s="105" customFormat="1">
      <c r="K458" s="175"/>
      <c r="AD458" s="175"/>
    </row>
    <row r="459" spans="11:30" s="105" customFormat="1">
      <c r="K459" s="175"/>
      <c r="AD459" s="175"/>
    </row>
    <row r="460" spans="11:30" s="105" customFormat="1">
      <c r="K460" s="175"/>
      <c r="AD460" s="175"/>
    </row>
    <row r="461" spans="11:30" s="105" customFormat="1">
      <c r="K461" s="175"/>
      <c r="AD461" s="175"/>
    </row>
    <row r="462" spans="11:30" s="105" customFormat="1">
      <c r="K462" s="175"/>
      <c r="AD462" s="175"/>
    </row>
    <row r="463" spans="11:30" s="105" customFormat="1">
      <c r="K463" s="175"/>
      <c r="AD463" s="175"/>
    </row>
    <row r="464" spans="11:30" s="105" customFormat="1">
      <c r="K464" s="175"/>
      <c r="AD464" s="175"/>
    </row>
    <row r="465" spans="11:30" s="105" customFormat="1">
      <c r="K465" s="175"/>
      <c r="AD465" s="175"/>
    </row>
    <row r="466" spans="11:30" s="105" customFormat="1">
      <c r="K466" s="175"/>
      <c r="AD466" s="175"/>
    </row>
    <row r="467" spans="11:30" s="105" customFormat="1">
      <c r="K467" s="175"/>
      <c r="AD467" s="175"/>
    </row>
    <row r="468" spans="11:30" s="105" customFormat="1">
      <c r="K468" s="175"/>
      <c r="AD468" s="175"/>
    </row>
    <row r="469" spans="11:30" s="105" customFormat="1">
      <c r="K469" s="175"/>
      <c r="AD469" s="175"/>
    </row>
    <row r="470" spans="11:30" s="105" customFormat="1">
      <c r="K470" s="175"/>
      <c r="AD470" s="175"/>
    </row>
    <row r="471" spans="11:30" s="105" customFormat="1">
      <c r="K471" s="175"/>
      <c r="AD471" s="175"/>
    </row>
    <row r="472" spans="11:30" s="105" customFormat="1">
      <c r="K472" s="175"/>
      <c r="AD472" s="175"/>
    </row>
    <row r="473" spans="11:30" s="105" customFormat="1">
      <c r="K473" s="175"/>
      <c r="AD473" s="175"/>
    </row>
    <row r="474" spans="11:30" s="105" customFormat="1">
      <c r="K474" s="175"/>
      <c r="AD474" s="175"/>
    </row>
    <row r="475" spans="11:30" s="105" customFormat="1">
      <c r="K475" s="175"/>
      <c r="AD475" s="175"/>
    </row>
    <row r="476" spans="11:30" s="105" customFormat="1">
      <c r="K476" s="175"/>
      <c r="AD476" s="175"/>
    </row>
    <row r="477" spans="11:30" s="105" customFormat="1">
      <c r="K477" s="175"/>
      <c r="AD477" s="175"/>
    </row>
    <row r="478" spans="11:30" s="105" customFormat="1">
      <c r="K478" s="175"/>
      <c r="AD478" s="175"/>
    </row>
    <row r="479" spans="11:30" s="105" customFormat="1">
      <c r="K479" s="175"/>
      <c r="AD479" s="175"/>
    </row>
    <row r="480" spans="11:30" s="105" customFormat="1">
      <c r="K480" s="175"/>
      <c r="AD480" s="175"/>
    </row>
    <row r="481" spans="11:30" s="105" customFormat="1">
      <c r="K481" s="175"/>
      <c r="AD481" s="175"/>
    </row>
    <row r="482" spans="11:30" s="105" customFormat="1">
      <c r="K482" s="175"/>
      <c r="AD482" s="175"/>
    </row>
    <row r="483" spans="11:30" s="105" customFormat="1">
      <c r="K483" s="175"/>
      <c r="AD483" s="175"/>
    </row>
    <row r="484" spans="11:30" s="105" customFormat="1">
      <c r="K484" s="175"/>
      <c r="AD484" s="175"/>
    </row>
    <row r="485" spans="11:30" s="105" customFormat="1">
      <c r="K485" s="175"/>
      <c r="AD485" s="175"/>
    </row>
    <row r="486" spans="11:30" s="105" customFormat="1">
      <c r="K486" s="175"/>
      <c r="AD486" s="175"/>
    </row>
    <row r="487" spans="11:30" s="105" customFormat="1">
      <c r="K487" s="175"/>
      <c r="AD487" s="175"/>
    </row>
    <row r="488" spans="11:30" s="105" customFormat="1">
      <c r="K488" s="175"/>
      <c r="AD488" s="175"/>
    </row>
    <row r="489" spans="11:30" s="105" customFormat="1">
      <c r="K489" s="175"/>
      <c r="AD489" s="175"/>
    </row>
    <row r="490" spans="11:30" s="105" customFormat="1">
      <c r="K490" s="175"/>
      <c r="AD490" s="175"/>
    </row>
    <row r="491" spans="11:30" s="105" customFormat="1">
      <c r="K491" s="175"/>
      <c r="AD491" s="175"/>
    </row>
    <row r="492" spans="11:30" s="105" customFormat="1">
      <c r="K492" s="175"/>
      <c r="AD492" s="175"/>
    </row>
    <row r="493" spans="11:30" s="105" customFormat="1">
      <c r="K493" s="175"/>
      <c r="AD493" s="175"/>
    </row>
    <row r="494" spans="11:30" s="105" customFormat="1">
      <c r="K494" s="175"/>
      <c r="AD494" s="175"/>
    </row>
    <row r="495" spans="11:30" s="105" customFormat="1">
      <c r="K495" s="175"/>
      <c r="AD495" s="175"/>
    </row>
    <row r="496" spans="11:30" s="105" customFormat="1">
      <c r="K496" s="175"/>
      <c r="AD496" s="175"/>
    </row>
    <row r="497" spans="11:30" s="105" customFormat="1">
      <c r="K497" s="175"/>
      <c r="AD497" s="175"/>
    </row>
    <row r="498" spans="11:30" s="105" customFormat="1">
      <c r="K498" s="175"/>
      <c r="AD498" s="175"/>
    </row>
    <row r="499" spans="11:30" s="105" customFormat="1">
      <c r="K499" s="175"/>
      <c r="AD499" s="175"/>
    </row>
    <row r="500" spans="11:30" s="105" customFormat="1">
      <c r="K500" s="175"/>
      <c r="AD500" s="175"/>
    </row>
    <row r="501" spans="11:30" s="105" customFormat="1">
      <c r="K501" s="175"/>
      <c r="AD501" s="175"/>
    </row>
    <row r="502" spans="11:30" s="105" customFormat="1">
      <c r="K502" s="175"/>
      <c r="AD502" s="175"/>
    </row>
    <row r="503" spans="11:30" s="105" customFormat="1">
      <c r="K503" s="175"/>
      <c r="AD503" s="175"/>
    </row>
    <row r="504" spans="11:30" s="105" customFormat="1">
      <c r="K504" s="175"/>
      <c r="AD504" s="175"/>
    </row>
    <row r="505" spans="11:30" s="105" customFormat="1">
      <c r="K505" s="175"/>
      <c r="AD505" s="175"/>
    </row>
    <row r="506" spans="11:30" s="105" customFormat="1">
      <c r="K506" s="175"/>
      <c r="AD506" s="175"/>
    </row>
    <row r="507" spans="11:30" s="105" customFormat="1">
      <c r="K507" s="175"/>
      <c r="AD507" s="175"/>
    </row>
    <row r="508" spans="11:30" s="105" customFormat="1">
      <c r="K508" s="175"/>
      <c r="AD508" s="175"/>
    </row>
    <row r="509" spans="11:30" s="105" customFormat="1">
      <c r="K509" s="175"/>
      <c r="AD509" s="175"/>
    </row>
    <row r="510" spans="11:30" s="105" customFormat="1">
      <c r="K510" s="175"/>
      <c r="AD510" s="175"/>
    </row>
    <row r="511" spans="11:30" s="105" customFormat="1">
      <c r="K511" s="175"/>
      <c r="AD511" s="175"/>
    </row>
    <row r="512" spans="11:30" s="105" customFormat="1">
      <c r="K512" s="175"/>
      <c r="AD512" s="175"/>
    </row>
    <row r="513" spans="11:30" s="105" customFormat="1">
      <c r="K513" s="175"/>
      <c r="AD513" s="175"/>
    </row>
    <row r="514" spans="11:30" s="105" customFormat="1">
      <c r="K514" s="175"/>
      <c r="AD514" s="175"/>
    </row>
    <row r="515" spans="11:30" s="105" customFormat="1">
      <c r="K515" s="175"/>
      <c r="AD515" s="175"/>
    </row>
    <row r="516" spans="11:30" s="105" customFormat="1">
      <c r="K516" s="175"/>
      <c r="AD516" s="175"/>
    </row>
    <row r="517" spans="11:30" s="105" customFormat="1">
      <c r="K517" s="175"/>
      <c r="AD517" s="175"/>
    </row>
    <row r="518" spans="11:30" s="105" customFormat="1">
      <c r="K518" s="175"/>
      <c r="AD518" s="175"/>
    </row>
    <row r="519" spans="11:30" s="105" customFormat="1">
      <c r="K519" s="175"/>
      <c r="AD519" s="175"/>
    </row>
    <row r="520" spans="11:30" s="105" customFormat="1">
      <c r="K520" s="175"/>
      <c r="AD520" s="175"/>
    </row>
    <row r="521" spans="11:30" s="105" customFormat="1">
      <c r="K521" s="175"/>
      <c r="AD521" s="175"/>
    </row>
    <row r="522" spans="11:30" s="105" customFormat="1">
      <c r="K522" s="175"/>
      <c r="AD522" s="175"/>
    </row>
    <row r="523" spans="11:30" s="105" customFormat="1">
      <c r="K523" s="175"/>
      <c r="AD523" s="175"/>
    </row>
    <row r="524" spans="11:30" s="105" customFormat="1">
      <c r="K524" s="175"/>
      <c r="AD524" s="175"/>
    </row>
    <row r="525" spans="11:30" s="105" customFormat="1">
      <c r="K525" s="175"/>
      <c r="AD525" s="175"/>
    </row>
    <row r="526" spans="11:30" s="105" customFormat="1">
      <c r="K526" s="175"/>
      <c r="AD526" s="175"/>
    </row>
    <row r="527" spans="11:30" s="105" customFormat="1">
      <c r="K527" s="175"/>
      <c r="AD527" s="175"/>
    </row>
    <row r="528" spans="11:30" s="105" customFormat="1">
      <c r="K528" s="175"/>
      <c r="AD528" s="175"/>
    </row>
    <row r="529" spans="11:30" s="105" customFormat="1">
      <c r="K529" s="175"/>
      <c r="AD529" s="175"/>
    </row>
    <row r="530" spans="11:30" s="105" customFormat="1">
      <c r="K530" s="175"/>
      <c r="AD530" s="175"/>
    </row>
    <row r="531" spans="11:30" s="105" customFormat="1">
      <c r="K531" s="175"/>
      <c r="AD531" s="175"/>
    </row>
    <row r="532" spans="11:30" s="105" customFormat="1">
      <c r="K532" s="175"/>
      <c r="AD532" s="175"/>
    </row>
    <row r="533" spans="11:30" s="105" customFormat="1">
      <c r="K533" s="175"/>
      <c r="AD533" s="175"/>
    </row>
    <row r="534" spans="11:30" s="105" customFormat="1">
      <c r="K534" s="175"/>
      <c r="AD534" s="175"/>
    </row>
    <row r="535" spans="11:30" s="105" customFormat="1">
      <c r="K535" s="175"/>
      <c r="AD535" s="175"/>
    </row>
    <row r="536" spans="11:30" s="105" customFormat="1">
      <c r="K536" s="175"/>
      <c r="AD536" s="175"/>
    </row>
    <row r="537" spans="11:30" s="105" customFormat="1">
      <c r="K537" s="175"/>
      <c r="AD537" s="175"/>
    </row>
    <row r="538" spans="11:30" s="105" customFormat="1">
      <c r="K538" s="175"/>
      <c r="AD538" s="175"/>
    </row>
    <row r="539" spans="11:30" s="105" customFormat="1">
      <c r="K539" s="175"/>
      <c r="AD539" s="175"/>
    </row>
    <row r="540" spans="11:30" s="105" customFormat="1">
      <c r="K540" s="175"/>
      <c r="AD540" s="175"/>
    </row>
    <row r="541" spans="11:30" s="105" customFormat="1">
      <c r="K541" s="175"/>
      <c r="AD541" s="175"/>
    </row>
    <row r="542" spans="11:30" s="105" customFormat="1">
      <c r="K542" s="175"/>
      <c r="AD542" s="175"/>
    </row>
    <row r="543" spans="11:30" s="105" customFormat="1">
      <c r="K543" s="175"/>
      <c r="AD543" s="175"/>
    </row>
    <row r="544" spans="11:30" s="105" customFormat="1">
      <c r="K544" s="175"/>
      <c r="AD544" s="175"/>
    </row>
    <row r="545" spans="11:30" s="105" customFormat="1">
      <c r="K545" s="175"/>
      <c r="AD545" s="175"/>
    </row>
    <row r="546" spans="11:30" s="105" customFormat="1">
      <c r="K546" s="175"/>
      <c r="AD546" s="175"/>
    </row>
    <row r="547" spans="11:30" s="105" customFormat="1">
      <c r="K547" s="175"/>
      <c r="AD547" s="175"/>
    </row>
    <row r="548" spans="11:30" s="105" customFormat="1">
      <c r="K548" s="175"/>
      <c r="AD548" s="175"/>
    </row>
    <row r="549" spans="11:30" s="105" customFormat="1">
      <c r="K549" s="175"/>
      <c r="AD549" s="175"/>
    </row>
    <row r="550" spans="11:30" s="105" customFormat="1">
      <c r="K550" s="175"/>
      <c r="AD550" s="175"/>
    </row>
    <row r="551" spans="11:30" s="105" customFormat="1">
      <c r="K551" s="175"/>
      <c r="AD551" s="175"/>
    </row>
    <row r="552" spans="11:30" s="105" customFormat="1">
      <c r="K552" s="175"/>
      <c r="AD552" s="175"/>
    </row>
    <row r="553" spans="11:30" s="105" customFormat="1">
      <c r="K553" s="175"/>
      <c r="AD553" s="175"/>
    </row>
    <row r="554" spans="11:30" s="105" customFormat="1">
      <c r="K554" s="175"/>
      <c r="AD554" s="175"/>
    </row>
    <row r="555" spans="11:30" s="105" customFormat="1">
      <c r="K555" s="175"/>
      <c r="AD555" s="175"/>
    </row>
    <row r="556" spans="11:30" s="105" customFormat="1">
      <c r="K556" s="175"/>
      <c r="AD556" s="175"/>
    </row>
    <row r="557" spans="11:30" s="105" customFormat="1">
      <c r="K557" s="175"/>
      <c r="AD557" s="175"/>
    </row>
    <row r="558" spans="11:30" s="105" customFormat="1">
      <c r="K558" s="175"/>
      <c r="AD558" s="175"/>
    </row>
    <row r="559" spans="11:30" s="105" customFormat="1">
      <c r="K559" s="175"/>
      <c r="AD559" s="175"/>
    </row>
    <row r="560" spans="11:30" s="105" customFormat="1">
      <c r="K560" s="175"/>
      <c r="AD560" s="175"/>
    </row>
    <row r="561" spans="11:30" s="105" customFormat="1">
      <c r="K561" s="175"/>
      <c r="AD561" s="175"/>
    </row>
    <row r="562" spans="11:30" s="105" customFormat="1">
      <c r="K562" s="175"/>
      <c r="AD562" s="175"/>
    </row>
    <row r="563" spans="11:30" s="105" customFormat="1">
      <c r="K563" s="175"/>
      <c r="AD563" s="175"/>
    </row>
    <row r="564" spans="11:30" s="105" customFormat="1">
      <c r="K564" s="175"/>
      <c r="AD564" s="175"/>
    </row>
    <row r="565" spans="11:30" s="105" customFormat="1">
      <c r="K565" s="175"/>
      <c r="AD565" s="175"/>
    </row>
    <row r="566" spans="11:30" s="105" customFormat="1">
      <c r="K566" s="175"/>
      <c r="AD566" s="175"/>
    </row>
    <row r="567" spans="11:30" s="105" customFormat="1">
      <c r="K567" s="175"/>
      <c r="AD567" s="175"/>
    </row>
    <row r="568" spans="11:30" s="105" customFormat="1">
      <c r="K568" s="175"/>
      <c r="AD568" s="175"/>
    </row>
    <row r="569" spans="11:30" s="105" customFormat="1">
      <c r="K569" s="175"/>
      <c r="AD569" s="175"/>
    </row>
    <row r="570" spans="11:30" s="105" customFormat="1">
      <c r="K570" s="175"/>
      <c r="AD570" s="175"/>
    </row>
    <row r="571" spans="11:30" s="105" customFormat="1">
      <c r="K571" s="175"/>
      <c r="AD571" s="175"/>
    </row>
    <row r="572" spans="11:30" s="105" customFormat="1">
      <c r="K572" s="175"/>
      <c r="AD572" s="175"/>
    </row>
  </sheetData>
  <autoFilter ref="A2:AI72" xr:uid="{00000000-0009-0000-0000-00000C000000}"/>
  <phoneticPr fontId="1"/>
  <dataValidations count="1">
    <dataValidation type="list" allowBlank="1" showInputMessage="1" showErrorMessage="1" sqref="N3:Q72 U3:U72 W3:W72 Y3:Y72 AA3:AA72 AC3:AC72" xr:uid="{98AD8E53-5446-4914-B937-AD5E4BC3D501}">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00BB-79A3-482B-9642-926284915BD0}">
  <sheetPr>
    <pageSetUpPr fitToPage="1"/>
  </sheetPr>
  <dimension ref="A1:AD549"/>
  <sheetViews>
    <sheetView zoomScale="70" zoomScaleNormal="70" zoomScaleSheetLayoutView="71" workbookViewId="0">
      <pane xSplit="3" ySplit="2" topLeftCell="D3" activePane="bottomRight" state="frozen"/>
      <selection pane="topRight" activeCell="S3" sqref="S3"/>
      <selection pane="bottomLeft" activeCell="S3" sqref="S3"/>
      <selection pane="bottomRight" activeCell="C3" sqref="C3"/>
    </sheetView>
  </sheetViews>
  <sheetFormatPr defaultRowHeight="30"/>
  <cols>
    <col min="1" max="1" width="10.625" customWidth="1"/>
    <col min="2" max="2" width="20.125" style="11" customWidth="1"/>
    <col min="3" max="3" width="82.625" style="11" customWidth="1"/>
    <col min="4" max="4" width="24.125" style="11" customWidth="1"/>
    <col min="5" max="5" width="12.125" style="108" customWidth="1"/>
    <col min="6" max="6" width="25.125" style="75" customWidth="1"/>
    <col min="7" max="7" width="35.125" style="75" customWidth="1"/>
    <col min="8" max="8" width="15.625" style="75"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146" t="s">
        <v>448</v>
      </c>
      <c r="B1"/>
      <c r="C1"/>
      <c r="D1"/>
      <c r="E1"/>
      <c r="F1"/>
      <c r="G1"/>
      <c r="H1"/>
      <c r="I1"/>
      <c r="J1"/>
      <c r="K1"/>
      <c r="L1"/>
      <c r="R1" s="19"/>
      <c r="S1"/>
      <c r="T1"/>
      <c r="V1"/>
      <c r="X1"/>
      <c r="Z1"/>
      <c r="AB1"/>
      <c r="AC1"/>
      <c r="AD1"/>
    </row>
    <row r="2" spans="1:30" s="129"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67.45" customHeight="1">
      <c r="A3" s="392" t="s">
        <v>5408</v>
      </c>
      <c r="B3" s="392" t="s">
        <v>106</v>
      </c>
      <c r="C3" s="393" t="s">
        <v>5409</v>
      </c>
      <c r="D3" s="393" t="s">
        <v>5410</v>
      </c>
      <c r="E3" s="398" t="s">
        <v>5411</v>
      </c>
      <c r="F3" s="399" t="s">
        <v>5412</v>
      </c>
      <c r="G3" s="393" t="s">
        <v>5413</v>
      </c>
      <c r="H3" s="393" t="s">
        <v>5414</v>
      </c>
      <c r="I3" s="399" t="s">
        <v>5415</v>
      </c>
      <c r="J3" s="399" t="s">
        <v>5416</v>
      </c>
      <c r="K3" s="399" t="s">
        <v>5417</v>
      </c>
      <c r="L3" s="393" t="s">
        <v>486</v>
      </c>
      <c r="M3" s="393"/>
      <c r="N3" s="393" t="s">
        <v>487</v>
      </c>
      <c r="O3" s="393"/>
      <c r="P3" s="393"/>
      <c r="Q3" s="393"/>
      <c r="R3" s="393" t="s">
        <v>631</v>
      </c>
      <c r="S3" s="393" t="s">
        <v>840</v>
      </c>
      <c r="T3" s="393" t="s">
        <v>4766</v>
      </c>
      <c r="U3" s="393"/>
      <c r="V3" s="393"/>
      <c r="W3" s="393"/>
      <c r="X3" s="393"/>
      <c r="Y3" s="393"/>
      <c r="Z3" s="393"/>
      <c r="AA3" s="393"/>
      <c r="AB3" s="393"/>
      <c r="AC3" s="399" t="s">
        <v>5418</v>
      </c>
      <c r="AD3" s="399" t="s">
        <v>5419</v>
      </c>
    </row>
    <row r="4" spans="1:30" s="19" customFormat="1" ht="112.35" customHeight="1">
      <c r="A4" s="392" t="s">
        <v>5420</v>
      </c>
      <c r="B4" s="392" t="s">
        <v>106</v>
      </c>
      <c r="C4" s="393" t="s">
        <v>5421</v>
      </c>
      <c r="D4" s="393" t="s">
        <v>5422</v>
      </c>
      <c r="E4" s="398" t="s">
        <v>5423</v>
      </c>
      <c r="F4" s="393" t="s">
        <v>5424</v>
      </c>
      <c r="G4" s="393" t="s">
        <v>5425</v>
      </c>
      <c r="H4" s="393" t="s">
        <v>5426</v>
      </c>
      <c r="I4" s="399" t="s">
        <v>5427</v>
      </c>
      <c r="J4" s="399" t="s">
        <v>5428</v>
      </c>
      <c r="K4" s="399" t="s">
        <v>5429</v>
      </c>
      <c r="L4" s="393" t="s">
        <v>2406</v>
      </c>
      <c r="M4" s="393"/>
      <c r="N4" s="393" t="s">
        <v>487</v>
      </c>
      <c r="O4" s="393"/>
      <c r="P4" s="393"/>
      <c r="Q4" s="393"/>
      <c r="R4" s="393" t="s">
        <v>572</v>
      </c>
      <c r="S4" s="393" t="s">
        <v>490</v>
      </c>
      <c r="T4" s="393" t="s">
        <v>4766</v>
      </c>
      <c r="U4" s="393"/>
      <c r="V4" s="393"/>
      <c r="W4" s="393"/>
      <c r="X4" s="393"/>
      <c r="Y4" s="393"/>
      <c r="Z4" s="393"/>
      <c r="AA4" s="393" t="s">
        <v>487</v>
      </c>
      <c r="AB4" s="399" t="s">
        <v>5430</v>
      </c>
      <c r="AC4" s="399" t="s">
        <v>5418</v>
      </c>
      <c r="AD4" s="399" t="s">
        <v>5430</v>
      </c>
    </row>
    <row r="5" spans="1:30" s="19" customFormat="1" ht="112.35" customHeight="1">
      <c r="A5" s="392" t="s">
        <v>5408</v>
      </c>
      <c r="B5" s="392" t="s">
        <v>106</v>
      </c>
      <c r="C5" s="399" t="s">
        <v>5431</v>
      </c>
      <c r="D5" s="399" t="s">
        <v>5432</v>
      </c>
      <c r="E5" s="398" t="s">
        <v>5433</v>
      </c>
      <c r="F5" s="393" t="s">
        <v>5434</v>
      </c>
      <c r="G5" s="393" t="s">
        <v>5435</v>
      </c>
      <c r="H5" s="393" t="s">
        <v>5436</v>
      </c>
      <c r="I5" s="399" t="s">
        <v>5437</v>
      </c>
      <c r="J5" s="400" t="s">
        <v>5438</v>
      </c>
      <c r="K5" s="399" t="s">
        <v>5439</v>
      </c>
      <c r="L5" s="393" t="s">
        <v>5440</v>
      </c>
      <c r="M5" s="393" t="s">
        <v>5441</v>
      </c>
      <c r="N5" s="393"/>
      <c r="O5" s="393"/>
      <c r="P5" s="393"/>
      <c r="Q5" s="393"/>
      <c r="R5" s="393" t="s">
        <v>631</v>
      </c>
      <c r="S5" s="393" t="s">
        <v>852</v>
      </c>
      <c r="T5" s="393"/>
      <c r="U5" s="393"/>
      <c r="V5" s="393"/>
      <c r="W5" s="393"/>
      <c r="X5" s="393"/>
      <c r="Y5" s="393"/>
      <c r="Z5" s="393"/>
      <c r="AA5" s="393"/>
      <c r="AB5" s="393"/>
      <c r="AC5" s="393"/>
      <c r="AD5" s="393"/>
    </row>
    <row r="6" spans="1:30" s="19" customFormat="1" ht="112.35" customHeight="1">
      <c r="A6" s="392" t="s">
        <v>5420</v>
      </c>
      <c r="B6" s="392" t="s">
        <v>5442</v>
      </c>
      <c r="C6" s="393" t="s">
        <v>5443</v>
      </c>
      <c r="D6" s="393" t="s">
        <v>5444</v>
      </c>
      <c r="E6" s="398" t="s">
        <v>5445</v>
      </c>
      <c r="F6" s="393" t="s">
        <v>5446</v>
      </c>
      <c r="G6" s="393" t="s">
        <v>5447</v>
      </c>
      <c r="H6" s="393" t="s">
        <v>5448</v>
      </c>
      <c r="I6" s="399" t="s">
        <v>5449</v>
      </c>
      <c r="J6" s="399" t="s">
        <v>5450</v>
      </c>
      <c r="K6" s="399" t="s">
        <v>5451</v>
      </c>
      <c r="L6" s="393" t="s">
        <v>5452</v>
      </c>
      <c r="M6" s="393" t="s">
        <v>5453</v>
      </c>
      <c r="N6" s="393"/>
      <c r="O6" s="393"/>
      <c r="P6" s="393"/>
      <c r="Q6" s="393"/>
      <c r="R6" s="393" t="s">
        <v>631</v>
      </c>
      <c r="S6" s="393" t="s">
        <v>852</v>
      </c>
      <c r="T6" s="393"/>
      <c r="U6" s="393"/>
      <c r="V6" s="393"/>
      <c r="W6" s="393"/>
      <c r="X6" s="393"/>
      <c r="Y6" s="393"/>
      <c r="Z6" s="393"/>
      <c r="AA6" s="393"/>
      <c r="AB6" s="393"/>
      <c r="AC6" s="399" t="s">
        <v>5454</v>
      </c>
      <c r="AD6" s="399" t="s">
        <v>5455</v>
      </c>
    </row>
    <row r="7" spans="1:30" s="19" customFormat="1" ht="112.35" customHeight="1">
      <c r="A7" s="392" t="s">
        <v>5408</v>
      </c>
      <c r="B7" s="392" t="s">
        <v>5442</v>
      </c>
      <c r="C7" s="393" t="s">
        <v>5456</v>
      </c>
      <c r="D7" s="393" t="s">
        <v>5457</v>
      </c>
      <c r="E7" s="398" t="s">
        <v>5458</v>
      </c>
      <c r="F7" s="393" t="s">
        <v>5459</v>
      </c>
      <c r="G7" s="393" t="s">
        <v>5460</v>
      </c>
      <c r="H7" s="393" t="s">
        <v>5461</v>
      </c>
      <c r="I7" s="399" t="s">
        <v>5462</v>
      </c>
      <c r="J7" s="399" t="s">
        <v>5463</v>
      </c>
      <c r="K7" s="399" t="s">
        <v>5464</v>
      </c>
      <c r="L7" s="393" t="s">
        <v>5452</v>
      </c>
      <c r="M7" s="393" t="s">
        <v>5453</v>
      </c>
      <c r="N7" s="393"/>
      <c r="O7" s="393"/>
      <c r="P7" s="393"/>
      <c r="Q7" s="393"/>
      <c r="R7" s="393" t="s">
        <v>631</v>
      </c>
      <c r="S7" s="393" t="s">
        <v>852</v>
      </c>
      <c r="T7" s="393"/>
      <c r="U7" s="393"/>
      <c r="V7" s="393"/>
      <c r="W7" s="393"/>
      <c r="X7" s="393"/>
      <c r="Y7" s="393"/>
      <c r="Z7" s="393"/>
      <c r="AA7" s="393"/>
      <c r="AB7" s="393"/>
      <c r="AC7" s="399" t="s">
        <v>5454</v>
      </c>
      <c r="AD7" s="399" t="s">
        <v>5455</v>
      </c>
    </row>
    <row r="8" spans="1:30" s="19" customFormat="1" ht="112.35" customHeight="1">
      <c r="A8" s="392" t="s">
        <v>5420</v>
      </c>
      <c r="B8" s="392" t="s">
        <v>200</v>
      </c>
      <c r="C8" s="393" t="s">
        <v>5465</v>
      </c>
      <c r="D8" s="393" t="s">
        <v>5466</v>
      </c>
      <c r="E8" s="398" t="s">
        <v>5467</v>
      </c>
      <c r="F8" s="393" t="s">
        <v>5468</v>
      </c>
      <c r="G8" s="393" t="s">
        <v>5469</v>
      </c>
      <c r="H8" s="393" t="s">
        <v>5470</v>
      </c>
      <c r="I8" s="399" t="s">
        <v>5471</v>
      </c>
      <c r="J8" s="399" t="s">
        <v>5472</v>
      </c>
      <c r="K8" s="399" t="s">
        <v>5473</v>
      </c>
      <c r="L8" s="393" t="s">
        <v>5474</v>
      </c>
      <c r="M8" s="393" t="s">
        <v>5475</v>
      </c>
      <c r="N8" s="393"/>
      <c r="O8" s="393"/>
      <c r="P8" s="393"/>
      <c r="Q8" s="393"/>
      <c r="R8" s="393" t="s">
        <v>489</v>
      </c>
      <c r="S8" s="393" t="s">
        <v>490</v>
      </c>
      <c r="T8" s="393" t="s">
        <v>4766</v>
      </c>
      <c r="U8" s="393"/>
      <c r="V8" s="393"/>
      <c r="W8" s="393"/>
      <c r="X8" s="393"/>
      <c r="Y8" s="393"/>
      <c r="Z8" s="393"/>
      <c r="AA8" s="393"/>
      <c r="AB8" s="393"/>
      <c r="AC8" s="399" t="s">
        <v>5454</v>
      </c>
      <c r="AD8" s="399" t="s">
        <v>5455</v>
      </c>
    </row>
    <row r="9" spans="1:30" s="19" customFormat="1" ht="112.35" customHeight="1">
      <c r="A9" s="392" t="s">
        <v>5408</v>
      </c>
      <c r="B9" s="392" t="s">
        <v>200</v>
      </c>
      <c r="C9" s="393" t="s">
        <v>5476</v>
      </c>
      <c r="D9" s="393" t="s">
        <v>5477</v>
      </c>
      <c r="E9" s="398" t="s">
        <v>5478</v>
      </c>
      <c r="F9" s="393" t="s">
        <v>5479</v>
      </c>
      <c r="G9" s="393" t="s">
        <v>5480</v>
      </c>
      <c r="H9" s="393" t="s">
        <v>5481</v>
      </c>
      <c r="I9" s="399" t="s">
        <v>5482</v>
      </c>
      <c r="J9" s="399" t="s">
        <v>5483</v>
      </c>
      <c r="K9" s="399" t="s">
        <v>5484</v>
      </c>
      <c r="L9" s="393" t="s">
        <v>5485</v>
      </c>
      <c r="M9" s="393"/>
      <c r="N9" s="393" t="s">
        <v>487</v>
      </c>
      <c r="O9" s="393"/>
      <c r="P9" s="393" t="s">
        <v>487</v>
      </c>
      <c r="Q9" s="393"/>
      <c r="R9" s="393" t="s">
        <v>489</v>
      </c>
      <c r="S9" s="393" t="s">
        <v>490</v>
      </c>
      <c r="T9" s="393" t="s">
        <v>4766</v>
      </c>
      <c r="U9" s="393" t="s">
        <v>5486</v>
      </c>
      <c r="V9" s="393" t="s">
        <v>5487</v>
      </c>
      <c r="W9" s="393"/>
      <c r="X9" s="393"/>
      <c r="Y9" s="393"/>
      <c r="Z9" s="393"/>
      <c r="AA9" s="393" t="s">
        <v>487</v>
      </c>
      <c r="AB9" s="393" t="s">
        <v>5488</v>
      </c>
      <c r="AC9" s="393" t="s">
        <v>487</v>
      </c>
      <c r="AD9" s="393" t="s">
        <v>5489</v>
      </c>
    </row>
    <row r="10" spans="1:30" s="19" customFormat="1" ht="71.25">
      <c r="A10" s="392" t="s">
        <v>5420</v>
      </c>
      <c r="B10" s="392" t="s">
        <v>5490</v>
      </c>
      <c r="C10" s="393" t="s">
        <v>5491</v>
      </c>
      <c r="D10" s="393" t="s">
        <v>5492</v>
      </c>
      <c r="E10" s="398" t="s">
        <v>5493</v>
      </c>
      <c r="F10" s="393" t="s">
        <v>5494</v>
      </c>
      <c r="G10" s="393" t="s">
        <v>5495</v>
      </c>
      <c r="H10" s="393" t="s">
        <v>5496</v>
      </c>
      <c r="I10" s="399" t="s">
        <v>5497</v>
      </c>
      <c r="J10" s="399" t="s">
        <v>5498</v>
      </c>
      <c r="K10" s="399" t="s">
        <v>5499</v>
      </c>
      <c r="L10" s="393" t="s">
        <v>503</v>
      </c>
      <c r="M10" s="393"/>
      <c r="N10" s="393"/>
      <c r="O10" s="393"/>
      <c r="P10" s="393"/>
      <c r="Q10" s="393"/>
      <c r="R10" s="393" t="s">
        <v>5500</v>
      </c>
      <c r="S10" s="393" t="s">
        <v>490</v>
      </c>
      <c r="T10" s="393" t="s">
        <v>4766</v>
      </c>
      <c r="U10" s="393"/>
      <c r="V10" s="393"/>
      <c r="W10" s="393"/>
      <c r="X10" s="393"/>
      <c r="Y10" s="393"/>
      <c r="Z10" s="393"/>
      <c r="AA10" s="393"/>
      <c r="AB10" s="393"/>
      <c r="AC10" s="393" t="s">
        <v>487</v>
      </c>
      <c r="AD10" s="393" t="s">
        <v>507</v>
      </c>
    </row>
    <row r="11" spans="1:30" s="19" customFormat="1" ht="57">
      <c r="A11" s="392" t="s">
        <v>5408</v>
      </c>
      <c r="B11" s="392" t="s">
        <v>153</v>
      </c>
      <c r="C11" s="393" t="s">
        <v>5501</v>
      </c>
      <c r="D11" s="393" t="s">
        <v>5502</v>
      </c>
      <c r="E11" s="398" t="s">
        <v>5503</v>
      </c>
      <c r="F11" s="393" t="s">
        <v>5504</v>
      </c>
      <c r="G11" s="393" t="s">
        <v>5505</v>
      </c>
      <c r="H11" s="393" t="s">
        <v>5506</v>
      </c>
      <c r="I11" s="399" t="s">
        <v>5507</v>
      </c>
      <c r="J11" s="399" t="s">
        <v>5508</v>
      </c>
      <c r="K11" s="399" t="s">
        <v>5509</v>
      </c>
      <c r="L11" s="393" t="s">
        <v>2406</v>
      </c>
      <c r="M11" s="393" t="s">
        <v>5510</v>
      </c>
      <c r="N11" s="393"/>
      <c r="O11" s="393"/>
      <c r="P11" s="393"/>
      <c r="Q11" s="393"/>
      <c r="R11" s="399" t="s">
        <v>5500</v>
      </c>
      <c r="S11" s="393" t="s">
        <v>490</v>
      </c>
      <c r="T11" s="393" t="s">
        <v>4766</v>
      </c>
      <c r="U11" s="393"/>
      <c r="V11" s="393"/>
      <c r="W11" s="393"/>
      <c r="X11" s="393"/>
      <c r="Y11" s="393"/>
      <c r="Z11" s="393"/>
      <c r="AA11" s="393"/>
      <c r="AB11" s="393"/>
      <c r="AC11" s="393"/>
      <c r="AD11" s="393"/>
    </row>
    <row r="12" spans="1:30" s="19" customFormat="1" ht="99.75">
      <c r="A12" s="392" t="s">
        <v>5420</v>
      </c>
      <c r="B12" s="392" t="s">
        <v>106</v>
      </c>
      <c r="C12" s="393" t="s">
        <v>5511</v>
      </c>
      <c r="D12" s="393" t="s">
        <v>5512</v>
      </c>
      <c r="E12" s="398" t="s">
        <v>5513</v>
      </c>
      <c r="F12" s="393" t="s">
        <v>5514</v>
      </c>
      <c r="G12" s="393" t="s">
        <v>5515</v>
      </c>
      <c r="H12" s="393" t="s">
        <v>5516</v>
      </c>
      <c r="I12" s="399" t="s">
        <v>5517</v>
      </c>
      <c r="J12" s="393" t="s">
        <v>5518</v>
      </c>
      <c r="K12" s="399" t="s">
        <v>5519</v>
      </c>
      <c r="L12" s="393" t="s">
        <v>3230</v>
      </c>
      <c r="M12" s="393"/>
      <c r="N12" s="393" t="s">
        <v>487</v>
      </c>
      <c r="O12" s="393"/>
      <c r="P12" s="393" t="s">
        <v>487</v>
      </c>
      <c r="Q12" s="393"/>
      <c r="R12" s="393" t="s">
        <v>389</v>
      </c>
      <c r="S12" s="393" t="s">
        <v>384</v>
      </c>
      <c r="T12" s="393" t="s">
        <v>4766</v>
      </c>
      <c r="U12" s="393"/>
      <c r="V12" s="393"/>
      <c r="W12" s="393"/>
      <c r="X12" s="393"/>
      <c r="Y12" s="393"/>
      <c r="Z12" s="393"/>
      <c r="AA12" s="393"/>
      <c r="AB12" s="393"/>
      <c r="AC12" s="393" t="s">
        <v>5520</v>
      </c>
      <c r="AD12" s="393" t="s">
        <v>5521</v>
      </c>
    </row>
    <row r="13" spans="1:30" s="19" customFormat="1" ht="85.5">
      <c r="A13" s="392" t="s">
        <v>5408</v>
      </c>
      <c r="B13" s="392" t="s">
        <v>306</v>
      </c>
      <c r="C13" s="393" t="s">
        <v>5522</v>
      </c>
      <c r="D13" s="393" t="s">
        <v>5523</v>
      </c>
      <c r="E13" s="398" t="s">
        <v>5524</v>
      </c>
      <c r="F13" s="393" t="s">
        <v>5525</v>
      </c>
      <c r="G13" s="393" t="s">
        <v>5526</v>
      </c>
      <c r="H13" s="393" t="s">
        <v>5527</v>
      </c>
      <c r="I13" s="399" t="s">
        <v>5528</v>
      </c>
      <c r="J13" s="28" t="s">
        <v>5529</v>
      </c>
      <c r="K13" s="399" t="s">
        <v>5530</v>
      </c>
      <c r="L13" s="393" t="s">
        <v>5531</v>
      </c>
      <c r="M13" s="393"/>
      <c r="N13" s="393"/>
      <c r="O13" s="393"/>
      <c r="P13" s="393"/>
      <c r="Q13" s="393"/>
      <c r="R13" s="393" t="s">
        <v>386</v>
      </c>
      <c r="S13" s="393" t="s">
        <v>852</v>
      </c>
      <c r="T13" s="393"/>
      <c r="U13" s="393"/>
      <c r="V13" s="393"/>
      <c r="W13" s="393"/>
      <c r="X13" s="393"/>
      <c r="Y13" s="393"/>
      <c r="Z13" s="393"/>
      <c r="AA13" s="393"/>
      <c r="AB13" s="393"/>
      <c r="AC13" s="393"/>
      <c r="AD13" s="393"/>
    </row>
    <row r="14" spans="1:30" s="19" customFormat="1" ht="114">
      <c r="A14" s="392" t="s">
        <v>5420</v>
      </c>
      <c r="B14" s="392" t="s">
        <v>306</v>
      </c>
      <c r="C14" s="393" t="s">
        <v>5532</v>
      </c>
      <c r="D14" s="393" t="s">
        <v>5533</v>
      </c>
      <c r="E14" s="398" t="s">
        <v>5534</v>
      </c>
      <c r="F14" s="393" t="s">
        <v>5535</v>
      </c>
      <c r="G14" s="393" t="s">
        <v>5536</v>
      </c>
      <c r="H14" s="393" t="s">
        <v>5537</v>
      </c>
      <c r="I14" s="399" t="s">
        <v>5538</v>
      </c>
      <c r="J14" s="399" t="s">
        <v>5539</v>
      </c>
      <c r="K14" s="399" t="s">
        <v>5540</v>
      </c>
      <c r="L14" s="393" t="s">
        <v>5541</v>
      </c>
      <c r="M14" s="393" t="s">
        <v>5542</v>
      </c>
      <c r="N14" s="393"/>
      <c r="O14" s="393" t="s">
        <v>5418</v>
      </c>
      <c r="P14" s="393"/>
      <c r="Q14" s="393"/>
      <c r="R14" s="393" t="s">
        <v>389</v>
      </c>
      <c r="S14" s="393" t="s">
        <v>5543</v>
      </c>
      <c r="T14" s="393" t="s">
        <v>5544</v>
      </c>
      <c r="U14" s="393" t="s">
        <v>5520</v>
      </c>
      <c r="V14" s="393" t="s">
        <v>5545</v>
      </c>
      <c r="W14" s="393" t="s">
        <v>5520</v>
      </c>
      <c r="X14" s="393" t="s">
        <v>5545</v>
      </c>
      <c r="Y14" s="393" t="s">
        <v>5520</v>
      </c>
      <c r="Z14" s="393" t="s">
        <v>5545</v>
      </c>
      <c r="AA14" s="393"/>
      <c r="AB14" s="393"/>
      <c r="AC14" s="393" t="s">
        <v>487</v>
      </c>
      <c r="AD14" s="393" t="s">
        <v>5546</v>
      </c>
    </row>
    <row r="15" spans="1:30" s="19" customFormat="1" ht="150.6" customHeight="1">
      <c r="A15" s="392" t="s">
        <v>5408</v>
      </c>
      <c r="B15" s="392" t="s">
        <v>331</v>
      </c>
      <c r="C15" s="393" t="s">
        <v>5547</v>
      </c>
      <c r="D15" s="393" t="s">
        <v>5548</v>
      </c>
      <c r="E15" s="398" t="s">
        <v>5549</v>
      </c>
      <c r="F15" s="393" t="s">
        <v>5550</v>
      </c>
      <c r="G15" s="393" t="s">
        <v>5551</v>
      </c>
      <c r="H15" s="393" t="s">
        <v>5552</v>
      </c>
      <c r="I15" s="399" t="s">
        <v>5553</v>
      </c>
      <c r="J15" s="393" t="s">
        <v>5554</v>
      </c>
      <c r="K15" s="399" t="s">
        <v>5555</v>
      </c>
      <c r="L15" s="393" t="s">
        <v>5556</v>
      </c>
      <c r="M15" s="393" t="s">
        <v>5557</v>
      </c>
      <c r="N15" s="393" t="s">
        <v>487</v>
      </c>
      <c r="O15" s="393" t="s">
        <v>5418</v>
      </c>
      <c r="P15" s="393"/>
      <c r="Q15" s="393"/>
      <c r="R15" s="393" t="s">
        <v>489</v>
      </c>
      <c r="S15" s="393" t="s">
        <v>5543</v>
      </c>
      <c r="T15" s="393" t="s">
        <v>5558</v>
      </c>
      <c r="U15" s="393"/>
      <c r="V15" s="393"/>
      <c r="W15" s="393"/>
      <c r="X15" s="393"/>
      <c r="Y15" s="393"/>
      <c r="Z15" s="393"/>
      <c r="AA15" s="393"/>
      <c r="AB15" s="393"/>
      <c r="AC15" s="399" t="s">
        <v>487</v>
      </c>
      <c r="AD15" s="399" t="s">
        <v>5559</v>
      </c>
    </row>
    <row r="16" spans="1:30" s="19" customFormat="1" ht="112.35" customHeight="1">
      <c r="A16" s="392" t="s">
        <v>5420</v>
      </c>
      <c r="B16" s="392" t="s">
        <v>349</v>
      </c>
      <c r="C16" s="393" t="s">
        <v>5560</v>
      </c>
      <c r="D16" s="393" t="s">
        <v>5561</v>
      </c>
      <c r="E16" s="398" t="s">
        <v>5562</v>
      </c>
      <c r="F16" s="393" t="s">
        <v>5563</v>
      </c>
      <c r="G16" s="393" t="s">
        <v>5564</v>
      </c>
      <c r="H16" s="393" t="s">
        <v>5565</v>
      </c>
      <c r="I16" s="399" t="s">
        <v>5566</v>
      </c>
      <c r="J16" s="393" t="s">
        <v>5567</v>
      </c>
      <c r="K16" s="399" t="s">
        <v>5568</v>
      </c>
      <c r="L16" s="393" t="s">
        <v>533</v>
      </c>
      <c r="M16" s="393" t="s">
        <v>5569</v>
      </c>
      <c r="N16" s="393"/>
      <c r="O16" s="393"/>
      <c r="P16" s="393"/>
      <c r="Q16" s="393"/>
      <c r="R16" s="393" t="s">
        <v>489</v>
      </c>
      <c r="S16" s="393" t="s">
        <v>490</v>
      </c>
      <c r="T16" s="393" t="s">
        <v>4766</v>
      </c>
      <c r="U16" s="393"/>
      <c r="V16" s="393"/>
      <c r="W16" s="393"/>
      <c r="X16" s="393"/>
      <c r="Y16" s="393"/>
      <c r="Z16" s="393" t="s">
        <v>5570</v>
      </c>
      <c r="AA16" s="393"/>
      <c r="AB16" s="393"/>
      <c r="AC16" s="399"/>
      <c r="AD16" s="399"/>
    </row>
    <row r="17" spans="1:30" s="19" customFormat="1" ht="153.75" customHeight="1">
      <c r="A17" s="392" t="s">
        <v>5408</v>
      </c>
      <c r="B17" s="392" t="s">
        <v>106</v>
      </c>
      <c r="C17" s="393" t="s">
        <v>5571</v>
      </c>
      <c r="D17" s="393" t="s">
        <v>5572</v>
      </c>
      <c r="E17" s="398" t="s">
        <v>5573</v>
      </c>
      <c r="F17" s="393" t="s">
        <v>5574</v>
      </c>
      <c r="G17" s="393" t="s">
        <v>5575</v>
      </c>
      <c r="H17" s="393" t="s">
        <v>5576</v>
      </c>
      <c r="I17" s="399" t="s">
        <v>5577</v>
      </c>
      <c r="J17" s="399" t="s">
        <v>5578</v>
      </c>
      <c r="K17" s="399" t="s">
        <v>5579</v>
      </c>
      <c r="L17" s="399" t="s">
        <v>5580</v>
      </c>
      <c r="M17" s="393"/>
      <c r="N17" s="393"/>
      <c r="O17" s="393"/>
      <c r="P17" s="393"/>
      <c r="Q17" s="393"/>
      <c r="R17" s="393" t="s">
        <v>389</v>
      </c>
      <c r="S17" s="393" t="s">
        <v>5543</v>
      </c>
      <c r="T17" s="393" t="s">
        <v>5581</v>
      </c>
      <c r="U17" s="393"/>
      <c r="V17" s="393"/>
      <c r="W17" s="393"/>
      <c r="X17" s="393"/>
      <c r="Y17" s="393"/>
      <c r="Z17" s="393"/>
      <c r="AA17" s="393"/>
      <c r="AB17" s="393"/>
      <c r="AC17" s="393" t="s">
        <v>5454</v>
      </c>
      <c r="AD17" s="393" t="s">
        <v>5582</v>
      </c>
    </row>
    <row r="18" spans="1:30" s="19" customFormat="1" ht="112.35" customHeight="1">
      <c r="A18" s="392" t="s">
        <v>5420</v>
      </c>
      <c r="B18" s="392" t="s">
        <v>106</v>
      </c>
      <c r="C18" s="393" t="s">
        <v>5583</v>
      </c>
      <c r="D18" s="393" t="s">
        <v>5584</v>
      </c>
      <c r="E18" s="398" t="s">
        <v>5585</v>
      </c>
      <c r="F18" s="393" t="s">
        <v>5586</v>
      </c>
      <c r="G18" s="393" t="s">
        <v>5587</v>
      </c>
      <c r="H18" s="393" t="s">
        <v>5588</v>
      </c>
      <c r="I18" s="399" t="s">
        <v>5589</v>
      </c>
      <c r="J18" s="399" t="s">
        <v>5590</v>
      </c>
      <c r="K18" s="399" t="s">
        <v>5591</v>
      </c>
      <c r="L18" s="399" t="s">
        <v>486</v>
      </c>
      <c r="M18" s="393" t="s">
        <v>5592</v>
      </c>
      <c r="N18" s="393"/>
      <c r="O18" s="393"/>
      <c r="P18" s="393"/>
      <c r="Q18" s="393"/>
      <c r="R18" s="393" t="s">
        <v>386</v>
      </c>
      <c r="S18" s="393" t="s">
        <v>5543</v>
      </c>
      <c r="T18" s="393" t="s">
        <v>5581</v>
      </c>
      <c r="U18" s="393"/>
      <c r="V18" s="393"/>
      <c r="W18" s="393"/>
      <c r="X18" s="393"/>
      <c r="Y18" s="393"/>
      <c r="Z18" s="393"/>
      <c r="AA18" s="393"/>
      <c r="AB18" s="393"/>
      <c r="AC18" s="393"/>
      <c r="AD18" s="393"/>
    </row>
    <row r="19" spans="1:30" s="19" customFormat="1" ht="112.35" customHeight="1">
      <c r="A19" s="392" t="s">
        <v>5408</v>
      </c>
      <c r="B19" s="394" t="s">
        <v>5593</v>
      </c>
      <c r="C19" s="399" t="s">
        <v>5594</v>
      </c>
      <c r="D19" s="399" t="s">
        <v>5595</v>
      </c>
      <c r="E19" s="401" t="s">
        <v>5596</v>
      </c>
      <c r="F19" s="399" t="s">
        <v>5597</v>
      </c>
      <c r="G19" s="399" t="s">
        <v>5598</v>
      </c>
      <c r="H19" s="399" t="s">
        <v>5599</v>
      </c>
      <c r="I19" s="399" t="s">
        <v>5600</v>
      </c>
      <c r="J19" s="400" t="s">
        <v>5601</v>
      </c>
      <c r="K19" s="399" t="s">
        <v>5602</v>
      </c>
      <c r="L19" s="399" t="s">
        <v>958</v>
      </c>
      <c r="M19" s="399"/>
      <c r="N19" s="399"/>
      <c r="O19" s="399"/>
      <c r="P19" s="399"/>
      <c r="Q19" s="399"/>
      <c r="R19" s="393" t="s">
        <v>386</v>
      </c>
      <c r="S19" s="399" t="s">
        <v>5603</v>
      </c>
      <c r="T19" s="399" t="s">
        <v>4766</v>
      </c>
      <c r="U19" s="399"/>
      <c r="V19" s="399"/>
      <c r="W19" s="399"/>
      <c r="X19" s="399"/>
      <c r="Y19" s="399"/>
      <c r="Z19" s="399"/>
      <c r="AA19" s="399"/>
      <c r="AB19" s="399"/>
      <c r="AC19" s="399" t="s">
        <v>5454</v>
      </c>
      <c r="AD19" s="393" t="s">
        <v>5604</v>
      </c>
    </row>
    <row r="20" spans="1:30" s="19" customFormat="1" ht="150.94999999999999" customHeight="1">
      <c r="A20" s="392" t="s">
        <v>5420</v>
      </c>
      <c r="B20" s="392" t="s">
        <v>106</v>
      </c>
      <c r="C20" s="393" t="s">
        <v>5605</v>
      </c>
      <c r="D20" s="393" t="s">
        <v>5606</v>
      </c>
      <c r="E20" s="398" t="s">
        <v>5607</v>
      </c>
      <c r="F20" s="393" t="s">
        <v>5608</v>
      </c>
      <c r="G20" s="393" t="s">
        <v>5609</v>
      </c>
      <c r="H20" s="393" t="s">
        <v>5610</v>
      </c>
      <c r="I20" s="399" t="s">
        <v>5611</v>
      </c>
      <c r="J20" s="399" t="s">
        <v>5612</v>
      </c>
      <c r="K20" s="399" t="s">
        <v>5613</v>
      </c>
      <c r="L20" s="393" t="s">
        <v>5614</v>
      </c>
      <c r="M20" s="393"/>
      <c r="N20" s="393"/>
      <c r="O20" s="393" t="s">
        <v>395</v>
      </c>
      <c r="P20" s="393"/>
      <c r="Q20" s="393"/>
      <c r="R20" s="393" t="s">
        <v>572</v>
      </c>
      <c r="S20" s="393" t="s">
        <v>490</v>
      </c>
      <c r="T20" s="393" t="s">
        <v>5615</v>
      </c>
      <c r="U20" s="393"/>
      <c r="V20" s="393"/>
      <c r="W20" s="393"/>
      <c r="X20" s="393"/>
      <c r="Y20" s="393"/>
      <c r="Z20" s="393"/>
      <c r="AA20" s="393" t="s">
        <v>487</v>
      </c>
      <c r="AB20" s="393" t="s">
        <v>5616</v>
      </c>
      <c r="AC20" s="393"/>
      <c r="AD20" s="393"/>
    </row>
    <row r="21" spans="1:30" s="19" customFormat="1" ht="128.25">
      <c r="A21" s="392" t="s">
        <v>5408</v>
      </c>
      <c r="B21" s="392" t="s">
        <v>153</v>
      </c>
      <c r="C21" s="393" t="s">
        <v>5617</v>
      </c>
      <c r="D21" s="393" t="s">
        <v>5618</v>
      </c>
      <c r="E21" s="398" t="s">
        <v>5619</v>
      </c>
      <c r="F21" s="393" t="s">
        <v>5620</v>
      </c>
      <c r="G21" s="393" t="s">
        <v>5621</v>
      </c>
      <c r="H21" s="393" t="s">
        <v>5622</v>
      </c>
      <c r="I21" s="399" t="s">
        <v>5623</v>
      </c>
      <c r="J21" s="393" t="s">
        <v>5624</v>
      </c>
      <c r="K21" s="399" t="s">
        <v>5625</v>
      </c>
      <c r="L21" s="393" t="s">
        <v>486</v>
      </c>
      <c r="M21" s="393"/>
      <c r="N21" s="393"/>
      <c r="O21" s="393"/>
      <c r="P21" s="393"/>
      <c r="Q21" s="393"/>
      <c r="R21" s="393" t="s">
        <v>5500</v>
      </c>
      <c r="S21" s="399" t="s">
        <v>1903</v>
      </c>
      <c r="T21" s="393"/>
      <c r="U21" s="393"/>
      <c r="V21" s="393"/>
      <c r="W21" s="393"/>
      <c r="X21" s="393"/>
      <c r="Y21" s="393"/>
      <c r="Z21" s="393"/>
      <c r="AA21" s="399"/>
      <c r="AB21" s="399"/>
      <c r="AC21" s="399" t="s">
        <v>5454</v>
      </c>
      <c r="AD21" s="399" t="s">
        <v>5626</v>
      </c>
    </row>
    <row r="22" spans="1:30" s="19" customFormat="1" ht="112.35" customHeight="1">
      <c r="A22" s="392" t="s">
        <v>5420</v>
      </c>
      <c r="B22" s="392" t="s">
        <v>153</v>
      </c>
      <c r="C22" s="393" t="s">
        <v>5627</v>
      </c>
      <c r="D22" s="393" t="s">
        <v>5628</v>
      </c>
      <c r="E22" s="398" t="s">
        <v>5619</v>
      </c>
      <c r="F22" s="393" t="s">
        <v>5629</v>
      </c>
      <c r="G22" s="393" t="s">
        <v>5630</v>
      </c>
      <c r="H22" s="393" t="s">
        <v>5631</v>
      </c>
      <c r="I22" s="399" t="s">
        <v>5623</v>
      </c>
      <c r="J22" s="393" t="s">
        <v>5632</v>
      </c>
      <c r="K22" s="399" t="s">
        <v>5633</v>
      </c>
      <c r="L22" s="393" t="s">
        <v>486</v>
      </c>
      <c r="M22" s="393"/>
      <c r="N22" s="393"/>
      <c r="O22" s="393"/>
      <c r="P22" s="393"/>
      <c r="Q22" s="393"/>
      <c r="R22" s="393" t="s">
        <v>5500</v>
      </c>
      <c r="S22" s="399" t="s">
        <v>1903</v>
      </c>
      <c r="T22" s="393"/>
      <c r="U22" s="393"/>
      <c r="V22" s="393"/>
      <c r="W22" s="393"/>
      <c r="X22" s="393"/>
      <c r="Y22" s="393"/>
      <c r="Z22" s="393"/>
      <c r="AA22" s="399"/>
      <c r="AB22" s="399"/>
      <c r="AC22" s="399" t="s">
        <v>5454</v>
      </c>
      <c r="AD22" s="399" t="s">
        <v>5626</v>
      </c>
    </row>
    <row r="23" spans="1:30" s="19" customFormat="1" ht="142.5">
      <c r="A23" s="392" t="s">
        <v>5408</v>
      </c>
      <c r="B23" s="392" t="s">
        <v>153</v>
      </c>
      <c r="C23" s="393" t="s">
        <v>5634</v>
      </c>
      <c r="D23" s="393" t="s">
        <v>5635</v>
      </c>
      <c r="E23" s="398" t="s">
        <v>5636</v>
      </c>
      <c r="F23" s="393" t="s">
        <v>5637</v>
      </c>
      <c r="G23" s="393" t="s">
        <v>5638</v>
      </c>
      <c r="H23" s="393" t="s">
        <v>5639</v>
      </c>
      <c r="I23" s="399" t="s">
        <v>5640</v>
      </c>
      <c r="J23" s="393" t="s">
        <v>5641</v>
      </c>
      <c r="K23" s="399" t="s">
        <v>5642</v>
      </c>
      <c r="L23" s="393" t="s">
        <v>5643</v>
      </c>
      <c r="M23" s="393"/>
      <c r="N23" s="393" t="s">
        <v>487</v>
      </c>
      <c r="O23" s="393"/>
      <c r="P23" s="393"/>
      <c r="Q23" s="393"/>
      <c r="R23" s="393" t="s">
        <v>5644</v>
      </c>
      <c r="S23" s="399" t="s">
        <v>5645</v>
      </c>
      <c r="T23" s="393"/>
      <c r="U23" s="393"/>
      <c r="V23" s="393"/>
      <c r="W23" s="393"/>
      <c r="X23" s="393"/>
      <c r="Y23" s="393"/>
      <c r="Z23" s="393"/>
      <c r="AA23" s="399"/>
      <c r="AB23" s="399"/>
      <c r="AC23" s="399" t="s">
        <v>5454</v>
      </c>
      <c r="AD23" s="399" t="s">
        <v>5626</v>
      </c>
    </row>
    <row r="24" spans="1:30" s="19" customFormat="1" ht="310.5">
      <c r="A24" s="392" t="s">
        <v>5420</v>
      </c>
      <c r="B24" s="392" t="s">
        <v>5490</v>
      </c>
      <c r="C24" s="393" t="s">
        <v>5646</v>
      </c>
      <c r="D24" s="393" t="s">
        <v>5647</v>
      </c>
      <c r="E24" s="398" t="s">
        <v>5648</v>
      </c>
      <c r="F24" s="393" t="s">
        <v>5649</v>
      </c>
      <c r="G24" s="393" t="s">
        <v>5650</v>
      </c>
      <c r="H24" s="393" t="s">
        <v>5651</v>
      </c>
      <c r="I24" s="399" t="s">
        <v>5652</v>
      </c>
      <c r="J24" s="399" t="s">
        <v>5653</v>
      </c>
      <c r="K24" s="399" t="s">
        <v>5654</v>
      </c>
      <c r="L24" s="393" t="s">
        <v>583</v>
      </c>
      <c r="M24" s="393"/>
      <c r="N24" s="393" t="s">
        <v>487</v>
      </c>
      <c r="O24" s="393" t="s">
        <v>488</v>
      </c>
      <c r="P24" s="393" t="s">
        <v>488</v>
      </c>
      <c r="Q24" s="393"/>
      <c r="R24" s="393" t="s">
        <v>572</v>
      </c>
      <c r="S24" s="393" t="s">
        <v>490</v>
      </c>
      <c r="T24" s="393" t="s">
        <v>4991</v>
      </c>
      <c r="U24" s="393" t="s">
        <v>5486</v>
      </c>
      <c r="V24" s="393" t="s">
        <v>5655</v>
      </c>
      <c r="W24" s="393" t="s">
        <v>5520</v>
      </c>
      <c r="X24" s="393" t="s">
        <v>5656</v>
      </c>
      <c r="Y24" s="393" t="s">
        <v>5520</v>
      </c>
      <c r="Z24" s="393" t="s">
        <v>5656</v>
      </c>
      <c r="AA24" s="399" t="s">
        <v>5454</v>
      </c>
      <c r="AB24" s="402" t="s">
        <v>5657</v>
      </c>
      <c r="AC24" s="399" t="s">
        <v>487</v>
      </c>
      <c r="AD24" s="399" t="s">
        <v>5658</v>
      </c>
    </row>
    <row r="25" spans="1:30" s="19" customFormat="1" ht="112.35" customHeight="1">
      <c r="A25" s="392" t="s">
        <v>5408</v>
      </c>
      <c r="B25" s="392" t="s">
        <v>5490</v>
      </c>
      <c r="C25" s="393" t="s">
        <v>5659</v>
      </c>
      <c r="D25" s="393" t="s">
        <v>5660</v>
      </c>
      <c r="E25" s="398" t="s">
        <v>5661</v>
      </c>
      <c r="F25" s="393" t="s">
        <v>5662</v>
      </c>
      <c r="G25" s="393" t="s">
        <v>5663</v>
      </c>
      <c r="H25" s="393" t="s">
        <v>5664</v>
      </c>
      <c r="I25" s="399" t="s">
        <v>5665</v>
      </c>
      <c r="J25" s="399" t="s">
        <v>5666</v>
      </c>
      <c r="K25" s="399" t="s">
        <v>5667</v>
      </c>
      <c r="L25" s="393" t="s">
        <v>4120</v>
      </c>
      <c r="M25" s="393"/>
      <c r="N25" s="393"/>
      <c r="O25" s="393"/>
      <c r="P25" s="393"/>
      <c r="Q25" s="393"/>
      <c r="R25" s="393" t="s">
        <v>631</v>
      </c>
      <c r="S25" s="393" t="s">
        <v>490</v>
      </c>
      <c r="T25" s="393" t="s">
        <v>4766</v>
      </c>
      <c r="U25" s="393"/>
      <c r="V25" s="393"/>
      <c r="W25" s="393"/>
      <c r="X25" s="393"/>
      <c r="Y25" s="393"/>
      <c r="Z25" s="393"/>
      <c r="AA25" s="393"/>
      <c r="AB25" s="393"/>
      <c r="AC25" s="393" t="s">
        <v>5418</v>
      </c>
      <c r="AD25" s="393" t="s">
        <v>5668</v>
      </c>
    </row>
    <row r="26" spans="1:30" s="19" customFormat="1" ht="249.95" customHeight="1">
      <c r="A26" s="392" t="s">
        <v>5420</v>
      </c>
      <c r="B26" s="392" t="s">
        <v>153</v>
      </c>
      <c r="C26" s="393" t="s">
        <v>5669</v>
      </c>
      <c r="D26" s="393" t="s">
        <v>5670</v>
      </c>
      <c r="E26" s="398" t="s">
        <v>5671</v>
      </c>
      <c r="F26" s="393" t="s">
        <v>5672</v>
      </c>
      <c r="G26" s="393" t="s">
        <v>5673</v>
      </c>
      <c r="H26" s="393" t="s">
        <v>5674</v>
      </c>
      <c r="I26" s="399" t="s">
        <v>5675</v>
      </c>
      <c r="J26" s="399" t="s">
        <v>5676</v>
      </c>
      <c r="K26" s="399" t="s">
        <v>5677</v>
      </c>
      <c r="L26" s="399" t="s">
        <v>2394</v>
      </c>
      <c r="M26" s="399" t="s">
        <v>5678</v>
      </c>
      <c r="N26" s="393"/>
      <c r="O26" s="393" t="s">
        <v>487</v>
      </c>
      <c r="P26" s="393"/>
      <c r="Q26" s="393"/>
      <c r="R26" s="393" t="s">
        <v>572</v>
      </c>
      <c r="S26" s="393" t="s">
        <v>384</v>
      </c>
      <c r="T26" s="393" t="s">
        <v>4766</v>
      </c>
      <c r="U26" s="393" t="s">
        <v>5486</v>
      </c>
      <c r="V26" s="393" t="s">
        <v>5679</v>
      </c>
      <c r="W26" s="393" t="s">
        <v>487</v>
      </c>
      <c r="X26" s="393" t="s">
        <v>5679</v>
      </c>
      <c r="Y26" s="393" t="s">
        <v>487</v>
      </c>
      <c r="Z26" s="393" t="s">
        <v>5679</v>
      </c>
      <c r="AA26" s="393" t="s">
        <v>487</v>
      </c>
      <c r="AB26" s="393" t="s">
        <v>5680</v>
      </c>
      <c r="AC26" s="393" t="s">
        <v>395</v>
      </c>
      <c r="AD26" s="393" t="s">
        <v>5681</v>
      </c>
    </row>
    <row r="27" spans="1:30" s="19" customFormat="1" ht="213.75">
      <c r="A27" s="392" t="s">
        <v>5408</v>
      </c>
      <c r="B27" s="392" t="s">
        <v>5442</v>
      </c>
      <c r="C27" s="393" t="s">
        <v>5682</v>
      </c>
      <c r="D27" s="393" t="s">
        <v>5683</v>
      </c>
      <c r="E27" s="398" t="s">
        <v>5684</v>
      </c>
      <c r="F27" s="393" t="s">
        <v>5685</v>
      </c>
      <c r="G27" s="393" t="s">
        <v>5686</v>
      </c>
      <c r="H27" s="393" t="s">
        <v>5687</v>
      </c>
      <c r="I27" s="399" t="s">
        <v>5688</v>
      </c>
      <c r="J27" s="399" t="s">
        <v>5689</v>
      </c>
      <c r="K27" s="399" t="s">
        <v>5690</v>
      </c>
      <c r="L27" s="399" t="s">
        <v>5691</v>
      </c>
      <c r="M27" s="399" t="s">
        <v>5692</v>
      </c>
      <c r="N27" s="393" t="s">
        <v>487</v>
      </c>
      <c r="O27" s="393" t="s">
        <v>5418</v>
      </c>
      <c r="P27" s="393"/>
      <c r="Q27" s="393" t="s">
        <v>5418</v>
      </c>
      <c r="R27" s="393" t="s">
        <v>5693</v>
      </c>
      <c r="S27" s="393" t="s">
        <v>5694</v>
      </c>
      <c r="T27" s="393" t="s">
        <v>5695</v>
      </c>
      <c r="U27" s="393" t="s">
        <v>487</v>
      </c>
      <c r="V27" s="393" t="s">
        <v>5696</v>
      </c>
      <c r="W27" s="399" t="s">
        <v>487</v>
      </c>
      <c r="X27" s="399"/>
      <c r="Y27" s="399"/>
      <c r="Z27" s="399"/>
      <c r="AA27" s="399" t="s">
        <v>487</v>
      </c>
      <c r="AB27" s="399" t="s">
        <v>5697</v>
      </c>
      <c r="AC27" s="399" t="s">
        <v>5418</v>
      </c>
      <c r="AD27" s="399" t="s">
        <v>507</v>
      </c>
    </row>
    <row r="28" spans="1:30" s="19" customFormat="1" ht="159.6" customHeight="1">
      <c r="A28" s="392" t="s">
        <v>5420</v>
      </c>
      <c r="B28" s="392" t="s">
        <v>5442</v>
      </c>
      <c r="C28" s="393" t="s">
        <v>5698</v>
      </c>
      <c r="D28" s="393" t="s">
        <v>5699</v>
      </c>
      <c r="E28" s="398" t="s">
        <v>5700</v>
      </c>
      <c r="F28" s="393" t="s">
        <v>5701</v>
      </c>
      <c r="G28" s="393" t="s">
        <v>5702</v>
      </c>
      <c r="H28" s="393" t="s">
        <v>5703</v>
      </c>
      <c r="I28" s="399" t="s">
        <v>5704</v>
      </c>
      <c r="J28" s="399" t="s">
        <v>5705</v>
      </c>
      <c r="K28" s="399" t="s">
        <v>5706</v>
      </c>
      <c r="L28" s="399" t="s">
        <v>5707</v>
      </c>
      <c r="M28" s="403" t="s">
        <v>5708</v>
      </c>
      <c r="N28" s="393"/>
      <c r="O28" s="393"/>
      <c r="P28" s="393"/>
      <c r="Q28" s="393"/>
      <c r="R28" s="393" t="s">
        <v>386</v>
      </c>
      <c r="S28" s="399" t="s">
        <v>852</v>
      </c>
      <c r="T28" s="393"/>
      <c r="U28" s="393"/>
      <c r="V28" s="393"/>
      <c r="W28" s="399"/>
      <c r="X28" s="399"/>
      <c r="Y28" s="399"/>
      <c r="Z28" s="399"/>
      <c r="AA28" s="399"/>
      <c r="AB28" s="399"/>
      <c r="AC28" s="399"/>
      <c r="AD28" s="399" t="s">
        <v>5709</v>
      </c>
    </row>
    <row r="29" spans="1:30" s="19" customFormat="1" ht="142.5">
      <c r="A29" s="392" t="s">
        <v>5408</v>
      </c>
      <c r="B29" s="392" t="s">
        <v>106</v>
      </c>
      <c r="C29" s="393" t="s">
        <v>5710</v>
      </c>
      <c r="D29" s="393" t="s">
        <v>5711</v>
      </c>
      <c r="E29" s="398" t="s">
        <v>5712</v>
      </c>
      <c r="F29" s="393" t="s">
        <v>5713</v>
      </c>
      <c r="G29" s="393" t="s">
        <v>5714</v>
      </c>
      <c r="H29" s="393" t="s">
        <v>5715</v>
      </c>
      <c r="I29" s="399" t="s">
        <v>5716</v>
      </c>
      <c r="J29" s="399" t="s">
        <v>5717</v>
      </c>
      <c r="K29" s="399" t="s">
        <v>5718</v>
      </c>
      <c r="L29" s="399" t="s">
        <v>5474</v>
      </c>
      <c r="M29" s="399"/>
      <c r="N29" s="393" t="s">
        <v>487</v>
      </c>
      <c r="O29" s="393" t="s">
        <v>395</v>
      </c>
      <c r="P29" s="393"/>
      <c r="Q29" s="393"/>
      <c r="R29" s="393" t="s">
        <v>572</v>
      </c>
      <c r="S29" s="393" t="s">
        <v>5694</v>
      </c>
      <c r="T29" s="393" t="s">
        <v>5695</v>
      </c>
      <c r="U29" s="393" t="s">
        <v>5418</v>
      </c>
      <c r="V29" s="393" t="s">
        <v>5719</v>
      </c>
      <c r="W29" s="393" t="s">
        <v>487</v>
      </c>
      <c r="X29" s="393" t="s">
        <v>5719</v>
      </c>
      <c r="Y29" s="393"/>
      <c r="Z29" s="393"/>
      <c r="AA29" s="393" t="s">
        <v>487</v>
      </c>
      <c r="AB29" s="393" t="s">
        <v>5719</v>
      </c>
      <c r="AC29" s="393" t="s">
        <v>487</v>
      </c>
      <c r="AD29" s="393" t="s">
        <v>5720</v>
      </c>
    </row>
    <row r="30" spans="1:30" s="19" customFormat="1" ht="185.25">
      <c r="A30" s="392" t="s">
        <v>5420</v>
      </c>
      <c r="B30" s="392" t="s">
        <v>5490</v>
      </c>
      <c r="C30" s="393" t="s">
        <v>5721</v>
      </c>
      <c r="D30" s="393" t="s">
        <v>5722</v>
      </c>
      <c r="E30" s="398" t="s">
        <v>5723</v>
      </c>
      <c r="F30" s="393" t="s">
        <v>5724</v>
      </c>
      <c r="G30" s="393" t="s">
        <v>5725</v>
      </c>
      <c r="H30" s="393" t="s">
        <v>5726</v>
      </c>
      <c r="I30" s="399" t="s">
        <v>5727</v>
      </c>
      <c r="J30" s="399" t="s">
        <v>5728</v>
      </c>
      <c r="K30" s="399" t="s">
        <v>5729</v>
      </c>
      <c r="L30" s="393" t="s">
        <v>5730</v>
      </c>
      <c r="M30" s="393"/>
      <c r="N30" s="393" t="s">
        <v>487</v>
      </c>
      <c r="O30" s="393" t="s">
        <v>5418</v>
      </c>
      <c r="P30" s="393"/>
      <c r="Q30" s="393"/>
      <c r="R30" s="393" t="s">
        <v>386</v>
      </c>
      <c r="S30" s="393" t="s">
        <v>840</v>
      </c>
      <c r="T30" s="393" t="s">
        <v>5731</v>
      </c>
      <c r="U30" s="393"/>
      <c r="V30" s="393"/>
      <c r="W30" s="393"/>
      <c r="X30" s="393"/>
      <c r="Y30" s="393"/>
      <c r="Z30" s="393"/>
      <c r="AA30" s="399"/>
      <c r="AB30" s="399"/>
      <c r="AC30" s="399" t="s">
        <v>487</v>
      </c>
      <c r="AD30" s="399" t="s">
        <v>5732</v>
      </c>
    </row>
    <row r="31" spans="1:30" s="19" customFormat="1" ht="392.25" customHeight="1">
      <c r="A31" s="392" t="s">
        <v>5408</v>
      </c>
      <c r="B31" s="392" t="s">
        <v>5490</v>
      </c>
      <c r="C31" s="393" t="s">
        <v>5733</v>
      </c>
      <c r="D31" s="393" t="s">
        <v>5734</v>
      </c>
      <c r="E31" s="398" t="s">
        <v>5735</v>
      </c>
      <c r="F31" s="393" t="s">
        <v>5736</v>
      </c>
      <c r="G31" s="393" t="s">
        <v>5737</v>
      </c>
      <c r="H31" s="393" t="s">
        <v>5738</v>
      </c>
      <c r="I31" s="399" t="s">
        <v>5739</v>
      </c>
      <c r="J31" s="399" t="s">
        <v>5740</v>
      </c>
      <c r="K31" s="402" t="s">
        <v>5741</v>
      </c>
      <c r="L31" s="393" t="s">
        <v>5742</v>
      </c>
      <c r="M31" s="393"/>
      <c r="N31" s="393"/>
      <c r="O31" s="393" t="s">
        <v>487</v>
      </c>
      <c r="P31" s="393"/>
      <c r="Q31" s="393" t="s">
        <v>487</v>
      </c>
      <c r="R31" s="393" t="s">
        <v>383</v>
      </c>
      <c r="S31" s="393" t="s">
        <v>384</v>
      </c>
      <c r="T31" s="393" t="s">
        <v>5743</v>
      </c>
      <c r="U31" s="393" t="s">
        <v>395</v>
      </c>
      <c r="V31" s="393" t="s">
        <v>5744</v>
      </c>
      <c r="W31" s="393" t="s">
        <v>5745</v>
      </c>
      <c r="X31" s="393" t="s">
        <v>5746</v>
      </c>
      <c r="Y31" s="393" t="s">
        <v>395</v>
      </c>
      <c r="Z31" s="393" t="s">
        <v>5747</v>
      </c>
      <c r="AA31" s="399" t="s">
        <v>1408</v>
      </c>
      <c r="AB31" s="399" t="s">
        <v>5748</v>
      </c>
      <c r="AC31" s="399" t="s">
        <v>487</v>
      </c>
      <c r="AD31" s="399" t="s">
        <v>5749</v>
      </c>
    </row>
    <row r="32" spans="1:30" s="19" customFormat="1" ht="112.35" customHeight="1">
      <c r="A32" s="392" t="s">
        <v>5420</v>
      </c>
      <c r="B32" s="392" t="s">
        <v>106</v>
      </c>
      <c r="C32" s="393" t="s">
        <v>5750</v>
      </c>
      <c r="D32" s="393" t="s">
        <v>5751</v>
      </c>
      <c r="E32" s="398" t="s">
        <v>5752</v>
      </c>
      <c r="F32" s="393" t="s">
        <v>5753</v>
      </c>
      <c r="G32" s="393" t="s">
        <v>5754</v>
      </c>
      <c r="H32" s="393" t="s">
        <v>5755</v>
      </c>
      <c r="I32" s="399" t="s">
        <v>5756</v>
      </c>
      <c r="J32" s="399" t="s">
        <v>5757</v>
      </c>
      <c r="K32" s="399" t="s">
        <v>5758</v>
      </c>
      <c r="L32" s="393" t="s">
        <v>5759</v>
      </c>
      <c r="M32" s="399" t="s">
        <v>5760</v>
      </c>
      <c r="N32" s="393"/>
      <c r="O32" s="393"/>
      <c r="P32" s="393"/>
      <c r="Q32" s="393"/>
      <c r="R32" s="393" t="s">
        <v>631</v>
      </c>
      <c r="S32" s="393" t="s">
        <v>1285</v>
      </c>
      <c r="T32" s="393"/>
      <c r="U32" s="393"/>
      <c r="V32" s="393"/>
      <c r="W32" s="393"/>
      <c r="X32" s="393"/>
      <c r="Y32" s="393"/>
      <c r="Z32" s="393"/>
      <c r="AA32" s="393"/>
      <c r="AB32" s="393"/>
      <c r="AC32" s="393"/>
      <c r="AD32" s="393"/>
    </row>
    <row r="33" spans="1:30" s="19" customFormat="1" ht="112.35" customHeight="1">
      <c r="A33" s="392" t="s">
        <v>5408</v>
      </c>
      <c r="B33" s="392" t="s">
        <v>331</v>
      </c>
      <c r="C33" s="393" t="s">
        <v>5761</v>
      </c>
      <c r="D33" s="393" t="s">
        <v>5762</v>
      </c>
      <c r="E33" s="398" t="s">
        <v>5763</v>
      </c>
      <c r="F33" s="393" t="s">
        <v>5764</v>
      </c>
      <c r="G33" s="393" t="s">
        <v>5765</v>
      </c>
      <c r="H33" s="393" t="s">
        <v>5766</v>
      </c>
      <c r="I33" s="399" t="s">
        <v>5767</v>
      </c>
      <c r="J33" s="399" t="s">
        <v>5768</v>
      </c>
      <c r="K33" s="399" t="s">
        <v>5769</v>
      </c>
      <c r="L33" s="399" t="s">
        <v>5770</v>
      </c>
      <c r="M33" s="399" t="s">
        <v>5771</v>
      </c>
      <c r="N33" s="399"/>
      <c r="O33" s="399"/>
      <c r="P33" s="393"/>
      <c r="Q33" s="393"/>
      <c r="R33" s="393" t="s">
        <v>5500</v>
      </c>
      <c r="S33" s="393" t="s">
        <v>490</v>
      </c>
      <c r="T33" s="393"/>
      <c r="U33" s="393"/>
      <c r="V33" s="393"/>
      <c r="W33" s="393"/>
      <c r="X33" s="393"/>
      <c r="Y33" s="393"/>
      <c r="Z33" s="393"/>
      <c r="AA33" s="393"/>
      <c r="AB33" s="393"/>
      <c r="AC33" s="393" t="s">
        <v>5454</v>
      </c>
      <c r="AD33" s="393" t="s">
        <v>5772</v>
      </c>
    </row>
    <row r="34" spans="1:30" s="19" customFormat="1" ht="138.6" customHeight="1">
      <c r="A34" s="392" t="s">
        <v>5420</v>
      </c>
      <c r="B34" s="392" t="s">
        <v>5490</v>
      </c>
      <c r="C34" s="393" t="s">
        <v>5773</v>
      </c>
      <c r="D34" s="393" t="s">
        <v>5774</v>
      </c>
      <c r="E34" s="398" t="s">
        <v>5775</v>
      </c>
      <c r="F34" s="393" t="s">
        <v>5776</v>
      </c>
      <c r="G34" s="393" t="s">
        <v>5777</v>
      </c>
      <c r="H34" s="393" t="s">
        <v>5778</v>
      </c>
      <c r="I34" s="399" t="s">
        <v>5779</v>
      </c>
      <c r="J34" s="393" t="s">
        <v>5780</v>
      </c>
      <c r="K34" s="399" t="s">
        <v>5781</v>
      </c>
      <c r="L34" s="393" t="s">
        <v>5782</v>
      </c>
      <c r="M34" s="393"/>
      <c r="N34" s="393" t="s">
        <v>401</v>
      </c>
      <c r="O34" s="393" t="s">
        <v>487</v>
      </c>
      <c r="P34" s="393"/>
      <c r="Q34" s="393"/>
      <c r="R34" s="393" t="s">
        <v>631</v>
      </c>
      <c r="S34" s="393" t="s">
        <v>490</v>
      </c>
      <c r="T34" s="393" t="s">
        <v>4766</v>
      </c>
      <c r="U34" s="393" t="s">
        <v>487</v>
      </c>
      <c r="V34" s="393" t="s">
        <v>5783</v>
      </c>
      <c r="W34" s="393" t="s">
        <v>487</v>
      </c>
      <c r="X34" s="393" t="s">
        <v>5784</v>
      </c>
      <c r="Y34" s="393" t="s">
        <v>487</v>
      </c>
      <c r="Z34" s="393" t="s">
        <v>5784</v>
      </c>
      <c r="AA34" s="393" t="s">
        <v>401</v>
      </c>
      <c r="AB34" s="393" t="s">
        <v>5785</v>
      </c>
      <c r="AC34" s="393" t="s">
        <v>5520</v>
      </c>
      <c r="AD34" s="393" t="s">
        <v>5786</v>
      </c>
    </row>
    <row r="35" spans="1:30" s="112" customFormat="1" ht="198.75" customHeight="1">
      <c r="A35" s="392" t="s">
        <v>5408</v>
      </c>
      <c r="B35" s="394" t="s">
        <v>306</v>
      </c>
      <c r="C35" s="399" t="s">
        <v>5787</v>
      </c>
      <c r="D35" s="399" t="s">
        <v>5788</v>
      </c>
      <c r="E35" s="401" t="s">
        <v>5789</v>
      </c>
      <c r="F35" s="399" t="s">
        <v>5790</v>
      </c>
      <c r="G35" s="399" t="s">
        <v>5791</v>
      </c>
      <c r="H35" s="399" t="s">
        <v>5792</v>
      </c>
      <c r="I35" s="399" t="s">
        <v>5793</v>
      </c>
      <c r="J35" s="399" t="s">
        <v>5539</v>
      </c>
      <c r="K35" s="399" t="s">
        <v>5794</v>
      </c>
      <c r="L35" s="399" t="s">
        <v>5795</v>
      </c>
      <c r="M35" s="399" t="s">
        <v>5796</v>
      </c>
      <c r="N35" s="399"/>
      <c r="O35" s="399"/>
      <c r="P35" s="399"/>
      <c r="Q35" s="399"/>
      <c r="R35" s="399" t="s">
        <v>386</v>
      </c>
      <c r="S35" s="399" t="s">
        <v>852</v>
      </c>
      <c r="T35" s="399"/>
      <c r="U35" s="399" t="s">
        <v>487</v>
      </c>
      <c r="V35" s="399" t="s">
        <v>5797</v>
      </c>
      <c r="W35" s="399" t="s">
        <v>487</v>
      </c>
      <c r="X35" s="399" t="s">
        <v>5798</v>
      </c>
      <c r="Y35" s="399" t="s">
        <v>487</v>
      </c>
      <c r="Z35" s="399" t="s">
        <v>5798</v>
      </c>
      <c r="AA35" s="399"/>
      <c r="AB35" s="399"/>
      <c r="AC35" s="399" t="s">
        <v>487</v>
      </c>
      <c r="AD35" s="393" t="s">
        <v>5799</v>
      </c>
    </row>
    <row r="36" spans="1:30" s="156" customFormat="1" ht="112.35" customHeight="1">
      <c r="A36" s="392" t="s">
        <v>5420</v>
      </c>
      <c r="B36" s="404" t="s">
        <v>5800</v>
      </c>
      <c r="C36" s="405" t="s">
        <v>5801</v>
      </c>
      <c r="D36" s="405" t="s">
        <v>5802</v>
      </c>
      <c r="E36" s="406" t="s">
        <v>5803</v>
      </c>
      <c r="F36" s="405" t="s">
        <v>5804</v>
      </c>
      <c r="G36" s="405" t="s">
        <v>5805</v>
      </c>
      <c r="H36" s="405" t="s">
        <v>5806</v>
      </c>
      <c r="I36" s="405" t="s">
        <v>5807</v>
      </c>
      <c r="J36" s="405" t="s">
        <v>5808</v>
      </c>
      <c r="K36" s="405" t="s">
        <v>5809</v>
      </c>
      <c r="L36" s="405" t="s">
        <v>503</v>
      </c>
      <c r="M36" s="405"/>
      <c r="N36" s="405"/>
      <c r="O36" s="405"/>
      <c r="P36" s="405"/>
      <c r="Q36" s="405"/>
      <c r="R36" s="399" t="s">
        <v>386</v>
      </c>
      <c r="S36" s="405" t="s">
        <v>3149</v>
      </c>
      <c r="T36" s="405"/>
      <c r="U36" s="405" t="s">
        <v>487</v>
      </c>
      <c r="V36" s="405" t="s">
        <v>5810</v>
      </c>
      <c r="W36" s="405"/>
      <c r="X36" s="405"/>
      <c r="Y36" s="405"/>
      <c r="Z36" s="405"/>
      <c r="AA36" s="405"/>
      <c r="AB36" s="405"/>
      <c r="AC36" s="405" t="s">
        <v>487</v>
      </c>
      <c r="AD36" s="405" t="s">
        <v>5811</v>
      </c>
    </row>
    <row r="37" spans="1:30" s="156" customFormat="1" ht="112.35" customHeight="1">
      <c r="A37" s="392" t="s">
        <v>5408</v>
      </c>
      <c r="B37" s="394" t="s">
        <v>5442</v>
      </c>
      <c r="C37" s="405" t="s">
        <v>5812</v>
      </c>
      <c r="D37" s="405" t="s">
        <v>5813</v>
      </c>
      <c r="E37" s="406" t="s">
        <v>5814</v>
      </c>
      <c r="F37" s="405" t="s">
        <v>5815</v>
      </c>
      <c r="G37" s="405" t="s">
        <v>5816</v>
      </c>
      <c r="H37" s="405" t="s">
        <v>5817</v>
      </c>
      <c r="I37" s="405" t="s">
        <v>5818</v>
      </c>
      <c r="J37" s="400" t="s">
        <v>5819</v>
      </c>
      <c r="K37" s="405" t="s">
        <v>5809</v>
      </c>
      <c r="L37" s="405" t="s">
        <v>503</v>
      </c>
      <c r="M37" s="405"/>
      <c r="N37" s="405"/>
      <c r="O37" s="405"/>
      <c r="P37" s="405"/>
      <c r="Q37" s="405"/>
      <c r="R37" s="399" t="s">
        <v>386</v>
      </c>
      <c r="S37" s="405" t="s">
        <v>3149</v>
      </c>
      <c r="T37" s="405"/>
      <c r="U37" s="405" t="s">
        <v>487</v>
      </c>
      <c r="V37" s="405" t="s">
        <v>5820</v>
      </c>
      <c r="W37" s="405"/>
      <c r="X37" s="405"/>
      <c r="Y37" s="405"/>
      <c r="Z37" s="405"/>
      <c r="AA37" s="405"/>
      <c r="AB37" s="405"/>
      <c r="AC37" s="405" t="s">
        <v>487</v>
      </c>
      <c r="AD37" s="405" t="s">
        <v>5821</v>
      </c>
    </row>
    <row r="38" spans="1:30" s="156" customFormat="1" ht="112.35" customHeight="1">
      <c r="A38" s="392" t="s">
        <v>5420</v>
      </c>
      <c r="B38" s="394" t="s">
        <v>5442</v>
      </c>
      <c r="C38" s="405" t="s">
        <v>5822</v>
      </c>
      <c r="D38" s="405" t="s">
        <v>5823</v>
      </c>
      <c r="E38" s="406" t="s">
        <v>5824</v>
      </c>
      <c r="F38" s="405" t="s">
        <v>5825</v>
      </c>
      <c r="G38" s="405" t="s">
        <v>5826</v>
      </c>
      <c r="H38" s="405" t="s">
        <v>5827</v>
      </c>
      <c r="I38" s="405" t="s">
        <v>5828</v>
      </c>
      <c r="J38" s="407" t="s">
        <v>5829</v>
      </c>
      <c r="K38" s="405" t="s">
        <v>5809</v>
      </c>
      <c r="L38" s="405" t="s">
        <v>503</v>
      </c>
      <c r="M38" s="405"/>
      <c r="N38" s="405"/>
      <c r="O38" s="405"/>
      <c r="P38" s="405"/>
      <c r="Q38" s="405"/>
      <c r="R38" s="399" t="s">
        <v>386</v>
      </c>
      <c r="S38" s="405" t="s">
        <v>3149</v>
      </c>
      <c r="T38" s="405"/>
      <c r="U38" s="405" t="s">
        <v>487</v>
      </c>
      <c r="V38" s="405" t="s">
        <v>5830</v>
      </c>
      <c r="W38" s="405"/>
      <c r="X38" s="405"/>
      <c r="Y38" s="405"/>
      <c r="Z38" s="405"/>
      <c r="AA38" s="405"/>
      <c r="AB38" s="405"/>
      <c r="AC38" s="405" t="s">
        <v>487</v>
      </c>
      <c r="AD38" s="405" t="s">
        <v>5831</v>
      </c>
    </row>
    <row r="39" spans="1:30" s="156" customFormat="1" ht="112.35" customHeight="1">
      <c r="A39" s="392" t="s">
        <v>5408</v>
      </c>
      <c r="B39" s="394" t="s">
        <v>106</v>
      </c>
      <c r="C39" s="405" t="s">
        <v>5832</v>
      </c>
      <c r="D39" s="405" t="s">
        <v>5833</v>
      </c>
      <c r="E39" s="406" t="s">
        <v>5834</v>
      </c>
      <c r="F39" s="405" t="s">
        <v>5835</v>
      </c>
      <c r="G39" s="405" t="s">
        <v>5836</v>
      </c>
      <c r="H39" s="405" t="s">
        <v>5837</v>
      </c>
      <c r="I39" s="405" t="s">
        <v>5838</v>
      </c>
      <c r="J39" s="407" t="s">
        <v>5839</v>
      </c>
      <c r="K39" s="405" t="s">
        <v>5840</v>
      </c>
      <c r="L39" s="405" t="s">
        <v>503</v>
      </c>
      <c r="M39" s="405"/>
      <c r="N39" s="405"/>
      <c r="O39" s="405"/>
      <c r="P39" s="405"/>
      <c r="Q39" s="405"/>
      <c r="R39" s="399" t="s">
        <v>386</v>
      </c>
      <c r="S39" s="405" t="s">
        <v>3149</v>
      </c>
      <c r="T39" s="405"/>
      <c r="U39" s="405" t="s">
        <v>487</v>
      </c>
      <c r="V39" s="405" t="s">
        <v>5841</v>
      </c>
      <c r="W39" s="405"/>
      <c r="X39" s="405"/>
      <c r="Y39" s="405"/>
      <c r="Z39" s="405"/>
      <c r="AA39" s="405"/>
      <c r="AB39" s="405"/>
      <c r="AC39" s="405" t="s">
        <v>487</v>
      </c>
      <c r="AD39" s="405" t="s">
        <v>5842</v>
      </c>
    </row>
    <row r="40" spans="1:30" s="156" customFormat="1" ht="112.35" customHeight="1">
      <c r="A40" s="392" t="s">
        <v>5420</v>
      </c>
      <c r="B40" s="404" t="s">
        <v>5800</v>
      </c>
      <c r="C40" s="405" t="s">
        <v>5843</v>
      </c>
      <c r="D40" s="405" t="s">
        <v>5844</v>
      </c>
      <c r="E40" s="406" t="s">
        <v>5845</v>
      </c>
      <c r="F40" s="405" t="s">
        <v>5846</v>
      </c>
      <c r="G40" s="405" t="s">
        <v>5847</v>
      </c>
      <c r="H40" s="405" t="s">
        <v>5848</v>
      </c>
      <c r="I40" s="405" t="s">
        <v>5849</v>
      </c>
      <c r="J40" s="405" t="s">
        <v>5850</v>
      </c>
      <c r="K40" s="405" t="s">
        <v>5840</v>
      </c>
      <c r="L40" s="405" t="s">
        <v>503</v>
      </c>
      <c r="M40" s="405"/>
      <c r="N40" s="405"/>
      <c r="O40" s="405"/>
      <c r="P40" s="405"/>
      <c r="Q40" s="405"/>
      <c r="R40" s="399" t="s">
        <v>386</v>
      </c>
      <c r="S40" s="405" t="s">
        <v>3149</v>
      </c>
      <c r="T40" s="405"/>
      <c r="U40" s="405" t="s">
        <v>487</v>
      </c>
      <c r="V40" s="405" t="s">
        <v>5851</v>
      </c>
      <c r="W40" s="405"/>
      <c r="X40" s="405"/>
      <c r="Y40" s="405"/>
      <c r="Z40" s="405"/>
      <c r="AA40" s="405"/>
      <c r="AB40" s="405"/>
      <c r="AC40" s="405" t="s">
        <v>487</v>
      </c>
      <c r="AD40" s="405" t="s">
        <v>5852</v>
      </c>
    </row>
    <row r="41" spans="1:30" s="156" customFormat="1" ht="112.35" customHeight="1">
      <c r="A41" s="392" t="s">
        <v>5408</v>
      </c>
      <c r="B41" s="394" t="s">
        <v>153</v>
      </c>
      <c r="C41" s="405" t="s">
        <v>5853</v>
      </c>
      <c r="D41" s="405" t="s">
        <v>5854</v>
      </c>
      <c r="E41" s="406" t="s">
        <v>5855</v>
      </c>
      <c r="F41" s="405" t="s">
        <v>5856</v>
      </c>
      <c r="G41" s="405" t="s">
        <v>5857</v>
      </c>
      <c r="H41" s="405" t="s">
        <v>5858</v>
      </c>
      <c r="I41" s="405" t="s">
        <v>5849</v>
      </c>
      <c r="J41" s="11" t="s">
        <v>5859</v>
      </c>
      <c r="K41" s="405" t="s">
        <v>5860</v>
      </c>
      <c r="L41" s="405" t="s">
        <v>503</v>
      </c>
      <c r="M41" s="405"/>
      <c r="N41" s="405"/>
      <c r="O41" s="405"/>
      <c r="P41" s="405"/>
      <c r="Q41" s="405"/>
      <c r="R41" s="399" t="s">
        <v>386</v>
      </c>
      <c r="S41" s="405" t="s">
        <v>3149</v>
      </c>
      <c r="T41" s="405"/>
      <c r="U41" s="405" t="s">
        <v>487</v>
      </c>
      <c r="V41" s="405" t="s">
        <v>5861</v>
      </c>
      <c r="W41" s="405"/>
      <c r="X41" s="405"/>
      <c r="Y41" s="405"/>
      <c r="Z41" s="405"/>
      <c r="AA41" s="405"/>
      <c r="AB41" s="405"/>
      <c r="AC41" s="405" t="s">
        <v>487</v>
      </c>
      <c r="AD41" s="405" t="s">
        <v>5862</v>
      </c>
    </row>
    <row r="42" spans="1:30" s="156" customFormat="1" ht="112.35" customHeight="1">
      <c r="A42" s="392" t="s">
        <v>5420</v>
      </c>
      <c r="B42" s="394" t="s">
        <v>106</v>
      </c>
      <c r="C42" s="405" t="s">
        <v>5863</v>
      </c>
      <c r="D42" s="405" t="s">
        <v>5864</v>
      </c>
      <c r="E42" s="406" t="s">
        <v>5865</v>
      </c>
      <c r="F42" s="405" t="s">
        <v>5866</v>
      </c>
      <c r="G42" s="405" t="s">
        <v>5867</v>
      </c>
      <c r="H42" s="405" t="s">
        <v>5868</v>
      </c>
      <c r="I42" s="405" t="s">
        <v>5869</v>
      </c>
      <c r="J42" s="405" t="s">
        <v>5870</v>
      </c>
      <c r="K42" s="405" t="s">
        <v>5871</v>
      </c>
      <c r="L42" s="405" t="s">
        <v>5872</v>
      </c>
      <c r="M42" s="405" t="s">
        <v>5873</v>
      </c>
      <c r="N42" s="405"/>
      <c r="O42" s="405"/>
      <c r="P42" s="405"/>
      <c r="Q42" s="405"/>
      <c r="R42" s="399" t="s">
        <v>386</v>
      </c>
      <c r="S42" s="405" t="s">
        <v>3149</v>
      </c>
      <c r="T42" s="405"/>
      <c r="U42" s="405"/>
      <c r="V42" s="405"/>
      <c r="W42" s="405"/>
      <c r="X42" s="405"/>
      <c r="Y42" s="405"/>
      <c r="Z42" s="405"/>
      <c r="AA42" s="405"/>
      <c r="AB42" s="405"/>
      <c r="AC42" s="405" t="s">
        <v>487</v>
      </c>
      <c r="AD42" s="405"/>
    </row>
    <row r="43" spans="1:30" s="156" customFormat="1" ht="112.35" customHeight="1">
      <c r="A43" s="392" t="s">
        <v>5408</v>
      </c>
      <c r="B43" s="404" t="s">
        <v>5874</v>
      </c>
      <c r="C43" s="405" t="s">
        <v>5875</v>
      </c>
      <c r="D43" s="405" t="s">
        <v>5876</v>
      </c>
      <c r="E43" s="406" t="s">
        <v>5877</v>
      </c>
      <c r="F43" s="405" t="s">
        <v>5878</v>
      </c>
      <c r="G43" s="405" t="s">
        <v>5879</v>
      </c>
      <c r="H43" s="405" t="s">
        <v>5880</v>
      </c>
      <c r="I43" s="405" t="s">
        <v>5881</v>
      </c>
      <c r="J43" s="405" t="s">
        <v>5882</v>
      </c>
      <c r="K43" s="405" t="s">
        <v>5883</v>
      </c>
      <c r="L43" s="405" t="s">
        <v>5882</v>
      </c>
      <c r="M43" s="405" t="s">
        <v>5882</v>
      </c>
      <c r="N43" s="405"/>
      <c r="O43" s="405"/>
      <c r="P43" s="405"/>
      <c r="Q43" s="405"/>
      <c r="R43" s="399" t="s">
        <v>386</v>
      </c>
      <c r="S43" s="405" t="s">
        <v>3149</v>
      </c>
      <c r="T43" s="405"/>
      <c r="U43" s="405"/>
      <c r="V43" s="405"/>
      <c r="W43" s="405"/>
      <c r="X43" s="405"/>
      <c r="Y43" s="405"/>
      <c r="Z43" s="405"/>
      <c r="AA43" s="405"/>
      <c r="AB43" s="405"/>
      <c r="AC43" s="405" t="s">
        <v>487</v>
      </c>
      <c r="AD43" s="405" t="s">
        <v>5884</v>
      </c>
    </row>
    <row r="44" spans="1:30" s="156" customFormat="1" ht="112.35" customHeight="1">
      <c r="A44" s="392" t="s">
        <v>5420</v>
      </c>
      <c r="B44" s="404" t="s">
        <v>5885</v>
      </c>
      <c r="C44" s="405" t="s">
        <v>5886</v>
      </c>
      <c r="D44" s="405" t="s">
        <v>5887</v>
      </c>
      <c r="E44" s="406" t="s">
        <v>5888</v>
      </c>
      <c r="F44" s="405" t="s">
        <v>5889</v>
      </c>
      <c r="G44" s="405" t="s">
        <v>5890</v>
      </c>
      <c r="H44" s="405" t="s">
        <v>5891</v>
      </c>
      <c r="I44" s="405" t="s">
        <v>5892</v>
      </c>
      <c r="J44" s="405" t="s">
        <v>5893</v>
      </c>
      <c r="K44" s="405" t="s">
        <v>5894</v>
      </c>
      <c r="L44" s="405" t="s">
        <v>5882</v>
      </c>
      <c r="M44" s="405" t="s">
        <v>5882</v>
      </c>
      <c r="N44" s="405"/>
      <c r="O44" s="405"/>
      <c r="P44" s="405"/>
      <c r="Q44" s="405"/>
      <c r="R44" s="399" t="s">
        <v>386</v>
      </c>
      <c r="S44" s="405" t="s">
        <v>3149</v>
      </c>
      <c r="T44" s="405"/>
      <c r="U44" s="405"/>
      <c r="V44" s="405"/>
      <c r="W44" s="405"/>
      <c r="X44" s="405"/>
      <c r="Y44" s="405" t="s">
        <v>487</v>
      </c>
      <c r="Z44" s="405" t="s">
        <v>5895</v>
      </c>
      <c r="AA44" s="405"/>
      <c r="AB44" s="405"/>
      <c r="AC44" s="405"/>
      <c r="AD44" s="405"/>
    </row>
    <row r="45" spans="1:30" s="156" customFormat="1" ht="112.35" customHeight="1">
      <c r="A45" s="392" t="s">
        <v>5408</v>
      </c>
      <c r="B45" s="394" t="s">
        <v>153</v>
      </c>
      <c r="C45" s="405" t="s">
        <v>5896</v>
      </c>
      <c r="D45" s="405" t="s">
        <v>5897</v>
      </c>
      <c r="E45" s="406" t="s">
        <v>5898</v>
      </c>
      <c r="F45" s="405" t="s">
        <v>5899</v>
      </c>
      <c r="G45" s="405" t="s">
        <v>5900</v>
      </c>
      <c r="H45" s="405" t="s">
        <v>5901</v>
      </c>
      <c r="I45" s="405" t="s">
        <v>5902</v>
      </c>
      <c r="J45" s="405" t="s">
        <v>5903</v>
      </c>
      <c r="K45" s="405" t="s">
        <v>5904</v>
      </c>
      <c r="L45" s="405" t="s">
        <v>533</v>
      </c>
      <c r="M45" s="405" t="s">
        <v>5905</v>
      </c>
      <c r="N45" s="405"/>
      <c r="O45" s="405"/>
      <c r="P45" s="405"/>
      <c r="Q45" s="405"/>
      <c r="R45" s="399" t="s">
        <v>386</v>
      </c>
      <c r="S45" s="405" t="s">
        <v>852</v>
      </c>
      <c r="T45" s="405" t="s">
        <v>5906</v>
      </c>
      <c r="U45" s="405"/>
      <c r="V45" s="405"/>
      <c r="W45" s="405"/>
      <c r="X45" s="405"/>
      <c r="Y45" s="405"/>
      <c r="Z45" s="405"/>
      <c r="AA45" s="405"/>
      <c r="AB45" s="405"/>
      <c r="AC45" s="405"/>
      <c r="AD45" s="405"/>
    </row>
    <row r="46" spans="1:30" s="156" customFormat="1" ht="112.35" customHeight="1">
      <c r="A46" s="392" t="s">
        <v>5420</v>
      </c>
      <c r="B46" s="404" t="s">
        <v>5885</v>
      </c>
      <c r="C46" s="405" t="s">
        <v>5907</v>
      </c>
      <c r="D46" s="405" t="s">
        <v>5908</v>
      </c>
      <c r="E46" s="406" t="s">
        <v>5909</v>
      </c>
      <c r="F46" s="405" t="s">
        <v>5910</v>
      </c>
      <c r="G46" s="405" t="s">
        <v>5911</v>
      </c>
      <c r="H46" s="405" t="s">
        <v>5912</v>
      </c>
      <c r="I46" s="405" t="s">
        <v>5913</v>
      </c>
      <c r="J46" s="405" t="s">
        <v>5914</v>
      </c>
      <c r="K46" s="405" t="s">
        <v>5915</v>
      </c>
      <c r="L46" s="405" t="s">
        <v>5916</v>
      </c>
      <c r="M46" s="405" t="s">
        <v>5917</v>
      </c>
      <c r="N46" s="405"/>
      <c r="O46" s="405"/>
      <c r="P46" s="405"/>
      <c r="Q46" s="405"/>
      <c r="R46" s="399" t="s">
        <v>386</v>
      </c>
      <c r="S46" s="405" t="s">
        <v>3149</v>
      </c>
      <c r="T46" s="405"/>
      <c r="U46" s="405"/>
      <c r="V46" s="405"/>
      <c r="W46" s="405"/>
      <c r="X46" s="405"/>
      <c r="Y46" s="405"/>
      <c r="Z46" s="405"/>
      <c r="AA46" s="405"/>
      <c r="AB46" s="405"/>
      <c r="AC46" s="405" t="s">
        <v>487</v>
      </c>
      <c r="AD46" s="405" t="s">
        <v>5918</v>
      </c>
    </row>
    <row r="47" spans="1:30" s="156" customFormat="1" ht="112.35" customHeight="1">
      <c r="A47" s="392" t="s">
        <v>5408</v>
      </c>
      <c r="B47" s="394" t="s">
        <v>106</v>
      </c>
      <c r="C47" s="405" t="s">
        <v>5919</v>
      </c>
      <c r="D47" s="405" t="s">
        <v>5920</v>
      </c>
      <c r="E47" s="406" t="s">
        <v>5921</v>
      </c>
      <c r="F47" s="405" t="s">
        <v>5922</v>
      </c>
      <c r="G47" s="405" t="s">
        <v>5923</v>
      </c>
      <c r="H47" s="405" t="s">
        <v>5924</v>
      </c>
      <c r="I47" s="405" t="s">
        <v>5925</v>
      </c>
      <c r="J47" s="405" t="s">
        <v>5926</v>
      </c>
      <c r="K47" s="405" t="s">
        <v>5927</v>
      </c>
      <c r="L47" s="405" t="s">
        <v>1040</v>
      </c>
      <c r="M47" s="405" t="s">
        <v>1040</v>
      </c>
      <c r="N47" s="405"/>
      <c r="O47" s="405"/>
      <c r="P47" s="405"/>
      <c r="Q47" s="405"/>
      <c r="R47" s="405" t="s">
        <v>631</v>
      </c>
      <c r="S47" s="405" t="s">
        <v>852</v>
      </c>
      <c r="T47" s="405"/>
      <c r="U47" s="405"/>
      <c r="V47" s="405"/>
      <c r="W47" s="405"/>
      <c r="X47" s="405"/>
      <c r="Y47" s="405"/>
      <c r="Z47" s="405"/>
      <c r="AA47" s="405"/>
      <c r="AB47" s="405"/>
      <c r="AC47" s="405" t="s">
        <v>487</v>
      </c>
      <c r="AD47" s="405" t="s">
        <v>5928</v>
      </c>
    </row>
    <row r="48" spans="1:30" s="156" customFormat="1" ht="112.35" customHeight="1">
      <c r="A48" s="392" t="s">
        <v>5420</v>
      </c>
      <c r="B48" s="394" t="s">
        <v>153</v>
      </c>
      <c r="C48" s="405" t="s">
        <v>5929</v>
      </c>
      <c r="D48" s="405" t="s">
        <v>5930</v>
      </c>
      <c r="E48" s="406" t="s">
        <v>5931</v>
      </c>
      <c r="F48" s="405" t="s">
        <v>5932</v>
      </c>
      <c r="G48" s="405" t="s">
        <v>5933</v>
      </c>
      <c r="H48" s="405" t="s">
        <v>5934</v>
      </c>
      <c r="I48" s="405" t="s">
        <v>5935</v>
      </c>
      <c r="J48" s="405" t="s">
        <v>5936</v>
      </c>
      <c r="K48" s="405" t="s">
        <v>5937</v>
      </c>
      <c r="L48" s="405" t="s">
        <v>5938</v>
      </c>
      <c r="M48" s="405" t="s">
        <v>5939</v>
      </c>
      <c r="N48" s="405"/>
      <c r="O48" s="405"/>
      <c r="P48" s="405"/>
      <c r="Q48" s="405"/>
      <c r="R48" s="405" t="s">
        <v>631</v>
      </c>
      <c r="S48" s="405" t="s">
        <v>3149</v>
      </c>
      <c r="T48" s="405"/>
      <c r="U48" s="405"/>
      <c r="V48" s="405"/>
      <c r="W48" s="405"/>
      <c r="X48" s="405"/>
      <c r="Y48" s="405"/>
      <c r="Z48" s="405"/>
      <c r="AA48" s="405"/>
      <c r="AB48" s="405"/>
      <c r="AC48" s="405" t="s">
        <v>487</v>
      </c>
      <c r="AD48" s="405" t="s">
        <v>5940</v>
      </c>
    </row>
    <row r="49" spans="1:30" s="156" customFormat="1" ht="112.35" customHeight="1">
      <c r="A49" s="392" t="s">
        <v>5408</v>
      </c>
      <c r="B49" s="394" t="s">
        <v>106</v>
      </c>
      <c r="C49" s="405" t="s">
        <v>5941</v>
      </c>
      <c r="D49" s="405" t="s">
        <v>5942</v>
      </c>
      <c r="E49" s="406" t="s">
        <v>5834</v>
      </c>
      <c r="F49" s="405" t="s">
        <v>5943</v>
      </c>
      <c r="G49" s="405" t="s">
        <v>5944</v>
      </c>
      <c r="H49" s="405" t="s">
        <v>5945</v>
      </c>
      <c r="I49" s="405" t="s">
        <v>5946</v>
      </c>
      <c r="J49" s="405"/>
      <c r="K49" s="405" t="s">
        <v>5947</v>
      </c>
      <c r="L49" s="405" t="s">
        <v>5948</v>
      </c>
      <c r="M49" s="405"/>
      <c r="N49" s="405"/>
      <c r="O49" s="405"/>
      <c r="P49" s="405"/>
      <c r="Q49" s="405"/>
      <c r="R49" s="405" t="s">
        <v>631</v>
      </c>
      <c r="S49" s="405" t="s">
        <v>852</v>
      </c>
      <c r="T49" s="405"/>
      <c r="U49" s="405"/>
      <c r="V49" s="405"/>
      <c r="W49" s="405"/>
      <c r="X49" s="405"/>
      <c r="Y49" s="405"/>
      <c r="Z49" s="405"/>
      <c r="AA49" s="405"/>
      <c r="AB49" s="405"/>
      <c r="AC49" s="405"/>
      <c r="AD49" s="405"/>
    </row>
    <row r="50" spans="1:30" s="156" customFormat="1" ht="112.35" customHeight="1">
      <c r="A50" s="392" t="s">
        <v>5420</v>
      </c>
      <c r="B50" s="394" t="s">
        <v>106</v>
      </c>
      <c r="C50" s="405" t="s">
        <v>5949</v>
      </c>
      <c r="D50" s="405" t="s">
        <v>5950</v>
      </c>
      <c r="E50" s="406" t="s">
        <v>5951</v>
      </c>
      <c r="F50" s="405" t="s">
        <v>5952</v>
      </c>
      <c r="G50" s="405" t="s">
        <v>5953</v>
      </c>
      <c r="H50" s="405" t="s">
        <v>5954</v>
      </c>
      <c r="I50" s="405" t="s">
        <v>5955</v>
      </c>
      <c r="J50" s="405"/>
      <c r="K50" s="405" t="s">
        <v>5956</v>
      </c>
      <c r="L50" s="405"/>
      <c r="M50" s="405"/>
      <c r="N50" s="405"/>
      <c r="O50" s="405"/>
      <c r="P50" s="405"/>
      <c r="Q50" s="405"/>
      <c r="R50" s="405" t="s">
        <v>631</v>
      </c>
      <c r="S50" s="405" t="s">
        <v>852</v>
      </c>
      <c r="T50" s="405"/>
      <c r="U50" s="405"/>
      <c r="V50" s="405"/>
      <c r="W50" s="405"/>
      <c r="X50" s="405"/>
      <c r="Y50" s="405"/>
      <c r="Z50" s="405"/>
      <c r="AA50" s="405"/>
      <c r="AB50" s="405"/>
      <c r="AC50" s="405"/>
      <c r="AD50" s="405"/>
    </row>
    <row r="51" spans="1:30" s="156" customFormat="1" ht="112.35" customHeight="1">
      <c r="A51" s="392" t="s">
        <v>5408</v>
      </c>
      <c r="B51" s="394" t="s">
        <v>106</v>
      </c>
      <c r="C51" s="405" t="s">
        <v>5957</v>
      </c>
      <c r="D51" s="405" t="s">
        <v>5958</v>
      </c>
      <c r="E51" s="406" t="s">
        <v>5959</v>
      </c>
      <c r="F51" s="405" t="s">
        <v>5960</v>
      </c>
      <c r="G51" s="405" t="s">
        <v>5961</v>
      </c>
      <c r="H51" s="405" t="s">
        <v>5962</v>
      </c>
      <c r="I51" s="405" t="s">
        <v>5963</v>
      </c>
      <c r="J51" s="405" t="s">
        <v>5964</v>
      </c>
      <c r="K51" s="405" t="s">
        <v>5965</v>
      </c>
      <c r="L51" s="405" t="s">
        <v>5966</v>
      </c>
      <c r="M51" s="405" t="s">
        <v>5967</v>
      </c>
      <c r="N51" s="405"/>
      <c r="O51" s="405"/>
      <c r="P51" s="405"/>
      <c r="Q51" s="405"/>
      <c r="R51" s="405" t="s">
        <v>631</v>
      </c>
      <c r="S51" s="405" t="s">
        <v>852</v>
      </c>
      <c r="T51" s="405"/>
      <c r="U51" s="405"/>
      <c r="V51" s="405"/>
      <c r="W51" s="405"/>
      <c r="X51" s="405"/>
      <c r="Y51" s="325"/>
      <c r="Z51" s="325"/>
      <c r="AA51" s="325"/>
      <c r="AB51" s="325"/>
      <c r="AC51" s="325" t="s">
        <v>5454</v>
      </c>
      <c r="AD51" s="325" t="s">
        <v>5918</v>
      </c>
    </row>
    <row r="52" spans="1:30" s="156" customFormat="1" ht="167.1" customHeight="1">
      <c r="A52" s="394" t="s">
        <v>5408</v>
      </c>
      <c r="B52" s="394" t="s">
        <v>5442</v>
      </c>
      <c r="C52" s="405" t="s">
        <v>5968</v>
      </c>
      <c r="D52" s="405" t="s">
        <v>5969</v>
      </c>
      <c r="E52" s="406" t="s">
        <v>5700</v>
      </c>
      <c r="F52" s="405" t="s">
        <v>5970</v>
      </c>
      <c r="G52" s="405" t="s">
        <v>5971</v>
      </c>
      <c r="H52" s="405" t="s">
        <v>5972</v>
      </c>
      <c r="I52" s="405" t="s">
        <v>5973</v>
      </c>
      <c r="J52" s="408" t="s">
        <v>5974</v>
      </c>
      <c r="K52" s="405" t="s">
        <v>5975</v>
      </c>
      <c r="L52" s="405" t="s">
        <v>5976</v>
      </c>
      <c r="M52" s="403" t="s">
        <v>5708</v>
      </c>
      <c r="N52" s="405"/>
      <c r="O52" s="405"/>
      <c r="P52" s="405"/>
      <c r="Q52" s="405"/>
      <c r="R52" s="405" t="s">
        <v>631</v>
      </c>
      <c r="S52" s="405" t="s">
        <v>1475</v>
      </c>
      <c r="T52" s="405"/>
      <c r="U52" s="405"/>
      <c r="V52" s="405"/>
      <c r="W52" s="405"/>
      <c r="X52" s="405"/>
      <c r="Y52" s="325"/>
      <c r="Z52" s="325"/>
      <c r="AA52" s="325"/>
      <c r="AB52" s="325"/>
      <c r="AC52" s="325"/>
      <c r="AD52" s="399" t="s">
        <v>5709</v>
      </c>
    </row>
    <row r="53" spans="1:30" s="24" customFormat="1" ht="20.25" customHeight="1">
      <c r="A53" s="50"/>
      <c r="B53" s="31"/>
      <c r="C53" s="31"/>
      <c r="D53" s="31"/>
      <c r="E53" s="122"/>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2"/>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2"/>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2"/>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2"/>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2"/>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2"/>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09"/>
      <c r="F60" s="74"/>
      <c r="G60" s="74"/>
      <c r="H60" s="74"/>
      <c r="I60" s="39"/>
      <c r="J60" s="39"/>
      <c r="K60" s="39"/>
      <c r="L60" s="39"/>
      <c r="R60" s="39"/>
      <c r="S60" s="39"/>
      <c r="T60" s="39"/>
      <c r="V60" s="39"/>
      <c r="X60" s="39"/>
      <c r="Z60" s="39"/>
      <c r="AB60" s="39"/>
      <c r="AC60" s="39"/>
      <c r="AD60" s="39"/>
    </row>
    <row r="61" spans="1:30" s="21" customFormat="1" ht="20.25" customHeight="1">
      <c r="A61" s="50"/>
      <c r="B61" s="39"/>
      <c r="C61" s="39"/>
      <c r="D61" s="39"/>
      <c r="E61" s="109"/>
      <c r="F61" s="74"/>
      <c r="G61" s="74"/>
      <c r="H61" s="74"/>
      <c r="I61" s="39"/>
      <c r="J61" s="39"/>
      <c r="K61" s="39"/>
      <c r="L61" s="39"/>
      <c r="R61" s="39"/>
      <c r="S61" s="39"/>
      <c r="T61" s="39"/>
      <c r="V61" s="39"/>
      <c r="X61" s="39"/>
      <c r="Z61" s="39"/>
      <c r="AB61" s="39"/>
      <c r="AC61" s="39"/>
      <c r="AD61" s="39"/>
    </row>
    <row r="62" spans="1:30" s="21" customFormat="1" ht="20.25" customHeight="1">
      <c r="A62" s="50"/>
      <c r="B62" s="39"/>
      <c r="C62" s="39"/>
      <c r="D62" s="39"/>
      <c r="E62" s="109"/>
      <c r="F62" s="74"/>
      <c r="G62" s="74"/>
      <c r="H62" s="74"/>
      <c r="I62" s="39"/>
      <c r="J62" s="39"/>
      <c r="K62" s="39"/>
      <c r="L62" s="39"/>
      <c r="R62" s="39"/>
      <c r="S62" s="39"/>
      <c r="T62" s="39"/>
      <c r="V62" s="39"/>
      <c r="X62" s="39"/>
      <c r="Z62" s="39"/>
      <c r="AB62" s="39"/>
      <c r="AC62" s="39"/>
      <c r="AD62" s="39"/>
    </row>
    <row r="63" spans="1:30" s="21" customFormat="1" ht="20.25" customHeight="1">
      <c r="A63" s="50"/>
      <c r="B63" s="39"/>
      <c r="C63" s="39"/>
      <c r="D63" s="39"/>
      <c r="E63" s="109"/>
      <c r="F63" s="74"/>
      <c r="G63" s="74"/>
      <c r="H63" s="74"/>
      <c r="I63" s="39"/>
      <c r="J63" s="39"/>
      <c r="K63" s="39"/>
      <c r="L63" s="39"/>
      <c r="R63" s="39"/>
      <c r="S63" s="39"/>
      <c r="T63" s="39"/>
      <c r="V63" s="39"/>
      <c r="X63" s="39"/>
      <c r="Z63" s="39"/>
      <c r="AB63" s="39"/>
      <c r="AC63" s="39"/>
      <c r="AD63" s="39"/>
    </row>
    <row r="64" spans="1:30" s="21" customFormat="1" ht="20.25" customHeight="1">
      <c r="A64" s="50"/>
      <c r="B64" s="39"/>
      <c r="C64" s="39"/>
      <c r="D64" s="39"/>
      <c r="E64" s="109"/>
      <c r="F64" s="74"/>
      <c r="G64" s="74"/>
      <c r="H64" s="74"/>
      <c r="I64" s="39"/>
      <c r="J64" s="39"/>
      <c r="K64" s="39"/>
      <c r="L64" s="39"/>
      <c r="R64" s="39"/>
      <c r="S64" s="39"/>
      <c r="T64" s="39"/>
      <c r="V64" s="39"/>
      <c r="X64" s="39"/>
      <c r="Z64" s="39"/>
      <c r="AB64" s="39"/>
      <c r="AC64" s="39"/>
      <c r="AD64" s="39"/>
    </row>
    <row r="65" spans="1:30" s="21" customFormat="1" ht="20.25" customHeight="1">
      <c r="A65" s="50"/>
      <c r="B65" s="39"/>
      <c r="C65" s="39"/>
      <c r="D65" s="39"/>
      <c r="E65" s="109"/>
      <c r="F65" s="74"/>
      <c r="G65" s="74"/>
      <c r="H65" s="74"/>
      <c r="I65" s="39"/>
      <c r="J65" s="39"/>
      <c r="K65" s="39"/>
      <c r="L65" s="39"/>
      <c r="R65" s="39"/>
      <c r="S65" s="39"/>
      <c r="T65" s="39"/>
      <c r="V65" s="39"/>
      <c r="X65" s="39"/>
      <c r="Z65" s="39"/>
      <c r="AB65" s="39"/>
      <c r="AC65" s="39"/>
      <c r="AD65" s="39"/>
    </row>
    <row r="66" spans="1:30" s="21" customFormat="1" ht="20.25" customHeight="1">
      <c r="A66" s="50"/>
      <c r="B66" s="39"/>
      <c r="C66" s="39"/>
      <c r="D66" s="39"/>
      <c r="E66" s="109"/>
      <c r="F66" s="74"/>
      <c r="G66" s="74"/>
      <c r="H66" s="74"/>
      <c r="I66" s="39"/>
      <c r="J66" s="39"/>
      <c r="K66" s="39"/>
      <c r="L66" s="39"/>
      <c r="R66" s="39"/>
      <c r="S66" s="39"/>
      <c r="T66" s="39"/>
      <c r="V66" s="39"/>
      <c r="X66" s="39"/>
      <c r="Z66" s="39"/>
      <c r="AB66" s="39"/>
      <c r="AC66" s="39"/>
      <c r="AD66" s="39"/>
    </row>
    <row r="67" spans="1:30" s="21" customFormat="1" ht="20.25" customHeight="1">
      <c r="A67" s="50"/>
      <c r="B67" s="39"/>
      <c r="C67" s="39"/>
      <c r="D67" s="39"/>
      <c r="E67" s="109"/>
      <c r="F67" s="74"/>
      <c r="G67" s="74"/>
      <c r="H67" s="74"/>
      <c r="I67" s="39"/>
      <c r="J67" s="39"/>
      <c r="K67" s="39"/>
      <c r="L67" s="39"/>
      <c r="R67" s="39"/>
      <c r="S67" s="39"/>
      <c r="T67" s="39"/>
      <c r="V67" s="39"/>
      <c r="X67" s="39"/>
      <c r="Z67" s="39"/>
      <c r="AB67" s="39"/>
      <c r="AC67" s="39"/>
      <c r="AD67" s="39"/>
    </row>
    <row r="68" spans="1:30" s="21" customFormat="1" ht="20.25" customHeight="1">
      <c r="A68" s="50"/>
      <c r="B68" s="39"/>
      <c r="C68" s="39"/>
      <c r="D68" s="39"/>
      <c r="E68" s="109"/>
      <c r="F68" s="74"/>
      <c r="G68" s="74"/>
      <c r="H68" s="74"/>
      <c r="I68" s="39"/>
      <c r="J68" s="39"/>
      <c r="K68" s="39"/>
      <c r="L68" s="39"/>
      <c r="R68" s="39"/>
      <c r="S68" s="39"/>
      <c r="T68" s="39"/>
      <c r="V68" s="39"/>
      <c r="X68" s="39"/>
      <c r="Z68" s="39"/>
      <c r="AB68" s="39"/>
      <c r="AC68" s="39"/>
      <c r="AD68" s="39"/>
    </row>
    <row r="69" spans="1:30" s="21" customFormat="1" ht="20.25" customHeight="1">
      <c r="A69" s="50"/>
      <c r="B69" s="39"/>
      <c r="C69" s="39"/>
      <c r="D69" s="39"/>
      <c r="E69" s="109"/>
      <c r="F69" s="74"/>
      <c r="G69" s="74"/>
      <c r="H69" s="74"/>
      <c r="I69" s="39"/>
      <c r="J69" s="39"/>
      <c r="K69" s="39"/>
      <c r="L69" s="39"/>
      <c r="R69" s="39"/>
      <c r="S69" s="39"/>
      <c r="T69" s="39"/>
      <c r="V69" s="39"/>
      <c r="X69" s="39"/>
      <c r="Z69" s="39"/>
      <c r="AB69" s="39"/>
      <c r="AC69" s="39"/>
      <c r="AD69" s="39"/>
    </row>
    <row r="70" spans="1:30" s="21" customFormat="1" ht="20.25" customHeight="1">
      <c r="A70" s="50"/>
      <c r="B70" s="39"/>
      <c r="C70" s="39"/>
      <c r="D70" s="39"/>
      <c r="E70" s="109"/>
      <c r="F70" s="74"/>
      <c r="G70" s="74"/>
      <c r="H70" s="74"/>
      <c r="I70" s="39"/>
      <c r="J70" s="39"/>
      <c r="K70" s="39"/>
      <c r="L70" s="39"/>
      <c r="R70" s="39"/>
      <c r="S70" s="39"/>
      <c r="T70" s="39"/>
      <c r="V70" s="39"/>
      <c r="X70" s="39"/>
      <c r="Z70" s="39"/>
      <c r="AB70" s="39"/>
      <c r="AC70" s="39"/>
      <c r="AD70" s="39"/>
    </row>
    <row r="71" spans="1:30" s="21" customFormat="1" ht="20.25" customHeight="1">
      <c r="A71" s="50"/>
      <c r="B71" s="39"/>
      <c r="C71" s="39"/>
      <c r="D71" s="39"/>
      <c r="E71" s="109"/>
      <c r="F71" s="74"/>
      <c r="G71" s="74"/>
      <c r="H71" s="74"/>
      <c r="I71" s="39"/>
      <c r="J71" s="39"/>
      <c r="K71" s="39"/>
      <c r="L71" s="39"/>
      <c r="R71" s="39"/>
      <c r="S71" s="39"/>
      <c r="T71" s="39"/>
      <c r="V71" s="39"/>
      <c r="X71" s="39"/>
      <c r="Z71" s="39"/>
      <c r="AB71" s="39"/>
      <c r="AC71" s="39"/>
      <c r="AD71" s="39"/>
    </row>
    <row r="72" spans="1:30" s="21" customFormat="1" ht="20.25" customHeight="1">
      <c r="A72" s="50"/>
      <c r="B72" s="39"/>
      <c r="C72" s="39"/>
      <c r="D72" s="39"/>
      <c r="E72" s="109"/>
      <c r="F72" s="74"/>
      <c r="G72" s="74"/>
      <c r="H72" s="74"/>
      <c r="I72" s="39"/>
      <c r="J72" s="39"/>
      <c r="K72" s="39"/>
      <c r="L72" s="39"/>
      <c r="R72" s="39"/>
      <c r="S72" s="39"/>
      <c r="T72" s="39"/>
      <c r="V72" s="39"/>
      <c r="X72" s="39"/>
      <c r="Z72" s="39"/>
      <c r="AB72" s="39"/>
      <c r="AC72" s="39"/>
      <c r="AD72" s="39"/>
    </row>
    <row r="73" spans="1:30" s="21" customFormat="1" ht="20.25" customHeight="1">
      <c r="A73" s="50"/>
      <c r="B73" s="39"/>
      <c r="C73" s="39"/>
      <c r="D73" s="39"/>
      <c r="E73" s="109"/>
      <c r="F73" s="74"/>
      <c r="G73" s="74"/>
      <c r="H73" s="74"/>
      <c r="I73" s="39"/>
      <c r="J73" s="39"/>
      <c r="K73" s="39"/>
      <c r="L73" s="39"/>
      <c r="R73" s="39"/>
      <c r="S73" s="39"/>
      <c r="T73" s="39"/>
      <c r="V73" s="39"/>
      <c r="X73" s="39"/>
      <c r="Z73" s="39"/>
      <c r="AB73" s="39"/>
      <c r="AC73" s="39"/>
      <c r="AD73" s="39"/>
    </row>
    <row r="74" spans="1:30" s="21" customFormat="1" ht="20.25" customHeight="1">
      <c r="A74" s="50"/>
      <c r="B74" s="39"/>
      <c r="C74" s="39"/>
      <c r="D74" s="39"/>
      <c r="E74" s="109"/>
      <c r="F74" s="74"/>
      <c r="G74" s="74"/>
      <c r="H74" s="74"/>
      <c r="I74" s="39"/>
      <c r="J74" s="39"/>
      <c r="K74" s="39"/>
      <c r="L74" s="39"/>
      <c r="R74" s="39"/>
      <c r="S74" s="39"/>
      <c r="T74" s="39"/>
      <c r="V74" s="39"/>
      <c r="X74" s="39"/>
      <c r="Z74" s="39"/>
      <c r="AB74" s="39"/>
      <c r="AC74" s="39"/>
      <c r="AD74" s="39"/>
    </row>
    <row r="75" spans="1:30" s="21" customFormat="1" ht="20.25" customHeight="1">
      <c r="A75" s="50"/>
      <c r="B75" s="39"/>
      <c r="C75" s="39"/>
      <c r="D75" s="39"/>
      <c r="E75" s="109"/>
      <c r="F75" s="74"/>
      <c r="G75" s="74"/>
      <c r="H75" s="74"/>
      <c r="I75" s="39"/>
      <c r="J75" s="39"/>
      <c r="K75" s="39"/>
      <c r="L75" s="39"/>
      <c r="R75" s="39"/>
      <c r="S75" s="39"/>
      <c r="T75" s="39"/>
      <c r="V75" s="39"/>
      <c r="X75" s="39"/>
      <c r="Z75" s="39"/>
      <c r="AB75" s="39"/>
      <c r="AC75" s="39"/>
      <c r="AD75" s="39"/>
    </row>
    <row r="76" spans="1:30" s="21" customFormat="1" ht="20.25" customHeight="1">
      <c r="A76" s="50"/>
      <c r="B76" s="39"/>
      <c r="C76" s="39"/>
      <c r="D76" s="39"/>
      <c r="E76" s="109"/>
      <c r="F76" s="74"/>
      <c r="G76" s="74"/>
      <c r="H76" s="74"/>
      <c r="I76" s="39"/>
      <c r="J76" s="39"/>
      <c r="K76" s="39"/>
      <c r="L76" s="39"/>
      <c r="R76" s="39"/>
      <c r="S76" s="39"/>
      <c r="T76" s="39"/>
      <c r="V76" s="39"/>
      <c r="X76" s="39"/>
      <c r="Z76" s="39"/>
      <c r="AB76" s="39"/>
      <c r="AC76" s="39"/>
      <c r="AD76" s="39"/>
    </row>
    <row r="77" spans="1:30" s="21" customFormat="1" ht="20.25" customHeight="1">
      <c r="A77" s="50"/>
      <c r="B77" s="39"/>
      <c r="C77" s="39"/>
      <c r="D77" s="39"/>
      <c r="E77" s="109"/>
      <c r="F77" s="74"/>
      <c r="G77" s="74"/>
      <c r="H77" s="74"/>
      <c r="I77" s="39"/>
      <c r="J77" s="39"/>
      <c r="K77" s="39"/>
      <c r="L77" s="39"/>
      <c r="R77" s="39"/>
      <c r="S77" s="39"/>
      <c r="T77" s="39"/>
      <c r="V77" s="39"/>
      <c r="X77" s="39"/>
      <c r="Z77" s="39"/>
      <c r="AB77" s="39"/>
      <c r="AC77" s="39"/>
      <c r="AD77" s="39"/>
    </row>
    <row r="78" spans="1:30" s="21" customFormat="1" ht="20.25" customHeight="1">
      <c r="A78" s="50"/>
      <c r="B78" s="39"/>
      <c r="C78" s="39"/>
      <c r="D78" s="39"/>
      <c r="E78" s="109"/>
      <c r="F78" s="74"/>
      <c r="G78" s="74"/>
      <c r="H78" s="74"/>
      <c r="I78" s="39"/>
      <c r="J78" s="39"/>
      <c r="K78" s="39"/>
      <c r="L78" s="39"/>
      <c r="R78" s="39"/>
      <c r="S78" s="39"/>
      <c r="T78" s="39"/>
      <c r="V78" s="39"/>
      <c r="X78" s="39"/>
      <c r="Z78" s="39"/>
      <c r="AB78" s="39"/>
      <c r="AC78" s="39"/>
      <c r="AD78" s="39"/>
    </row>
    <row r="79" spans="1:30" s="21" customFormat="1" ht="20.25" customHeight="1">
      <c r="B79" s="39"/>
      <c r="C79" s="39"/>
      <c r="D79" s="39"/>
      <c r="E79" s="109"/>
      <c r="F79" s="74"/>
      <c r="G79" s="74"/>
      <c r="H79" s="74"/>
      <c r="I79" s="39"/>
      <c r="J79" s="39"/>
      <c r="K79" s="39"/>
      <c r="L79" s="39"/>
      <c r="R79" s="39"/>
      <c r="S79" s="39"/>
      <c r="T79" s="39"/>
      <c r="V79" s="39"/>
      <c r="X79" s="39"/>
      <c r="Z79" s="39"/>
      <c r="AB79" s="39"/>
      <c r="AC79" s="39"/>
      <c r="AD79" s="39"/>
    </row>
    <row r="80" spans="1:30" s="21" customFormat="1" ht="20.25" customHeight="1">
      <c r="B80" s="39"/>
      <c r="C80" s="39"/>
      <c r="D80" s="39"/>
      <c r="E80" s="109"/>
      <c r="F80" s="74"/>
      <c r="G80" s="74"/>
      <c r="H80" s="74"/>
      <c r="I80" s="39"/>
      <c r="J80" s="39"/>
      <c r="K80" s="39"/>
      <c r="L80" s="39"/>
      <c r="R80" s="39"/>
      <c r="S80" s="39"/>
      <c r="T80" s="39"/>
      <c r="V80" s="39"/>
      <c r="X80" s="39"/>
      <c r="Z80" s="39"/>
      <c r="AB80" s="39"/>
      <c r="AC80" s="39"/>
      <c r="AD80" s="39"/>
    </row>
    <row r="81" spans="2:30" s="21" customFormat="1" ht="20.25" customHeight="1">
      <c r="B81" s="39"/>
      <c r="C81" s="39"/>
      <c r="D81" s="39"/>
      <c r="E81" s="109"/>
      <c r="F81" s="74"/>
      <c r="G81" s="74"/>
      <c r="H81" s="74"/>
      <c r="I81" s="39"/>
      <c r="J81" s="39"/>
      <c r="K81" s="39"/>
      <c r="L81" s="39"/>
      <c r="R81" s="39"/>
      <c r="S81" s="39"/>
      <c r="T81" s="39"/>
      <c r="V81" s="39"/>
      <c r="X81" s="39"/>
      <c r="Z81" s="39"/>
      <c r="AB81" s="39"/>
      <c r="AC81" s="39"/>
      <c r="AD81" s="39"/>
    </row>
    <row r="82" spans="2:30" s="21" customFormat="1" ht="20.25" customHeight="1">
      <c r="B82" s="39"/>
      <c r="C82" s="39"/>
      <c r="D82" s="39"/>
      <c r="E82" s="109"/>
      <c r="F82" s="74"/>
      <c r="G82" s="74"/>
      <c r="H82" s="74"/>
      <c r="I82" s="39"/>
      <c r="J82" s="39"/>
      <c r="K82" s="39"/>
      <c r="L82" s="39"/>
      <c r="R82" s="39"/>
      <c r="S82" s="39"/>
      <c r="T82" s="39"/>
      <c r="V82" s="39"/>
      <c r="X82" s="39"/>
      <c r="Z82" s="39"/>
      <c r="AB82" s="39"/>
      <c r="AC82" s="39"/>
      <c r="AD82" s="39"/>
    </row>
    <row r="83" spans="2:30" s="21" customFormat="1" ht="20.25" customHeight="1">
      <c r="B83" s="39"/>
      <c r="C83" s="39"/>
      <c r="D83" s="39"/>
      <c r="E83" s="109"/>
      <c r="F83" s="74"/>
      <c r="G83" s="74"/>
      <c r="H83" s="74"/>
      <c r="I83" s="39"/>
      <c r="J83" s="39"/>
      <c r="K83" s="39"/>
      <c r="L83" s="39"/>
      <c r="R83" s="39"/>
      <c r="S83" s="39"/>
      <c r="T83" s="39"/>
      <c r="V83" s="39"/>
      <c r="X83" s="39"/>
      <c r="Z83" s="39"/>
      <c r="AB83" s="39"/>
      <c r="AC83" s="39"/>
      <c r="AD83" s="39"/>
    </row>
    <row r="84" spans="2:30" s="21" customFormat="1" ht="20.25" customHeight="1">
      <c r="B84" s="39"/>
      <c r="C84" s="39"/>
      <c r="D84" s="39"/>
      <c r="E84" s="109"/>
      <c r="F84" s="74"/>
      <c r="G84" s="74"/>
      <c r="H84" s="74"/>
      <c r="I84" s="39"/>
      <c r="J84" s="39"/>
      <c r="K84" s="39"/>
      <c r="L84" s="39"/>
      <c r="R84" s="39"/>
      <c r="S84" s="39"/>
      <c r="T84" s="39"/>
      <c r="V84" s="39"/>
      <c r="X84" s="39"/>
      <c r="Z84" s="39"/>
      <c r="AB84" s="39"/>
      <c r="AC84" s="39"/>
      <c r="AD84" s="39"/>
    </row>
    <row r="85" spans="2:30" s="21" customFormat="1" ht="20.25" customHeight="1">
      <c r="B85" s="39"/>
      <c r="C85" s="39"/>
      <c r="D85" s="39"/>
      <c r="E85" s="109"/>
      <c r="F85" s="74"/>
      <c r="G85" s="74"/>
      <c r="H85" s="74"/>
      <c r="I85" s="39"/>
      <c r="J85" s="39"/>
      <c r="K85" s="39"/>
      <c r="L85" s="39"/>
      <c r="R85" s="39"/>
      <c r="S85" s="39"/>
      <c r="T85" s="39"/>
      <c r="V85" s="39"/>
      <c r="X85" s="39"/>
      <c r="Z85" s="39"/>
      <c r="AB85" s="39"/>
      <c r="AC85" s="39"/>
      <c r="AD85" s="39"/>
    </row>
    <row r="86" spans="2:30" s="21" customFormat="1" ht="20.25" customHeight="1">
      <c r="B86" s="39"/>
      <c r="C86" s="39"/>
      <c r="D86" s="39"/>
      <c r="E86" s="109"/>
      <c r="F86" s="74"/>
      <c r="G86" s="74"/>
      <c r="H86" s="74"/>
      <c r="I86" s="39"/>
      <c r="J86" s="39"/>
      <c r="K86" s="39"/>
      <c r="L86" s="39"/>
      <c r="R86" s="39"/>
      <c r="S86" s="39"/>
      <c r="T86" s="39"/>
      <c r="V86" s="39"/>
      <c r="X86" s="39"/>
      <c r="Z86" s="39"/>
      <c r="AB86" s="39"/>
      <c r="AC86" s="39"/>
      <c r="AD86" s="39"/>
    </row>
    <row r="87" spans="2:30" s="21" customFormat="1" ht="20.25" customHeight="1">
      <c r="B87" s="39"/>
      <c r="C87" s="39"/>
      <c r="D87" s="39"/>
      <c r="E87" s="109"/>
      <c r="F87" s="74"/>
      <c r="G87" s="74"/>
      <c r="H87" s="74"/>
      <c r="I87" s="39"/>
      <c r="J87" s="39"/>
      <c r="K87" s="39"/>
      <c r="L87" s="39"/>
      <c r="R87" s="39"/>
      <c r="S87" s="39"/>
      <c r="T87" s="39"/>
      <c r="V87" s="39"/>
      <c r="X87" s="39"/>
      <c r="Z87" s="39"/>
      <c r="AB87" s="39"/>
      <c r="AC87" s="39"/>
      <c r="AD87" s="39"/>
    </row>
    <row r="88" spans="2:30" s="21" customFormat="1" ht="20.25" customHeight="1">
      <c r="B88" s="39"/>
      <c r="C88" s="39"/>
      <c r="D88" s="39"/>
      <c r="E88" s="109"/>
      <c r="F88" s="74"/>
      <c r="G88" s="74"/>
      <c r="H88" s="74"/>
      <c r="I88" s="39"/>
      <c r="J88" s="39"/>
      <c r="K88" s="39"/>
      <c r="L88" s="39"/>
      <c r="R88" s="39"/>
      <c r="S88" s="39"/>
      <c r="T88" s="39"/>
      <c r="V88" s="39"/>
      <c r="X88" s="39"/>
      <c r="Z88" s="39"/>
      <c r="AB88" s="39"/>
      <c r="AC88" s="39"/>
      <c r="AD88" s="39"/>
    </row>
    <row r="89" spans="2:30" s="21" customFormat="1" ht="20.25" customHeight="1">
      <c r="B89" s="39"/>
      <c r="C89" s="39"/>
      <c r="D89" s="39"/>
      <c r="E89" s="109"/>
      <c r="F89" s="74"/>
      <c r="G89" s="74"/>
      <c r="H89" s="74"/>
      <c r="I89" s="39"/>
      <c r="J89" s="39"/>
      <c r="K89" s="39"/>
      <c r="L89" s="39"/>
      <c r="R89" s="39"/>
      <c r="S89" s="39"/>
      <c r="T89" s="39"/>
      <c r="V89" s="39"/>
      <c r="X89" s="39"/>
      <c r="Z89" s="39"/>
      <c r="AB89" s="39"/>
      <c r="AC89" s="39"/>
      <c r="AD89" s="39"/>
    </row>
    <row r="90" spans="2:30" s="21" customFormat="1" ht="20.25" customHeight="1">
      <c r="B90" s="39"/>
      <c r="C90" s="39"/>
      <c r="D90" s="39"/>
      <c r="E90" s="109"/>
      <c r="F90" s="74"/>
      <c r="G90" s="74"/>
      <c r="H90" s="74"/>
      <c r="I90" s="39"/>
      <c r="J90" s="39"/>
      <c r="K90" s="39"/>
      <c r="L90" s="39"/>
      <c r="R90" s="39"/>
      <c r="S90" s="39"/>
      <c r="T90" s="39"/>
      <c r="V90" s="39"/>
      <c r="X90" s="39"/>
      <c r="Z90" s="39"/>
      <c r="AB90" s="39"/>
      <c r="AC90" s="39"/>
      <c r="AD90" s="39"/>
    </row>
    <row r="91" spans="2:30" s="21" customFormat="1" ht="20.25" customHeight="1">
      <c r="B91" s="39"/>
      <c r="C91" s="39"/>
      <c r="D91" s="39"/>
      <c r="E91" s="109"/>
      <c r="F91" s="74"/>
      <c r="G91" s="74"/>
      <c r="H91" s="74"/>
      <c r="I91" s="39"/>
      <c r="J91" s="39"/>
      <c r="K91" s="39"/>
      <c r="L91" s="39"/>
      <c r="R91" s="39"/>
      <c r="S91" s="39"/>
      <c r="T91" s="39"/>
      <c r="V91" s="39"/>
      <c r="X91" s="39"/>
      <c r="Z91" s="39"/>
      <c r="AB91" s="39"/>
      <c r="AC91" s="39"/>
      <c r="AD91" s="39"/>
    </row>
    <row r="92" spans="2:30" s="21" customFormat="1" ht="20.25" customHeight="1">
      <c r="B92" s="39"/>
      <c r="C92" s="39"/>
      <c r="D92" s="39"/>
      <c r="E92" s="109"/>
      <c r="F92" s="74"/>
      <c r="G92" s="74"/>
      <c r="H92" s="74"/>
      <c r="I92" s="39"/>
      <c r="J92" s="39"/>
      <c r="K92" s="39"/>
      <c r="L92" s="39"/>
      <c r="R92" s="39"/>
      <c r="S92" s="39"/>
      <c r="T92" s="39"/>
      <c r="V92" s="39"/>
      <c r="X92" s="39"/>
      <c r="Z92" s="39"/>
      <c r="AB92" s="39"/>
      <c r="AC92" s="39"/>
      <c r="AD92" s="39"/>
    </row>
    <row r="93" spans="2:30" s="21" customFormat="1" ht="20.25" customHeight="1">
      <c r="B93" s="39"/>
      <c r="C93" s="39"/>
      <c r="D93" s="39"/>
      <c r="E93" s="109"/>
      <c r="F93" s="74"/>
      <c r="G93" s="74"/>
      <c r="H93" s="74"/>
      <c r="I93" s="39"/>
      <c r="J93" s="39"/>
      <c r="K93" s="39"/>
      <c r="L93" s="39"/>
      <c r="R93" s="39"/>
      <c r="S93" s="39"/>
      <c r="T93" s="39"/>
      <c r="V93" s="39"/>
      <c r="X93" s="39"/>
      <c r="Z93" s="39"/>
      <c r="AB93" s="39"/>
      <c r="AC93" s="39"/>
      <c r="AD93" s="39"/>
    </row>
    <row r="94" spans="2:30" s="21" customFormat="1" ht="20.25" customHeight="1">
      <c r="B94" s="39"/>
      <c r="C94" s="39"/>
      <c r="D94" s="39"/>
      <c r="E94" s="109"/>
      <c r="F94" s="74"/>
      <c r="G94" s="74"/>
      <c r="H94" s="74"/>
      <c r="I94" s="39"/>
      <c r="J94" s="39"/>
      <c r="K94" s="39"/>
      <c r="L94" s="39"/>
      <c r="R94" s="39"/>
      <c r="S94" s="39"/>
      <c r="T94" s="39"/>
      <c r="V94" s="39"/>
      <c r="X94" s="39"/>
      <c r="Z94" s="39"/>
      <c r="AB94" s="39"/>
      <c r="AC94" s="39"/>
      <c r="AD94" s="39"/>
    </row>
    <row r="95" spans="2:30" s="21" customFormat="1" ht="20.25" customHeight="1">
      <c r="B95" s="39"/>
      <c r="C95" s="39"/>
      <c r="D95" s="39"/>
      <c r="E95" s="109"/>
      <c r="F95" s="74"/>
      <c r="G95" s="74"/>
      <c r="H95" s="74"/>
      <c r="I95" s="39"/>
      <c r="J95" s="39"/>
      <c r="K95" s="39"/>
      <c r="L95" s="39"/>
      <c r="R95" s="39"/>
      <c r="S95" s="39"/>
      <c r="T95" s="39"/>
      <c r="V95" s="39"/>
      <c r="X95" s="39"/>
      <c r="Z95" s="39"/>
      <c r="AB95" s="39"/>
      <c r="AC95" s="39"/>
      <c r="AD95" s="39"/>
    </row>
    <row r="96" spans="2:30" s="21" customFormat="1" ht="20.25" customHeight="1">
      <c r="B96" s="39"/>
      <c r="C96" s="39"/>
      <c r="D96" s="39"/>
      <c r="E96" s="109"/>
      <c r="F96" s="74"/>
      <c r="G96" s="74"/>
      <c r="H96" s="74"/>
      <c r="I96" s="39"/>
      <c r="J96" s="39"/>
      <c r="K96" s="39"/>
      <c r="L96" s="39"/>
      <c r="R96" s="39"/>
      <c r="S96" s="39"/>
      <c r="T96" s="39"/>
      <c r="V96" s="39"/>
      <c r="X96" s="39"/>
      <c r="Z96" s="39"/>
      <c r="AB96" s="39"/>
      <c r="AC96" s="39"/>
      <c r="AD96" s="39"/>
    </row>
    <row r="97" spans="2:30" s="21" customFormat="1" ht="20.25" customHeight="1">
      <c r="B97" s="39"/>
      <c r="C97" s="39"/>
      <c r="D97" s="39"/>
      <c r="E97" s="109"/>
      <c r="F97" s="74"/>
      <c r="G97" s="74"/>
      <c r="H97" s="74"/>
      <c r="I97" s="39"/>
      <c r="J97" s="39"/>
      <c r="K97" s="39"/>
      <c r="L97" s="39"/>
      <c r="R97" s="39"/>
      <c r="S97" s="39"/>
      <c r="T97" s="39"/>
      <c r="V97" s="39"/>
      <c r="X97" s="39"/>
      <c r="Z97" s="39"/>
      <c r="AB97" s="39"/>
      <c r="AC97" s="39"/>
      <c r="AD97" s="39"/>
    </row>
    <row r="98" spans="2:30" s="21" customFormat="1" ht="20.25" customHeight="1">
      <c r="B98" s="39"/>
      <c r="C98" s="39"/>
      <c r="D98" s="39"/>
      <c r="E98" s="109"/>
      <c r="F98" s="74"/>
      <c r="G98" s="74"/>
      <c r="H98" s="74"/>
      <c r="I98" s="39"/>
      <c r="J98" s="39"/>
      <c r="K98" s="39"/>
      <c r="L98" s="39"/>
      <c r="R98" s="39"/>
      <c r="S98" s="39"/>
      <c r="T98" s="39"/>
      <c r="V98" s="39"/>
      <c r="X98" s="39"/>
      <c r="Z98" s="39"/>
      <c r="AB98" s="39"/>
      <c r="AC98" s="39"/>
      <c r="AD98" s="39"/>
    </row>
    <row r="99" spans="2:30" s="21" customFormat="1" ht="20.25" customHeight="1">
      <c r="B99" s="39"/>
      <c r="C99" s="39"/>
      <c r="D99" s="39"/>
      <c r="E99" s="109"/>
      <c r="F99" s="74"/>
      <c r="G99" s="74"/>
      <c r="H99" s="74"/>
      <c r="I99" s="39"/>
      <c r="J99" s="39"/>
      <c r="K99" s="39"/>
      <c r="L99" s="39"/>
      <c r="R99" s="39"/>
      <c r="S99" s="39"/>
      <c r="T99" s="39"/>
      <c r="V99" s="39"/>
      <c r="X99" s="39"/>
      <c r="Z99" s="39"/>
      <c r="AB99" s="39"/>
      <c r="AC99" s="39"/>
      <c r="AD99" s="39"/>
    </row>
    <row r="100" spans="2:30" s="21" customFormat="1" ht="20.25" customHeight="1">
      <c r="B100" s="39"/>
      <c r="C100" s="39"/>
      <c r="D100" s="39"/>
      <c r="E100" s="109"/>
      <c r="F100" s="74"/>
      <c r="G100" s="74"/>
      <c r="H100" s="74"/>
      <c r="I100" s="39"/>
      <c r="J100" s="39"/>
      <c r="K100" s="39"/>
      <c r="L100" s="39"/>
      <c r="R100" s="39"/>
      <c r="S100" s="39"/>
      <c r="T100" s="39"/>
      <c r="V100" s="39"/>
      <c r="X100" s="39"/>
      <c r="Z100" s="39"/>
      <c r="AB100" s="39"/>
      <c r="AC100" s="39"/>
      <c r="AD100" s="39"/>
    </row>
    <row r="101" spans="2:30" s="21" customFormat="1" ht="20.25" customHeight="1">
      <c r="B101" s="39"/>
      <c r="C101" s="39"/>
      <c r="D101" s="39"/>
      <c r="E101" s="109"/>
      <c r="F101" s="74"/>
      <c r="G101" s="74"/>
      <c r="H101" s="74"/>
      <c r="I101" s="39"/>
      <c r="J101" s="39"/>
      <c r="K101" s="39"/>
      <c r="L101" s="39"/>
      <c r="R101" s="39"/>
      <c r="S101" s="39"/>
      <c r="T101" s="39"/>
      <c r="V101" s="39"/>
      <c r="X101" s="39"/>
      <c r="Z101" s="39"/>
      <c r="AB101" s="39"/>
      <c r="AC101" s="39"/>
      <c r="AD101" s="39"/>
    </row>
    <row r="102" spans="2:30" s="21" customFormat="1" ht="20.25" customHeight="1">
      <c r="B102" s="39"/>
      <c r="C102" s="39"/>
      <c r="D102" s="39"/>
      <c r="E102" s="109"/>
      <c r="F102" s="74"/>
      <c r="G102" s="74"/>
      <c r="H102" s="74"/>
      <c r="I102" s="39"/>
      <c r="J102" s="39"/>
      <c r="K102" s="39"/>
      <c r="L102" s="39"/>
      <c r="R102" s="39"/>
      <c r="S102" s="39"/>
      <c r="T102" s="39"/>
      <c r="V102" s="39"/>
      <c r="X102" s="39"/>
      <c r="Z102" s="39"/>
      <c r="AB102" s="39"/>
      <c r="AC102" s="39"/>
      <c r="AD102" s="39"/>
    </row>
    <row r="103" spans="2:30" s="21" customFormat="1" ht="20.25" customHeight="1">
      <c r="B103" s="39"/>
      <c r="C103" s="39"/>
      <c r="D103" s="39"/>
      <c r="E103" s="109"/>
      <c r="F103" s="74"/>
      <c r="G103" s="74"/>
      <c r="H103" s="74"/>
      <c r="I103" s="39"/>
      <c r="J103" s="39"/>
      <c r="K103" s="39"/>
      <c r="L103" s="39"/>
      <c r="R103" s="39"/>
      <c r="S103" s="39"/>
      <c r="T103" s="39"/>
      <c r="V103" s="39"/>
      <c r="X103" s="39"/>
      <c r="Z103" s="39"/>
      <c r="AB103" s="39"/>
      <c r="AC103" s="39"/>
      <c r="AD103" s="39"/>
    </row>
    <row r="104" spans="2:30" s="21" customFormat="1" ht="20.25" customHeight="1">
      <c r="B104" s="39"/>
      <c r="C104" s="39"/>
      <c r="D104" s="39"/>
      <c r="E104" s="109"/>
      <c r="F104" s="74"/>
      <c r="G104" s="74"/>
      <c r="H104" s="74"/>
      <c r="I104" s="39"/>
      <c r="J104" s="39"/>
      <c r="K104" s="39"/>
      <c r="L104" s="39"/>
      <c r="R104" s="39"/>
      <c r="S104" s="39"/>
      <c r="T104" s="39"/>
      <c r="V104" s="39"/>
      <c r="X104" s="39"/>
      <c r="Z104" s="39"/>
      <c r="AB104" s="39"/>
      <c r="AC104" s="39"/>
      <c r="AD104" s="39"/>
    </row>
    <row r="105" spans="2:30" s="21" customFormat="1" ht="20.25" customHeight="1">
      <c r="B105" s="39"/>
      <c r="C105" s="39"/>
      <c r="D105" s="39"/>
      <c r="E105" s="109"/>
      <c r="F105" s="74"/>
      <c r="G105" s="74"/>
      <c r="H105" s="74"/>
      <c r="I105" s="39"/>
      <c r="J105" s="39"/>
      <c r="K105" s="39"/>
      <c r="L105" s="39"/>
      <c r="R105" s="39"/>
      <c r="S105" s="39"/>
      <c r="T105" s="39"/>
      <c r="V105" s="39"/>
      <c r="X105" s="39"/>
      <c r="Z105" s="39"/>
      <c r="AB105" s="39"/>
      <c r="AC105" s="39"/>
      <c r="AD105" s="39"/>
    </row>
    <row r="106" spans="2:30" s="21" customFormat="1" ht="20.25" customHeight="1">
      <c r="B106" s="39"/>
      <c r="C106" s="39"/>
      <c r="D106" s="39"/>
      <c r="E106" s="109"/>
      <c r="F106" s="74"/>
      <c r="G106" s="74"/>
      <c r="H106" s="74"/>
      <c r="I106" s="39"/>
      <c r="J106" s="39"/>
      <c r="K106" s="39"/>
      <c r="L106" s="39"/>
      <c r="R106" s="39"/>
      <c r="S106" s="39"/>
      <c r="T106" s="39"/>
      <c r="V106" s="39"/>
      <c r="X106" s="39"/>
      <c r="Z106" s="39"/>
      <c r="AB106" s="39"/>
      <c r="AC106" s="39"/>
      <c r="AD106" s="39"/>
    </row>
    <row r="107" spans="2:30" s="21" customFormat="1" ht="20.25" customHeight="1">
      <c r="B107" s="39"/>
      <c r="C107" s="39"/>
      <c r="D107" s="39"/>
      <c r="E107" s="109"/>
      <c r="F107" s="74"/>
      <c r="G107" s="74"/>
      <c r="H107" s="74"/>
      <c r="I107" s="39"/>
      <c r="J107" s="39"/>
      <c r="K107" s="39"/>
      <c r="L107" s="39"/>
      <c r="R107" s="39"/>
      <c r="S107" s="39"/>
      <c r="T107" s="39"/>
      <c r="V107" s="39"/>
      <c r="X107" s="39"/>
      <c r="Z107" s="39"/>
      <c r="AB107" s="39"/>
      <c r="AC107" s="39"/>
      <c r="AD107" s="39"/>
    </row>
    <row r="108" spans="2:30" s="21" customFormat="1" ht="20.25" customHeight="1">
      <c r="B108" s="39"/>
      <c r="C108" s="39"/>
      <c r="D108" s="39"/>
      <c r="E108" s="109"/>
      <c r="F108" s="74"/>
      <c r="G108" s="74"/>
      <c r="H108" s="74"/>
      <c r="I108" s="39"/>
      <c r="J108" s="39"/>
      <c r="K108" s="39"/>
      <c r="L108" s="39"/>
      <c r="R108" s="39"/>
      <c r="S108" s="39"/>
      <c r="T108" s="39"/>
      <c r="V108" s="39"/>
      <c r="X108" s="39"/>
      <c r="Z108" s="39"/>
      <c r="AB108" s="39"/>
      <c r="AC108" s="39"/>
      <c r="AD108" s="39"/>
    </row>
    <row r="109" spans="2:30" s="21" customFormat="1" ht="20.25" customHeight="1">
      <c r="B109" s="39"/>
      <c r="C109" s="39"/>
      <c r="D109" s="39"/>
      <c r="E109" s="109"/>
      <c r="F109" s="74"/>
      <c r="G109" s="74"/>
      <c r="H109" s="74"/>
      <c r="I109" s="39"/>
      <c r="J109" s="39"/>
      <c r="K109" s="39"/>
      <c r="L109" s="39"/>
      <c r="R109" s="39"/>
      <c r="S109" s="39"/>
      <c r="T109" s="39"/>
      <c r="V109" s="39"/>
      <c r="X109" s="39"/>
      <c r="Z109" s="39"/>
      <c r="AB109" s="39"/>
      <c r="AC109" s="39"/>
      <c r="AD109" s="39"/>
    </row>
    <row r="110" spans="2:30" s="21" customFormat="1" ht="20.25" customHeight="1">
      <c r="B110" s="39"/>
      <c r="C110" s="39"/>
      <c r="D110" s="39"/>
      <c r="E110" s="109"/>
      <c r="F110" s="74"/>
      <c r="G110" s="74"/>
      <c r="H110" s="74"/>
      <c r="I110" s="39"/>
      <c r="J110" s="39"/>
      <c r="K110" s="39"/>
      <c r="L110" s="39"/>
      <c r="R110" s="39"/>
      <c r="S110" s="39"/>
      <c r="T110" s="39"/>
      <c r="V110" s="39"/>
      <c r="X110" s="39"/>
      <c r="Z110" s="39"/>
      <c r="AB110" s="39"/>
      <c r="AC110" s="39"/>
      <c r="AD110" s="39"/>
    </row>
    <row r="111" spans="2:30" s="21" customFormat="1" ht="20.25" customHeight="1">
      <c r="B111" s="39"/>
      <c r="C111" s="39"/>
      <c r="D111" s="39"/>
      <c r="E111" s="109"/>
      <c r="F111" s="74"/>
      <c r="G111" s="74"/>
      <c r="H111" s="74"/>
      <c r="I111" s="39"/>
      <c r="J111" s="39"/>
      <c r="K111" s="39"/>
      <c r="L111" s="39"/>
      <c r="R111" s="39"/>
      <c r="S111" s="39"/>
      <c r="T111" s="39"/>
      <c r="V111" s="39"/>
      <c r="X111" s="39"/>
      <c r="Z111" s="39"/>
      <c r="AB111" s="39"/>
      <c r="AC111" s="39"/>
      <c r="AD111" s="39"/>
    </row>
    <row r="112" spans="2:30" s="21" customFormat="1" ht="20.25" customHeight="1">
      <c r="B112" s="39"/>
      <c r="C112" s="39"/>
      <c r="D112" s="39"/>
      <c r="E112" s="109"/>
      <c r="F112" s="74"/>
      <c r="G112" s="74"/>
      <c r="H112" s="74"/>
      <c r="I112" s="39"/>
      <c r="J112" s="39"/>
      <c r="K112" s="39"/>
      <c r="L112" s="39"/>
      <c r="R112" s="39"/>
      <c r="S112" s="39"/>
      <c r="T112" s="39"/>
      <c r="V112" s="39"/>
      <c r="X112" s="39"/>
      <c r="Z112" s="39"/>
      <c r="AB112" s="39"/>
      <c r="AC112" s="39"/>
      <c r="AD112" s="39"/>
    </row>
    <row r="113" spans="2:30" s="21" customFormat="1" ht="20.25" customHeight="1">
      <c r="B113" s="39"/>
      <c r="C113" s="39"/>
      <c r="D113" s="39"/>
      <c r="E113" s="109"/>
      <c r="F113" s="74"/>
      <c r="G113" s="74"/>
      <c r="H113" s="74"/>
      <c r="I113" s="39"/>
      <c r="J113" s="39"/>
      <c r="K113" s="39"/>
      <c r="L113" s="39"/>
      <c r="R113" s="39"/>
      <c r="S113" s="39"/>
      <c r="T113" s="39"/>
      <c r="V113" s="39"/>
      <c r="X113" s="39"/>
      <c r="Z113" s="39"/>
      <c r="AB113" s="39"/>
      <c r="AC113" s="39"/>
      <c r="AD113" s="39"/>
    </row>
    <row r="114" spans="2:30" s="21" customFormat="1" ht="20.25" customHeight="1">
      <c r="B114" s="39"/>
      <c r="C114" s="39"/>
      <c r="D114" s="39"/>
      <c r="E114" s="109"/>
      <c r="F114" s="74"/>
      <c r="G114" s="74"/>
      <c r="H114" s="74"/>
      <c r="I114" s="39"/>
      <c r="J114" s="39"/>
      <c r="K114" s="39"/>
      <c r="L114" s="39"/>
      <c r="R114" s="39"/>
      <c r="S114" s="39"/>
      <c r="T114" s="39"/>
      <c r="V114" s="39"/>
      <c r="X114" s="39"/>
      <c r="Z114" s="39"/>
      <c r="AB114" s="39"/>
      <c r="AC114" s="39"/>
      <c r="AD114" s="39"/>
    </row>
    <row r="115" spans="2:30" s="21" customFormat="1" ht="20.25" customHeight="1">
      <c r="B115" s="39"/>
      <c r="C115" s="39"/>
      <c r="D115" s="39"/>
      <c r="E115" s="109"/>
      <c r="F115" s="74"/>
      <c r="G115" s="74"/>
      <c r="H115" s="74"/>
      <c r="I115" s="39"/>
      <c r="J115" s="39"/>
      <c r="K115" s="39"/>
      <c r="L115" s="39"/>
      <c r="R115" s="39"/>
      <c r="S115" s="39"/>
      <c r="T115" s="39"/>
      <c r="V115" s="39"/>
      <c r="X115" s="39"/>
      <c r="Z115" s="39"/>
      <c r="AB115" s="39"/>
      <c r="AC115" s="39"/>
      <c r="AD115" s="39"/>
    </row>
    <row r="116" spans="2:30" s="21" customFormat="1" ht="20.25" customHeight="1">
      <c r="B116" s="39"/>
      <c r="C116" s="39"/>
      <c r="D116" s="39"/>
      <c r="E116" s="109"/>
      <c r="F116" s="74"/>
      <c r="G116" s="74"/>
      <c r="H116" s="74"/>
      <c r="I116" s="39"/>
      <c r="J116" s="39"/>
      <c r="K116" s="39"/>
      <c r="L116" s="39"/>
      <c r="R116" s="39"/>
      <c r="S116" s="39"/>
      <c r="T116" s="39"/>
      <c r="V116" s="39"/>
      <c r="X116" s="39"/>
      <c r="Z116" s="39"/>
      <c r="AB116" s="39"/>
      <c r="AC116" s="39"/>
      <c r="AD116" s="39"/>
    </row>
    <row r="117" spans="2:30" s="21" customFormat="1" ht="20.25" customHeight="1">
      <c r="B117" s="39"/>
      <c r="C117" s="39"/>
      <c r="D117" s="39"/>
      <c r="E117" s="109"/>
      <c r="F117" s="74"/>
      <c r="G117" s="74"/>
      <c r="H117" s="74"/>
      <c r="I117" s="39"/>
      <c r="J117" s="39"/>
      <c r="K117" s="39"/>
      <c r="L117" s="39"/>
      <c r="R117" s="39"/>
      <c r="S117" s="39"/>
      <c r="T117" s="39"/>
      <c r="V117" s="39"/>
      <c r="X117" s="39"/>
      <c r="Z117" s="39"/>
      <c r="AB117" s="39"/>
      <c r="AC117" s="39"/>
      <c r="AD117" s="39"/>
    </row>
    <row r="118" spans="2:30" s="21" customFormat="1" ht="20.25" customHeight="1">
      <c r="B118" s="39"/>
      <c r="C118" s="39"/>
      <c r="D118" s="39"/>
      <c r="E118" s="109"/>
      <c r="F118" s="74"/>
      <c r="G118" s="74"/>
      <c r="H118" s="74"/>
      <c r="I118" s="39"/>
      <c r="J118" s="39"/>
      <c r="K118" s="39"/>
      <c r="L118" s="39"/>
      <c r="R118" s="39"/>
      <c r="S118" s="39"/>
      <c r="T118" s="39"/>
      <c r="V118" s="39"/>
      <c r="X118" s="39"/>
      <c r="Z118" s="39"/>
      <c r="AB118" s="39"/>
      <c r="AC118" s="39"/>
      <c r="AD118" s="39"/>
    </row>
    <row r="119" spans="2:30" s="21" customFormat="1" ht="20.25" customHeight="1">
      <c r="B119" s="39"/>
      <c r="C119" s="39"/>
      <c r="D119" s="39"/>
      <c r="E119" s="109"/>
      <c r="F119" s="74"/>
      <c r="G119" s="74"/>
      <c r="H119" s="74"/>
      <c r="I119" s="39"/>
      <c r="J119" s="39"/>
      <c r="K119" s="39"/>
      <c r="L119" s="39"/>
      <c r="R119" s="39"/>
      <c r="S119" s="39"/>
      <c r="T119" s="39"/>
      <c r="V119" s="39"/>
      <c r="X119" s="39"/>
      <c r="Z119" s="39"/>
      <c r="AB119" s="39"/>
      <c r="AC119" s="39"/>
      <c r="AD119" s="39"/>
    </row>
    <row r="120" spans="2:30" s="21" customFormat="1" ht="20.25" customHeight="1">
      <c r="B120" s="39"/>
      <c r="C120" s="39"/>
      <c r="D120" s="39"/>
      <c r="E120" s="109"/>
      <c r="F120" s="74"/>
      <c r="G120" s="74"/>
      <c r="H120" s="74"/>
      <c r="I120" s="39"/>
      <c r="J120" s="39"/>
      <c r="K120" s="39"/>
      <c r="L120" s="39"/>
      <c r="R120" s="39"/>
      <c r="S120" s="39"/>
      <c r="T120" s="39"/>
      <c r="V120" s="39"/>
      <c r="X120" s="39"/>
      <c r="Z120" s="39"/>
      <c r="AB120" s="39"/>
      <c r="AC120" s="39"/>
      <c r="AD120" s="39"/>
    </row>
    <row r="121" spans="2:30" s="21" customFormat="1" ht="20.25" customHeight="1">
      <c r="B121" s="39"/>
      <c r="C121" s="39"/>
      <c r="D121" s="39"/>
      <c r="E121" s="109"/>
      <c r="F121" s="74"/>
      <c r="G121" s="74"/>
      <c r="H121" s="74"/>
      <c r="I121" s="39"/>
      <c r="J121" s="39"/>
      <c r="K121" s="39"/>
      <c r="L121" s="39"/>
      <c r="R121" s="39"/>
      <c r="S121" s="39"/>
      <c r="T121" s="39"/>
      <c r="V121" s="39"/>
      <c r="X121" s="39"/>
      <c r="Z121" s="39"/>
      <c r="AB121" s="39"/>
      <c r="AC121" s="39"/>
      <c r="AD121" s="39"/>
    </row>
    <row r="122" spans="2:30" s="21" customFormat="1" ht="20.25" customHeight="1">
      <c r="B122" s="39"/>
      <c r="C122" s="39"/>
      <c r="D122" s="39"/>
      <c r="E122" s="109"/>
      <c r="F122" s="74"/>
      <c r="G122" s="74"/>
      <c r="H122" s="74"/>
      <c r="I122" s="39"/>
      <c r="J122" s="39"/>
      <c r="K122" s="39"/>
      <c r="L122" s="39"/>
      <c r="R122" s="39"/>
      <c r="S122" s="39"/>
      <c r="T122" s="39"/>
      <c r="V122" s="39"/>
      <c r="X122" s="39"/>
      <c r="Z122" s="39"/>
      <c r="AB122" s="39"/>
      <c r="AC122" s="39"/>
      <c r="AD122" s="39"/>
    </row>
    <row r="123" spans="2:30" s="21" customFormat="1" ht="20.25" customHeight="1">
      <c r="B123" s="39"/>
      <c r="C123" s="39"/>
      <c r="D123" s="39"/>
      <c r="E123" s="109"/>
      <c r="F123" s="74"/>
      <c r="G123" s="74"/>
      <c r="H123" s="74"/>
      <c r="I123" s="39"/>
      <c r="J123" s="39"/>
      <c r="K123" s="39"/>
      <c r="L123" s="39"/>
      <c r="R123" s="39"/>
      <c r="S123" s="39"/>
      <c r="T123" s="39"/>
      <c r="V123" s="39"/>
      <c r="X123" s="39"/>
      <c r="Z123" s="39"/>
      <c r="AB123" s="39"/>
      <c r="AC123" s="39"/>
      <c r="AD123" s="39"/>
    </row>
    <row r="124" spans="2:30" s="21" customFormat="1" ht="20.25" customHeight="1">
      <c r="B124" s="39"/>
      <c r="C124" s="39"/>
      <c r="D124" s="39"/>
      <c r="E124" s="109"/>
      <c r="F124" s="74"/>
      <c r="G124" s="74"/>
      <c r="H124" s="74"/>
      <c r="I124" s="39"/>
      <c r="J124" s="39"/>
      <c r="K124" s="39"/>
      <c r="L124" s="39"/>
      <c r="R124" s="39"/>
      <c r="S124" s="39"/>
      <c r="T124" s="39"/>
      <c r="V124" s="39"/>
      <c r="X124" s="39"/>
      <c r="Z124" s="39"/>
      <c r="AB124" s="39"/>
      <c r="AC124" s="39"/>
      <c r="AD124" s="39"/>
    </row>
    <row r="125" spans="2:30" s="21" customFormat="1" ht="20.25" customHeight="1">
      <c r="B125" s="39"/>
      <c r="C125" s="39"/>
      <c r="D125" s="39"/>
      <c r="E125" s="109"/>
      <c r="F125" s="74"/>
      <c r="G125" s="74"/>
      <c r="H125" s="74"/>
      <c r="I125" s="39"/>
      <c r="J125" s="39"/>
      <c r="K125" s="39"/>
      <c r="L125" s="39"/>
      <c r="R125" s="39"/>
      <c r="S125" s="39"/>
      <c r="T125" s="39"/>
      <c r="V125" s="39"/>
      <c r="X125" s="39"/>
      <c r="Z125" s="39"/>
      <c r="AB125" s="39"/>
      <c r="AC125" s="39"/>
      <c r="AD125" s="39"/>
    </row>
    <row r="126" spans="2:30" s="21" customFormat="1" ht="20.25" customHeight="1">
      <c r="B126" s="39"/>
      <c r="C126" s="39"/>
      <c r="D126" s="39"/>
      <c r="E126" s="109"/>
      <c r="F126" s="74"/>
      <c r="G126" s="74"/>
      <c r="H126" s="74"/>
      <c r="I126" s="39"/>
      <c r="J126" s="39"/>
      <c r="K126" s="39"/>
      <c r="L126" s="39"/>
      <c r="R126" s="39"/>
      <c r="S126" s="39"/>
      <c r="T126" s="39"/>
      <c r="V126" s="39"/>
      <c r="X126" s="39"/>
      <c r="Z126" s="39"/>
      <c r="AB126" s="39"/>
      <c r="AC126" s="39"/>
      <c r="AD126" s="39"/>
    </row>
    <row r="127" spans="2:30" s="21" customFormat="1" ht="20.25" customHeight="1">
      <c r="B127" s="39"/>
      <c r="C127" s="39"/>
      <c r="D127" s="39"/>
      <c r="E127" s="109"/>
      <c r="F127" s="74"/>
      <c r="G127" s="74"/>
      <c r="H127" s="74"/>
      <c r="I127" s="39"/>
      <c r="J127" s="39"/>
      <c r="K127" s="39"/>
      <c r="L127" s="39"/>
      <c r="R127" s="39"/>
      <c r="S127" s="39"/>
      <c r="T127" s="39"/>
      <c r="V127" s="39"/>
      <c r="X127" s="39"/>
      <c r="Z127" s="39"/>
      <c r="AB127" s="39"/>
      <c r="AC127" s="39"/>
      <c r="AD127" s="39"/>
    </row>
    <row r="128" spans="2:30" s="21" customFormat="1" ht="20.25" customHeight="1">
      <c r="B128" s="39"/>
      <c r="C128" s="39"/>
      <c r="D128" s="39"/>
      <c r="E128" s="109"/>
      <c r="F128" s="74"/>
      <c r="G128" s="74"/>
      <c r="H128" s="74"/>
      <c r="I128" s="39"/>
      <c r="J128" s="39"/>
      <c r="K128" s="39"/>
      <c r="L128" s="39"/>
      <c r="R128" s="39"/>
      <c r="S128" s="39"/>
      <c r="T128" s="39"/>
      <c r="V128" s="39"/>
      <c r="X128" s="39"/>
      <c r="Z128" s="39"/>
      <c r="AB128" s="39"/>
      <c r="AC128" s="39"/>
      <c r="AD128" s="39"/>
    </row>
    <row r="129" spans="2:30" s="21" customFormat="1" ht="20.25" customHeight="1">
      <c r="B129" s="39"/>
      <c r="C129" s="39"/>
      <c r="D129" s="39"/>
      <c r="E129" s="109"/>
      <c r="F129" s="74"/>
      <c r="G129" s="74"/>
      <c r="H129" s="74"/>
      <c r="I129" s="39"/>
      <c r="J129" s="39"/>
      <c r="K129" s="39"/>
      <c r="L129" s="39"/>
      <c r="R129" s="39"/>
      <c r="S129" s="39"/>
      <c r="T129" s="39"/>
      <c r="V129" s="39"/>
      <c r="X129" s="39"/>
      <c r="Z129" s="39"/>
      <c r="AB129" s="39"/>
      <c r="AC129" s="39"/>
      <c r="AD129" s="39"/>
    </row>
    <row r="130" spans="2:30" s="21" customFormat="1" ht="20.25" customHeight="1">
      <c r="B130" s="39"/>
      <c r="C130" s="39"/>
      <c r="D130" s="39"/>
      <c r="E130" s="109"/>
      <c r="F130" s="74"/>
      <c r="G130" s="74"/>
      <c r="H130" s="74"/>
      <c r="I130" s="39"/>
      <c r="J130" s="39"/>
      <c r="K130" s="39"/>
      <c r="L130" s="39"/>
      <c r="R130" s="39"/>
      <c r="S130" s="39"/>
      <c r="T130" s="39"/>
      <c r="V130" s="39"/>
      <c r="X130" s="39"/>
      <c r="Z130" s="39"/>
      <c r="AB130" s="39"/>
      <c r="AC130" s="39"/>
      <c r="AD130" s="39"/>
    </row>
    <row r="131" spans="2:30" s="21" customFormat="1" ht="20.25" customHeight="1">
      <c r="B131" s="39"/>
      <c r="C131" s="39"/>
      <c r="D131" s="39"/>
      <c r="E131" s="109"/>
      <c r="F131" s="74"/>
      <c r="G131" s="74"/>
      <c r="H131" s="74"/>
      <c r="I131" s="39"/>
      <c r="J131" s="39"/>
      <c r="K131" s="39"/>
      <c r="L131" s="39"/>
      <c r="R131" s="39"/>
      <c r="S131" s="39"/>
      <c r="T131" s="39"/>
      <c r="V131" s="39"/>
      <c r="X131" s="39"/>
      <c r="Z131" s="39"/>
      <c r="AB131" s="39"/>
      <c r="AC131" s="39"/>
      <c r="AD131" s="39"/>
    </row>
    <row r="132" spans="2:30" s="21" customFormat="1" ht="20.25" customHeight="1">
      <c r="B132" s="39"/>
      <c r="C132" s="39"/>
      <c r="D132" s="39"/>
      <c r="E132" s="109"/>
      <c r="F132" s="74"/>
      <c r="G132" s="74"/>
      <c r="H132" s="74"/>
      <c r="I132" s="39"/>
      <c r="J132" s="39"/>
      <c r="K132" s="39"/>
      <c r="L132" s="39"/>
      <c r="R132" s="39"/>
      <c r="S132" s="39"/>
      <c r="T132" s="39"/>
      <c r="V132" s="39"/>
      <c r="X132" s="39"/>
      <c r="Z132" s="39"/>
      <c r="AB132" s="39"/>
      <c r="AC132" s="39"/>
      <c r="AD132" s="39"/>
    </row>
    <row r="133" spans="2:30" s="21" customFormat="1" ht="20.25" customHeight="1">
      <c r="B133" s="39"/>
      <c r="C133" s="39"/>
      <c r="D133" s="39"/>
      <c r="E133" s="109"/>
      <c r="F133" s="74"/>
      <c r="G133" s="74"/>
      <c r="H133" s="74"/>
      <c r="I133" s="39"/>
      <c r="J133" s="39"/>
      <c r="K133" s="39"/>
      <c r="L133" s="39"/>
      <c r="R133" s="39"/>
      <c r="S133" s="39"/>
      <c r="T133" s="39"/>
      <c r="V133" s="39"/>
      <c r="X133" s="39"/>
      <c r="Z133" s="39"/>
      <c r="AB133" s="39"/>
      <c r="AC133" s="39"/>
      <c r="AD133" s="39"/>
    </row>
    <row r="134" spans="2:30" s="21" customFormat="1" ht="20.25" customHeight="1">
      <c r="B134" s="39"/>
      <c r="C134" s="39"/>
      <c r="D134" s="39"/>
      <c r="E134" s="109"/>
      <c r="F134" s="74"/>
      <c r="G134" s="74"/>
      <c r="H134" s="74"/>
      <c r="I134" s="39"/>
      <c r="J134" s="39"/>
      <c r="K134" s="39"/>
      <c r="L134" s="39"/>
      <c r="R134" s="39"/>
      <c r="S134" s="39"/>
      <c r="T134" s="39"/>
      <c r="V134" s="39"/>
      <c r="X134" s="39"/>
      <c r="Z134" s="39"/>
      <c r="AB134" s="39"/>
      <c r="AC134" s="39"/>
      <c r="AD134" s="39"/>
    </row>
    <row r="135" spans="2:30" s="21" customFormat="1" ht="20.25" customHeight="1">
      <c r="B135" s="39"/>
      <c r="C135" s="39"/>
      <c r="D135" s="39"/>
      <c r="E135" s="109"/>
      <c r="F135" s="74"/>
      <c r="G135" s="74"/>
      <c r="H135" s="74"/>
      <c r="I135" s="39"/>
      <c r="J135" s="39"/>
      <c r="K135" s="39"/>
      <c r="L135" s="39"/>
      <c r="R135" s="39"/>
      <c r="S135" s="39"/>
      <c r="T135" s="39"/>
      <c r="V135" s="39"/>
      <c r="X135" s="39"/>
      <c r="Z135" s="39"/>
      <c r="AB135" s="39"/>
      <c r="AC135" s="39"/>
      <c r="AD135" s="39"/>
    </row>
    <row r="136" spans="2:30" s="21" customFormat="1" ht="20.25" customHeight="1">
      <c r="B136" s="39"/>
      <c r="C136" s="39"/>
      <c r="D136" s="39"/>
      <c r="E136" s="109"/>
      <c r="F136" s="74"/>
      <c r="G136" s="74"/>
      <c r="H136" s="74"/>
      <c r="I136" s="39"/>
      <c r="J136" s="39"/>
      <c r="K136" s="39"/>
      <c r="L136" s="39"/>
      <c r="R136" s="39"/>
      <c r="S136" s="39"/>
      <c r="T136" s="39"/>
      <c r="V136" s="39"/>
      <c r="X136" s="39"/>
      <c r="Z136" s="39"/>
      <c r="AB136" s="39"/>
      <c r="AC136" s="39"/>
      <c r="AD136" s="39"/>
    </row>
    <row r="137" spans="2:30" s="21" customFormat="1" ht="20.25" customHeight="1">
      <c r="B137" s="39"/>
      <c r="C137" s="39"/>
      <c r="D137" s="39"/>
      <c r="E137" s="109"/>
      <c r="F137" s="74"/>
      <c r="G137" s="74"/>
      <c r="H137" s="74"/>
      <c r="I137" s="39"/>
      <c r="J137" s="39"/>
      <c r="K137" s="39"/>
      <c r="L137" s="39"/>
      <c r="R137" s="39"/>
      <c r="S137" s="39"/>
      <c r="T137" s="39"/>
      <c r="V137" s="39"/>
      <c r="X137" s="39"/>
      <c r="Z137" s="39"/>
      <c r="AB137" s="39"/>
      <c r="AC137" s="39"/>
      <c r="AD137" s="39"/>
    </row>
    <row r="138" spans="2:30" s="21" customFormat="1" ht="20.25" customHeight="1">
      <c r="B138" s="39"/>
      <c r="C138" s="39"/>
      <c r="D138" s="39"/>
      <c r="E138" s="109"/>
      <c r="F138" s="74"/>
      <c r="G138" s="74"/>
      <c r="H138" s="74"/>
      <c r="I138" s="39"/>
      <c r="J138" s="39"/>
      <c r="K138" s="39"/>
      <c r="L138" s="39"/>
      <c r="R138" s="39"/>
      <c r="S138" s="39"/>
      <c r="T138" s="39"/>
      <c r="V138" s="39"/>
      <c r="X138" s="39"/>
      <c r="Z138" s="39"/>
      <c r="AB138" s="39"/>
      <c r="AC138" s="39"/>
      <c r="AD138" s="39"/>
    </row>
    <row r="139" spans="2:30" s="21" customFormat="1" ht="20.25" customHeight="1">
      <c r="B139" s="39"/>
      <c r="C139" s="39"/>
      <c r="D139" s="39"/>
      <c r="E139" s="109"/>
      <c r="F139" s="74"/>
      <c r="G139" s="74"/>
      <c r="H139" s="74"/>
      <c r="I139" s="39"/>
      <c r="J139" s="39"/>
      <c r="K139" s="39"/>
      <c r="L139" s="39"/>
      <c r="R139" s="39"/>
      <c r="S139" s="39"/>
      <c r="T139" s="39"/>
      <c r="V139" s="39"/>
      <c r="X139" s="39"/>
      <c r="Z139" s="39"/>
      <c r="AB139" s="39"/>
      <c r="AC139" s="39"/>
      <c r="AD139" s="39"/>
    </row>
    <row r="140" spans="2:30" s="21" customFormat="1" ht="20.25" customHeight="1">
      <c r="B140" s="39"/>
      <c r="C140" s="39"/>
      <c r="D140" s="39"/>
      <c r="E140" s="109"/>
      <c r="F140" s="74"/>
      <c r="G140" s="74"/>
      <c r="H140" s="74"/>
      <c r="I140" s="39"/>
      <c r="J140" s="39"/>
      <c r="K140" s="39"/>
      <c r="L140" s="39"/>
      <c r="R140" s="39"/>
      <c r="S140" s="39"/>
      <c r="T140" s="39"/>
      <c r="V140" s="39"/>
      <c r="X140" s="39"/>
      <c r="Z140" s="39"/>
      <c r="AB140" s="39"/>
      <c r="AC140" s="39"/>
      <c r="AD140" s="39"/>
    </row>
    <row r="141" spans="2:30" s="21" customFormat="1" ht="20.25" customHeight="1">
      <c r="B141" s="39"/>
      <c r="C141" s="39"/>
      <c r="D141" s="39"/>
      <c r="E141" s="109"/>
      <c r="F141" s="74"/>
      <c r="G141" s="74"/>
      <c r="H141" s="74"/>
      <c r="I141" s="39"/>
      <c r="J141" s="39"/>
      <c r="K141" s="39"/>
      <c r="L141" s="39"/>
      <c r="R141" s="39"/>
      <c r="S141" s="39"/>
      <c r="T141" s="39"/>
      <c r="V141" s="39"/>
      <c r="X141" s="39"/>
      <c r="Z141" s="39"/>
      <c r="AB141" s="39"/>
      <c r="AC141" s="39"/>
      <c r="AD141" s="39"/>
    </row>
    <row r="142" spans="2:30" s="21" customFormat="1" ht="20.25" customHeight="1">
      <c r="B142" s="39"/>
      <c r="C142" s="39"/>
      <c r="D142" s="39"/>
      <c r="E142" s="109"/>
      <c r="F142" s="74"/>
      <c r="G142" s="74"/>
      <c r="H142" s="74"/>
      <c r="I142" s="39"/>
      <c r="J142" s="39"/>
      <c r="K142" s="39"/>
      <c r="L142" s="39"/>
      <c r="R142" s="39"/>
      <c r="S142" s="39"/>
      <c r="T142" s="39"/>
      <c r="V142" s="39"/>
      <c r="X142" s="39"/>
      <c r="Z142" s="39"/>
      <c r="AB142" s="39"/>
      <c r="AC142" s="39"/>
      <c r="AD142" s="39"/>
    </row>
    <row r="143" spans="2:30" s="21" customFormat="1" ht="20.25" customHeight="1">
      <c r="B143" s="39"/>
      <c r="C143" s="39"/>
      <c r="D143" s="39"/>
      <c r="E143" s="109"/>
      <c r="F143" s="74"/>
      <c r="G143" s="74"/>
      <c r="H143" s="74"/>
      <c r="I143" s="39"/>
      <c r="J143" s="39"/>
      <c r="K143" s="39"/>
      <c r="L143" s="39"/>
      <c r="R143" s="39"/>
      <c r="S143" s="39"/>
      <c r="T143" s="39"/>
      <c r="V143" s="39"/>
      <c r="X143" s="39"/>
      <c r="Z143" s="39"/>
      <c r="AB143" s="39"/>
      <c r="AC143" s="39"/>
      <c r="AD143" s="39"/>
    </row>
    <row r="144" spans="2:30" s="21" customFormat="1" ht="20.25" customHeight="1">
      <c r="B144" s="39"/>
      <c r="C144" s="39"/>
      <c r="D144" s="39"/>
      <c r="E144" s="109"/>
      <c r="F144" s="74"/>
      <c r="G144" s="74"/>
      <c r="H144" s="74"/>
      <c r="I144" s="39"/>
      <c r="J144" s="39"/>
      <c r="K144" s="39"/>
      <c r="L144" s="39"/>
      <c r="R144" s="39"/>
      <c r="S144" s="39"/>
      <c r="T144" s="39"/>
      <c r="V144" s="39"/>
      <c r="X144" s="39"/>
      <c r="Z144" s="39"/>
      <c r="AB144" s="39"/>
      <c r="AC144" s="39"/>
      <c r="AD144" s="39"/>
    </row>
    <row r="145" spans="2:30" s="21" customFormat="1" ht="20.25" customHeight="1">
      <c r="B145" s="39"/>
      <c r="C145" s="39"/>
      <c r="D145" s="39"/>
      <c r="E145" s="109"/>
      <c r="F145" s="74"/>
      <c r="G145" s="74"/>
      <c r="H145" s="74"/>
      <c r="I145" s="39"/>
      <c r="J145" s="39"/>
      <c r="K145" s="39"/>
      <c r="L145" s="39"/>
      <c r="R145" s="39"/>
      <c r="S145" s="39"/>
      <c r="T145" s="39"/>
      <c r="V145" s="39"/>
      <c r="X145" s="39"/>
      <c r="Z145" s="39"/>
      <c r="AB145" s="39"/>
      <c r="AC145" s="39"/>
      <c r="AD145" s="39"/>
    </row>
    <row r="146" spans="2:30" s="21" customFormat="1" ht="20.25" customHeight="1">
      <c r="B146" s="39"/>
      <c r="C146" s="39"/>
      <c r="D146" s="39"/>
      <c r="E146" s="109"/>
      <c r="F146" s="74"/>
      <c r="G146" s="74"/>
      <c r="H146" s="74"/>
      <c r="I146" s="39"/>
      <c r="J146" s="39"/>
      <c r="K146" s="39"/>
      <c r="L146" s="39"/>
      <c r="R146" s="39"/>
      <c r="S146" s="39"/>
      <c r="T146" s="39"/>
      <c r="V146" s="39"/>
      <c r="X146" s="39"/>
      <c r="Z146" s="39"/>
      <c r="AB146" s="39"/>
      <c r="AC146" s="39"/>
      <c r="AD146" s="39"/>
    </row>
    <row r="147" spans="2:30" s="21" customFormat="1" ht="20.25" customHeight="1">
      <c r="B147" s="39"/>
      <c r="C147" s="39"/>
      <c r="D147" s="39"/>
      <c r="E147" s="109"/>
      <c r="F147" s="74"/>
      <c r="G147" s="74"/>
      <c r="H147" s="74"/>
      <c r="I147" s="39"/>
      <c r="J147" s="39"/>
      <c r="K147" s="39"/>
      <c r="L147" s="39"/>
      <c r="R147" s="39"/>
      <c r="S147" s="39"/>
      <c r="T147" s="39"/>
      <c r="V147" s="39"/>
      <c r="X147" s="39"/>
      <c r="Z147" s="39"/>
      <c r="AB147" s="39"/>
      <c r="AC147" s="39"/>
      <c r="AD147" s="39"/>
    </row>
    <row r="148" spans="2:30" s="21" customFormat="1" ht="20.25" customHeight="1">
      <c r="B148" s="39"/>
      <c r="C148" s="39"/>
      <c r="D148" s="39"/>
      <c r="E148" s="109"/>
      <c r="F148" s="74"/>
      <c r="G148" s="74"/>
      <c r="H148" s="74"/>
      <c r="I148" s="39"/>
      <c r="J148" s="39"/>
      <c r="K148" s="39"/>
      <c r="L148" s="39"/>
      <c r="R148" s="39"/>
      <c r="S148" s="39"/>
      <c r="T148" s="39"/>
      <c r="V148" s="39"/>
      <c r="X148" s="39"/>
      <c r="Z148" s="39"/>
      <c r="AB148" s="39"/>
      <c r="AC148" s="39"/>
      <c r="AD148" s="39"/>
    </row>
    <row r="149" spans="2:30" s="21" customFormat="1" ht="20.25" customHeight="1">
      <c r="B149" s="39"/>
      <c r="C149" s="39"/>
      <c r="D149" s="39"/>
      <c r="E149" s="109"/>
      <c r="F149" s="74"/>
      <c r="G149" s="74"/>
      <c r="H149" s="74"/>
      <c r="I149" s="39"/>
      <c r="J149" s="39"/>
      <c r="K149" s="39"/>
      <c r="L149" s="39"/>
      <c r="R149" s="39"/>
      <c r="S149" s="39"/>
      <c r="T149" s="39"/>
      <c r="V149" s="39"/>
      <c r="X149" s="39"/>
      <c r="Z149" s="39"/>
      <c r="AB149" s="39"/>
      <c r="AC149" s="39"/>
      <c r="AD149" s="39"/>
    </row>
    <row r="150" spans="2:30" s="21" customFormat="1" ht="20.25" customHeight="1">
      <c r="B150" s="39"/>
      <c r="C150" s="39"/>
      <c r="D150" s="39"/>
      <c r="E150" s="109"/>
      <c r="F150" s="74"/>
      <c r="G150" s="74"/>
      <c r="H150" s="74"/>
      <c r="I150" s="39"/>
      <c r="J150" s="39"/>
      <c r="K150" s="39"/>
      <c r="L150" s="39"/>
      <c r="R150" s="39"/>
      <c r="S150" s="39"/>
      <c r="T150" s="39"/>
      <c r="V150" s="39"/>
      <c r="X150" s="39"/>
      <c r="Z150" s="39"/>
      <c r="AB150" s="39"/>
      <c r="AC150" s="39"/>
      <c r="AD150" s="39"/>
    </row>
    <row r="151" spans="2:30" s="21" customFormat="1" ht="20.25" customHeight="1">
      <c r="B151" s="39"/>
      <c r="C151" s="39"/>
      <c r="D151" s="39"/>
      <c r="E151" s="109"/>
      <c r="F151" s="74"/>
      <c r="G151" s="74"/>
      <c r="H151" s="74"/>
      <c r="I151" s="39"/>
      <c r="J151" s="39"/>
      <c r="K151" s="39"/>
      <c r="L151" s="39"/>
      <c r="R151" s="39"/>
      <c r="S151" s="39"/>
      <c r="T151" s="39"/>
      <c r="V151" s="39"/>
      <c r="X151" s="39"/>
      <c r="Z151" s="39"/>
      <c r="AB151" s="39"/>
      <c r="AC151" s="39"/>
      <c r="AD151" s="39"/>
    </row>
    <row r="152" spans="2:30" s="21" customFormat="1" ht="20.25" customHeight="1">
      <c r="B152" s="39"/>
      <c r="C152" s="39"/>
      <c r="D152" s="39"/>
      <c r="E152" s="109"/>
      <c r="F152" s="74"/>
      <c r="G152" s="74"/>
      <c r="H152" s="74"/>
      <c r="I152" s="39"/>
      <c r="J152" s="39"/>
      <c r="K152" s="39"/>
      <c r="L152" s="39"/>
      <c r="R152" s="39"/>
      <c r="S152" s="39"/>
      <c r="T152" s="39"/>
      <c r="V152" s="39"/>
      <c r="X152" s="39"/>
      <c r="Z152" s="39"/>
      <c r="AB152" s="39"/>
      <c r="AC152" s="39"/>
      <c r="AD152" s="39"/>
    </row>
    <row r="153" spans="2:30" s="21" customFormat="1" ht="20.25" customHeight="1">
      <c r="B153" s="39"/>
      <c r="C153" s="39"/>
      <c r="D153" s="39"/>
      <c r="E153" s="109"/>
      <c r="F153" s="74"/>
      <c r="G153" s="74"/>
      <c r="H153" s="74"/>
      <c r="I153" s="39"/>
      <c r="J153" s="39"/>
      <c r="K153" s="39"/>
      <c r="L153" s="39"/>
      <c r="R153" s="39"/>
      <c r="S153" s="39"/>
      <c r="T153" s="39"/>
      <c r="V153" s="39"/>
      <c r="X153" s="39"/>
      <c r="Z153" s="39"/>
      <c r="AB153" s="39"/>
      <c r="AC153" s="39"/>
      <c r="AD153" s="39"/>
    </row>
    <row r="154" spans="2:30" s="21" customFormat="1" ht="20.25" customHeight="1">
      <c r="B154" s="39"/>
      <c r="C154" s="39"/>
      <c r="D154" s="39"/>
      <c r="E154" s="109"/>
      <c r="F154" s="74"/>
      <c r="G154" s="74"/>
      <c r="H154" s="74"/>
      <c r="I154" s="39"/>
      <c r="J154" s="39"/>
      <c r="K154" s="39"/>
      <c r="L154" s="39"/>
      <c r="R154" s="39"/>
      <c r="S154" s="39"/>
      <c r="T154" s="39"/>
      <c r="V154" s="39"/>
      <c r="X154" s="39"/>
      <c r="Z154" s="39"/>
      <c r="AB154" s="39"/>
      <c r="AC154" s="39"/>
      <c r="AD154" s="39"/>
    </row>
    <row r="155" spans="2:30" s="21" customFormat="1" ht="20.25" customHeight="1">
      <c r="B155" s="39"/>
      <c r="C155" s="39"/>
      <c r="D155" s="39"/>
      <c r="E155" s="109"/>
      <c r="F155" s="74"/>
      <c r="G155" s="74"/>
      <c r="H155" s="74"/>
      <c r="I155" s="39"/>
      <c r="J155" s="39"/>
      <c r="K155" s="39"/>
      <c r="L155" s="39"/>
      <c r="R155" s="39"/>
      <c r="S155" s="39"/>
      <c r="T155" s="39"/>
      <c r="V155" s="39"/>
      <c r="X155" s="39"/>
      <c r="Z155" s="39"/>
      <c r="AB155" s="39"/>
      <c r="AC155" s="39"/>
      <c r="AD155" s="39"/>
    </row>
    <row r="156" spans="2:30" s="21" customFormat="1" ht="20.25" customHeight="1">
      <c r="B156" s="39"/>
      <c r="C156" s="39"/>
      <c r="D156" s="39"/>
      <c r="E156" s="109"/>
      <c r="F156" s="74"/>
      <c r="G156" s="74"/>
      <c r="H156" s="74"/>
      <c r="I156" s="39"/>
      <c r="J156" s="39"/>
      <c r="K156" s="39"/>
      <c r="L156" s="39"/>
      <c r="R156" s="39"/>
      <c r="S156" s="39"/>
      <c r="T156" s="39"/>
      <c r="V156" s="39"/>
      <c r="X156" s="39"/>
      <c r="Z156" s="39"/>
      <c r="AB156" s="39"/>
      <c r="AC156" s="39"/>
      <c r="AD156" s="39"/>
    </row>
    <row r="157" spans="2:30" s="21" customFormat="1" ht="20.25" customHeight="1">
      <c r="B157" s="39"/>
      <c r="C157" s="39"/>
      <c r="D157" s="39"/>
      <c r="E157" s="109"/>
      <c r="F157" s="74"/>
      <c r="G157" s="74"/>
      <c r="H157" s="74"/>
      <c r="I157" s="39"/>
      <c r="J157" s="39"/>
      <c r="K157" s="39"/>
      <c r="L157" s="39"/>
      <c r="R157" s="39"/>
      <c r="S157" s="39"/>
      <c r="T157" s="39"/>
      <c r="V157" s="39"/>
      <c r="X157" s="39"/>
      <c r="Z157" s="39"/>
      <c r="AB157" s="39"/>
      <c r="AC157" s="39"/>
      <c r="AD157" s="39"/>
    </row>
    <row r="158" spans="2:30" s="21" customFormat="1" ht="20.25" customHeight="1">
      <c r="B158" s="39"/>
      <c r="C158" s="39"/>
      <c r="D158" s="39"/>
      <c r="E158" s="109"/>
      <c r="F158" s="74"/>
      <c r="G158" s="74"/>
      <c r="H158" s="74"/>
      <c r="I158" s="39"/>
      <c r="J158" s="39"/>
      <c r="K158" s="39"/>
      <c r="L158" s="39"/>
      <c r="R158" s="39"/>
      <c r="S158" s="39"/>
      <c r="T158" s="39"/>
      <c r="V158" s="39"/>
      <c r="X158" s="39"/>
      <c r="Z158" s="39"/>
      <c r="AB158" s="39"/>
      <c r="AC158" s="39"/>
      <c r="AD158" s="39"/>
    </row>
    <row r="159" spans="2:30" s="21" customFormat="1" ht="20.25" customHeight="1">
      <c r="B159" s="39"/>
      <c r="C159" s="39"/>
      <c r="D159" s="39"/>
      <c r="E159" s="109"/>
      <c r="F159" s="74"/>
      <c r="G159" s="74"/>
      <c r="H159" s="74"/>
      <c r="I159" s="39"/>
      <c r="J159" s="39"/>
      <c r="K159" s="39"/>
      <c r="L159" s="39"/>
      <c r="R159" s="39"/>
      <c r="S159" s="39"/>
      <c r="T159" s="39"/>
      <c r="V159" s="39"/>
      <c r="X159" s="39"/>
      <c r="Z159" s="39"/>
      <c r="AB159" s="39"/>
      <c r="AC159" s="39"/>
      <c r="AD159" s="39"/>
    </row>
    <row r="160" spans="2:30" s="21" customFormat="1" ht="20.25" customHeight="1">
      <c r="B160" s="39"/>
      <c r="C160" s="39"/>
      <c r="D160" s="39"/>
      <c r="E160" s="109"/>
      <c r="F160" s="74"/>
      <c r="G160" s="74"/>
      <c r="H160" s="74"/>
      <c r="I160" s="39"/>
      <c r="J160" s="39"/>
      <c r="K160" s="39"/>
      <c r="L160" s="39"/>
      <c r="R160" s="39"/>
      <c r="S160" s="39"/>
      <c r="T160" s="39"/>
      <c r="V160" s="39"/>
      <c r="X160" s="39"/>
      <c r="Z160" s="39"/>
      <c r="AB160" s="39"/>
      <c r="AC160" s="39"/>
      <c r="AD160" s="39"/>
    </row>
    <row r="161" spans="2:30" s="21" customFormat="1" ht="20.25" customHeight="1">
      <c r="B161" s="39"/>
      <c r="C161" s="39"/>
      <c r="D161" s="39"/>
      <c r="E161" s="109"/>
      <c r="F161" s="74"/>
      <c r="G161" s="74"/>
      <c r="H161" s="74"/>
      <c r="I161" s="39"/>
      <c r="J161" s="39"/>
      <c r="K161" s="39"/>
      <c r="L161" s="39"/>
      <c r="R161" s="39"/>
      <c r="S161" s="39"/>
      <c r="T161" s="39"/>
      <c r="V161" s="39"/>
      <c r="X161" s="39"/>
      <c r="Z161" s="39"/>
      <c r="AB161" s="39"/>
      <c r="AC161" s="39"/>
      <c r="AD161" s="39"/>
    </row>
    <row r="162" spans="2:30" s="21" customFormat="1" ht="20.25" customHeight="1">
      <c r="B162" s="39"/>
      <c r="C162" s="39"/>
      <c r="D162" s="39"/>
      <c r="E162" s="109"/>
      <c r="F162" s="74"/>
      <c r="G162" s="74"/>
      <c r="H162" s="74"/>
      <c r="I162" s="39"/>
      <c r="J162" s="39"/>
      <c r="K162" s="39"/>
      <c r="L162" s="39"/>
      <c r="R162" s="39"/>
      <c r="S162" s="39"/>
      <c r="T162" s="39"/>
      <c r="V162" s="39"/>
      <c r="X162" s="39"/>
      <c r="Z162" s="39"/>
      <c r="AB162" s="39"/>
      <c r="AC162" s="39"/>
      <c r="AD162" s="39"/>
    </row>
    <row r="163" spans="2:30" s="21" customFormat="1" ht="20.25" customHeight="1">
      <c r="B163" s="39"/>
      <c r="C163" s="39"/>
      <c r="D163" s="39"/>
      <c r="E163" s="109"/>
      <c r="F163" s="74"/>
      <c r="G163" s="74"/>
      <c r="H163" s="74"/>
      <c r="I163" s="39"/>
      <c r="J163" s="39"/>
      <c r="K163" s="39"/>
      <c r="L163" s="39"/>
      <c r="R163" s="39"/>
      <c r="S163" s="39"/>
      <c r="T163" s="39"/>
      <c r="V163" s="39"/>
      <c r="X163" s="39"/>
      <c r="Z163" s="39"/>
      <c r="AB163" s="39"/>
      <c r="AC163" s="39"/>
      <c r="AD163" s="39"/>
    </row>
    <row r="164" spans="2:30" s="21" customFormat="1" ht="20.25" customHeight="1">
      <c r="B164" s="39"/>
      <c r="C164" s="39"/>
      <c r="D164" s="39"/>
      <c r="E164" s="109"/>
      <c r="F164" s="74"/>
      <c r="G164" s="74"/>
      <c r="H164" s="74"/>
      <c r="I164" s="39"/>
      <c r="J164" s="39"/>
      <c r="K164" s="39"/>
      <c r="L164" s="39"/>
      <c r="R164" s="39"/>
      <c r="S164" s="39"/>
      <c r="T164" s="39"/>
      <c r="V164" s="39"/>
      <c r="X164" s="39"/>
      <c r="Z164" s="39"/>
      <c r="AB164" s="39"/>
      <c r="AC164" s="39"/>
      <c r="AD164" s="39"/>
    </row>
    <row r="165" spans="2:30" s="21" customFormat="1" ht="20.25" customHeight="1">
      <c r="B165" s="39"/>
      <c r="C165" s="39"/>
      <c r="D165" s="39"/>
      <c r="E165" s="109"/>
      <c r="F165" s="74"/>
      <c r="G165" s="74"/>
      <c r="H165" s="74"/>
      <c r="I165" s="39"/>
      <c r="J165" s="39"/>
      <c r="K165" s="39"/>
      <c r="L165" s="39"/>
      <c r="R165" s="39"/>
      <c r="S165" s="39"/>
      <c r="T165" s="39"/>
      <c r="V165" s="39"/>
      <c r="X165" s="39"/>
      <c r="Z165" s="39"/>
      <c r="AB165" s="39"/>
      <c r="AC165" s="39"/>
      <c r="AD165" s="39"/>
    </row>
    <row r="166" spans="2:30" s="21" customFormat="1" ht="20.25" customHeight="1">
      <c r="B166" s="39"/>
      <c r="C166" s="39"/>
      <c r="D166" s="39"/>
      <c r="E166" s="109"/>
      <c r="F166" s="74"/>
      <c r="G166" s="74"/>
      <c r="H166" s="74"/>
      <c r="I166" s="39"/>
      <c r="J166" s="39"/>
      <c r="K166" s="39"/>
      <c r="L166" s="39"/>
      <c r="R166" s="39"/>
      <c r="S166" s="39"/>
      <c r="T166" s="39"/>
      <c r="V166" s="39"/>
      <c r="X166" s="39"/>
      <c r="Z166" s="39"/>
      <c r="AB166" s="39"/>
      <c r="AC166" s="39"/>
      <c r="AD166" s="39"/>
    </row>
    <row r="167" spans="2:30" s="21" customFormat="1" ht="20.25" customHeight="1">
      <c r="B167" s="39"/>
      <c r="C167" s="39"/>
      <c r="D167" s="39"/>
      <c r="E167" s="109"/>
      <c r="F167" s="74"/>
      <c r="G167" s="74"/>
      <c r="H167" s="74"/>
      <c r="I167" s="39"/>
      <c r="J167" s="39"/>
      <c r="K167" s="39"/>
      <c r="L167" s="39"/>
      <c r="R167" s="39"/>
      <c r="S167" s="39"/>
      <c r="T167" s="39"/>
      <c r="V167" s="39"/>
      <c r="X167" s="39"/>
      <c r="Z167" s="39"/>
      <c r="AB167" s="39"/>
      <c r="AC167" s="39"/>
      <c r="AD167" s="39"/>
    </row>
    <row r="168" spans="2:30" s="21" customFormat="1" ht="20.25" customHeight="1">
      <c r="B168" s="39"/>
      <c r="C168" s="39"/>
      <c r="D168" s="39"/>
      <c r="E168" s="109"/>
      <c r="F168" s="74"/>
      <c r="G168" s="74"/>
      <c r="H168" s="74"/>
      <c r="I168" s="39"/>
      <c r="J168" s="39"/>
      <c r="K168" s="39"/>
      <c r="L168" s="39"/>
      <c r="R168" s="39"/>
      <c r="S168" s="39"/>
      <c r="T168" s="39"/>
      <c r="V168" s="39"/>
      <c r="X168" s="39"/>
      <c r="Z168" s="39"/>
      <c r="AB168" s="39"/>
      <c r="AC168" s="39"/>
      <c r="AD168" s="39"/>
    </row>
    <row r="169" spans="2:30" s="21" customFormat="1" ht="20.25" customHeight="1">
      <c r="B169" s="39"/>
      <c r="C169" s="39"/>
      <c r="D169" s="39"/>
      <c r="E169" s="109"/>
      <c r="F169" s="74"/>
      <c r="G169" s="74"/>
      <c r="H169" s="74"/>
      <c r="I169" s="39"/>
      <c r="J169" s="39"/>
      <c r="K169" s="39"/>
      <c r="L169" s="39"/>
      <c r="R169" s="39"/>
      <c r="S169" s="39"/>
      <c r="T169" s="39"/>
      <c r="V169" s="39"/>
      <c r="X169" s="39"/>
      <c r="Z169" s="39"/>
      <c r="AB169" s="39"/>
      <c r="AC169" s="39"/>
      <c r="AD169" s="39"/>
    </row>
    <row r="170" spans="2:30" s="21" customFormat="1" ht="20.25" customHeight="1">
      <c r="B170" s="39"/>
      <c r="C170" s="39"/>
      <c r="D170" s="39"/>
      <c r="E170" s="109"/>
      <c r="F170" s="74"/>
      <c r="G170" s="74"/>
      <c r="H170" s="74"/>
      <c r="I170" s="39"/>
      <c r="J170" s="39"/>
      <c r="K170" s="39"/>
      <c r="L170" s="39"/>
      <c r="R170" s="39"/>
      <c r="S170" s="39"/>
      <c r="T170" s="39"/>
      <c r="V170" s="39"/>
      <c r="X170" s="39"/>
      <c r="Z170" s="39"/>
      <c r="AB170" s="39"/>
      <c r="AC170" s="39"/>
      <c r="AD170" s="39"/>
    </row>
    <row r="171" spans="2:30" s="21" customFormat="1" ht="20.25" customHeight="1">
      <c r="B171" s="39"/>
      <c r="C171" s="39"/>
      <c r="D171" s="39"/>
      <c r="E171" s="109"/>
      <c r="F171" s="74"/>
      <c r="G171" s="74"/>
      <c r="H171" s="74"/>
      <c r="I171" s="39"/>
      <c r="J171" s="39"/>
      <c r="K171" s="39"/>
      <c r="L171" s="39"/>
      <c r="R171" s="39"/>
      <c r="S171" s="39"/>
      <c r="T171" s="39"/>
      <c r="V171" s="39"/>
      <c r="X171" s="39"/>
      <c r="Z171" s="39"/>
      <c r="AB171" s="39"/>
      <c r="AC171" s="39"/>
      <c r="AD171" s="39"/>
    </row>
    <row r="172" spans="2:30" s="21" customFormat="1" ht="20.25" customHeight="1">
      <c r="B172" s="39"/>
      <c r="C172" s="39"/>
      <c r="D172" s="39"/>
      <c r="E172" s="109"/>
      <c r="F172" s="74"/>
      <c r="G172" s="74"/>
      <c r="H172" s="74"/>
      <c r="I172" s="39"/>
      <c r="J172" s="39"/>
      <c r="K172" s="39"/>
      <c r="L172" s="39"/>
      <c r="R172" s="39"/>
      <c r="S172" s="39"/>
      <c r="T172" s="39"/>
      <c r="V172" s="39"/>
      <c r="X172" s="39"/>
      <c r="Z172" s="39"/>
      <c r="AB172" s="39"/>
      <c r="AC172" s="39"/>
      <c r="AD172" s="39"/>
    </row>
    <row r="173" spans="2:30" s="21" customFormat="1" ht="20.25" customHeight="1">
      <c r="B173" s="39"/>
      <c r="C173" s="39"/>
      <c r="D173" s="39"/>
      <c r="E173" s="109"/>
      <c r="F173" s="74"/>
      <c r="G173" s="74"/>
      <c r="H173" s="74"/>
      <c r="I173" s="39"/>
      <c r="J173" s="39"/>
      <c r="K173" s="39"/>
      <c r="L173" s="39"/>
      <c r="R173" s="39"/>
      <c r="S173" s="39"/>
      <c r="T173" s="39"/>
      <c r="V173" s="39"/>
      <c r="X173" s="39"/>
      <c r="Z173" s="39"/>
      <c r="AB173" s="39"/>
      <c r="AC173" s="39"/>
      <c r="AD173" s="39"/>
    </row>
    <row r="174" spans="2:30" s="21" customFormat="1" ht="20.25" customHeight="1">
      <c r="B174" s="39"/>
      <c r="C174" s="39"/>
      <c r="D174" s="39"/>
      <c r="E174" s="109"/>
      <c r="F174" s="74"/>
      <c r="G174" s="74"/>
      <c r="H174" s="74"/>
      <c r="I174" s="39"/>
      <c r="J174" s="39"/>
      <c r="K174" s="39"/>
      <c r="L174" s="39"/>
      <c r="R174" s="39"/>
      <c r="S174" s="39"/>
      <c r="T174" s="39"/>
      <c r="V174" s="39"/>
      <c r="X174" s="39"/>
      <c r="Z174" s="39"/>
      <c r="AB174" s="39"/>
      <c r="AC174" s="39"/>
      <c r="AD174" s="39"/>
    </row>
    <row r="175" spans="2:30" s="21" customFormat="1" ht="20.25" customHeight="1">
      <c r="B175" s="39"/>
      <c r="C175" s="39"/>
      <c r="D175" s="39"/>
      <c r="E175" s="109"/>
      <c r="F175" s="74"/>
      <c r="G175" s="74"/>
      <c r="H175" s="74"/>
      <c r="I175" s="39"/>
      <c r="J175" s="39"/>
      <c r="K175" s="39"/>
      <c r="L175" s="39"/>
      <c r="R175" s="39"/>
      <c r="S175" s="39"/>
      <c r="T175" s="39"/>
      <c r="V175" s="39"/>
      <c r="X175" s="39"/>
      <c r="Z175" s="39"/>
      <c r="AB175" s="39"/>
      <c r="AC175" s="39"/>
      <c r="AD175" s="39"/>
    </row>
    <row r="176" spans="2:30" s="21" customFormat="1" ht="20.25" customHeight="1">
      <c r="B176" s="39"/>
      <c r="C176" s="39"/>
      <c r="D176" s="39"/>
      <c r="E176" s="109"/>
      <c r="F176" s="74"/>
      <c r="G176" s="74"/>
      <c r="H176" s="74"/>
      <c r="I176" s="39"/>
      <c r="J176" s="39"/>
      <c r="K176" s="39"/>
      <c r="L176" s="39"/>
      <c r="R176" s="39"/>
      <c r="S176" s="39"/>
      <c r="T176" s="39"/>
      <c r="V176" s="39"/>
      <c r="X176" s="39"/>
      <c r="Z176" s="39"/>
      <c r="AB176" s="39"/>
      <c r="AC176" s="39"/>
      <c r="AD176" s="39"/>
    </row>
    <row r="177" spans="2:30" s="21" customFormat="1" ht="20.25" customHeight="1">
      <c r="B177" s="39"/>
      <c r="C177" s="39"/>
      <c r="D177" s="39"/>
      <c r="E177" s="109"/>
      <c r="F177" s="74"/>
      <c r="G177" s="74"/>
      <c r="H177" s="74"/>
      <c r="I177" s="39"/>
      <c r="J177" s="39"/>
      <c r="K177" s="39"/>
      <c r="L177" s="39"/>
      <c r="R177" s="39"/>
      <c r="S177" s="39"/>
      <c r="T177" s="39"/>
      <c r="V177" s="39"/>
      <c r="X177" s="39"/>
      <c r="Z177" s="39"/>
      <c r="AB177" s="39"/>
      <c r="AC177" s="39"/>
      <c r="AD177" s="39"/>
    </row>
    <row r="178" spans="2:30" s="21" customFormat="1" ht="20.25" customHeight="1">
      <c r="B178" s="39"/>
      <c r="C178" s="39"/>
      <c r="D178" s="39"/>
      <c r="E178" s="109"/>
      <c r="F178" s="74"/>
      <c r="G178" s="74"/>
      <c r="H178" s="74"/>
      <c r="I178" s="39"/>
      <c r="J178" s="39"/>
      <c r="K178" s="39"/>
      <c r="L178" s="39"/>
      <c r="R178" s="39"/>
      <c r="S178" s="39"/>
      <c r="T178" s="39"/>
      <c r="V178" s="39"/>
      <c r="X178" s="39"/>
      <c r="Z178" s="39"/>
      <c r="AB178" s="39"/>
      <c r="AC178" s="39"/>
      <c r="AD178" s="39"/>
    </row>
    <row r="179" spans="2:30" s="21" customFormat="1" ht="20.25" customHeight="1">
      <c r="B179" s="39"/>
      <c r="C179" s="39"/>
      <c r="D179" s="39"/>
      <c r="E179" s="109"/>
      <c r="F179" s="74"/>
      <c r="G179" s="74"/>
      <c r="H179" s="74"/>
      <c r="I179" s="39"/>
      <c r="J179" s="39"/>
      <c r="K179" s="39"/>
      <c r="L179" s="39"/>
      <c r="R179" s="39"/>
      <c r="S179" s="39"/>
      <c r="T179" s="39"/>
      <c r="V179" s="39"/>
      <c r="X179" s="39"/>
      <c r="Z179" s="39"/>
      <c r="AB179" s="39"/>
      <c r="AC179" s="39"/>
      <c r="AD179" s="39"/>
    </row>
    <row r="180" spans="2:30" s="21" customFormat="1" ht="20.25" customHeight="1">
      <c r="B180" s="39"/>
      <c r="C180" s="39"/>
      <c r="D180" s="39"/>
      <c r="E180" s="109"/>
      <c r="F180" s="74"/>
      <c r="G180" s="74"/>
      <c r="H180" s="74"/>
      <c r="I180" s="39"/>
      <c r="J180" s="39"/>
      <c r="K180" s="39"/>
      <c r="L180" s="39"/>
      <c r="R180" s="39"/>
      <c r="S180" s="39"/>
      <c r="T180" s="39"/>
      <c r="V180" s="39"/>
      <c r="X180" s="39"/>
      <c r="Z180" s="39"/>
      <c r="AB180" s="39"/>
      <c r="AC180" s="39"/>
      <c r="AD180" s="39"/>
    </row>
    <row r="181" spans="2:30" s="21" customFormat="1" ht="20.25" customHeight="1">
      <c r="B181" s="39"/>
      <c r="C181" s="39"/>
      <c r="D181" s="39"/>
      <c r="E181" s="109"/>
      <c r="F181" s="74"/>
      <c r="G181" s="74"/>
      <c r="H181" s="74"/>
      <c r="I181" s="39"/>
      <c r="J181" s="39"/>
      <c r="K181" s="39"/>
      <c r="L181" s="39"/>
      <c r="R181" s="39"/>
      <c r="S181" s="39"/>
      <c r="T181" s="39"/>
      <c r="V181" s="39"/>
      <c r="X181" s="39"/>
      <c r="Z181" s="39"/>
      <c r="AB181" s="39"/>
      <c r="AC181" s="39"/>
      <c r="AD181" s="39"/>
    </row>
    <row r="182" spans="2:30" s="21" customFormat="1" ht="20.25" customHeight="1">
      <c r="B182" s="39"/>
      <c r="C182" s="39"/>
      <c r="D182" s="39"/>
      <c r="E182" s="109"/>
      <c r="F182" s="74"/>
      <c r="G182" s="74"/>
      <c r="H182" s="74"/>
      <c r="I182" s="39"/>
      <c r="J182" s="39"/>
      <c r="K182" s="39"/>
      <c r="L182" s="39"/>
      <c r="R182" s="39"/>
      <c r="S182" s="39"/>
      <c r="T182" s="39"/>
      <c r="V182" s="39"/>
      <c r="X182" s="39"/>
      <c r="Z182" s="39"/>
      <c r="AB182" s="39"/>
      <c r="AC182" s="39"/>
      <c r="AD182" s="39"/>
    </row>
    <row r="183" spans="2:30" s="21" customFormat="1" ht="20.25" customHeight="1">
      <c r="B183" s="39"/>
      <c r="C183" s="39"/>
      <c r="D183" s="39"/>
      <c r="E183" s="109"/>
      <c r="F183" s="74"/>
      <c r="G183" s="74"/>
      <c r="H183" s="74"/>
      <c r="I183" s="39"/>
      <c r="J183" s="39"/>
      <c r="K183" s="39"/>
      <c r="L183" s="39"/>
      <c r="R183" s="39"/>
      <c r="S183" s="39"/>
      <c r="T183" s="39"/>
      <c r="V183" s="39"/>
      <c r="X183" s="39"/>
      <c r="Z183" s="39"/>
      <c r="AB183" s="39"/>
      <c r="AC183" s="39"/>
      <c r="AD183" s="39"/>
    </row>
    <row r="184" spans="2:30" s="21" customFormat="1" ht="20.25" customHeight="1">
      <c r="B184" s="39"/>
      <c r="C184" s="39"/>
      <c r="D184" s="39"/>
      <c r="E184" s="109"/>
      <c r="F184" s="74"/>
      <c r="G184" s="74"/>
      <c r="H184" s="74"/>
      <c r="I184" s="39"/>
      <c r="J184" s="39"/>
      <c r="K184" s="39"/>
      <c r="L184" s="39"/>
      <c r="R184" s="39"/>
      <c r="S184" s="39"/>
      <c r="T184" s="39"/>
      <c r="V184" s="39"/>
      <c r="X184" s="39"/>
      <c r="Z184" s="39"/>
      <c r="AB184" s="39"/>
      <c r="AC184" s="39"/>
      <c r="AD184" s="39"/>
    </row>
    <row r="185" spans="2:30" s="21" customFormat="1" ht="20.25" customHeight="1">
      <c r="B185" s="39"/>
      <c r="C185" s="39"/>
      <c r="D185" s="39"/>
      <c r="E185" s="109"/>
      <c r="F185" s="74"/>
      <c r="G185" s="74"/>
      <c r="H185" s="74"/>
      <c r="I185" s="39"/>
      <c r="J185" s="39"/>
      <c r="K185" s="39"/>
      <c r="L185" s="39"/>
      <c r="R185" s="39"/>
      <c r="S185" s="39"/>
      <c r="T185" s="39"/>
      <c r="V185" s="39"/>
      <c r="X185" s="39"/>
      <c r="Z185" s="39"/>
      <c r="AB185" s="39"/>
      <c r="AC185" s="39"/>
      <c r="AD185" s="39"/>
    </row>
    <row r="186" spans="2:30" s="21" customFormat="1" ht="20.25" customHeight="1">
      <c r="B186" s="39"/>
      <c r="C186" s="39"/>
      <c r="D186" s="39"/>
      <c r="E186" s="109"/>
      <c r="F186" s="74"/>
      <c r="G186" s="74"/>
      <c r="H186" s="74"/>
      <c r="I186" s="39"/>
      <c r="J186" s="39"/>
      <c r="K186" s="39"/>
      <c r="L186" s="39"/>
      <c r="R186" s="39"/>
      <c r="S186" s="39"/>
      <c r="T186" s="39"/>
      <c r="V186" s="39"/>
      <c r="X186" s="39"/>
      <c r="Z186" s="39"/>
      <c r="AB186" s="39"/>
      <c r="AC186" s="39"/>
      <c r="AD186" s="39"/>
    </row>
    <row r="187" spans="2:30" s="21" customFormat="1" ht="20.25" customHeight="1">
      <c r="B187" s="39"/>
      <c r="C187" s="39"/>
      <c r="D187" s="39"/>
      <c r="E187" s="109"/>
      <c r="F187" s="74"/>
      <c r="G187" s="74"/>
      <c r="H187" s="74"/>
      <c r="I187" s="39"/>
      <c r="J187" s="39"/>
      <c r="K187" s="39"/>
      <c r="L187" s="39"/>
      <c r="R187" s="39"/>
      <c r="S187" s="39"/>
      <c r="T187" s="39"/>
      <c r="V187" s="39"/>
      <c r="X187" s="39"/>
      <c r="Z187" s="39"/>
      <c r="AB187" s="39"/>
      <c r="AC187" s="39"/>
      <c r="AD187" s="39"/>
    </row>
    <row r="188" spans="2:30" s="21" customFormat="1" ht="20.25" customHeight="1">
      <c r="B188" s="39"/>
      <c r="C188" s="39"/>
      <c r="D188" s="39"/>
      <c r="E188" s="109"/>
      <c r="F188" s="74"/>
      <c r="G188" s="74"/>
      <c r="H188" s="74"/>
      <c r="I188" s="39"/>
      <c r="J188" s="39"/>
      <c r="K188" s="39"/>
      <c r="L188" s="39"/>
      <c r="R188" s="39"/>
      <c r="S188" s="39"/>
      <c r="T188" s="39"/>
      <c r="V188" s="39"/>
      <c r="X188" s="39"/>
      <c r="Z188" s="39"/>
      <c r="AB188" s="39"/>
      <c r="AC188" s="39"/>
      <c r="AD188" s="39"/>
    </row>
    <row r="189" spans="2:30" s="21" customFormat="1" ht="20.25" customHeight="1">
      <c r="B189" s="39"/>
      <c r="C189" s="39"/>
      <c r="D189" s="39"/>
      <c r="E189" s="109"/>
      <c r="F189" s="74"/>
      <c r="G189" s="74"/>
      <c r="H189" s="74"/>
      <c r="I189" s="39"/>
      <c r="J189" s="39"/>
      <c r="K189" s="39"/>
      <c r="L189" s="39"/>
      <c r="R189" s="39"/>
      <c r="S189" s="39"/>
      <c r="T189" s="39"/>
      <c r="V189" s="39"/>
      <c r="X189" s="39"/>
      <c r="Z189" s="39"/>
      <c r="AB189" s="39"/>
      <c r="AC189" s="39"/>
      <c r="AD189" s="39"/>
    </row>
    <row r="190" spans="2:30" s="21" customFormat="1" ht="20.25" customHeight="1">
      <c r="B190" s="39"/>
      <c r="C190" s="39"/>
      <c r="D190" s="39"/>
      <c r="E190" s="109"/>
      <c r="F190" s="74"/>
      <c r="G190" s="74"/>
      <c r="H190" s="74"/>
      <c r="I190" s="39"/>
      <c r="J190" s="39"/>
      <c r="K190" s="39"/>
      <c r="L190" s="39"/>
      <c r="R190" s="39"/>
      <c r="S190" s="39"/>
      <c r="T190" s="39"/>
      <c r="V190" s="39"/>
      <c r="X190" s="39"/>
      <c r="Z190" s="39"/>
      <c r="AB190" s="39"/>
      <c r="AC190" s="39"/>
      <c r="AD190" s="39"/>
    </row>
    <row r="191" spans="2:30" s="21" customFormat="1" ht="20.25" customHeight="1">
      <c r="B191" s="39"/>
      <c r="C191" s="39"/>
      <c r="D191" s="39"/>
      <c r="E191" s="109"/>
      <c r="F191" s="74"/>
      <c r="G191" s="74"/>
      <c r="H191" s="74"/>
      <c r="I191" s="39"/>
      <c r="J191" s="39"/>
      <c r="K191" s="39"/>
      <c r="L191" s="39"/>
      <c r="R191" s="39"/>
      <c r="S191" s="39"/>
      <c r="T191" s="39"/>
      <c r="V191" s="39"/>
      <c r="X191" s="39"/>
      <c r="Z191" s="39"/>
      <c r="AB191" s="39"/>
      <c r="AC191" s="39"/>
      <c r="AD191" s="39"/>
    </row>
    <row r="192" spans="2:30" s="21" customFormat="1" ht="20.25" customHeight="1">
      <c r="B192" s="39"/>
      <c r="C192" s="39"/>
      <c r="D192" s="39"/>
      <c r="E192" s="109"/>
      <c r="F192" s="74"/>
      <c r="G192" s="74"/>
      <c r="H192" s="74"/>
      <c r="I192" s="39"/>
      <c r="J192" s="39"/>
      <c r="K192" s="39"/>
      <c r="L192" s="39"/>
      <c r="R192" s="39"/>
      <c r="S192" s="39"/>
      <c r="T192" s="39"/>
      <c r="V192" s="39"/>
      <c r="X192" s="39"/>
      <c r="Z192" s="39"/>
      <c r="AB192" s="39"/>
      <c r="AC192" s="39"/>
      <c r="AD192" s="39"/>
    </row>
    <row r="193" spans="2:30" s="21" customFormat="1" ht="20.25" customHeight="1">
      <c r="B193" s="39"/>
      <c r="C193" s="39"/>
      <c r="D193" s="39"/>
      <c r="E193" s="109"/>
      <c r="F193" s="74"/>
      <c r="G193" s="74"/>
      <c r="H193" s="74"/>
      <c r="I193" s="39"/>
      <c r="J193" s="39"/>
      <c r="K193" s="39"/>
      <c r="L193" s="39"/>
      <c r="R193" s="39"/>
      <c r="S193" s="39"/>
      <c r="T193" s="39"/>
      <c r="V193" s="39"/>
      <c r="X193" s="39"/>
      <c r="Z193" s="39"/>
      <c r="AB193" s="39"/>
      <c r="AC193" s="39"/>
      <c r="AD193" s="39"/>
    </row>
    <row r="194" spans="2:30" s="21" customFormat="1" ht="20.25" customHeight="1">
      <c r="B194" s="39"/>
      <c r="C194" s="39"/>
      <c r="D194" s="39"/>
      <c r="E194" s="109"/>
      <c r="F194" s="74"/>
      <c r="G194" s="74"/>
      <c r="H194" s="74"/>
      <c r="I194" s="39"/>
      <c r="J194" s="39"/>
      <c r="K194" s="39"/>
      <c r="L194" s="39"/>
      <c r="R194" s="39"/>
      <c r="S194" s="39"/>
      <c r="T194" s="39"/>
      <c r="V194" s="39"/>
      <c r="X194" s="39"/>
      <c r="Z194" s="39"/>
      <c r="AB194" s="39"/>
      <c r="AC194" s="39"/>
      <c r="AD194" s="39"/>
    </row>
    <row r="195" spans="2:30" s="21" customFormat="1" ht="20.25" customHeight="1">
      <c r="B195" s="39"/>
      <c r="C195" s="39"/>
      <c r="D195" s="39"/>
      <c r="E195" s="109"/>
      <c r="F195" s="74"/>
      <c r="G195" s="74"/>
      <c r="H195" s="74"/>
      <c r="I195" s="39"/>
      <c r="J195" s="39"/>
      <c r="K195" s="39"/>
      <c r="L195" s="39"/>
      <c r="R195" s="39"/>
      <c r="S195" s="39"/>
      <c r="T195" s="39"/>
      <c r="V195" s="39"/>
      <c r="X195" s="39"/>
      <c r="Z195" s="39"/>
      <c r="AB195" s="39"/>
      <c r="AC195" s="39"/>
      <c r="AD195" s="39"/>
    </row>
    <row r="196" spans="2:30" s="21" customFormat="1" ht="20.25" customHeight="1">
      <c r="B196" s="39"/>
      <c r="C196" s="39"/>
      <c r="D196" s="39"/>
      <c r="E196" s="109"/>
      <c r="F196" s="74"/>
      <c r="G196" s="74"/>
      <c r="H196" s="74"/>
      <c r="I196" s="39"/>
      <c r="J196" s="39"/>
      <c r="K196" s="39"/>
      <c r="L196" s="39"/>
      <c r="R196" s="39"/>
      <c r="S196" s="39"/>
      <c r="T196" s="39"/>
      <c r="V196" s="39"/>
      <c r="X196" s="39"/>
      <c r="Z196" s="39"/>
      <c r="AB196" s="39"/>
      <c r="AC196" s="39"/>
      <c r="AD196" s="39"/>
    </row>
    <row r="197" spans="2:30" s="21" customFormat="1" ht="20.25" customHeight="1">
      <c r="B197" s="39"/>
      <c r="C197" s="39"/>
      <c r="D197" s="39"/>
      <c r="E197" s="109"/>
      <c r="F197" s="74"/>
      <c r="G197" s="74"/>
      <c r="H197" s="74"/>
      <c r="I197" s="39"/>
      <c r="J197" s="39"/>
      <c r="K197" s="39"/>
      <c r="L197" s="39"/>
      <c r="R197" s="39"/>
      <c r="S197" s="39"/>
      <c r="T197" s="39"/>
      <c r="V197" s="39"/>
      <c r="X197" s="39"/>
      <c r="Z197" s="39"/>
      <c r="AB197" s="39"/>
      <c r="AC197" s="39"/>
      <c r="AD197" s="39"/>
    </row>
    <row r="198" spans="2:30" s="21" customFormat="1" ht="20.25" customHeight="1">
      <c r="B198" s="39"/>
      <c r="C198" s="39"/>
      <c r="D198" s="39"/>
      <c r="E198" s="109"/>
      <c r="F198" s="74"/>
      <c r="G198" s="74"/>
      <c r="H198" s="74"/>
      <c r="I198" s="39"/>
      <c r="J198" s="39"/>
      <c r="K198" s="39"/>
      <c r="L198" s="39"/>
      <c r="R198" s="39"/>
      <c r="S198" s="39"/>
      <c r="T198" s="39"/>
      <c r="V198" s="39"/>
      <c r="X198" s="39"/>
      <c r="Z198" s="39"/>
      <c r="AB198" s="39"/>
      <c r="AC198" s="39"/>
      <c r="AD198" s="39"/>
    </row>
    <row r="199" spans="2:30" s="21" customFormat="1" ht="20.25" customHeight="1">
      <c r="B199" s="39"/>
      <c r="C199" s="39"/>
      <c r="D199" s="39"/>
      <c r="E199" s="109"/>
      <c r="F199" s="74"/>
      <c r="G199" s="74"/>
      <c r="H199" s="74"/>
      <c r="I199" s="39"/>
      <c r="J199" s="39"/>
      <c r="K199" s="39"/>
      <c r="L199" s="39"/>
      <c r="R199" s="39"/>
      <c r="S199" s="39"/>
      <c r="T199" s="39"/>
      <c r="V199" s="39"/>
      <c r="X199" s="39"/>
      <c r="Z199" s="39"/>
      <c r="AB199" s="39"/>
      <c r="AC199" s="39"/>
      <c r="AD199" s="39"/>
    </row>
    <row r="200" spans="2:30" s="21" customFormat="1" ht="20.25" customHeight="1">
      <c r="B200" s="39"/>
      <c r="C200" s="39"/>
      <c r="D200" s="39"/>
      <c r="E200" s="109"/>
      <c r="F200" s="74"/>
      <c r="G200" s="74"/>
      <c r="H200" s="74"/>
      <c r="I200" s="39"/>
      <c r="J200" s="39"/>
      <c r="K200" s="39"/>
      <c r="L200" s="39"/>
      <c r="R200" s="39"/>
      <c r="S200" s="39"/>
      <c r="T200" s="39"/>
      <c r="V200" s="39"/>
      <c r="X200" s="39"/>
      <c r="Z200" s="39"/>
      <c r="AB200" s="39"/>
      <c r="AC200" s="39"/>
      <c r="AD200" s="39"/>
    </row>
    <row r="201" spans="2:30" s="21" customFormat="1" ht="20.25" customHeight="1">
      <c r="B201" s="39"/>
      <c r="C201" s="39"/>
      <c r="D201" s="39"/>
      <c r="E201" s="109"/>
      <c r="F201" s="74"/>
      <c r="G201" s="74"/>
      <c r="H201" s="74"/>
      <c r="I201" s="39"/>
      <c r="J201" s="39"/>
      <c r="K201" s="39"/>
      <c r="L201" s="39"/>
      <c r="R201" s="39"/>
      <c r="S201" s="39"/>
      <c r="T201" s="39"/>
      <c r="V201" s="39"/>
      <c r="X201" s="39"/>
      <c r="Z201" s="39"/>
      <c r="AB201" s="39"/>
      <c r="AC201" s="39"/>
      <c r="AD201" s="39"/>
    </row>
    <row r="202" spans="2:30" s="21" customFormat="1" ht="20.25" customHeight="1">
      <c r="B202" s="39"/>
      <c r="C202" s="39"/>
      <c r="D202" s="39"/>
      <c r="E202" s="109"/>
      <c r="F202" s="74"/>
      <c r="G202" s="74"/>
      <c r="H202" s="74"/>
      <c r="I202" s="39"/>
      <c r="J202" s="39"/>
      <c r="K202" s="39"/>
      <c r="L202" s="39"/>
      <c r="R202" s="39"/>
      <c r="S202" s="39"/>
      <c r="T202" s="39"/>
      <c r="V202" s="39"/>
      <c r="X202" s="39"/>
      <c r="Z202" s="39"/>
      <c r="AB202" s="39"/>
      <c r="AC202" s="39"/>
      <c r="AD202" s="39"/>
    </row>
    <row r="203" spans="2:30" s="21" customFormat="1" ht="20.25" customHeight="1">
      <c r="B203" s="39"/>
      <c r="C203" s="39"/>
      <c r="D203" s="39"/>
      <c r="E203" s="109"/>
      <c r="F203" s="74"/>
      <c r="G203" s="74"/>
      <c r="H203" s="74"/>
      <c r="I203" s="39"/>
      <c r="J203" s="39"/>
      <c r="K203" s="39"/>
      <c r="L203" s="39"/>
      <c r="R203" s="39"/>
      <c r="S203" s="39"/>
      <c r="T203" s="39"/>
      <c r="V203" s="39"/>
      <c r="X203" s="39"/>
      <c r="Z203" s="39"/>
      <c r="AB203" s="39"/>
      <c r="AC203" s="39"/>
      <c r="AD203" s="39"/>
    </row>
    <row r="204" spans="2:30" s="21" customFormat="1" ht="20.25" customHeight="1">
      <c r="B204" s="39"/>
      <c r="C204" s="39"/>
      <c r="D204" s="39"/>
      <c r="E204" s="109"/>
      <c r="F204" s="74"/>
      <c r="G204" s="74"/>
      <c r="H204" s="74"/>
      <c r="I204" s="39"/>
      <c r="J204" s="39"/>
      <c r="K204" s="39"/>
      <c r="L204" s="39"/>
      <c r="R204" s="39"/>
      <c r="S204" s="39"/>
      <c r="T204" s="39"/>
      <c r="V204" s="39"/>
      <c r="X204" s="39"/>
      <c r="Z204" s="39"/>
      <c r="AB204" s="39"/>
      <c r="AC204" s="39"/>
      <c r="AD204" s="39"/>
    </row>
    <row r="205" spans="2:30" s="21" customFormat="1" ht="20.25" customHeight="1">
      <c r="B205" s="39"/>
      <c r="C205" s="39"/>
      <c r="D205" s="39"/>
      <c r="E205" s="109"/>
      <c r="F205" s="74"/>
      <c r="G205" s="74"/>
      <c r="H205" s="74"/>
      <c r="I205" s="39"/>
      <c r="J205" s="39"/>
      <c r="K205" s="39"/>
      <c r="L205" s="39"/>
      <c r="R205" s="39"/>
      <c r="S205" s="39"/>
      <c r="T205" s="39"/>
      <c r="V205" s="39"/>
      <c r="X205" s="39"/>
      <c r="Z205" s="39"/>
      <c r="AB205" s="39"/>
      <c r="AC205" s="39"/>
      <c r="AD205" s="39"/>
    </row>
    <row r="206" spans="2:30" s="21" customFormat="1" ht="20.25" customHeight="1">
      <c r="B206" s="39"/>
      <c r="C206" s="39"/>
      <c r="D206" s="39"/>
      <c r="E206" s="109"/>
      <c r="F206" s="74"/>
      <c r="G206" s="74"/>
      <c r="H206" s="74"/>
      <c r="I206" s="39"/>
      <c r="J206" s="39"/>
      <c r="K206" s="39"/>
      <c r="L206" s="39"/>
      <c r="R206" s="39"/>
      <c r="S206" s="39"/>
      <c r="T206" s="39"/>
      <c r="V206" s="39"/>
      <c r="X206" s="39"/>
      <c r="Z206" s="39"/>
      <c r="AB206" s="39"/>
      <c r="AC206" s="39"/>
      <c r="AD206" s="39"/>
    </row>
    <row r="207" spans="2:30" s="21" customFormat="1" ht="20.25" customHeight="1">
      <c r="B207" s="39"/>
      <c r="C207" s="39"/>
      <c r="D207" s="39"/>
      <c r="E207" s="109"/>
      <c r="F207" s="74"/>
      <c r="G207" s="74"/>
      <c r="H207" s="74"/>
      <c r="I207" s="39"/>
      <c r="J207" s="39"/>
      <c r="K207" s="39"/>
      <c r="L207" s="39"/>
      <c r="R207" s="39"/>
      <c r="S207" s="39"/>
      <c r="T207" s="39"/>
      <c r="V207" s="39"/>
      <c r="X207" s="39"/>
      <c r="Z207" s="39"/>
      <c r="AB207" s="39"/>
      <c r="AC207" s="39"/>
      <c r="AD207" s="39"/>
    </row>
    <row r="208" spans="2:30" s="21" customFormat="1" ht="20.25" customHeight="1">
      <c r="B208" s="39"/>
      <c r="C208" s="39"/>
      <c r="D208" s="39"/>
      <c r="E208" s="109"/>
      <c r="F208" s="74"/>
      <c r="G208" s="74"/>
      <c r="H208" s="74"/>
      <c r="I208" s="39"/>
      <c r="J208" s="39"/>
      <c r="K208" s="39"/>
      <c r="L208" s="39"/>
      <c r="R208" s="39"/>
      <c r="S208" s="39"/>
      <c r="T208" s="39"/>
      <c r="V208" s="39"/>
      <c r="X208" s="39"/>
      <c r="Z208" s="39"/>
      <c r="AB208" s="39"/>
      <c r="AC208" s="39"/>
      <c r="AD208" s="39"/>
    </row>
    <row r="209" spans="2:30" s="21" customFormat="1" ht="20.25" customHeight="1">
      <c r="B209" s="39"/>
      <c r="C209" s="39"/>
      <c r="D209" s="39"/>
      <c r="E209" s="109"/>
      <c r="F209" s="74"/>
      <c r="G209" s="74"/>
      <c r="H209" s="74"/>
      <c r="I209" s="39"/>
      <c r="J209" s="39"/>
      <c r="K209" s="39"/>
      <c r="L209" s="39"/>
      <c r="R209" s="39"/>
      <c r="S209" s="39"/>
      <c r="T209" s="39"/>
      <c r="V209" s="39"/>
      <c r="X209" s="39"/>
      <c r="Z209" s="39"/>
      <c r="AB209" s="39"/>
      <c r="AC209" s="39"/>
      <c r="AD209" s="39"/>
    </row>
    <row r="210" spans="2:30" s="21" customFormat="1" ht="20.25" customHeight="1">
      <c r="B210" s="39"/>
      <c r="C210" s="39"/>
      <c r="D210" s="39"/>
      <c r="E210" s="109"/>
      <c r="F210" s="74"/>
      <c r="G210" s="74"/>
      <c r="H210" s="74"/>
      <c r="I210" s="39"/>
      <c r="J210" s="39"/>
      <c r="K210" s="39"/>
      <c r="L210" s="39"/>
      <c r="R210" s="39"/>
      <c r="S210" s="39"/>
      <c r="T210" s="39"/>
      <c r="V210" s="39"/>
      <c r="X210" s="39"/>
      <c r="Z210" s="39"/>
      <c r="AB210" s="39"/>
      <c r="AC210" s="39"/>
      <c r="AD210" s="39"/>
    </row>
    <row r="211" spans="2:30" s="21" customFormat="1" ht="20.25" customHeight="1">
      <c r="B211" s="39"/>
      <c r="C211" s="39"/>
      <c r="D211" s="39"/>
      <c r="E211" s="109"/>
      <c r="F211" s="74"/>
      <c r="G211" s="74"/>
      <c r="H211" s="74"/>
      <c r="I211" s="39"/>
      <c r="J211" s="39"/>
      <c r="K211" s="39"/>
      <c r="L211" s="39"/>
      <c r="R211" s="39"/>
      <c r="S211" s="39"/>
      <c r="T211" s="39"/>
      <c r="V211" s="39"/>
      <c r="X211" s="39"/>
      <c r="Z211" s="39"/>
      <c r="AB211" s="39"/>
      <c r="AC211" s="39"/>
      <c r="AD211" s="39"/>
    </row>
    <row r="212" spans="2:30" s="21" customFormat="1" ht="20.25" customHeight="1">
      <c r="B212" s="39"/>
      <c r="C212" s="39"/>
      <c r="D212" s="39"/>
      <c r="E212" s="109"/>
      <c r="F212" s="74"/>
      <c r="G212" s="74"/>
      <c r="H212" s="74"/>
      <c r="I212" s="39"/>
      <c r="J212" s="39"/>
      <c r="K212" s="39"/>
      <c r="L212" s="39"/>
      <c r="R212" s="39"/>
      <c r="S212" s="39"/>
      <c r="T212" s="39"/>
      <c r="V212" s="39"/>
      <c r="X212" s="39"/>
      <c r="Z212" s="39"/>
      <c r="AB212" s="39"/>
      <c r="AC212" s="39"/>
      <c r="AD212" s="39"/>
    </row>
    <row r="213" spans="2:30" s="21" customFormat="1" ht="20.25" customHeight="1">
      <c r="B213" s="39"/>
      <c r="C213" s="39"/>
      <c r="D213" s="39"/>
      <c r="E213" s="109"/>
      <c r="F213" s="74"/>
      <c r="G213" s="74"/>
      <c r="H213" s="74"/>
      <c r="I213" s="39"/>
      <c r="J213" s="39"/>
      <c r="K213" s="39"/>
      <c r="L213" s="39"/>
      <c r="R213" s="39"/>
      <c r="S213" s="39"/>
      <c r="T213" s="39"/>
      <c r="V213" s="39"/>
      <c r="X213" s="39"/>
      <c r="Z213" s="39"/>
      <c r="AB213" s="39"/>
      <c r="AC213" s="39"/>
      <c r="AD213" s="39"/>
    </row>
    <row r="214" spans="2:30" s="21" customFormat="1" ht="20.25" customHeight="1">
      <c r="B214" s="39"/>
      <c r="C214" s="39"/>
      <c r="D214" s="39"/>
      <c r="E214" s="109"/>
      <c r="F214" s="74"/>
      <c r="G214" s="74"/>
      <c r="H214" s="74"/>
      <c r="I214" s="39"/>
      <c r="J214" s="39"/>
      <c r="K214" s="39"/>
      <c r="L214" s="39"/>
      <c r="R214" s="39"/>
      <c r="S214" s="39"/>
      <c r="T214" s="39"/>
      <c r="V214" s="39"/>
      <c r="X214" s="39"/>
      <c r="Z214" s="39"/>
      <c r="AB214" s="39"/>
      <c r="AC214" s="39"/>
      <c r="AD214" s="39"/>
    </row>
    <row r="215" spans="2:30" s="21" customFormat="1" ht="20.25" customHeight="1">
      <c r="B215" s="39"/>
      <c r="C215" s="39"/>
      <c r="D215" s="39"/>
      <c r="E215" s="109"/>
      <c r="F215" s="74"/>
      <c r="G215" s="74"/>
      <c r="H215" s="74"/>
      <c r="I215" s="39"/>
      <c r="J215" s="39"/>
      <c r="K215" s="39"/>
      <c r="L215" s="39"/>
      <c r="R215" s="39"/>
      <c r="S215" s="39"/>
      <c r="T215" s="39"/>
      <c r="V215" s="39"/>
      <c r="X215" s="39"/>
      <c r="Z215" s="39"/>
      <c r="AB215" s="39"/>
      <c r="AC215" s="39"/>
      <c r="AD215" s="39"/>
    </row>
    <row r="216" spans="2:30" s="21" customFormat="1" ht="20.25" customHeight="1">
      <c r="B216" s="39"/>
      <c r="C216" s="39"/>
      <c r="D216" s="39"/>
      <c r="E216" s="109"/>
      <c r="F216" s="74"/>
      <c r="G216" s="74"/>
      <c r="H216" s="74"/>
      <c r="I216" s="39"/>
      <c r="J216" s="39"/>
      <c r="K216" s="39"/>
      <c r="L216" s="39"/>
      <c r="R216" s="39"/>
      <c r="S216" s="39"/>
      <c r="T216" s="39"/>
      <c r="V216" s="39"/>
      <c r="X216" s="39"/>
      <c r="Z216" s="39"/>
      <c r="AB216" s="39"/>
      <c r="AC216" s="39"/>
      <c r="AD216" s="39"/>
    </row>
    <row r="217" spans="2:30" s="21" customFormat="1" ht="20.25" customHeight="1">
      <c r="B217" s="39"/>
      <c r="C217" s="39"/>
      <c r="D217" s="39"/>
      <c r="E217" s="109"/>
      <c r="F217" s="74"/>
      <c r="G217" s="74"/>
      <c r="H217" s="74"/>
      <c r="I217" s="39"/>
      <c r="J217" s="39"/>
      <c r="K217" s="39"/>
      <c r="L217" s="39"/>
      <c r="R217" s="39"/>
      <c r="S217" s="39"/>
      <c r="T217" s="39"/>
      <c r="V217" s="39"/>
      <c r="X217" s="39"/>
      <c r="Z217" s="39"/>
      <c r="AB217" s="39"/>
      <c r="AC217" s="39"/>
      <c r="AD217" s="39"/>
    </row>
    <row r="218" spans="2:30" s="21" customFormat="1" ht="20.25" customHeight="1">
      <c r="B218" s="39"/>
      <c r="C218" s="39"/>
      <c r="D218" s="39"/>
      <c r="E218" s="109"/>
      <c r="F218" s="74"/>
      <c r="G218" s="74"/>
      <c r="H218" s="74"/>
      <c r="I218" s="39"/>
      <c r="J218" s="39"/>
      <c r="K218" s="39"/>
      <c r="L218" s="39"/>
      <c r="R218" s="39"/>
      <c r="S218" s="39"/>
      <c r="T218" s="39"/>
      <c r="V218" s="39"/>
      <c r="X218" s="39"/>
      <c r="Z218" s="39"/>
      <c r="AB218" s="39"/>
      <c r="AC218" s="39"/>
      <c r="AD218" s="39"/>
    </row>
    <row r="219" spans="2:30" s="21" customFormat="1" ht="20.25" customHeight="1">
      <c r="B219" s="39"/>
      <c r="C219" s="39"/>
      <c r="D219" s="39"/>
      <c r="E219" s="109"/>
      <c r="F219" s="74"/>
      <c r="G219" s="74"/>
      <c r="H219" s="74"/>
      <c r="I219" s="39"/>
      <c r="J219" s="39"/>
      <c r="K219" s="39"/>
      <c r="L219" s="39"/>
      <c r="R219" s="39"/>
      <c r="S219" s="39"/>
      <c r="T219" s="39"/>
      <c r="V219" s="39"/>
      <c r="X219" s="39"/>
      <c r="Z219" s="39"/>
      <c r="AB219" s="39"/>
      <c r="AC219" s="39"/>
      <c r="AD219" s="39"/>
    </row>
    <row r="220" spans="2:30" s="21" customFormat="1" ht="20.25" customHeight="1">
      <c r="B220" s="39"/>
      <c r="C220" s="39"/>
      <c r="D220" s="39"/>
      <c r="E220" s="109"/>
      <c r="F220" s="74"/>
      <c r="G220" s="74"/>
      <c r="H220" s="74"/>
      <c r="I220" s="39"/>
      <c r="J220" s="39"/>
      <c r="K220" s="39"/>
      <c r="L220" s="39"/>
      <c r="R220" s="39"/>
      <c r="S220" s="39"/>
      <c r="T220" s="39"/>
      <c r="V220" s="39"/>
      <c r="X220" s="39"/>
      <c r="Z220" s="39"/>
      <c r="AB220" s="39"/>
      <c r="AC220" s="39"/>
      <c r="AD220" s="39"/>
    </row>
    <row r="221" spans="2:30" s="21" customFormat="1" ht="20.25" customHeight="1">
      <c r="B221" s="39"/>
      <c r="C221" s="39"/>
      <c r="D221" s="39"/>
      <c r="E221" s="109"/>
      <c r="F221" s="74"/>
      <c r="G221" s="74"/>
      <c r="H221" s="74"/>
      <c r="I221" s="39"/>
      <c r="J221" s="39"/>
      <c r="K221" s="39"/>
      <c r="L221" s="39"/>
      <c r="R221" s="39"/>
      <c r="S221" s="39"/>
      <c r="T221" s="39"/>
      <c r="V221" s="39"/>
      <c r="X221" s="39"/>
      <c r="Z221" s="39"/>
      <c r="AB221" s="39"/>
      <c r="AC221" s="39"/>
      <c r="AD221" s="39"/>
    </row>
    <row r="222" spans="2:30" s="21" customFormat="1" ht="20.25" customHeight="1">
      <c r="B222" s="39"/>
      <c r="C222" s="39"/>
      <c r="D222" s="39"/>
      <c r="E222" s="109"/>
      <c r="F222" s="74"/>
      <c r="G222" s="74"/>
      <c r="H222" s="74"/>
      <c r="I222" s="39"/>
      <c r="J222" s="39"/>
      <c r="K222" s="39"/>
      <c r="L222" s="39"/>
      <c r="R222" s="39"/>
      <c r="S222" s="39"/>
      <c r="T222" s="39"/>
      <c r="V222" s="39"/>
      <c r="X222" s="39"/>
      <c r="Z222" s="39"/>
      <c r="AB222" s="39"/>
      <c r="AC222" s="39"/>
      <c r="AD222" s="39"/>
    </row>
    <row r="223" spans="2:30" s="21" customFormat="1" ht="20.25" customHeight="1">
      <c r="B223" s="39"/>
      <c r="C223" s="39"/>
      <c r="D223" s="39"/>
      <c r="E223" s="109"/>
      <c r="F223" s="74"/>
      <c r="G223" s="74"/>
      <c r="H223" s="74"/>
      <c r="I223" s="39"/>
      <c r="J223" s="39"/>
      <c r="K223" s="39"/>
      <c r="L223" s="39"/>
      <c r="R223" s="39"/>
      <c r="S223" s="39"/>
      <c r="T223" s="39"/>
      <c r="V223" s="39"/>
      <c r="X223" s="39"/>
      <c r="Z223" s="39"/>
      <c r="AB223" s="39"/>
      <c r="AC223" s="39"/>
      <c r="AD223" s="39"/>
    </row>
    <row r="224" spans="2:30" s="21" customFormat="1" ht="20.25" customHeight="1">
      <c r="B224" s="39"/>
      <c r="C224" s="39"/>
      <c r="D224" s="39"/>
      <c r="E224" s="109"/>
      <c r="F224" s="74"/>
      <c r="G224" s="74"/>
      <c r="H224" s="74"/>
      <c r="I224" s="39"/>
      <c r="J224" s="39"/>
      <c r="K224" s="39"/>
      <c r="L224" s="39"/>
      <c r="R224" s="39"/>
      <c r="S224" s="39"/>
      <c r="T224" s="39"/>
      <c r="V224" s="39"/>
      <c r="X224" s="39"/>
      <c r="Z224" s="39"/>
      <c r="AB224" s="39"/>
      <c r="AC224" s="39"/>
      <c r="AD224" s="39"/>
    </row>
    <row r="225" spans="2:30" s="21" customFormat="1" ht="20.25" customHeight="1">
      <c r="B225" s="39"/>
      <c r="C225" s="39"/>
      <c r="D225" s="39"/>
      <c r="E225" s="109"/>
      <c r="F225" s="74"/>
      <c r="G225" s="74"/>
      <c r="H225" s="74"/>
      <c r="I225" s="39"/>
      <c r="J225" s="39"/>
      <c r="K225" s="39"/>
      <c r="L225" s="39"/>
      <c r="R225" s="39"/>
      <c r="S225" s="39"/>
      <c r="T225" s="39"/>
      <c r="V225" s="39"/>
      <c r="X225" s="39"/>
      <c r="Z225" s="39"/>
      <c r="AB225" s="39"/>
      <c r="AC225" s="39"/>
      <c r="AD225" s="39"/>
    </row>
    <row r="226" spans="2:30" s="21" customFormat="1" ht="20.25" customHeight="1">
      <c r="B226" s="39"/>
      <c r="C226" s="39"/>
      <c r="D226" s="39"/>
      <c r="E226" s="109"/>
      <c r="F226" s="74"/>
      <c r="G226" s="74"/>
      <c r="H226" s="74"/>
      <c r="I226" s="39"/>
      <c r="J226" s="39"/>
      <c r="K226" s="39"/>
      <c r="L226" s="39"/>
      <c r="R226" s="39"/>
      <c r="S226" s="39"/>
      <c r="T226" s="39"/>
      <c r="V226" s="39"/>
      <c r="X226" s="39"/>
      <c r="Z226" s="39"/>
      <c r="AB226" s="39"/>
      <c r="AC226" s="39"/>
      <c r="AD226" s="39"/>
    </row>
    <row r="227" spans="2:30" s="21" customFormat="1" ht="20.25" customHeight="1">
      <c r="B227" s="39"/>
      <c r="C227" s="39"/>
      <c r="D227" s="39"/>
      <c r="E227" s="109"/>
      <c r="F227" s="74"/>
      <c r="G227" s="74"/>
      <c r="H227" s="74"/>
      <c r="I227" s="39"/>
      <c r="J227" s="39"/>
      <c r="K227" s="39"/>
      <c r="L227" s="39"/>
      <c r="R227" s="39"/>
      <c r="S227" s="39"/>
      <c r="T227" s="39"/>
      <c r="V227" s="39"/>
      <c r="X227" s="39"/>
      <c r="Z227" s="39"/>
      <c r="AB227" s="39"/>
      <c r="AC227" s="39"/>
      <c r="AD227" s="39"/>
    </row>
    <row r="228" spans="2:30" s="21" customFormat="1" ht="20.25" customHeight="1">
      <c r="B228" s="39"/>
      <c r="C228" s="39"/>
      <c r="D228" s="39"/>
      <c r="E228" s="109"/>
      <c r="F228" s="74"/>
      <c r="G228" s="74"/>
      <c r="H228" s="74"/>
      <c r="I228" s="39"/>
      <c r="J228" s="39"/>
      <c r="K228" s="39"/>
      <c r="L228" s="39"/>
      <c r="R228" s="39"/>
      <c r="S228" s="39"/>
      <c r="T228" s="39"/>
      <c r="V228" s="39"/>
      <c r="X228" s="39"/>
      <c r="Z228" s="39"/>
      <c r="AB228" s="39"/>
      <c r="AC228" s="39"/>
      <c r="AD228" s="39"/>
    </row>
    <row r="229" spans="2:30" s="21" customFormat="1" ht="20.25" customHeight="1">
      <c r="B229" s="39"/>
      <c r="C229" s="39"/>
      <c r="D229" s="39"/>
      <c r="E229" s="109"/>
      <c r="F229" s="74"/>
      <c r="G229" s="74"/>
      <c r="H229" s="74"/>
      <c r="I229" s="39"/>
      <c r="J229" s="39"/>
      <c r="K229" s="39"/>
      <c r="L229" s="39"/>
      <c r="R229" s="39"/>
      <c r="S229" s="39"/>
      <c r="T229" s="39"/>
      <c r="V229" s="39"/>
      <c r="X229" s="39"/>
      <c r="Z229" s="39"/>
      <c r="AB229" s="39"/>
      <c r="AC229" s="39"/>
      <c r="AD229" s="39"/>
    </row>
    <row r="230" spans="2:30" s="21" customFormat="1" ht="20.25" customHeight="1">
      <c r="B230" s="39"/>
      <c r="C230" s="39"/>
      <c r="D230" s="39"/>
      <c r="E230" s="109"/>
      <c r="F230" s="74"/>
      <c r="G230" s="74"/>
      <c r="H230" s="74"/>
      <c r="I230" s="39"/>
      <c r="J230" s="39"/>
      <c r="K230" s="39"/>
      <c r="L230" s="39"/>
      <c r="R230" s="39"/>
      <c r="S230" s="39"/>
      <c r="T230" s="39"/>
      <c r="V230" s="39"/>
      <c r="X230" s="39"/>
      <c r="Z230" s="39"/>
      <c r="AB230" s="39"/>
      <c r="AC230" s="39"/>
      <c r="AD230" s="39"/>
    </row>
    <row r="231" spans="2:30" s="21" customFormat="1" ht="20.25" customHeight="1">
      <c r="B231" s="39"/>
      <c r="C231" s="39"/>
      <c r="D231" s="39"/>
      <c r="E231" s="109"/>
      <c r="F231" s="74"/>
      <c r="G231" s="74"/>
      <c r="H231" s="74"/>
      <c r="I231" s="39"/>
      <c r="J231" s="39"/>
      <c r="K231" s="39"/>
      <c r="L231" s="39"/>
      <c r="R231" s="39"/>
      <c r="S231" s="39"/>
      <c r="T231" s="39"/>
      <c r="V231" s="39"/>
      <c r="X231" s="39"/>
      <c r="Z231" s="39"/>
      <c r="AB231" s="39"/>
      <c r="AC231" s="39"/>
      <c r="AD231" s="39"/>
    </row>
    <row r="232" spans="2:30" s="21" customFormat="1" ht="20.25" customHeight="1">
      <c r="B232" s="39"/>
      <c r="C232" s="39"/>
      <c r="D232" s="39"/>
      <c r="E232" s="109"/>
      <c r="F232" s="74"/>
      <c r="G232" s="74"/>
      <c r="H232" s="74"/>
      <c r="I232" s="39"/>
      <c r="J232" s="39"/>
      <c r="K232" s="39"/>
      <c r="L232" s="39"/>
      <c r="R232" s="39"/>
      <c r="S232" s="39"/>
      <c r="T232" s="39"/>
      <c r="V232" s="39"/>
      <c r="X232" s="39"/>
      <c r="Z232" s="39"/>
      <c r="AB232" s="39"/>
      <c r="AC232" s="39"/>
      <c r="AD232" s="39"/>
    </row>
    <row r="233" spans="2:30" s="21" customFormat="1" ht="20.25" customHeight="1">
      <c r="B233" s="39"/>
      <c r="C233" s="39"/>
      <c r="D233" s="39"/>
      <c r="E233" s="109"/>
      <c r="F233" s="74"/>
      <c r="G233" s="74"/>
      <c r="H233" s="74"/>
      <c r="I233" s="39"/>
      <c r="J233" s="39"/>
      <c r="K233" s="39"/>
      <c r="L233" s="39"/>
      <c r="R233" s="39"/>
      <c r="S233" s="39"/>
      <c r="T233" s="39"/>
      <c r="V233" s="39"/>
      <c r="X233" s="39"/>
      <c r="Z233" s="39"/>
      <c r="AB233" s="39"/>
      <c r="AC233" s="39"/>
      <c r="AD233" s="39"/>
    </row>
    <row r="234" spans="2:30" s="21" customFormat="1" ht="20.25" customHeight="1">
      <c r="B234" s="39"/>
      <c r="C234" s="39"/>
      <c r="D234" s="39"/>
      <c r="E234" s="109"/>
      <c r="F234" s="74"/>
      <c r="G234" s="74"/>
      <c r="H234" s="74"/>
      <c r="I234" s="39"/>
      <c r="J234" s="39"/>
      <c r="K234" s="39"/>
      <c r="L234" s="39"/>
      <c r="R234" s="39"/>
      <c r="S234" s="39"/>
      <c r="T234" s="39"/>
      <c r="V234" s="39"/>
      <c r="X234" s="39"/>
      <c r="Z234" s="39"/>
      <c r="AB234" s="39"/>
      <c r="AC234" s="39"/>
      <c r="AD234" s="39"/>
    </row>
    <row r="235" spans="2:30" s="21" customFormat="1" ht="20.25" customHeight="1">
      <c r="B235" s="39"/>
      <c r="C235" s="39"/>
      <c r="D235" s="39"/>
      <c r="E235" s="109"/>
      <c r="F235" s="74"/>
      <c r="G235" s="74"/>
      <c r="H235" s="74"/>
      <c r="I235" s="39"/>
      <c r="J235" s="39"/>
      <c r="K235" s="39"/>
      <c r="L235" s="39"/>
      <c r="R235" s="39"/>
      <c r="S235" s="39"/>
      <c r="T235" s="39"/>
      <c r="V235" s="39"/>
      <c r="X235" s="39"/>
      <c r="Z235" s="39"/>
      <c r="AB235" s="39"/>
      <c r="AC235" s="39"/>
      <c r="AD235" s="39"/>
    </row>
    <row r="236" spans="2:30" s="21" customFormat="1" ht="20.25" customHeight="1">
      <c r="B236" s="39"/>
      <c r="C236" s="39"/>
      <c r="D236" s="39"/>
      <c r="E236" s="109"/>
      <c r="F236" s="74"/>
      <c r="G236" s="74"/>
      <c r="H236" s="74"/>
      <c r="I236" s="39"/>
      <c r="J236" s="39"/>
      <c r="K236" s="39"/>
      <c r="L236" s="39"/>
      <c r="R236" s="39"/>
      <c r="S236" s="39"/>
      <c r="T236" s="39"/>
      <c r="V236" s="39"/>
      <c r="X236" s="39"/>
      <c r="Z236" s="39"/>
      <c r="AB236" s="39"/>
      <c r="AC236" s="39"/>
      <c r="AD236" s="39"/>
    </row>
    <row r="237" spans="2:30" s="21" customFormat="1" ht="20.25" customHeight="1">
      <c r="B237" s="39"/>
      <c r="C237" s="39"/>
      <c r="D237" s="39"/>
      <c r="E237" s="109"/>
      <c r="F237" s="74"/>
      <c r="G237" s="74"/>
      <c r="H237" s="74"/>
      <c r="I237" s="39"/>
      <c r="J237" s="39"/>
      <c r="K237" s="39"/>
      <c r="L237" s="39"/>
      <c r="R237" s="39"/>
      <c r="S237" s="39"/>
      <c r="T237" s="39"/>
      <c r="V237" s="39"/>
      <c r="X237" s="39"/>
      <c r="Z237" s="39"/>
      <c r="AB237" s="39"/>
      <c r="AC237" s="39"/>
      <c r="AD237" s="39"/>
    </row>
    <row r="238" spans="2:30" s="21" customFormat="1" ht="20.25" customHeight="1">
      <c r="B238" s="39"/>
      <c r="C238" s="39"/>
      <c r="D238" s="39"/>
      <c r="E238" s="109"/>
      <c r="F238" s="74"/>
      <c r="G238" s="74"/>
      <c r="H238" s="74"/>
      <c r="I238" s="39"/>
      <c r="J238" s="39"/>
      <c r="K238" s="39"/>
      <c r="L238" s="39"/>
      <c r="R238" s="39"/>
      <c r="S238" s="39"/>
      <c r="T238" s="39"/>
      <c r="V238" s="39"/>
      <c r="X238" s="39"/>
      <c r="Z238" s="39"/>
      <c r="AB238" s="39"/>
      <c r="AC238" s="39"/>
      <c r="AD238" s="39"/>
    </row>
    <row r="239" spans="2:30" s="21" customFormat="1" ht="20.25" customHeight="1">
      <c r="B239" s="39"/>
      <c r="C239" s="39"/>
      <c r="D239" s="39"/>
      <c r="E239" s="109"/>
      <c r="F239" s="74"/>
      <c r="G239" s="74"/>
      <c r="H239" s="74"/>
      <c r="I239" s="39"/>
      <c r="J239" s="39"/>
      <c r="K239" s="39"/>
      <c r="L239" s="39"/>
      <c r="R239" s="39"/>
      <c r="S239" s="39"/>
      <c r="T239" s="39"/>
      <c r="V239" s="39"/>
      <c r="X239" s="39"/>
      <c r="Z239" s="39"/>
      <c r="AB239" s="39"/>
      <c r="AC239" s="39"/>
      <c r="AD239" s="39"/>
    </row>
    <row r="240" spans="2:30" s="21" customFormat="1" ht="20.25" customHeight="1">
      <c r="B240" s="39"/>
      <c r="C240" s="39"/>
      <c r="D240" s="39"/>
      <c r="E240" s="109"/>
      <c r="F240" s="74"/>
      <c r="G240" s="74"/>
      <c r="H240" s="74"/>
      <c r="I240" s="39"/>
      <c r="J240" s="39"/>
      <c r="K240" s="39"/>
      <c r="L240" s="39"/>
      <c r="R240" s="39"/>
      <c r="S240" s="39"/>
      <c r="T240" s="39"/>
      <c r="V240" s="39"/>
      <c r="X240" s="39"/>
      <c r="Z240" s="39"/>
      <c r="AB240" s="39"/>
      <c r="AC240" s="39"/>
      <c r="AD240" s="39"/>
    </row>
    <row r="241" spans="2:30" s="21" customFormat="1" ht="20.25" customHeight="1">
      <c r="B241" s="39"/>
      <c r="C241" s="39"/>
      <c r="D241" s="39"/>
      <c r="E241" s="109"/>
      <c r="F241" s="74"/>
      <c r="G241" s="74"/>
      <c r="H241" s="74"/>
      <c r="I241" s="39"/>
      <c r="J241" s="39"/>
      <c r="K241" s="39"/>
      <c r="L241" s="39"/>
      <c r="R241" s="39"/>
      <c r="S241" s="39"/>
      <c r="T241" s="39"/>
      <c r="V241" s="39"/>
      <c r="X241" s="39"/>
      <c r="Z241" s="39"/>
      <c r="AB241" s="39"/>
      <c r="AC241" s="39"/>
      <c r="AD241" s="39"/>
    </row>
    <row r="242" spans="2:30" s="21" customFormat="1" ht="20.25" customHeight="1">
      <c r="B242" s="39"/>
      <c r="C242" s="39"/>
      <c r="D242" s="39"/>
      <c r="E242" s="109"/>
      <c r="F242" s="74"/>
      <c r="G242" s="74"/>
      <c r="H242" s="74"/>
      <c r="I242" s="39"/>
      <c r="J242" s="39"/>
      <c r="K242" s="39"/>
      <c r="L242" s="39"/>
      <c r="R242" s="39"/>
      <c r="S242" s="39"/>
      <c r="T242" s="39"/>
      <c r="V242" s="39"/>
      <c r="X242" s="39"/>
      <c r="Z242" s="39"/>
      <c r="AB242" s="39"/>
      <c r="AC242" s="39"/>
      <c r="AD242" s="39"/>
    </row>
    <row r="243" spans="2:30" s="21" customFormat="1" ht="20.25" customHeight="1">
      <c r="B243" s="39"/>
      <c r="C243" s="39"/>
      <c r="D243" s="39"/>
      <c r="E243" s="109"/>
      <c r="F243" s="74"/>
      <c r="G243" s="74"/>
      <c r="H243" s="74"/>
      <c r="I243" s="39"/>
      <c r="J243" s="39"/>
      <c r="K243" s="39"/>
      <c r="L243" s="39"/>
      <c r="R243" s="39"/>
      <c r="S243" s="39"/>
      <c r="T243" s="39"/>
      <c r="V243" s="39"/>
      <c r="X243" s="39"/>
      <c r="Z243" s="39"/>
      <c r="AB243" s="39"/>
      <c r="AC243" s="39"/>
      <c r="AD243" s="39"/>
    </row>
    <row r="244" spans="2:30" s="21" customFormat="1" ht="20.25" customHeight="1">
      <c r="B244" s="39"/>
      <c r="C244" s="39"/>
      <c r="D244" s="39"/>
      <c r="E244" s="109"/>
      <c r="F244" s="74"/>
      <c r="G244" s="74"/>
      <c r="H244" s="74"/>
      <c r="I244" s="39"/>
      <c r="J244" s="39"/>
      <c r="K244" s="39"/>
      <c r="L244" s="39"/>
      <c r="R244" s="39"/>
      <c r="S244" s="39"/>
      <c r="T244" s="39"/>
      <c r="V244" s="39"/>
      <c r="X244" s="39"/>
      <c r="Z244" s="39"/>
      <c r="AB244" s="39"/>
      <c r="AC244" s="39"/>
      <c r="AD244" s="39"/>
    </row>
    <row r="245" spans="2:30" s="21" customFormat="1" ht="20.25" customHeight="1">
      <c r="B245" s="39"/>
      <c r="C245" s="39"/>
      <c r="D245" s="39"/>
      <c r="E245" s="109"/>
      <c r="F245" s="74"/>
      <c r="G245" s="74"/>
      <c r="H245" s="74"/>
      <c r="I245" s="39"/>
      <c r="J245" s="39"/>
      <c r="K245" s="39"/>
      <c r="L245" s="39"/>
      <c r="R245" s="39"/>
      <c r="S245" s="39"/>
      <c r="T245" s="39"/>
      <c r="V245" s="39"/>
      <c r="X245" s="39"/>
      <c r="Z245" s="39"/>
      <c r="AB245" s="39"/>
      <c r="AC245" s="39"/>
      <c r="AD245" s="39"/>
    </row>
    <row r="246" spans="2:30" s="21" customFormat="1" ht="20.25" customHeight="1">
      <c r="B246" s="39"/>
      <c r="C246" s="39"/>
      <c r="D246" s="39"/>
      <c r="E246" s="109"/>
      <c r="F246" s="74"/>
      <c r="G246" s="74"/>
      <c r="H246" s="74"/>
      <c r="I246" s="39"/>
      <c r="J246" s="39"/>
      <c r="K246" s="39"/>
      <c r="L246" s="39"/>
      <c r="R246" s="39"/>
      <c r="S246" s="39"/>
      <c r="T246" s="39"/>
      <c r="V246" s="39"/>
      <c r="X246" s="39"/>
      <c r="Z246" s="39"/>
      <c r="AB246" s="39"/>
      <c r="AC246" s="39"/>
      <c r="AD246" s="39"/>
    </row>
    <row r="247" spans="2:30" s="21" customFormat="1" ht="20.25" customHeight="1">
      <c r="B247" s="39"/>
      <c r="C247" s="39"/>
      <c r="D247" s="39"/>
      <c r="E247" s="109"/>
      <c r="F247" s="74"/>
      <c r="G247" s="74"/>
      <c r="H247" s="74"/>
      <c r="I247" s="39"/>
      <c r="J247" s="39"/>
      <c r="K247" s="39"/>
      <c r="L247" s="39"/>
      <c r="R247" s="39"/>
      <c r="S247" s="39"/>
      <c r="T247" s="39"/>
      <c r="V247" s="39"/>
      <c r="X247" s="39"/>
      <c r="Z247" s="39"/>
      <c r="AB247" s="39"/>
      <c r="AC247" s="39"/>
      <c r="AD247" s="39"/>
    </row>
    <row r="248" spans="2:30" s="21" customFormat="1" ht="20.25" customHeight="1">
      <c r="B248" s="39"/>
      <c r="C248" s="39"/>
      <c r="D248" s="39"/>
      <c r="E248" s="109"/>
      <c r="F248" s="74"/>
      <c r="G248" s="74"/>
      <c r="H248" s="74"/>
      <c r="I248" s="39"/>
      <c r="J248" s="39"/>
      <c r="K248" s="39"/>
      <c r="L248" s="39"/>
      <c r="R248" s="39"/>
      <c r="S248" s="39"/>
      <c r="T248" s="39"/>
      <c r="V248" s="39"/>
      <c r="X248" s="39"/>
      <c r="Z248" s="39"/>
      <c r="AB248" s="39"/>
      <c r="AC248" s="39"/>
      <c r="AD248" s="39"/>
    </row>
    <row r="249" spans="2:30" s="21" customFormat="1" ht="20.25" customHeight="1">
      <c r="B249" s="39"/>
      <c r="C249" s="39"/>
      <c r="D249" s="39"/>
      <c r="E249" s="109"/>
      <c r="F249" s="74"/>
      <c r="G249" s="74"/>
      <c r="H249" s="74"/>
      <c r="I249" s="39"/>
      <c r="J249" s="39"/>
      <c r="K249" s="39"/>
      <c r="L249" s="39"/>
      <c r="R249" s="39"/>
      <c r="S249" s="39"/>
      <c r="T249" s="39"/>
      <c r="V249" s="39"/>
      <c r="X249" s="39"/>
      <c r="Z249" s="39"/>
      <c r="AB249" s="39"/>
      <c r="AC249" s="39"/>
      <c r="AD249" s="39"/>
    </row>
    <row r="250" spans="2:30" s="21" customFormat="1">
      <c r="B250" s="39"/>
      <c r="C250" s="39"/>
      <c r="D250" s="39"/>
      <c r="E250" s="109"/>
      <c r="F250" s="74"/>
      <c r="G250" s="74"/>
      <c r="H250" s="74"/>
      <c r="I250" s="39"/>
      <c r="J250" s="39"/>
      <c r="K250" s="39"/>
      <c r="L250" s="39"/>
      <c r="R250" s="39"/>
      <c r="S250" s="39"/>
      <c r="T250" s="39"/>
      <c r="V250" s="39"/>
      <c r="X250" s="39"/>
      <c r="Z250" s="39"/>
      <c r="AB250" s="39"/>
      <c r="AC250" s="39"/>
      <c r="AD250" s="39"/>
    </row>
    <row r="251" spans="2:30" s="21" customFormat="1">
      <c r="B251" s="39"/>
      <c r="C251" s="39"/>
      <c r="D251" s="39"/>
      <c r="E251" s="109"/>
      <c r="F251" s="74"/>
      <c r="G251" s="74"/>
      <c r="H251" s="74"/>
      <c r="I251" s="39"/>
      <c r="J251" s="39"/>
      <c r="K251" s="39"/>
      <c r="L251" s="39"/>
      <c r="R251" s="39"/>
      <c r="S251" s="39"/>
      <c r="T251" s="39"/>
      <c r="V251" s="39"/>
      <c r="X251" s="39"/>
      <c r="Z251" s="39"/>
      <c r="AB251" s="39"/>
      <c r="AC251" s="39"/>
      <c r="AD251" s="39"/>
    </row>
    <row r="252" spans="2:30" s="21" customFormat="1">
      <c r="B252" s="39"/>
      <c r="C252" s="39"/>
      <c r="D252" s="39"/>
      <c r="E252" s="109"/>
      <c r="F252" s="74"/>
      <c r="G252" s="74"/>
      <c r="H252" s="74"/>
      <c r="I252" s="39"/>
      <c r="J252" s="39"/>
      <c r="K252" s="39"/>
      <c r="L252" s="39"/>
      <c r="R252" s="39"/>
      <c r="S252" s="39"/>
      <c r="T252" s="39"/>
      <c r="V252" s="39"/>
      <c r="X252" s="39"/>
      <c r="Z252" s="39"/>
      <c r="AB252" s="39"/>
      <c r="AC252" s="39"/>
      <c r="AD252" s="39"/>
    </row>
    <row r="253" spans="2:30" s="21" customFormat="1">
      <c r="B253" s="39"/>
      <c r="C253" s="39"/>
      <c r="D253" s="39"/>
      <c r="E253" s="109"/>
      <c r="F253" s="74"/>
      <c r="G253" s="74"/>
      <c r="H253" s="74"/>
      <c r="I253" s="39"/>
      <c r="J253" s="39"/>
      <c r="K253" s="39"/>
      <c r="L253" s="39"/>
      <c r="R253" s="39"/>
      <c r="S253" s="39"/>
      <c r="T253" s="39"/>
      <c r="V253" s="39"/>
      <c r="X253" s="39"/>
      <c r="Z253" s="39"/>
      <c r="AB253" s="39"/>
      <c r="AC253" s="39"/>
      <c r="AD253" s="39"/>
    </row>
    <row r="254" spans="2:30" s="21" customFormat="1">
      <c r="B254" s="39"/>
      <c r="C254" s="39"/>
      <c r="D254" s="39"/>
      <c r="E254" s="109"/>
      <c r="F254" s="74"/>
      <c r="G254" s="74"/>
      <c r="H254" s="74"/>
      <c r="I254" s="39"/>
      <c r="J254" s="39"/>
      <c r="K254" s="39"/>
      <c r="L254" s="39"/>
      <c r="R254" s="39"/>
      <c r="S254" s="39"/>
      <c r="T254" s="39"/>
      <c r="V254" s="39"/>
      <c r="X254" s="39"/>
      <c r="Z254" s="39"/>
      <c r="AB254" s="39"/>
      <c r="AC254" s="39"/>
      <c r="AD254" s="39"/>
    </row>
    <row r="255" spans="2:30" s="21" customFormat="1">
      <c r="B255" s="39"/>
      <c r="C255" s="39"/>
      <c r="D255" s="39"/>
      <c r="E255" s="109"/>
      <c r="F255" s="74"/>
      <c r="G255" s="74"/>
      <c r="H255" s="74"/>
      <c r="I255" s="39"/>
      <c r="J255" s="39"/>
      <c r="K255" s="39"/>
      <c r="L255" s="39"/>
      <c r="R255" s="39"/>
      <c r="S255" s="39"/>
      <c r="T255" s="39"/>
      <c r="V255" s="39"/>
      <c r="X255" s="39"/>
      <c r="Z255" s="39"/>
      <c r="AB255" s="39"/>
      <c r="AC255" s="39"/>
      <c r="AD255" s="39"/>
    </row>
    <row r="256" spans="2:30" s="21" customFormat="1">
      <c r="B256" s="39"/>
      <c r="C256" s="39"/>
      <c r="D256" s="39"/>
      <c r="E256" s="109"/>
      <c r="F256" s="74"/>
      <c r="G256" s="74"/>
      <c r="H256" s="74"/>
      <c r="I256" s="39"/>
      <c r="J256" s="39"/>
      <c r="K256" s="39"/>
      <c r="L256" s="39"/>
      <c r="R256" s="39"/>
      <c r="S256" s="39"/>
      <c r="T256" s="39"/>
      <c r="V256" s="39"/>
      <c r="X256" s="39"/>
      <c r="Z256" s="39"/>
      <c r="AB256" s="39"/>
      <c r="AC256" s="39"/>
      <c r="AD256" s="39"/>
    </row>
    <row r="257" spans="2:30" s="21" customFormat="1">
      <c r="B257" s="39"/>
      <c r="C257" s="39"/>
      <c r="D257" s="39"/>
      <c r="E257" s="109"/>
      <c r="F257" s="74"/>
      <c r="G257" s="74"/>
      <c r="H257" s="74"/>
      <c r="I257" s="39"/>
      <c r="J257" s="39"/>
      <c r="K257" s="39"/>
      <c r="L257" s="39"/>
      <c r="R257" s="39"/>
      <c r="S257" s="39"/>
      <c r="T257" s="39"/>
      <c r="V257" s="39"/>
      <c r="X257" s="39"/>
      <c r="Z257" s="39"/>
      <c r="AB257" s="39"/>
      <c r="AC257" s="39"/>
      <c r="AD257" s="39"/>
    </row>
    <row r="258" spans="2:30" s="21" customFormat="1">
      <c r="B258" s="39"/>
      <c r="C258" s="39"/>
      <c r="D258" s="39"/>
      <c r="E258" s="109"/>
      <c r="F258" s="74"/>
      <c r="G258" s="74"/>
      <c r="H258" s="74"/>
      <c r="I258" s="39"/>
      <c r="J258" s="39"/>
      <c r="K258" s="39"/>
      <c r="L258" s="39"/>
      <c r="R258" s="39"/>
      <c r="S258" s="39"/>
      <c r="T258" s="39"/>
      <c r="V258" s="39"/>
      <c r="X258" s="39"/>
      <c r="Z258" s="39"/>
      <c r="AB258" s="39"/>
      <c r="AC258" s="39"/>
      <c r="AD258" s="39"/>
    </row>
    <row r="259" spans="2:30" s="21" customFormat="1">
      <c r="B259" s="39"/>
      <c r="C259" s="39"/>
      <c r="D259" s="39"/>
      <c r="E259" s="109"/>
      <c r="F259" s="74"/>
      <c r="G259" s="74"/>
      <c r="H259" s="74"/>
      <c r="I259" s="39"/>
      <c r="J259" s="39"/>
      <c r="K259" s="39"/>
      <c r="L259" s="39"/>
      <c r="R259" s="39"/>
      <c r="S259" s="39"/>
      <c r="T259" s="39"/>
      <c r="V259" s="39"/>
      <c r="X259" s="39"/>
      <c r="Z259" s="39"/>
      <c r="AB259" s="39"/>
      <c r="AC259" s="39"/>
      <c r="AD259" s="39"/>
    </row>
    <row r="260" spans="2:30" s="21" customFormat="1">
      <c r="B260" s="39"/>
      <c r="C260" s="39"/>
      <c r="D260" s="39"/>
      <c r="E260" s="109"/>
      <c r="F260" s="74"/>
      <c r="G260" s="74"/>
      <c r="H260" s="74"/>
      <c r="I260" s="39"/>
      <c r="J260" s="39"/>
      <c r="K260" s="39"/>
      <c r="L260" s="39"/>
      <c r="R260" s="39"/>
      <c r="S260" s="39"/>
      <c r="T260" s="39"/>
      <c r="V260" s="39"/>
      <c r="X260" s="39"/>
      <c r="Z260" s="39"/>
      <c r="AB260" s="39"/>
      <c r="AC260" s="39"/>
      <c r="AD260" s="39"/>
    </row>
    <row r="261" spans="2:30" s="21" customFormat="1">
      <c r="B261" s="39"/>
      <c r="C261" s="39"/>
      <c r="D261" s="39"/>
      <c r="E261" s="109"/>
      <c r="F261" s="74"/>
      <c r="G261" s="74"/>
      <c r="H261" s="74"/>
      <c r="I261" s="39"/>
      <c r="J261" s="39"/>
      <c r="K261" s="39"/>
      <c r="L261" s="39"/>
      <c r="R261" s="39"/>
      <c r="S261" s="39"/>
      <c r="T261" s="39"/>
      <c r="V261" s="39"/>
      <c r="X261" s="39"/>
      <c r="Z261" s="39"/>
      <c r="AB261" s="39"/>
      <c r="AC261" s="39"/>
      <c r="AD261" s="39"/>
    </row>
    <row r="262" spans="2:30" s="21" customFormat="1">
      <c r="B262" s="39"/>
      <c r="C262" s="39"/>
      <c r="D262" s="39"/>
      <c r="E262" s="109"/>
      <c r="F262" s="74"/>
      <c r="G262" s="74"/>
      <c r="H262" s="74"/>
      <c r="I262" s="39"/>
      <c r="J262" s="39"/>
      <c r="K262" s="39"/>
      <c r="L262" s="39"/>
      <c r="R262" s="39"/>
      <c r="S262" s="39"/>
      <c r="T262" s="39"/>
      <c r="V262" s="39"/>
      <c r="X262" s="39"/>
      <c r="Z262" s="39"/>
      <c r="AB262" s="39"/>
      <c r="AC262" s="39"/>
      <c r="AD262" s="39"/>
    </row>
    <row r="263" spans="2:30" s="21" customFormat="1">
      <c r="B263" s="39"/>
      <c r="C263" s="39"/>
      <c r="D263" s="39"/>
      <c r="E263" s="109"/>
      <c r="F263" s="74"/>
      <c r="G263" s="74"/>
      <c r="H263" s="74"/>
      <c r="I263" s="39"/>
      <c r="J263" s="39"/>
      <c r="K263" s="39"/>
      <c r="L263" s="39"/>
      <c r="R263" s="39"/>
      <c r="S263" s="39"/>
      <c r="T263" s="39"/>
      <c r="V263" s="39"/>
      <c r="X263" s="39"/>
      <c r="Z263" s="39"/>
      <c r="AB263" s="39"/>
      <c r="AC263" s="39"/>
      <c r="AD263" s="39"/>
    </row>
    <row r="264" spans="2:30" s="21" customFormat="1">
      <c r="B264" s="39"/>
      <c r="C264" s="39"/>
      <c r="D264" s="39"/>
      <c r="E264" s="109"/>
      <c r="F264" s="74"/>
      <c r="G264" s="74"/>
      <c r="H264" s="74"/>
      <c r="I264" s="39"/>
      <c r="J264" s="39"/>
      <c r="K264" s="39"/>
      <c r="L264" s="39"/>
      <c r="R264" s="39"/>
      <c r="S264" s="39"/>
      <c r="T264" s="39"/>
      <c r="V264" s="39"/>
      <c r="X264" s="39"/>
      <c r="Z264" s="39"/>
      <c r="AB264" s="39"/>
      <c r="AC264" s="39"/>
      <c r="AD264" s="39"/>
    </row>
    <row r="265" spans="2:30" s="21" customFormat="1">
      <c r="B265" s="39"/>
      <c r="C265" s="39"/>
      <c r="D265" s="39"/>
      <c r="E265" s="109"/>
      <c r="F265" s="74"/>
      <c r="G265" s="74"/>
      <c r="H265" s="74"/>
      <c r="I265" s="39"/>
      <c r="J265" s="39"/>
      <c r="K265" s="39"/>
      <c r="L265" s="39"/>
      <c r="R265" s="39"/>
      <c r="S265" s="39"/>
      <c r="T265" s="39"/>
      <c r="V265" s="39"/>
      <c r="X265" s="39"/>
      <c r="Z265" s="39"/>
      <c r="AB265" s="39"/>
      <c r="AC265" s="39"/>
      <c r="AD265" s="39"/>
    </row>
    <row r="266" spans="2:30" s="21" customFormat="1">
      <c r="B266" s="39"/>
      <c r="C266" s="39"/>
      <c r="D266" s="39"/>
      <c r="E266" s="109"/>
      <c r="F266" s="74"/>
      <c r="G266" s="74"/>
      <c r="H266" s="74"/>
      <c r="I266" s="39"/>
      <c r="J266" s="39"/>
      <c r="K266" s="39"/>
      <c r="L266" s="39"/>
      <c r="R266" s="39"/>
      <c r="S266" s="39"/>
      <c r="T266" s="39"/>
      <c r="V266" s="39"/>
      <c r="X266" s="39"/>
      <c r="Z266" s="39"/>
      <c r="AB266" s="39"/>
      <c r="AC266" s="39"/>
      <c r="AD266" s="39"/>
    </row>
    <row r="267" spans="2:30" s="21" customFormat="1">
      <c r="B267" s="39"/>
      <c r="C267" s="39"/>
      <c r="D267" s="39"/>
      <c r="E267" s="109"/>
      <c r="F267" s="74"/>
      <c r="G267" s="74"/>
      <c r="H267" s="74"/>
      <c r="I267" s="39"/>
      <c r="J267" s="39"/>
      <c r="K267" s="39"/>
      <c r="L267" s="39"/>
      <c r="R267" s="39"/>
      <c r="S267" s="39"/>
      <c r="T267" s="39"/>
      <c r="V267" s="39"/>
      <c r="X267" s="39"/>
      <c r="Z267" s="39"/>
      <c r="AB267" s="39"/>
      <c r="AC267" s="39"/>
      <c r="AD267" s="39"/>
    </row>
    <row r="268" spans="2:30" s="21" customFormat="1">
      <c r="B268" s="39"/>
      <c r="C268" s="39"/>
      <c r="D268" s="39"/>
      <c r="E268" s="109"/>
      <c r="F268" s="74"/>
      <c r="G268" s="74"/>
      <c r="H268" s="74"/>
      <c r="I268" s="39"/>
      <c r="J268" s="39"/>
      <c r="K268" s="39"/>
      <c r="L268" s="39"/>
      <c r="R268" s="39"/>
      <c r="S268" s="39"/>
      <c r="T268" s="39"/>
      <c r="V268" s="39"/>
      <c r="X268" s="39"/>
      <c r="Z268" s="39"/>
      <c r="AB268" s="39"/>
      <c r="AC268" s="39"/>
      <c r="AD268" s="39"/>
    </row>
    <row r="269" spans="2:30" s="21" customFormat="1">
      <c r="B269" s="39"/>
      <c r="C269" s="39"/>
      <c r="D269" s="39"/>
      <c r="E269" s="109"/>
      <c r="F269" s="74"/>
      <c r="G269" s="74"/>
      <c r="H269" s="74"/>
      <c r="I269" s="39"/>
      <c r="J269" s="39"/>
      <c r="K269" s="39"/>
      <c r="L269" s="39"/>
      <c r="R269" s="39"/>
      <c r="S269" s="39"/>
      <c r="T269" s="39"/>
      <c r="V269" s="39"/>
      <c r="X269" s="39"/>
      <c r="Z269" s="39"/>
      <c r="AB269" s="39"/>
      <c r="AC269" s="39"/>
      <c r="AD269" s="39"/>
    </row>
    <row r="270" spans="2:30" s="21" customFormat="1">
      <c r="B270" s="39"/>
      <c r="C270" s="39"/>
      <c r="D270" s="39"/>
      <c r="E270" s="109"/>
      <c r="F270" s="74"/>
      <c r="G270" s="74"/>
      <c r="H270" s="74"/>
      <c r="I270" s="39"/>
      <c r="J270" s="39"/>
      <c r="K270" s="39"/>
      <c r="L270" s="39"/>
      <c r="R270" s="39"/>
      <c r="S270" s="39"/>
      <c r="T270" s="39"/>
      <c r="V270" s="39"/>
      <c r="X270" s="39"/>
      <c r="Z270" s="39"/>
      <c r="AB270" s="39"/>
      <c r="AC270" s="39"/>
      <c r="AD270" s="39"/>
    </row>
    <row r="271" spans="2:30" s="21" customFormat="1">
      <c r="B271" s="39"/>
      <c r="C271" s="39"/>
      <c r="D271" s="39"/>
      <c r="E271" s="109"/>
      <c r="F271" s="74"/>
      <c r="G271" s="74"/>
      <c r="H271" s="74"/>
      <c r="I271" s="39"/>
      <c r="J271" s="39"/>
      <c r="K271" s="39"/>
      <c r="L271" s="39"/>
      <c r="R271" s="39"/>
      <c r="S271" s="39"/>
      <c r="T271" s="39"/>
      <c r="V271" s="39"/>
      <c r="X271" s="39"/>
      <c r="Z271" s="39"/>
      <c r="AB271" s="39"/>
      <c r="AC271" s="39"/>
      <c r="AD271" s="39"/>
    </row>
    <row r="272" spans="2:30" s="21" customFormat="1">
      <c r="B272" s="39"/>
      <c r="C272" s="39"/>
      <c r="D272" s="39"/>
      <c r="E272" s="109"/>
      <c r="F272" s="74"/>
      <c r="G272" s="74"/>
      <c r="H272" s="74"/>
      <c r="I272" s="39"/>
      <c r="J272" s="39"/>
      <c r="K272" s="39"/>
      <c r="L272" s="39"/>
      <c r="R272" s="39"/>
      <c r="S272" s="39"/>
      <c r="T272" s="39"/>
      <c r="V272" s="39"/>
      <c r="X272" s="39"/>
      <c r="Z272" s="39"/>
      <c r="AB272" s="39"/>
      <c r="AC272" s="39"/>
      <c r="AD272" s="39"/>
    </row>
    <row r="273" spans="2:30" s="21" customFormat="1">
      <c r="B273" s="39"/>
      <c r="C273" s="39"/>
      <c r="D273" s="39"/>
      <c r="E273" s="109"/>
      <c r="F273" s="74"/>
      <c r="G273" s="74"/>
      <c r="H273" s="74"/>
      <c r="I273" s="39"/>
      <c r="J273" s="39"/>
      <c r="K273" s="39"/>
      <c r="L273" s="39"/>
      <c r="R273" s="39"/>
      <c r="S273" s="39"/>
      <c r="T273" s="39"/>
      <c r="V273" s="39"/>
      <c r="X273" s="39"/>
      <c r="Z273" s="39"/>
      <c r="AB273" s="39"/>
      <c r="AC273" s="39"/>
      <c r="AD273" s="39"/>
    </row>
    <row r="274" spans="2:30" s="21" customFormat="1">
      <c r="B274" s="39"/>
      <c r="C274" s="39"/>
      <c r="D274" s="39"/>
      <c r="E274" s="109"/>
      <c r="F274" s="74"/>
      <c r="G274" s="74"/>
      <c r="H274" s="74"/>
      <c r="I274" s="39"/>
      <c r="J274" s="39"/>
      <c r="K274" s="39"/>
      <c r="L274" s="39"/>
      <c r="R274" s="39"/>
      <c r="S274" s="39"/>
      <c r="T274" s="39"/>
      <c r="V274" s="39"/>
      <c r="X274" s="39"/>
      <c r="Z274" s="39"/>
      <c r="AB274" s="39"/>
      <c r="AC274" s="39"/>
      <c r="AD274" s="39"/>
    </row>
    <row r="275" spans="2:30" s="21" customFormat="1">
      <c r="B275" s="39"/>
      <c r="C275" s="39"/>
      <c r="D275" s="39"/>
      <c r="E275" s="109"/>
      <c r="F275" s="74"/>
      <c r="G275" s="74"/>
      <c r="H275" s="74"/>
      <c r="I275" s="39"/>
      <c r="J275" s="39"/>
      <c r="K275" s="39"/>
      <c r="L275" s="39"/>
      <c r="R275" s="39"/>
      <c r="S275" s="39"/>
      <c r="T275" s="39"/>
      <c r="V275" s="39"/>
      <c r="X275" s="39"/>
      <c r="Z275" s="39"/>
      <c r="AB275" s="39"/>
      <c r="AC275" s="39"/>
      <c r="AD275" s="39"/>
    </row>
    <row r="276" spans="2:30" s="21" customFormat="1">
      <c r="B276" s="39"/>
      <c r="C276" s="39"/>
      <c r="D276" s="39"/>
      <c r="E276" s="109"/>
      <c r="F276" s="74"/>
      <c r="G276" s="74"/>
      <c r="H276" s="74"/>
      <c r="I276" s="39"/>
      <c r="J276" s="39"/>
      <c r="K276" s="39"/>
      <c r="L276" s="39"/>
      <c r="R276" s="39"/>
      <c r="S276" s="39"/>
      <c r="T276" s="39"/>
      <c r="V276" s="39"/>
      <c r="X276" s="39"/>
      <c r="Z276" s="39"/>
      <c r="AB276" s="39"/>
      <c r="AC276" s="39"/>
      <c r="AD276" s="39"/>
    </row>
    <row r="277" spans="2:30" s="21" customFormat="1">
      <c r="B277" s="39"/>
      <c r="C277" s="39"/>
      <c r="D277" s="39"/>
      <c r="E277" s="109"/>
      <c r="F277" s="74"/>
      <c r="G277" s="74"/>
      <c r="H277" s="74"/>
      <c r="I277" s="39"/>
      <c r="J277" s="39"/>
      <c r="K277" s="39"/>
      <c r="L277" s="39"/>
      <c r="R277" s="39"/>
      <c r="S277" s="39"/>
      <c r="T277" s="39"/>
      <c r="V277" s="39"/>
      <c r="X277" s="39"/>
      <c r="Z277" s="39"/>
      <c r="AB277" s="39"/>
      <c r="AC277" s="39"/>
      <c r="AD277" s="39"/>
    </row>
    <row r="278" spans="2:30" s="21" customFormat="1">
      <c r="B278" s="39"/>
      <c r="C278" s="39"/>
      <c r="D278" s="39"/>
      <c r="E278" s="109"/>
      <c r="F278" s="74"/>
      <c r="G278" s="74"/>
      <c r="H278" s="74"/>
      <c r="I278" s="39"/>
      <c r="J278" s="39"/>
      <c r="K278" s="39"/>
      <c r="L278" s="39"/>
      <c r="R278" s="39"/>
      <c r="S278" s="39"/>
      <c r="T278" s="39"/>
      <c r="V278" s="39"/>
      <c r="X278" s="39"/>
      <c r="Z278" s="39"/>
      <c r="AB278" s="39"/>
      <c r="AC278" s="39"/>
      <c r="AD278" s="39"/>
    </row>
    <row r="279" spans="2:30" s="21" customFormat="1">
      <c r="B279" s="39"/>
      <c r="C279" s="39"/>
      <c r="D279" s="39"/>
      <c r="E279" s="109"/>
      <c r="F279" s="74"/>
      <c r="G279" s="74"/>
      <c r="H279" s="74"/>
      <c r="I279" s="39"/>
      <c r="J279" s="39"/>
      <c r="K279" s="39"/>
      <c r="L279" s="39"/>
      <c r="R279" s="39"/>
      <c r="S279" s="39"/>
      <c r="T279" s="39"/>
      <c r="V279" s="39"/>
      <c r="X279" s="39"/>
      <c r="Z279" s="39"/>
      <c r="AB279" s="39"/>
      <c r="AC279" s="39"/>
      <c r="AD279" s="39"/>
    </row>
    <row r="280" spans="2:30" s="21" customFormat="1">
      <c r="B280" s="39"/>
      <c r="C280" s="39"/>
      <c r="D280" s="39"/>
      <c r="E280" s="109"/>
      <c r="F280" s="74"/>
      <c r="G280" s="74"/>
      <c r="H280" s="74"/>
      <c r="I280" s="39"/>
      <c r="J280" s="39"/>
      <c r="K280" s="39"/>
      <c r="L280" s="39"/>
      <c r="R280" s="39"/>
      <c r="S280" s="39"/>
      <c r="T280" s="39"/>
      <c r="V280" s="39"/>
      <c r="X280" s="39"/>
      <c r="Z280" s="39"/>
      <c r="AB280" s="39"/>
      <c r="AC280" s="39"/>
      <c r="AD280" s="39"/>
    </row>
    <row r="281" spans="2:30" s="21" customFormat="1">
      <c r="B281" s="39"/>
      <c r="C281" s="39"/>
      <c r="D281" s="39"/>
      <c r="E281" s="109"/>
      <c r="F281" s="74"/>
      <c r="G281" s="74"/>
      <c r="H281" s="74"/>
      <c r="I281" s="39"/>
      <c r="J281" s="39"/>
      <c r="K281" s="39"/>
      <c r="L281" s="39"/>
      <c r="R281" s="39"/>
      <c r="S281" s="39"/>
      <c r="T281" s="39"/>
      <c r="V281" s="39"/>
      <c r="X281" s="39"/>
      <c r="Z281" s="39"/>
      <c r="AB281" s="39"/>
      <c r="AC281" s="39"/>
      <c r="AD281" s="39"/>
    </row>
    <row r="282" spans="2:30" s="21" customFormat="1">
      <c r="B282" s="39"/>
      <c r="C282" s="39"/>
      <c r="D282" s="39"/>
      <c r="E282" s="109"/>
      <c r="F282" s="74"/>
      <c r="G282" s="74"/>
      <c r="H282" s="74"/>
      <c r="I282" s="39"/>
      <c r="J282" s="39"/>
      <c r="K282" s="39"/>
      <c r="L282" s="39"/>
      <c r="R282" s="39"/>
      <c r="S282" s="39"/>
      <c r="T282" s="39"/>
      <c r="V282" s="39"/>
      <c r="X282" s="39"/>
      <c r="Z282" s="39"/>
      <c r="AB282" s="39"/>
      <c r="AC282" s="39"/>
      <c r="AD282" s="39"/>
    </row>
    <row r="283" spans="2:30" s="21" customFormat="1">
      <c r="B283" s="39"/>
      <c r="C283" s="39"/>
      <c r="D283" s="39"/>
      <c r="E283" s="109"/>
      <c r="F283" s="74"/>
      <c r="G283" s="74"/>
      <c r="H283" s="74"/>
      <c r="I283" s="39"/>
      <c r="J283" s="39"/>
      <c r="K283" s="39"/>
      <c r="L283" s="39"/>
      <c r="R283" s="39"/>
      <c r="S283" s="39"/>
      <c r="T283" s="39"/>
      <c r="V283" s="39"/>
      <c r="X283" s="39"/>
      <c r="Z283" s="39"/>
      <c r="AB283" s="39"/>
      <c r="AC283" s="39"/>
      <c r="AD283" s="39"/>
    </row>
    <row r="284" spans="2:30" s="21" customFormat="1">
      <c r="B284" s="39"/>
      <c r="C284" s="39"/>
      <c r="D284" s="39"/>
      <c r="E284" s="109"/>
      <c r="F284" s="74"/>
      <c r="G284" s="74"/>
      <c r="H284" s="74"/>
      <c r="I284" s="39"/>
      <c r="J284" s="39"/>
      <c r="K284" s="39"/>
      <c r="L284" s="39"/>
      <c r="R284" s="39"/>
      <c r="S284" s="39"/>
      <c r="T284" s="39"/>
      <c r="V284" s="39"/>
      <c r="X284" s="39"/>
      <c r="Z284" s="39"/>
      <c r="AB284" s="39"/>
      <c r="AC284" s="39"/>
      <c r="AD284" s="39"/>
    </row>
    <row r="285" spans="2:30" s="21" customFormat="1">
      <c r="B285" s="39"/>
      <c r="C285" s="39"/>
      <c r="D285" s="39"/>
      <c r="E285" s="109"/>
      <c r="F285" s="74"/>
      <c r="G285" s="74"/>
      <c r="H285" s="74"/>
      <c r="I285" s="39"/>
      <c r="J285" s="39"/>
      <c r="K285" s="39"/>
      <c r="L285" s="39"/>
      <c r="R285" s="39"/>
      <c r="S285" s="39"/>
      <c r="T285" s="39"/>
      <c r="V285" s="39"/>
      <c r="X285" s="39"/>
      <c r="Z285" s="39"/>
      <c r="AB285" s="39"/>
      <c r="AC285" s="39"/>
      <c r="AD285" s="39"/>
    </row>
    <row r="286" spans="2:30" s="21" customFormat="1">
      <c r="B286" s="39"/>
      <c r="C286" s="39"/>
      <c r="D286" s="39"/>
      <c r="E286" s="109"/>
      <c r="F286" s="74"/>
      <c r="G286" s="74"/>
      <c r="H286" s="74"/>
      <c r="I286" s="39"/>
      <c r="J286" s="39"/>
      <c r="K286" s="39"/>
      <c r="L286" s="39"/>
      <c r="R286" s="39"/>
      <c r="S286" s="39"/>
      <c r="T286" s="39"/>
      <c r="V286" s="39"/>
      <c r="X286" s="39"/>
      <c r="Z286" s="39"/>
      <c r="AB286" s="39"/>
      <c r="AC286" s="39"/>
      <c r="AD286" s="39"/>
    </row>
    <row r="287" spans="2:30" s="21" customFormat="1">
      <c r="B287" s="39"/>
      <c r="C287" s="39"/>
      <c r="D287" s="39"/>
      <c r="E287" s="109"/>
      <c r="F287" s="74"/>
      <c r="G287" s="74"/>
      <c r="H287" s="74"/>
      <c r="I287" s="39"/>
      <c r="J287" s="39"/>
      <c r="K287" s="39"/>
      <c r="L287" s="39"/>
      <c r="R287" s="39"/>
      <c r="S287" s="39"/>
      <c r="T287" s="39"/>
      <c r="V287" s="39"/>
      <c r="X287" s="39"/>
      <c r="Z287" s="39"/>
      <c r="AB287" s="39"/>
      <c r="AC287" s="39"/>
      <c r="AD287" s="39"/>
    </row>
    <row r="288" spans="2:30" s="21" customFormat="1">
      <c r="B288" s="39"/>
      <c r="C288" s="39"/>
      <c r="D288" s="39"/>
      <c r="E288" s="109"/>
      <c r="F288" s="74"/>
      <c r="G288" s="74"/>
      <c r="H288" s="74"/>
      <c r="I288" s="39"/>
      <c r="J288" s="39"/>
      <c r="K288" s="39"/>
      <c r="L288" s="39"/>
      <c r="R288" s="39"/>
      <c r="S288" s="39"/>
      <c r="T288" s="39"/>
      <c r="V288" s="39"/>
      <c r="X288" s="39"/>
      <c r="Z288" s="39"/>
      <c r="AB288" s="39"/>
      <c r="AC288" s="39"/>
      <c r="AD288" s="39"/>
    </row>
    <row r="289" spans="2:30" s="21" customFormat="1">
      <c r="B289" s="39"/>
      <c r="C289" s="39"/>
      <c r="D289" s="39"/>
      <c r="E289" s="109"/>
      <c r="F289" s="74"/>
      <c r="G289" s="74"/>
      <c r="H289" s="74"/>
      <c r="I289" s="39"/>
      <c r="J289" s="39"/>
      <c r="K289" s="39"/>
      <c r="L289" s="39"/>
      <c r="R289" s="39"/>
      <c r="S289" s="39"/>
      <c r="T289" s="39"/>
      <c r="V289" s="39"/>
      <c r="X289" s="39"/>
      <c r="Z289" s="39"/>
      <c r="AB289" s="39"/>
      <c r="AC289" s="39"/>
      <c r="AD289" s="39"/>
    </row>
    <row r="290" spans="2:30" s="21" customFormat="1">
      <c r="B290" s="39"/>
      <c r="C290" s="39"/>
      <c r="D290" s="39"/>
      <c r="E290" s="109"/>
      <c r="F290" s="74"/>
      <c r="G290" s="74"/>
      <c r="H290" s="74"/>
      <c r="I290" s="39"/>
      <c r="J290" s="39"/>
      <c r="K290" s="39"/>
      <c r="L290" s="39"/>
      <c r="R290" s="39"/>
      <c r="S290" s="39"/>
      <c r="T290" s="39"/>
      <c r="V290" s="39"/>
      <c r="X290" s="39"/>
      <c r="Z290" s="39"/>
      <c r="AB290" s="39"/>
      <c r="AC290" s="39"/>
      <c r="AD290" s="39"/>
    </row>
    <row r="291" spans="2:30" s="21" customFormat="1">
      <c r="B291" s="39"/>
      <c r="C291" s="39"/>
      <c r="D291" s="39"/>
      <c r="E291" s="109"/>
      <c r="F291" s="74"/>
      <c r="G291" s="74"/>
      <c r="H291" s="74"/>
      <c r="I291" s="39"/>
      <c r="J291" s="39"/>
      <c r="K291" s="39"/>
      <c r="L291" s="39"/>
      <c r="R291" s="39"/>
      <c r="S291" s="39"/>
      <c r="T291" s="39"/>
      <c r="V291" s="39"/>
      <c r="X291" s="39"/>
      <c r="Z291" s="39"/>
      <c r="AB291" s="39"/>
      <c r="AC291" s="39"/>
      <c r="AD291" s="39"/>
    </row>
    <row r="292" spans="2:30" s="21" customFormat="1">
      <c r="B292" s="39"/>
      <c r="C292" s="39"/>
      <c r="D292" s="39"/>
      <c r="E292" s="109"/>
      <c r="F292" s="74"/>
      <c r="G292" s="74"/>
      <c r="H292" s="74"/>
      <c r="I292" s="39"/>
      <c r="J292" s="39"/>
      <c r="K292" s="39"/>
      <c r="L292" s="39"/>
      <c r="R292" s="39"/>
      <c r="S292" s="39"/>
      <c r="T292" s="39"/>
      <c r="V292" s="39"/>
      <c r="X292" s="39"/>
      <c r="Z292" s="39"/>
      <c r="AB292" s="39"/>
      <c r="AC292" s="39"/>
      <c r="AD292" s="39"/>
    </row>
    <row r="293" spans="2:30" s="21" customFormat="1">
      <c r="B293" s="39"/>
      <c r="C293" s="39"/>
      <c r="D293" s="39"/>
      <c r="E293" s="109"/>
      <c r="F293" s="74"/>
      <c r="G293" s="74"/>
      <c r="H293" s="74"/>
      <c r="I293" s="39"/>
      <c r="J293" s="39"/>
      <c r="K293" s="39"/>
      <c r="L293" s="39"/>
      <c r="R293" s="39"/>
      <c r="S293" s="39"/>
      <c r="T293" s="39"/>
      <c r="V293" s="39"/>
      <c r="X293" s="39"/>
      <c r="Z293" s="39"/>
      <c r="AB293" s="39"/>
      <c r="AC293" s="39"/>
      <c r="AD293" s="39"/>
    </row>
    <row r="294" spans="2:30" s="21" customFormat="1">
      <c r="B294" s="39"/>
      <c r="C294" s="39"/>
      <c r="D294" s="39"/>
      <c r="E294" s="109"/>
      <c r="F294" s="74"/>
      <c r="G294" s="74"/>
      <c r="H294" s="74"/>
      <c r="I294" s="39"/>
      <c r="J294" s="39"/>
      <c r="K294" s="39"/>
      <c r="L294" s="39"/>
      <c r="R294" s="39"/>
      <c r="S294" s="39"/>
      <c r="T294" s="39"/>
      <c r="V294" s="39"/>
      <c r="X294" s="39"/>
      <c r="Z294" s="39"/>
      <c r="AB294" s="39"/>
      <c r="AC294" s="39"/>
      <c r="AD294" s="39"/>
    </row>
    <row r="295" spans="2:30" s="21" customFormat="1">
      <c r="B295" s="39"/>
      <c r="C295" s="39"/>
      <c r="D295" s="39"/>
      <c r="E295" s="109"/>
      <c r="F295" s="74"/>
      <c r="G295" s="74"/>
      <c r="H295" s="74"/>
      <c r="I295" s="39"/>
      <c r="J295" s="39"/>
      <c r="K295" s="39"/>
      <c r="L295" s="39"/>
      <c r="R295" s="39"/>
      <c r="S295" s="39"/>
      <c r="T295" s="39"/>
      <c r="V295" s="39"/>
      <c r="X295" s="39"/>
      <c r="Z295" s="39"/>
      <c r="AB295" s="39"/>
      <c r="AC295" s="39"/>
      <c r="AD295" s="39"/>
    </row>
    <row r="296" spans="2:30" s="21" customFormat="1">
      <c r="B296" s="39"/>
      <c r="C296" s="39"/>
      <c r="D296" s="39"/>
      <c r="E296" s="109"/>
      <c r="F296" s="74"/>
      <c r="G296" s="74"/>
      <c r="H296" s="74"/>
      <c r="I296" s="39"/>
      <c r="J296" s="39"/>
      <c r="K296" s="39"/>
      <c r="L296" s="39"/>
      <c r="R296" s="39"/>
      <c r="S296" s="39"/>
      <c r="T296" s="39"/>
      <c r="V296" s="39"/>
      <c r="X296" s="39"/>
      <c r="Z296" s="39"/>
      <c r="AB296" s="39"/>
      <c r="AC296" s="39"/>
      <c r="AD296" s="39"/>
    </row>
    <row r="297" spans="2:30" s="21" customFormat="1">
      <c r="B297" s="39"/>
      <c r="C297" s="39"/>
      <c r="D297" s="39"/>
      <c r="E297" s="109"/>
      <c r="F297" s="74"/>
      <c r="G297" s="74"/>
      <c r="H297" s="74"/>
      <c r="I297" s="39"/>
      <c r="J297" s="39"/>
      <c r="K297" s="39"/>
      <c r="L297" s="39"/>
      <c r="R297" s="39"/>
      <c r="S297" s="39"/>
      <c r="T297" s="39"/>
      <c r="V297" s="39"/>
      <c r="X297" s="39"/>
      <c r="Z297" s="39"/>
      <c r="AB297" s="39"/>
      <c r="AC297" s="39"/>
      <c r="AD297" s="39"/>
    </row>
    <row r="298" spans="2:30" s="21" customFormat="1">
      <c r="B298" s="39"/>
      <c r="C298" s="39"/>
      <c r="D298" s="39"/>
      <c r="E298" s="109"/>
      <c r="F298" s="74"/>
      <c r="G298" s="74"/>
      <c r="H298" s="74"/>
      <c r="I298" s="39"/>
      <c r="J298" s="39"/>
      <c r="K298" s="39"/>
      <c r="L298" s="39"/>
      <c r="R298" s="39"/>
      <c r="S298" s="39"/>
      <c r="T298" s="39"/>
      <c r="V298" s="39"/>
      <c r="X298" s="39"/>
      <c r="Z298" s="39"/>
      <c r="AB298" s="39"/>
      <c r="AC298" s="39"/>
      <c r="AD298" s="39"/>
    </row>
    <row r="299" spans="2:30" s="21" customFormat="1">
      <c r="B299" s="39"/>
      <c r="C299" s="39"/>
      <c r="D299" s="39"/>
      <c r="E299" s="109"/>
      <c r="F299" s="74"/>
      <c r="G299" s="74"/>
      <c r="H299" s="74"/>
      <c r="I299" s="39"/>
      <c r="J299" s="39"/>
      <c r="K299" s="39"/>
      <c r="L299" s="39"/>
      <c r="R299" s="39"/>
      <c r="S299" s="39"/>
      <c r="T299" s="39"/>
      <c r="V299" s="39"/>
      <c r="X299" s="39"/>
      <c r="Z299" s="39"/>
      <c r="AB299" s="39"/>
      <c r="AC299" s="39"/>
      <c r="AD299" s="39"/>
    </row>
    <row r="300" spans="2:30" s="21" customFormat="1">
      <c r="B300" s="39"/>
      <c r="C300" s="39"/>
      <c r="D300" s="39"/>
      <c r="E300" s="109"/>
      <c r="F300" s="74"/>
      <c r="G300" s="74"/>
      <c r="H300" s="74"/>
      <c r="I300" s="39"/>
      <c r="J300" s="39"/>
      <c r="K300" s="39"/>
      <c r="L300" s="39"/>
      <c r="R300" s="39"/>
      <c r="S300" s="39"/>
      <c r="T300" s="39"/>
      <c r="V300" s="39"/>
      <c r="X300" s="39"/>
      <c r="Z300" s="39"/>
      <c r="AB300" s="39"/>
      <c r="AC300" s="39"/>
      <c r="AD300" s="39"/>
    </row>
    <row r="301" spans="2:30" s="21" customFormat="1">
      <c r="B301" s="39"/>
      <c r="C301" s="39"/>
      <c r="D301" s="39"/>
      <c r="E301" s="109"/>
      <c r="F301" s="74"/>
      <c r="G301" s="74"/>
      <c r="H301" s="74"/>
      <c r="I301" s="39"/>
      <c r="J301" s="39"/>
      <c r="K301" s="39"/>
      <c r="L301" s="39"/>
      <c r="R301" s="39"/>
      <c r="S301" s="39"/>
      <c r="T301" s="39"/>
      <c r="V301" s="39"/>
      <c r="X301" s="39"/>
      <c r="Z301" s="39"/>
      <c r="AB301" s="39"/>
      <c r="AC301" s="39"/>
      <c r="AD301" s="39"/>
    </row>
    <row r="302" spans="2:30" s="21" customFormat="1">
      <c r="B302" s="39"/>
      <c r="C302" s="39"/>
      <c r="D302" s="39"/>
      <c r="E302" s="109"/>
      <c r="F302" s="74"/>
      <c r="G302" s="74"/>
      <c r="H302" s="74"/>
      <c r="I302" s="39"/>
      <c r="J302" s="39"/>
      <c r="K302" s="39"/>
      <c r="L302" s="39"/>
      <c r="R302" s="39"/>
      <c r="S302" s="39"/>
      <c r="T302" s="39"/>
      <c r="V302" s="39"/>
      <c r="X302" s="39"/>
      <c r="Z302" s="39"/>
      <c r="AB302" s="39"/>
      <c r="AC302" s="39"/>
      <c r="AD302" s="39"/>
    </row>
    <row r="303" spans="2:30" s="21" customFormat="1">
      <c r="B303" s="39"/>
      <c r="C303" s="39"/>
      <c r="D303" s="39"/>
      <c r="E303" s="109"/>
      <c r="F303" s="74"/>
      <c r="G303" s="74"/>
      <c r="H303" s="74"/>
      <c r="I303" s="39"/>
      <c r="J303" s="39"/>
      <c r="K303" s="39"/>
      <c r="L303" s="39"/>
      <c r="R303" s="39"/>
      <c r="S303" s="39"/>
      <c r="T303" s="39"/>
      <c r="V303" s="39"/>
      <c r="X303" s="39"/>
      <c r="Z303" s="39"/>
      <c r="AB303" s="39"/>
      <c r="AC303" s="39"/>
      <c r="AD303" s="39"/>
    </row>
    <row r="304" spans="2:30" s="21" customFormat="1">
      <c r="B304" s="39"/>
      <c r="C304" s="39"/>
      <c r="D304" s="39"/>
      <c r="E304" s="109"/>
      <c r="F304" s="74"/>
      <c r="G304" s="74"/>
      <c r="H304" s="74"/>
      <c r="I304" s="39"/>
      <c r="J304" s="39"/>
      <c r="K304" s="39"/>
      <c r="L304" s="39"/>
      <c r="R304" s="39"/>
      <c r="S304" s="39"/>
      <c r="T304" s="39"/>
      <c r="V304" s="39"/>
      <c r="X304" s="39"/>
      <c r="Z304" s="39"/>
      <c r="AB304" s="39"/>
      <c r="AC304" s="39"/>
      <c r="AD304" s="39"/>
    </row>
    <row r="305" spans="2:30" s="21" customFormat="1">
      <c r="B305" s="39"/>
      <c r="C305" s="39"/>
      <c r="D305" s="39"/>
      <c r="E305" s="109"/>
      <c r="F305" s="74"/>
      <c r="G305" s="74"/>
      <c r="H305" s="74"/>
      <c r="I305" s="39"/>
      <c r="J305" s="39"/>
      <c r="K305" s="39"/>
      <c r="L305" s="39"/>
      <c r="R305" s="39"/>
      <c r="S305" s="39"/>
      <c r="T305" s="39"/>
      <c r="V305" s="39"/>
      <c r="X305" s="39"/>
      <c r="Z305" s="39"/>
      <c r="AB305" s="39"/>
      <c r="AC305" s="39"/>
      <c r="AD305" s="39"/>
    </row>
    <row r="306" spans="2:30" s="21" customFormat="1">
      <c r="B306" s="39"/>
      <c r="C306" s="39"/>
      <c r="D306" s="39"/>
      <c r="E306" s="109"/>
      <c r="F306" s="74"/>
      <c r="G306" s="74"/>
      <c r="H306" s="74"/>
      <c r="I306" s="39"/>
      <c r="J306" s="39"/>
      <c r="K306" s="39"/>
      <c r="L306" s="39"/>
      <c r="R306" s="39"/>
      <c r="S306" s="39"/>
      <c r="T306" s="39"/>
      <c r="V306" s="39"/>
      <c r="X306" s="39"/>
      <c r="Z306" s="39"/>
      <c r="AB306" s="39"/>
      <c r="AC306" s="39"/>
      <c r="AD306" s="39"/>
    </row>
    <row r="307" spans="2:30" s="21" customFormat="1">
      <c r="B307" s="39"/>
      <c r="C307" s="39"/>
      <c r="D307" s="39"/>
      <c r="E307" s="109"/>
      <c r="F307" s="74"/>
      <c r="G307" s="74"/>
      <c r="H307" s="74"/>
      <c r="I307" s="39"/>
      <c r="J307" s="39"/>
      <c r="K307" s="39"/>
      <c r="L307" s="39"/>
      <c r="R307" s="39"/>
      <c r="S307" s="39"/>
      <c r="T307" s="39"/>
      <c r="V307" s="39"/>
      <c r="X307" s="39"/>
      <c r="Z307" s="39"/>
      <c r="AB307" s="39"/>
      <c r="AC307" s="39"/>
      <c r="AD307" s="39"/>
    </row>
    <row r="308" spans="2:30" s="21" customFormat="1">
      <c r="B308" s="39"/>
      <c r="C308" s="39"/>
      <c r="D308" s="39"/>
      <c r="E308" s="109"/>
      <c r="F308" s="74"/>
      <c r="G308" s="74"/>
      <c r="H308" s="74"/>
      <c r="I308" s="39"/>
      <c r="J308" s="39"/>
      <c r="K308" s="39"/>
      <c r="L308" s="39"/>
      <c r="R308" s="39"/>
      <c r="S308" s="39"/>
      <c r="T308" s="39"/>
      <c r="V308" s="39"/>
      <c r="X308" s="39"/>
      <c r="Z308" s="39"/>
      <c r="AB308" s="39"/>
      <c r="AC308" s="39"/>
      <c r="AD308" s="39"/>
    </row>
    <row r="309" spans="2:30" s="21" customFormat="1">
      <c r="B309" s="39"/>
      <c r="C309" s="39"/>
      <c r="D309" s="39"/>
      <c r="E309" s="109"/>
      <c r="F309" s="74"/>
      <c r="G309" s="74"/>
      <c r="H309" s="74"/>
      <c r="I309" s="39"/>
      <c r="J309" s="39"/>
      <c r="K309" s="39"/>
      <c r="L309" s="39"/>
      <c r="R309" s="39"/>
      <c r="S309" s="39"/>
      <c r="T309" s="39"/>
      <c r="V309" s="39"/>
      <c r="X309" s="39"/>
      <c r="Z309" s="39"/>
      <c r="AB309" s="39"/>
      <c r="AC309" s="39"/>
      <c r="AD309" s="39"/>
    </row>
    <row r="310" spans="2:30" s="21" customFormat="1">
      <c r="B310" s="39"/>
      <c r="C310" s="39"/>
      <c r="D310" s="39"/>
      <c r="E310" s="109"/>
      <c r="F310" s="74"/>
      <c r="G310" s="74"/>
      <c r="H310" s="74"/>
      <c r="I310" s="39"/>
      <c r="J310" s="39"/>
      <c r="K310" s="39"/>
      <c r="L310" s="39"/>
      <c r="R310" s="39"/>
      <c r="S310" s="39"/>
      <c r="T310" s="39"/>
      <c r="V310" s="39"/>
      <c r="X310" s="39"/>
      <c r="Z310" s="39"/>
      <c r="AB310" s="39"/>
      <c r="AC310" s="39"/>
      <c r="AD310" s="39"/>
    </row>
    <row r="311" spans="2:30" s="21" customFormat="1">
      <c r="B311" s="39"/>
      <c r="C311" s="39"/>
      <c r="D311" s="39"/>
      <c r="E311" s="109"/>
      <c r="F311" s="74"/>
      <c r="G311" s="74"/>
      <c r="H311" s="74"/>
      <c r="I311" s="39"/>
      <c r="J311" s="39"/>
      <c r="K311" s="39"/>
      <c r="L311" s="39"/>
      <c r="R311" s="39"/>
      <c r="S311" s="39"/>
      <c r="T311" s="39"/>
      <c r="V311" s="39"/>
      <c r="X311" s="39"/>
      <c r="Z311" s="39"/>
      <c r="AB311" s="39"/>
      <c r="AC311" s="39"/>
      <c r="AD311" s="39"/>
    </row>
    <row r="312" spans="2:30" s="21" customFormat="1">
      <c r="B312" s="39"/>
      <c r="C312" s="39"/>
      <c r="D312" s="39"/>
      <c r="E312" s="109"/>
      <c r="F312" s="74"/>
      <c r="G312" s="74"/>
      <c r="H312" s="74"/>
      <c r="I312" s="39"/>
      <c r="J312" s="39"/>
      <c r="K312" s="39"/>
      <c r="L312" s="39"/>
      <c r="R312" s="39"/>
      <c r="S312" s="39"/>
      <c r="T312" s="39"/>
      <c r="V312" s="39"/>
      <c r="X312" s="39"/>
      <c r="Z312" s="39"/>
      <c r="AB312" s="39"/>
      <c r="AC312" s="39"/>
      <c r="AD312" s="39"/>
    </row>
    <row r="313" spans="2:30" s="21" customFormat="1">
      <c r="B313" s="39"/>
      <c r="C313" s="39"/>
      <c r="D313" s="39"/>
      <c r="E313" s="109"/>
      <c r="F313" s="74"/>
      <c r="G313" s="74"/>
      <c r="H313" s="74"/>
      <c r="I313" s="39"/>
      <c r="J313" s="39"/>
      <c r="K313" s="39"/>
      <c r="L313" s="39"/>
      <c r="R313" s="39"/>
      <c r="S313" s="39"/>
      <c r="T313" s="39"/>
      <c r="V313" s="39"/>
      <c r="X313" s="39"/>
      <c r="Z313" s="39"/>
      <c r="AB313" s="39"/>
      <c r="AC313" s="39"/>
      <c r="AD313" s="39"/>
    </row>
    <row r="314" spans="2:30" s="21" customFormat="1">
      <c r="B314" s="39"/>
      <c r="C314" s="39"/>
      <c r="D314" s="39"/>
      <c r="E314" s="109"/>
      <c r="F314" s="74"/>
      <c r="G314" s="74"/>
      <c r="H314" s="74"/>
      <c r="I314" s="39"/>
      <c r="J314" s="39"/>
      <c r="K314" s="39"/>
      <c r="L314" s="39"/>
      <c r="R314" s="39"/>
      <c r="S314" s="39"/>
      <c r="T314" s="39"/>
      <c r="V314" s="39"/>
      <c r="X314" s="39"/>
      <c r="Z314" s="39"/>
      <c r="AB314" s="39"/>
      <c r="AC314" s="39"/>
      <c r="AD314" s="39"/>
    </row>
    <row r="315" spans="2:30" s="21" customFormat="1">
      <c r="B315" s="39"/>
      <c r="C315" s="39"/>
      <c r="D315" s="39"/>
      <c r="E315" s="109"/>
      <c r="F315" s="74"/>
      <c r="G315" s="74"/>
      <c r="H315" s="74"/>
      <c r="I315" s="39"/>
      <c r="J315" s="39"/>
      <c r="K315" s="39"/>
      <c r="L315" s="39"/>
      <c r="R315" s="39"/>
      <c r="S315" s="39"/>
      <c r="T315" s="39"/>
      <c r="V315" s="39"/>
      <c r="X315" s="39"/>
      <c r="Z315" s="39"/>
      <c r="AB315" s="39"/>
      <c r="AC315" s="39"/>
      <c r="AD315" s="39"/>
    </row>
    <row r="316" spans="2:30" s="21" customFormat="1">
      <c r="B316" s="39"/>
      <c r="C316" s="39"/>
      <c r="D316" s="39"/>
      <c r="E316" s="109"/>
      <c r="F316" s="74"/>
      <c r="G316" s="74"/>
      <c r="H316" s="74"/>
      <c r="I316" s="39"/>
      <c r="J316" s="39"/>
      <c r="K316" s="39"/>
      <c r="L316" s="39"/>
      <c r="R316" s="39"/>
      <c r="S316" s="39"/>
      <c r="T316" s="39"/>
      <c r="V316" s="39"/>
      <c r="X316" s="39"/>
      <c r="Z316" s="39"/>
      <c r="AB316" s="39"/>
      <c r="AC316" s="39"/>
      <c r="AD316" s="39"/>
    </row>
    <row r="317" spans="2:30" s="21" customFormat="1">
      <c r="B317" s="39"/>
      <c r="C317" s="39"/>
      <c r="D317" s="39"/>
      <c r="E317" s="109"/>
      <c r="F317" s="74"/>
      <c r="G317" s="74"/>
      <c r="H317" s="74"/>
      <c r="I317" s="39"/>
      <c r="J317" s="39"/>
      <c r="K317" s="39"/>
      <c r="L317" s="39"/>
      <c r="R317" s="39"/>
      <c r="S317" s="39"/>
      <c r="T317" s="39"/>
      <c r="V317" s="39"/>
      <c r="X317" s="39"/>
      <c r="Z317" s="39"/>
      <c r="AB317" s="39"/>
      <c r="AC317" s="39"/>
      <c r="AD317" s="39"/>
    </row>
    <row r="318" spans="2:30" s="21" customFormat="1">
      <c r="B318" s="39"/>
      <c r="C318" s="39"/>
      <c r="D318" s="39"/>
      <c r="E318" s="109"/>
      <c r="F318" s="74"/>
      <c r="G318" s="74"/>
      <c r="H318" s="74"/>
      <c r="I318" s="39"/>
      <c r="J318" s="39"/>
      <c r="K318" s="39"/>
      <c r="L318" s="39"/>
      <c r="R318" s="39"/>
      <c r="S318" s="39"/>
      <c r="T318" s="39"/>
      <c r="V318" s="39"/>
      <c r="X318" s="39"/>
      <c r="Z318" s="39"/>
      <c r="AB318" s="39"/>
      <c r="AC318" s="39"/>
      <c r="AD318" s="39"/>
    </row>
    <row r="319" spans="2:30" s="21" customFormat="1">
      <c r="B319" s="39"/>
      <c r="C319" s="39"/>
      <c r="D319" s="39"/>
      <c r="E319" s="109"/>
      <c r="F319" s="74"/>
      <c r="G319" s="74"/>
      <c r="H319" s="74"/>
      <c r="I319" s="39"/>
      <c r="J319" s="39"/>
      <c r="K319" s="39"/>
      <c r="L319" s="39"/>
      <c r="R319" s="39"/>
      <c r="S319" s="39"/>
      <c r="T319" s="39"/>
      <c r="V319" s="39"/>
      <c r="X319" s="39"/>
      <c r="Z319" s="39"/>
      <c r="AB319" s="39"/>
      <c r="AC319" s="39"/>
      <c r="AD319" s="39"/>
    </row>
    <row r="320" spans="2:30" s="21" customFormat="1">
      <c r="B320" s="39"/>
      <c r="C320" s="39"/>
      <c r="D320" s="39"/>
      <c r="E320" s="109"/>
      <c r="F320" s="74"/>
      <c r="G320" s="74"/>
      <c r="H320" s="74"/>
      <c r="I320" s="39"/>
      <c r="J320" s="39"/>
      <c r="K320" s="39"/>
      <c r="L320" s="39"/>
      <c r="R320" s="39"/>
      <c r="S320" s="39"/>
      <c r="T320" s="39"/>
      <c r="V320" s="39"/>
      <c r="X320" s="39"/>
      <c r="Z320" s="39"/>
      <c r="AB320" s="39"/>
      <c r="AC320" s="39"/>
      <c r="AD320" s="39"/>
    </row>
    <row r="321" spans="2:30" s="21" customFormat="1">
      <c r="B321" s="39"/>
      <c r="C321" s="39"/>
      <c r="D321" s="39"/>
      <c r="E321" s="109"/>
      <c r="F321" s="74"/>
      <c r="G321" s="74"/>
      <c r="H321" s="74"/>
      <c r="I321" s="39"/>
      <c r="J321" s="39"/>
      <c r="K321" s="39"/>
      <c r="L321" s="39"/>
      <c r="R321" s="39"/>
      <c r="S321" s="39"/>
      <c r="T321" s="39"/>
      <c r="V321" s="39"/>
      <c r="X321" s="39"/>
      <c r="Z321" s="39"/>
      <c r="AB321" s="39"/>
      <c r="AC321" s="39"/>
      <c r="AD321" s="39"/>
    </row>
    <row r="322" spans="2:30" s="21" customFormat="1">
      <c r="B322" s="39"/>
      <c r="C322" s="39"/>
      <c r="D322" s="39"/>
      <c r="E322" s="109"/>
      <c r="F322" s="74"/>
      <c r="G322" s="74"/>
      <c r="H322" s="74"/>
      <c r="I322" s="39"/>
      <c r="J322" s="39"/>
      <c r="K322" s="39"/>
      <c r="L322" s="39"/>
      <c r="R322" s="39"/>
      <c r="S322" s="39"/>
      <c r="T322" s="39"/>
      <c r="V322" s="39"/>
      <c r="X322" s="39"/>
      <c r="Z322" s="39"/>
      <c r="AB322" s="39"/>
      <c r="AC322" s="39"/>
      <c r="AD322" s="39"/>
    </row>
    <row r="323" spans="2:30" s="21" customFormat="1">
      <c r="B323" s="39"/>
      <c r="C323" s="39"/>
      <c r="D323" s="39"/>
      <c r="E323" s="109"/>
      <c r="F323" s="74"/>
      <c r="G323" s="74"/>
      <c r="H323" s="74"/>
      <c r="I323" s="39"/>
      <c r="J323" s="39"/>
      <c r="K323" s="39"/>
      <c r="L323" s="39"/>
      <c r="R323" s="39"/>
      <c r="S323" s="39"/>
      <c r="T323" s="39"/>
      <c r="V323" s="39"/>
      <c r="X323" s="39"/>
      <c r="Z323" s="39"/>
      <c r="AB323" s="39"/>
      <c r="AC323" s="39"/>
      <c r="AD323" s="39"/>
    </row>
    <row r="324" spans="2:30" s="21" customFormat="1">
      <c r="B324" s="39"/>
      <c r="C324" s="39"/>
      <c r="D324" s="39"/>
      <c r="E324" s="109"/>
      <c r="F324" s="74"/>
      <c r="G324" s="74"/>
      <c r="H324" s="74"/>
      <c r="I324" s="39"/>
      <c r="J324" s="39"/>
      <c r="K324" s="39"/>
      <c r="L324" s="39"/>
      <c r="R324" s="39"/>
      <c r="S324" s="39"/>
      <c r="T324" s="39"/>
      <c r="V324" s="39"/>
      <c r="X324" s="39"/>
      <c r="Z324" s="39"/>
      <c r="AB324" s="39"/>
      <c r="AC324" s="39"/>
      <c r="AD324" s="39"/>
    </row>
    <row r="325" spans="2:30" s="21" customFormat="1">
      <c r="B325" s="39"/>
      <c r="C325" s="39"/>
      <c r="D325" s="39"/>
      <c r="E325" s="109"/>
      <c r="F325" s="74"/>
      <c r="G325" s="74"/>
      <c r="H325" s="74"/>
      <c r="I325" s="39"/>
      <c r="J325" s="39"/>
      <c r="K325" s="39"/>
      <c r="L325" s="39"/>
      <c r="R325" s="39"/>
      <c r="S325" s="39"/>
      <c r="T325" s="39"/>
      <c r="V325" s="39"/>
      <c r="X325" s="39"/>
      <c r="Z325" s="39"/>
      <c r="AB325" s="39"/>
      <c r="AC325" s="39"/>
      <c r="AD325" s="39"/>
    </row>
    <row r="326" spans="2:30" s="21" customFormat="1">
      <c r="B326" s="39"/>
      <c r="C326" s="39"/>
      <c r="D326" s="39"/>
      <c r="E326" s="109"/>
      <c r="F326" s="74"/>
      <c r="G326" s="74"/>
      <c r="H326" s="74"/>
      <c r="I326" s="39"/>
      <c r="J326" s="39"/>
      <c r="K326" s="39"/>
      <c r="L326" s="39"/>
      <c r="R326" s="39"/>
      <c r="S326" s="39"/>
      <c r="T326" s="39"/>
      <c r="V326" s="39"/>
      <c r="X326" s="39"/>
      <c r="Z326" s="39"/>
      <c r="AB326" s="39"/>
      <c r="AC326" s="39"/>
      <c r="AD326" s="39"/>
    </row>
    <row r="327" spans="2:30" s="21" customFormat="1">
      <c r="B327" s="39"/>
      <c r="C327" s="39"/>
      <c r="D327" s="39"/>
      <c r="E327" s="109"/>
      <c r="F327" s="74"/>
      <c r="G327" s="74"/>
      <c r="H327" s="74"/>
      <c r="I327" s="39"/>
      <c r="J327" s="39"/>
      <c r="K327" s="39"/>
      <c r="L327" s="39"/>
      <c r="R327" s="39"/>
      <c r="S327" s="39"/>
      <c r="T327" s="39"/>
      <c r="V327" s="39"/>
      <c r="X327" s="39"/>
      <c r="Z327" s="39"/>
      <c r="AB327" s="39"/>
      <c r="AC327" s="39"/>
      <c r="AD327" s="39"/>
    </row>
    <row r="328" spans="2:30" s="21" customFormat="1">
      <c r="B328" s="39"/>
      <c r="C328" s="39"/>
      <c r="D328" s="39"/>
      <c r="E328" s="109"/>
      <c r="F328" s="74"/>
      <c r="G328" s="74"/>
      <c r="H328" s="74"/>
      <c r="I328" s="39"/>
      <c r="J328" s="39"/>
      <c r="K328" s="39"/>
      <c r="L328" s="39"/>
      <c r="R328" s="39"/>
      <c r="S328" s="39"/>
      <c r="T328" s="39"/>
      <c r="V328" s="39"/>
      <c r="X328" s="39"/>
      <c r="Z328" s="39"/>
      <c r="AB328" s="39"/>
      <c r="AC328" s="39"/>
      <c r="AD328" s="39"/>
    </row>
    <row r="329" spans="2:30" s="21" customFormat="1">
      <c r="B329" s="39"/>
      <c r="C329" s="39"/>
      <c r="D329" s="39"/>
      <c r="E329" s="109"/>
      <c r="F329" s="74"/>
      <c r="G329" s="74"/>
      <c r="H329" s="74"/>
      <c r="I329" s="39"/>
      <c r="J329" s="39"/>
      <c r="K329" s="39"/>
      <c r="L329" s="39"/>
      <c r="R329" s="39"/>
      <c r="S329" s="39"/>
      <c r="T329" s="39"/>
      <c r="V329" s="39"/>
      <c r="X329" s="39"/>
      <c r="Z329" s="39"/>
      <c r="AB329" s="39"/>
      <c r="AC329" s="39"/>
      <c r="AD329" s="39"/>
    </row>
    <row r="330" spans="2:30" s="21" customFormat="1">
      <c r="B330" s="39"/>
      <c r="C330" s="39"/>
      <c r="D330" s="39"/>
      <c r="E330" s="109"/>
      <c r="F330" s="74"/>
      <c r="G330" s="74"/>
      <c r="H330" s="74"/>
      <c r="I330" s="39"/>
      <c r="J330" s="39"/>
      <c r="K330" s="39"/>
      <c r="L330" s="39"/>
      <c r="R330" s="39"/>
      <c r="S330" s="39"/>
      <c r="T330" s="39"/>
      <c r="V330" s="39"/>
      <c r="X330" s="39"/>
      <c r="Z330" s="39"/>
      <c r="AB330" s="39"/>
      <c r="AC330" s="39"/>
      <c r="AD330" s="39"/>
    </row>
    <row r="331" spans="2:30" s="21" customFormat="1">
      <c r="B331" s="39"/>
      <c r="C331" s="39"/>
      <c r="D331" s="39"/>
      <c r="E331" s="109"/>
      <c r="F331" s="74"/>
      <c r="G331" s="74"/>
      <c r="H331" s="74"/>
      <c r="I331" s="39"/>
      <c r="J331" s="39"/>
      <c r="K331" s="39"/>
      <c r="L331" s="39"/>
      <c r="R331" s="39"/>
      <c r="S331" s="39"/>
      <c r="T331" s="39"/>
      <c r="V331" s="39"/>
      <c r="X331" s="39"/>
      <c r="Z331" s="39"/>
      <c r="AB331" s="39"/>
      <c r="AC331" s="39"/>
      <c r="AD331" s="39"/>
    </row>
    <row r="332" spans="2:30" s="21" customFormat="1">
      <c r="B332" s="39"/>
      <c r="C332" s="39"/>
      <c r="D332" s="39"/>
      <c r="E332" s="109"/>
      <c r="F332" s="74"/>
      <c r="G332" s="74"/>
      <c r="H332" s="74"/>
      <c r="I332" s="39"/>
      <c r="J332" s="39"/>
      <c r="K332" s="39"/>
      <c r="L332" s="39"/>
      <c r="R332" s="39"/>
      <c r="S332" s="39"/>
      <c r="T332" s="39"/>
      <c r="V332" s="39"/>
      <c r="X332" s="39"/>
      <c r="Z332" s="39"/>
      <c r="AB332" s="39"/>
      <c r="AC332" s="39"/>
      <c r="AD332" s="39"/>
    </row>
    <row r="333" spans="2:30" s="21" customFormat="1">
      <c r="B333" s="39"/>
      <c r="C333" s="39"/>
      <c r="D333" s="39"/>
      <c r="E333" s="109"/>
      <c r="F333" s="74"/>
      <c r="G333" s="74"/>
      <c r="H333" s="74"/>
      <c r="I333" s="39"/>
      <c r="J333" s="39"/>
      <c r="K333" s="39"/>
      <c r="L333" s="39"/>
      <c r="R333" s="39"/>
      <c r="S333" s="39"/>
      <c r="T333" s="39"/>
      <c r="V333" s="39"/>
      <c r="X333" s="39"/>
      <c r="Z333" s="39"/>
      <c r="AB333" s="39"/>
      <c r="AC333" s="39"/>
      <c r="AD333" s="39"/>
    </row>
    <row r="334" spans="2:30" s="21" customFormat="1">
      <c r="B334" s="39"/>
      <c r="C334" s="39"/>
      <c r="D334" s="39"/>
      <c r="E334" s="109"/>
      <c r="F334" s="74"/>
      <c r="G334" s="74"/>
      <c r="H334" s="74"/>
      <c r="I334" s="39"/>
      <c r="J334" s="39"/>
      <c r="K334" s="39"/>
      <c r="L334" s="39"/>
      <c r="R334" s="39"/>
      <c r="S334" s="39"/>
      <c r="T334" s="39"/>
      <c r="V334" s="39"/>
      <c r="X334" s="39"/>
      <c r="Z334" s="39"/>
      <c r="AB334" s="39"/>
      <c r="AC334" s="39"/>
      <c r="AD334" s="39"/>
    </row>
    <row r="335" spans="2:30" s="21" customFormat="1">
      <c r="B335" s="39"/>
      <c r="C335" s="39"/>
      <c r="D335" s="39"/>
      <c r="E335" s="109"/>
      <c r="F335" s="74"/>
      <c r="G335" s="74"/>
      <c r="H335" s="74"/>
      <c r="I335" s="39"/>
      <c r="J335" s="39"/>
      <c r="K335" s="39"/>
      <c r="L335" s="39"/>
      <c r="R335" s="39"/>
      <c r="S335" s="39"/>
      <c r="T335" s="39"/>
      <c r="V335" s="39"/>
      <c r="X335" s="39"/>
      <c r="Z335" s="39"/>
      <c r="AB335" s="39"/>
      <c r="AC335" s="39"/>
      <c r="AD335" s="39"/>
    </row>
    <row r="336" spans="2:30" s="21" customFormat="1">
      <c r="B336" s="39"/>
      <c r="C336" s="39"/>
      <c r="D336" s="39"/>
      <c r="E336" s="109"/>
      <c r="F336" s="74"/>
      <c r="G336" s="74"/>
      <c r="H336" s="74"/>
      <c r="I336" s="39"/>
      <c r="J336" s="39"/>
      <c r="K336" s="39"/>
      <c r="L336" s="39"/>
      <c r="R336" s="39"/>
      <c r="S336" s="39"/>
      <c r="T336" s="39"/>
      <c r="V336" s="39"/>
      <c r="X336" s="39"/>
      <c r="Z336" s="39"/>
      <c r="AB336" s="39"/>
      <c r="AC336" s="39"/>
      <c r="AD336" s="39"/>
    </row>
    <row r="337" spans="2:30" s="21" customFormat="1">
      <c r="B337" s="39"/>
      <c r="C337" s="39"/>
      <c r="D337" s="39"/>
      <c r="E337" s="109"/>
      <c r="F337" s="74"/>
      <c r="G337" s="74"/>
      <c r="H337" s="74"/>
      <c r="I337" s="39"/>
      <c r="J337" s="39"/>
      <c r="K337" s="39"/>
      <c r="L337" s="39"/>
      <c r="R337" s="39"/>
      <c r="S337" s="39"/>
      <c r="T337" s="39"/>
      <c r="V337" s="39"/>
      <c r="X337" s="39"/>
      <c r="Z337" s="39"/>
      <c r="AB337" s="39"/>
      <c r="AC337" s="39"/>
      <c r="AD337" s="39"/>
    </row>
    <row r="338" spans="2:30" s="21" customFormat="1">
      <c r="B338" s="39"/>
      <c r="C338" s="39"/>
      <c r="D338" s="39"/>
      <c r="E338" s="109"/>
      <c r="F338" s="74"/>
      <c r="G338" s="74"/>
      <c r="H338" s="74"/>
      <c r="I338" s="39"/>
      <c r="J338" s="39"/>
      <c r="K338" s="39"/>
      <c r="L338" s="39"/>
      <c r="R338" s="39"/>
      <c r="S338" s="39"/>
      <c r="T338" s="39"/>
      <c r="V338" s="39"/>
      <c r="X338" s="39"/>
      <c r="Z338" s="39"/>
      <c r="AB338" s="39"/>
      <c r="AC338" s="39"/>
      <c r="AD338" s="39"/>
    </row>
    <row r="339" spans="2:30" s="21" customFormat="1">
      <c r="B339" s="39"/>
      <c r="C339" s="39"/>
      <c r="D339" s="39"/>
      <c r="E339" s="109"/>
      <c r="F339" s="74"/>
      <c r="G339" s="74"/>
      <c r="H339" s="74"/>
      <c r="I339" s="39"/>
      <c r="J339" s="39"/>
      <c r="K339" s="39"/>
      <c r="L339" s="39"/>
      <c r="R339" s="39"/>
      <c r="S339" s="39"/>
      <c r="T339" s="39"/>
      <c r="V339" s="39"/>
      <c r="X339" s="39"/>
      <c r="Z339" s="39"/>
      <c r="AB339" s="39"/>
      <c r="AC339" s="39"/>
      <c r="AD339" s="39"/>
    </row>
    <row r="340" spans="2:30" s="21" customFormat="1">
      <c r="B340" s="39"/>
      <c r="C340" s="39"/>
      <c r="D340" s="39"/>
      <c r="E340" s="109"/>
      <c r="F340" s="74"/>
      <c r="G340" s="74"/>
      <c r="H340" s="74"/>
      <c r="I340" s="39"/>
      <c r="J340" s="39"/>
      <c r="K340" s="39"/>
      <c r="L340" s="39"/>
      <c r="R340" s="39"/>
      <c r="S340" s="39"/>
      <c r="T340" s="39"/>
      <c r="V340" s="39"/>
      <c r="X340" s="39"/>
      <c r="Z340" s="39"/>
      <c r="AB340" s="39"/>
      <c r="AC340" s="39"/>
      <c r="AD340" s="39"/>
    </row>
    <row r="341" spans="2:30" s="21" customFormat="1">
      <c r="B341" s="39"/>
      <c r="C341" s="39"/>
      <c r="D341" s="39"/>
      <c r="E341" s="109"/>
      <c r="F341" s="74"/>
      <c r="G341" s="74"/>
      <c r="H341" s="74"/>
      <c r="I341" s="39"/>
      <c r="J341" s="39"/>
      <c r="K341" s="39"/>
      <c r="L341" s="39"/>
      <c r="R341" s="39"/>
      <c r="S341" s="39"/>
      <c r="T341" s="39"/>
      <c r="V341" s="39"/>
      <c r="X341" s="39"/>
      <c r="Z341" s="39"/>
      <c r="AB341" s="39"/>
      <c r="AC341" s="39"/>
      <c r="AD341" s="39"/>
    </row>
    <row r="342" spans="2:30" s="21" customFormat="1">
      <c r="B342" s="39"/>
      <c r="C342" s="39"/>
      <c r="D342" s="39"/>
      <c r="E342" s="109"/>
      <c r="F342" s="74"/>
      <c r="G342" s="74"/>
      <c r="H342" s="74"/>
      <c r="I342" s="39"/>
      <c r="J342" s="39"/>
      <c r="K342" s="39"/>
      <c r="L342" s="39"/>
      <c r="R342" s="39"/>
      <c r="S342" s="39"/>
      <c r="T342" s="39"/>
      <c r="V342" s="39"/>
      <c r="X342" s="39"/>
      <c r="Z342" s="39"/>
      <c r="AB342" s="39"/>
      <c r="AC342" s="39"/>
      <c r="AD342" s="39"/>
    </row>
    <row r="343" spans="2:30" s="21" customFormat="1">
      <c r="B343" s="39"/>
      <c r="C343" s="39"/>
      <c r="D343" s="39"/>
      <c r="E343" s="109"/>
      <c r="F343" s="74"/>
      <c r="G343" s="74"/>
      <c r="H343" s="74"/>
      <c r="I343" s="39"/>
      <c r="J343" s="39"/>
      <c r="K343" s="39"/>
      <c r="L343" s="39"/>
      <c r="R343" s="39"/>
      <c r="S343" s="39"/>
      <c r="T343" s="39"/>
      <c r="V343" s="39"/>
      <c r="X343" s="39"/>
      <c r="Z343" s="39"/>
      <c r="AB343" s="39"/>
      <c r="AC343" s="39"/>
      <c r="AD343" s="39"/>
    </row>
    <row r="344" spans="2:30" s="21" customFormat="1">
      <c r="B344" s="39"/>
      <c r="C344" s="39"/>
      <c r="D344" s="39"/>
      <c r="E344" s="109"/>
      <c r="F344" s="74"/>
      <c r="G344" s="74"/>
      <c r="H344" s="74"/>
      <c r="I344" s="39"/>
      <c r="J344" s="39"/>
      <c r="K344" s="39"/>
      <c r="L344" s="39"/>
      <c r="R344" s="39"/>
      <c r="S344" s="39"/>
      <c r="T344" s="39"/>
      <c r="V344" s="39"/>
      <c r="X344" s="39"/>
      <c r="Z344" s="39"/>
      <c r="AB344" s="39"/>
      <c r="AC344" s="39"/>
      <c r="AD344" s="39"/>
    </row>
    <row r="345" spans="2:30" s="21" customFormat="1">
      <c r="B345" s="39"/>
      <c r="C345" s="39"/>
      <c r="D345" s="39"/>
      <c r="E345" s="109"/>
      <c r="F345" s="74"/>
      <c r="G345" s="74"/>
      <c r="H345" s="74"/>
      <c r="I345" s="39"/>
      <c r="J345" s="39"/>
      <c r="K345" s="39"/>
      <c r="L345" s="39"/>
      <c r="R345" s="39"/>
      <c r="S345" s="39"/>
      <c r="T345" s="39"/>
      <c r="V345" s="39"/>
      <c r="X345" s="39"/>
      <c r="Z345" s="39"/>
      <c r="AB345" s="39"/>
      <c r="AC345" s="39"/>
      <c r="AD345" s="39"/>
    </row>
    <row r="346" spans="2:30" s="21" customFormat="1">
      <c r="B346" s="39"/>
      <c r="C346" s="39"/>
      <c r="D346" s="39"/>
      <c r="E346" s="109"/>
      <c r="F346" s="74"/>
      <c r="G346" s="74"/>
      <c r="H346" s="74"/>
      <c r="I346" s="39"/>
      <c r="J346" s="39"/>
      <c r="K346" s="39"/>
      <c r="L346" s="39"/>
      <c r="R346" s="39"/>
      <c r="S346" s="39"/>
      <c r="T346" s="39"/>
      <c r="V346" s="39"/>
      <c r="X346" s="39"/>
      <c r="Z346" s="39"/>
      <c r="AB346" s="39"/>
      <c r="AC346" s="39"/>
      <c r="AD346" s="39"/>
    </row>
    <row r="347" spans="2:30" s="21" customFormat="1">
      <c r="B347" s="39"/>
      <c r="C347" s="39"/>
      <c r="D347" s="39"/>
      <c r="E347" s="109"/>
      <c r="F347" s="74"/>
      <c r="G347" s="74"/>
      <c r="H347" s="74"/>
      <c r="I347" s="39"/>
      <c r="J347" s="39"/>
      <c r="K347" s="39"/>
      <c r="L347" s="39"/>
      <c r="R347" s="39"/>
      <c r="S347" s="39"/>
      <c r="T347" s="39"/>
      <c r="V347" s="39"/>
      <c r="X347" s="39"/>
      <c r="Z347" s="39"/>
      <c r="AB347" s="39"/>
      <c r="AC347" s="39"/>
      <c r="AD347" s="39"/>
    </row>
    <row r="348" spans="2:30" s="21" customFormat="1">
      <c r="B348" s="39"/>
      <c r="C348" s="39"/>
      <c r="D348" s="39"/>
      <c r="E348" s="109"/>
      <c r="F348" s="74"/>
      <c r="G348" s="74"/>
      <c r="H348" s="74"/>
      <c r="I348" s="39"/>
      <c r="J348" s="39"/>
      <c r="K348" s="39"/>
      <c r="L348" s="39"/>
      <c r="R348" s="39"/>
      <c r="S348" s="39"/>
      <c r="T348" s="39"/>
      <c r="V348" s="39"/>
      <c r="X348" s="39"/>
      <c r="Z348" s="39"/>
      <c r="AB348" s="39"/>
      <c r="AC348" s="39"/>
      <c r="AD348" s="39"/>
    </row>
    <row r="349" spans="2:30" s="21" customFormat="1">
      <c r="B349" s="39"/>
      <c r="C349" s="39"/>
      <c r="D349" s="39"/>
      <c r="E349" s="109"/>
      <c r="F349" s="74"/>
      <c r="G349" s="74"/>
      <c r="H349" s="74"/>
      <c r="I349" s="39"/>
      <c r="J349" s="39"/>
      <c r="K349" s="39"/>
      <c r="L349" s="39"/>
      <c r="R349" s="39"/>
      <c r="S349" s="39"/>
      <c r="T349" s="39"/>
      <c r="V349" s="39"/>
      <c r="X349" s="39"/>
      <c r="Z349" s="39"/>
      <c r="AB349" s="39"/>
      <c r="AC349" s="39"/>
      <c r="AD349" s="39"/>
    </row>
    <row r="350" spans="2:30" s="21" customFormat="1">
      <c r="B350" s="39"/>
      <c r="C350" s="39"/>
      <c r="D350" s="39"/>
      <c r="E350" s="109"/>
      <c r="F350" s="74"/>
      <c r="G350" s="74"/>
      <c r="H350" s="74"/>
      <c r="I350" s="39"/>
      <c r="J350" s="39"/>
      <c r="K350" s="39"/>
      <c r="L350" s="39"/>
      <c r="R350" s="39"/>
      <c r="S350" s="39"/>
      <c r="T350" s="39"/>
      <c r="V350" s="39"/>
      <c r="X350" s="39"/>
      <c r="Z350" s="39"/>
      <c r="AB350" s="39"/>
      <c r="AC350" s="39"/>
      <c r="AD350" s="39"/>
    </row>
    <row r="351" spans="2:30" s="21" customFormat="1">
      <c r="B351" s="39"/>
      <c r="C351" s="39"/>
      <c r="D351" s="39"/>
      <c r="E351" s="109"/>
      <c r="F351" s="74"/>
      <c r="G351" s="74"/>
      <c r="H351" s="74"/>
      <c r="I351" s="39"/>
      <c r="J351" s="39"/>
      <c r="K351" s="39"/>
      <c r="L351" s="39"/>
      <c r="R351" s="39"/>
      <c r="S351" s="39"/>
      <c r="T351" s="39"/>
      <c r="V351" s="39"/>
      <c r="X351" s="39"/>
      <c r="Z351" s="39"/>
      <c r="AB351" s="39"/>
      <c r="AC351" s="39"/>
      <c r="AD351" s="39"/>
    </row>
    <row r="352" spans="2:30" s="21" customFormat="1">
      <c r="B352" s="39"/>
      <c r="C352" s="39"/>
      <c r="D352" s="39"/>
      <c r="E352" s="109"/>
      <c r="F352" s="74"/>
      <c r="G352" s="74"/>
      <c r="H352" s="74"/>
      <c r="I352" s="39"/>
      <c r="J352" s="39"/>
      <c r="K352" s="39"/>
      <c r="L352" s="39"/>
      <c r="R352" s="39"/>
      <c r="S352" s="39"/>
      <c r="T352" s="39"/>
      <c r="V352" s="39"/>
      <c r="X352" s="39"/>
      <c r="Z352" s="39"/>
      <c r="AB352" s="39"/>
      <c r="AC352" s="39"/>
      <c r="AD352" s="39"/>
    </row>
    <row r="353" spans="2:30" s="21" customFormat="1">
      <c r="B353" s="39"/>
      <c r="C353" s="39"/>
      <c r="D353" s="39"/>
      <c r="E353" s="109"/>
      <c r="F353" s="74"/>
      <c r="G353" s="74"/>
      <c r="H353" s="74"/>
      <c r="I353" s="39"/>
      <c r="J353" s="39"/>
      <c r="K353" s="39"/>
      <c r="L353" s="39"/>
      <c r="R353" s="39"/>
      <c r="S353" s="39"/>
      <c r="T353" s="39"/>
      <c r="V353" s="39"/>
      <c r="X353" s="39"/>
      <c r="Z353" s="39"/>
      <c r="AB353" s="39"/>
      <c r="AC353" s="39"/>
      <c r="AD353" s="39"/>
    </row>
    <row r="354" spans="2:30" s="21" customFormat="1">
      <c r="B354" s="39"/>
      <c r="C354" s="39"/>
      <c r="D354" s="39"/>
      <c r="E354" s="109"/>
      <c r="F354" s="74"/>
      <c r="G354" s="74"/>
      <c r="H354" s="74"/>
      <c r="I354" s="39"/>
      <c r="J354" s="39"/>
      <c r="K354" s="39"/>
      <c r="L354" s="39"/>
      <c r="R354" s="39"/>
      <c r="S354" s="39"/>
      <c r="T354" s="39"/>
      <c r="V354" s="39"/>
      <c r="X354" s="39"/>
      <c r="Z354" s="39"/>
      <c r="AB354" s="39"/>
      <c r="AC354" s="39"/>
      <c r="AD354" s="39"/>
    </row>
    <row r="355" spans="2:30" s="21" customFormat="1">
      <c r="B355" s="39"/>
      <c r="C355" s="39"/>
      <c r="D355" s="39"/>
      <c r="E355" s="109"/>
      <c r="F355" s="74"/>
      <c r="G355" s="74"/>
      <c r="H355" s="74"/>
      <c r="I355" s="39"/>
      <c r="J355" s="39"/>
      <c r="K355" s="39"/>
      <c r="L355" s="39"/>
      <c r="R355" s="39"/>
      <c r="S355" s="39"/>
      <c r="T355" s="39"/>
      <c r="V355" s="39"/>
      <c r="X355" s="39"/>
      <c r="Z355" s="39"/>
      <c r="AB355" s="39"/>
      <c r="AC355" s="39"/>
      <c r="AD355" s="39"/>
    </row>
    <row r="356" spans="2:30" s="21" customFormat="1">
      <c r="B356" s="39"/>
      <c r="C356" s="39"/>
      <c r="D356" s="39"/>
      <c r="E356" s="109"/>
      <c r="F356" s="74"/>
      <c r="G356" s="74"/>
      <c r="H356" s="74"/>
      <c r="I356" s="39"/>
      <c r="J356" s="39"/>
      <c r="K356" s="39"/>
      <c r="L356" s="39"/>
      <c r="R356" s="39"/>
      <c r="S356" s="39"/>
      <c r="T356" s="39"/>
      <c r="V356" s="39"/>
      <c r="X356" s="39"/>
      <c r="Z356" s="39"/>
      <c r="AB356" s="39"/>
      <c r="AC356" s="39"/>
      <c r="AD356" s="39"/>
    </row>
    <row r="357" spans="2:30" s="21" customFormat="1">
      <c r="B357" s="39"/>
      <c r="C357" s="39"/>
      <c r="D357" s="39"/>
      <c r="E357" s="109"/>
      <c r="F357" s="74"/>
      <c r="G357" s="74"/>
      <c r="H357" s="74"/>
      <c r="I357" s="39"/>
      <c r="J357" s="39"/>
      <c r="K357" s="39"/>
      <c r="L357" s="39"/>
      <c r="R357" s="39"/>
      <c r="S357" s="39"/>
      <c r="T357" s="39"/>
      <c r="V357" s="39"/>
      <c r="X357" s="39"/>
      <c r="Z357" s="39"/>
      <c r="AB357" s="39"/>
      <c r="AC357" s="39"/>
      <c r="AD357" s="39"/>
    </row>
    <row r="358" spans="2:30" s="21" customFormat="1">
      <c r="B358" s="39"/>
      <c r="C358" s="39"/>
      <c r="D358" s="39"/>
      <c r="E358" s="109"/>
      <c r="F358" s="74"/>
      <c r="G358" s="74"/>
      <c r="H358" s="74"/>
      <c r="I358" s="39"/>
      <c r="J358" s="39"/>
      <c r="K358" s="39"/>
      <c r="L358" s="39"/>
      <c r="R358" s="39"/>
      <c r="S358" s="39"/>
      <c r="T358" s="39"/>
      <c r="V358" s="39"/>
      <c r="X358" s="39"/>
      <c r="Z358" s="39"/>
      <c r="AB358" s="39"/>
      <c r="AC358" s="39"/>
      <c r="AD358" s="39"/>
    </row>
    <row r="359" spans="2:30" s="21" customFormat="1">
      <c r="B359" s="39"/>
      <c r="C359" s="39"/>
      <c r="D359" s="39"/>
      <c r="E359" s="109"/>
      <c r="F359" s="74"/>
      <c r="G359" s="74"/>
      <c r="H359" s="74"/>
      <c r="I359" s="39"/>
      <c r="J359" s="39"/>
      <c r="K359" s="39"/>
      <c r="L359" s="39"/>
      <c r="R359" s="39"/>
      <c r="S359" s="39"/>
      <c r="T359" s="39"/>
      <c r="V359" s="39"/>
      <c r="X359" s="39"/>
      <c r="Z359" s="39"/>
      <c r="AB359" s="39"/>
      <c r="AC359" s="39"/>
      <c r="AD359" s="39"/>
    </row>
    <row r="360" spans="2:30" s="21" customFormat="1">
      <c r="B360" s="39"/>
      <c r="C360" s="39"/>
      <c r="D360" s="39"/>
      <c r="E360" s="109"/>
      <c r="F360" s="74"/>
      <c r="G360" s="74"/>
      <c r="H360" s="74"/>
      <c r="I360" s="39"/>
      <c r="J360" s="39"/>
      <c r="K360" s="39"/>
      <c r="L360" s="39"/>
      <c r="R360" s="39"/>
      <c r="S360" s="39"/>
      <c r="T360" s="39"/>
      <c r="V360" s="39"/>
      <c r="X360" s="39"/>
      <c r="Z360" s="39"/>
      <c r="AB360" s="39"/>
      <c r="AC360" s="39"/>
      <c r="AD360" s="39"/>
    </row>
    <row r="361" spans="2:30" s="21" customFormat="1">
      <c r="B361" s="39"/>
      <c r="C361" s="39"/>
      <c r="D361" s="39"/>
      <c r="E361" s="109"/>
      <c r="F361" s="74"/>
      <c r="G361" s="74"/>
      <c r="H361" s="74"/>
      <c r="I361" s="39"/>
      <c r="J361" s="39"/>
      <c r="K361" s="39"/>
      <c r="L361" s="39"/>
      <c r="R361" s="39"/>
      <c r="S361" s="39"/>
      <c r="T361" s="39"/>
      <c r="V361" s="39"/>
      <c r="X361" s="39"/>
      <c r="Z361" s="39"/>
      <c r="AB361" s="39"/>
      <c r="AC361" s="39"/>
      <c r="AD361" s="39"/>
    </row>
    <row r="362" spans="2:30" s="21" customFormat="1">
      <c r="B362" s="39"/>
      <c r="C362" s="39"/>
      <c r="D362" s="39"/>
      <c r="E362" s="109"/>
      <c r="F362" s="74"/>
      <c r="G362" s="74"/>
      <c r="H362" s="74"/>
      <c r="I362" s="39"/>
      <c r="J362" s="39"/>
      <c r="K362" s="39"/>
      <c r="L362" s="39"/>
      <c r="R362" s="39"/>
      <c r="S362" s="39"/>
      <c r="T362" s="39"/>
      <c r="V362" s="39"/>
      <c r="X362" s="39"/>
      <c r="Z362" s="39"/>
      <c r="AB362" s="39"/>
      <c r="AC362" s="39"/>
      <c r="AD362" s="39"/>
    </row>
    <row r="363" spans="2:30" s="21" customFormat="1">
      <c r="B363" s="39"/>
      <c r="C363" s="39"/>
      <c r="D363" s="39"/>
      <c r="E363" s="109"/>
      <c r="F363" s="74"/>
      <c r="G363" s="74"/>
      <c r="H363" s="74"/>
      <c r="I363" s="39"/>
      <c r="J363" s="39"/>
      <c r="K363" s="39"/>
      <c r="L363" s="39"/>
      <c r="R363" s="39"/>
      <c r="S363" s="39"/>
      <c r="T363" s="39"/>
      <c r="V363" s="39"/>
      <c r="X363" s="39"/>
      <c r="Z363" s="39"/>
      <c r="AB363" s="39"/>
      <c r="AC363" s="39"/>
      <c r="AD363" s="39"/>
    </row>
    <row r="364" spans="2:30" s="21" customFormat="1">
      <c r="B364" s="39"/>
      <c r="C364" s="39"/>
      <c r="D364" s="39"/>
      <c r="E364" s="109"/>
      <c r="F364" s="74"/>
      <c r="G364" s="74"/>
      <c r="H364" s="74"/>
      <c r="I364" s="39"/>
      <c r="J364" s="39"/>
      <c r="K364" s="39"/>
      <c r="L364" s="39"/>
      <c r="R364" s="39"/>
      <c r="S364" s="39"/>
      <c r="T364" s="39"/>
      <c r="V364" s="39"/>
      <c r="X364" s="39"/>
      <c r="Z364" s="39"/>
      <c r="AB364" s="39"/>
      <c r="AC364" s="39"/>
      <c r="AD364" s="39"/>
    </row>
    <row r="365" spans="2:30" s="21" customFormat="1">
      <c r="B365" s="39"/>
      <c r="C365" s="39"/>
      <c r="D365" s="39"/>
      <c r="E365" s="109"/>
      <c r="F365" s="74"/>
      <c r="G365" s="74"/>
      <c r="H365" s="74"/>
      <c r="I365" s="39"/>
      <c r="J365" s="39"/>
      <c r="K365" s="39"/>
      <c r="L365" s="39"/>
      <c r="R365" s="39"/>
      <c r="S365" s="39"/>
      <c r="T365" s="39"/>
      <c r="V365" s="39"/>
      <c r="X365" s="39"/>
      <c r="Z365" s="39"/>
      <c r="AB365" s="39"/>
      <c r="AC365" s="39"/>
      <c r="AD365" s="39"/>
    </row>
    <row r="366" spans="2:30" s="21" customFormat="1">
      <c r="B366" s="39"/>
      <c r="C366" s="39"/>
      <c r="D366" s="39"/>
      <c r="E366" s="109"/>
      <c r="F366" s="74"/>
      <c r="G366" s="74"/>
      <c r="H366" s="74"/>
      <c r="I366" s="39"/>
      <c r="J366" s="39"/>
      <c r="K366" s="39"/>
      <c r="L366" s="39"/>
      <c r="R366" s="39"/>
      <c r="S366" s="39"/>
      <c r="T366" s="39"/>
      <c r="V366" s="39"/>
      <c r="X366" s="39"/>
      <c r="Z366" s="39"/>
      <c r="AB366" s="39"/>
      <c r="AC366" s="39"/>
      <c r="AD366" s="39"/>
    </row>
    <row r="367" spans="2:30" s="21" customFormat="1">
      <c r="B367" s="39"/>
      <c r="C367" s="39"/>
      <c r="D367" s="39"/>
      <c r="E367" s="109"/>
      <c r="F367" s="74"/>
      <c r="G367" s="74"/>
      <c r="H367" s="74"/>
      <c r="I367" s="39"/>
      <c r="J367" s="39"/>
      <c r="K367" s="39"/>
      <c r="L367" s="39"/>
      <c r="R367" s="39"/>
      <c r="S367" s="39"/>
      <c r="T367" s="39"/>
      <c r="V367" s="39"/>
      <c r="X367" s="39"/>
      <c r="Z367" s="39"/>
      <c r="AB367" s="39"/>
      <c r="AC367" s="39"/>
      <c r="AD367" s="39"/>
    </row>
    <row r="368" spans="2:30" s="21" customFormat="1">
      <c r="B368" s="39"/>
      <c r="C368" s="39"/>
      <c r="D368" s="39"/>
      <c r="E368" s="109"/>
      <c r="F368" s="74"/>
      <c r="G368" s="74"/>
      <c r="H368" s="74"/>
      <c r="I368" s="39"/>
      <c r="J368" s="39"/>
      <c r="K368" s="39"/>
      <c r="L368" s="39"/>
      <c r="R368" s="39"/>
      <c r="S368" s="39"/>
      <c r="T368" s="39"/>
      <c r="V368" s="39"/>
      <c r="X368" s="39"/>
      <c r="Z368" s="39"/>
      <c r="AB368" s="39"/>
      <c r="AC368" s="39"/>
      <c r="AD368" s="39"/>
    </row>
    <row r="369" spans="2:30" s="21" customFormat="1">
      <c r="B369" s="39"/>
      <c r="C369" s="39"/>
      <c r="D369" s="39"/>
      <c r="E369" s="109"/>
      <c r="F369" s="74"/>
      <c r="G369" s="74"/>
      <c r="H369" s="74"/>
      <c r="I369" s="39"/>
      <c r="J369" s="39"/>
      <c r="K369" s="39"/>
      <c r="L369" s="39"/>
      <c r="R369" s="39"/>
      <c r="S369" s="39"/>
      <c r="T369" s="39"/>
      <c r="V369" s="39"/>
      <c r="X369" s="39"/>
      <c r="Z369" s="39"/>
      <c r="AB369" s="39"/>
      <c r="AC369" s="39"/>
      <c r="AD369" s="39"/>
    </row>
    <row r="370" spans="2:30" s="21" customFormat="1">
      <c r="B370" s="39"/>
      <c r="C370" s="39"/>
      <c r="D370" s="39"/>
      <c r="E370" s="109"/>
      <c r="F370" s="74"/>
      <c r="G370" s="74"/>
      <c r="H370" s="74"/>
      <c r="I370" s="39"/>
      <c r="J370" s="39"/>
      <c r="K370" s="39"/>
      <c r="L370" s="39"/>
      <c r="R370" s="39"/>
      <c r="S370" s="39"/>
      <c r="T370" s="39"/>
      <c r="V370" s="39"/>
      <c r="X370" s="39"/>
      <c r="Z370" s="39"/>
      <c r="AB370" s="39"/>
      <c r="AC370" s="39"/>
      <c r="AD370" s="39"/>
    </row>
    <row r="371" spans="2:30" s="21" customFormat="1">
      <c r="B371" s="39"/>
      <c r="C371" s="39"/>
      <c r="D371" s="39"/>
      <c r="E371" s="109"/>
      <c r="F371" s="74"/>
      <c r="G371" s="74"/>
      <c r="H371" s="74"/>
      <c r="I371" s="39"/>
      <c r="J371" s="39"/>
      <c r="K371" s="39"/>
      <c r="L371" s="39"/>
      <c r="R371" s="39"/>
      <c r="S371" s="39"/>
      <c r="T371" s="39"/>
      <c r="V371" s="39"/>
      <c r="X371" s="39"/>
      <c r="Z371" s="39"/>
      <c r="AB371" s="39"/>
      <c r="AC371" s="39"/>
      <c r="AD371" s="39"/>
    </row>
    <row r="372" spans="2:30" s="21" customFormat="1">
      <c r="B372" s="39"/>
      <c r="C372" s="39"/>
      <c r="D372" s="39"/>
      <c r="E372" s="109"/>
      <c r="F372" s="74"/>
      <c r="G372" s="74"/>
      <c r="H372" s="74"/>
      <c r="I372" s="39"/>
      <c r="J372" s="39"/>
      <c r="K372" s="39"/>
      <c r="L372" s="39"/>
      <c r="R372" s="39"/>
      <c r="S372" s="39"/>
      <c r="T372" s="39"/>
      <c r="V372" s="39"/>
      <c r="X372" s="39"/>
      <c r="Z372" s="39"/>
      <c r="AB372" s="39"/>
      <c r="AC372" s="39"/>
      <c r="AD372" s="39"/>
    </row>
    <row r="373" spans="2:30" s="21" customFormat="1">
      <c r="B373" s="39"/>
      <c r="C373" s="39"/>
      <c r="D373" s="39"/>
      <c r="E373" s="109"/>
      <c r="F373" s="74"/>
      <c r="G373" s="74"/>
      <c r="H373" s="74"/>
      <c r="I373" s="39"/>
      <c r="J373" s="39"/>
      <c r="K373" s="39"/>
      <c r="L373" s="39"/>
      <c r="R373" s="39"/>
      <c r="S373" s="39"/>
      <c r="T373" s="39"/>
      <c r="V373" s="39"/>
      <c r="X373" s="39"/>
      <c r="Z373" s="39"/>
      <c r="AB373" s="39"/>
      <c r="AC373" s="39"/>
      <c r="AD373" s="39"/>
    </row>
    <row r="374" spans="2:30" s="21" customFormat="1">
      <c r="B374" s="39"/>
      <c r="C374" s="39"/>
      <c r="D374" s="39"/>
      <c r="E374" s="109"/>
      <c r="F374" s="74"/>
      <c r="G374" s="74"/>
      <c r="H374" s="74"/>
      <c r="I374" s="39"/>
      <c r="J374" s="39"/>
      <c r="K374" s="39"/>
      <c r="L374" s="39"/>
      <c r="R374" s="39"/>
      <c r="S374" s="39"/>
      <c r="T374" s="39"/>
      <c r="V374" s="39"/>
      <c r="X374" s="39"/>
      <c r="Z374" s="39"/>
      <c r="AB374" s="39"/>
      <c r="AC374" s="39"/>
      <c r="AD374" s="39"/>
    </row>
    <row r="375" spans="2:30" s="21" customFormat="1">
      <c r="B375" s="39"/>
      <c r="C375" s="39"/>
      <c r="D375" s="39"/>
      <c r="E375" s="109"/>
      <c r="F375" s="74"/>
      <c r="G375" s="74"/>
      <c r="H375" s="74"/>
      <c r="I375" s="39"/>
      <c r="J375" s="39"/>
      <c r="K375" s="39"/>
      <c r="L375" s="39"/>
      <c r="R375" s="39"/>
      <c r="S375" s="39"/>
      <c r="T375" s="39"/>
      <c r="V375" s="39"/>
      <c r="X375" s="39"/>
      <c r="Z375" s="39"/>
      <c r="AB375" s="39"/>
      <c r="AC375" s="39"/>
      <c r="AD375" s="39"/>
    </row>
    <row r="376" spans="2:30" s="21" customFormat="1">
      <c r="B376" s="39"/>
      <c r="C376" s="39"/>
      <c r="D376" s="39"/>
      <c r="E376" s="109"/>
      <c r="F376" s="74"/>
      <c r="G376" s="74"/>
      <c r="H376" s="74"/>
      <c r="I376" s="39"/>
      <c r="J376" s="39"/>
      <c r="K376" s="39"/>
      <c r="L376" s="39"/>
      <c r="R376" s="39"/>
      <c r="S376" s="39"/>
      <c r="T376" s="39"/>
      <c r="V376" s="39"/>
      <c r="X376" s="39"/>
      <c r="Z376" s="39"/>
      <c r="AB376" s="39"/>
      <c r="AC376" s="39"/>
      <c r="AD376" s="39"/>
    </row>
    <row r="377" spans="2:30" s="21" customFormat="1">
      <c r="B377" s="39"/>
      <c r="C377" s="39"/>
      <c r="D377" s="39"/>
      <c r="E377" s="109"/>
      <c r="F377" s="74"/>
      <c r="G377" s="74"/>
      <c r="H377" s="74"/>
      <c r="I377" s="39"/>
      <c r="J377" s="39"/>
      <c r="K377" s="39"/>
      <c r="L377" s="39"/>
      <c r="R377" s="39"/>
      <c r="S377" s="39"/>
      <c r="T377" s="39"/>
      <c r="V377" s="39"/>
      <c r="X377" s="39"/>
      <c r="Z377" s="39"/>
      <c r="AB377" s="39"/>
      <c r="AC377" s="39"/>
      <c r="AD377" s="39"/>
    </row>
    <row r="378" spans="2:30" s="21" customFormat="1">
      <c r="B378" s="39"/>
      <c r="C378" s="39"/>
      <c r="D378" s="39"/>
      <c r="E378" s="109"/>
      <c r="F378" s="74"/>
      <c r="G378" s="74"/>
      <c r="H378" s="74"/>
      <c r="I378" s="39"/>
      <c r="J378" s="39"/>
      <c r="K378" s="39"/>
      <c r="L378" s="39"/>
      <c r="R378" s="39"/>
      <c r="S378" s="39"/>
      <c r="T378" s="39"/>
      <c r="V378" s="39"/>
      <c r="X378" s="39"/>
      <c r="Z378" s="39"/>
      <c r="AB378" s="39"/>
      <c r="AC378" s="39"/>
      <c r="AD378" s="39"/>
    </row>
    <row r="379" spans="2:30" s="21" customFormat="1">
      <c r="B379" s="39"/>
      <c r="C379" s="39"/>
      <c r="D379" s="39"/>
      <c r="E379" s="109"/>
      <c r="F379" s="74"/>
      <c r="G379" s="74"/>
      <c r="H379" s="74"/>
      <c r="I379" s="39"/>
      <c r="J379" s="39"/>
      <c r="K379" s="39"/>
      <c r="L379" s="39"/>
      <c r="R379" s="39"/>
      <c r="S379" s="39"/>
      <c r="T379" s="39"/>
      <c r="V379" s="39"/>
      <c r="X379" s="39"/>
      <c r="Z379" s="39"/>
      <c r="AB379" s="39"/>
      <c r="AC379" s="39"/>
      <c r="AD379" s="39"/>
    </row>
    <row r="380" spans="2:30" s="21" customFormat="1">
      <c r="B380" s="39"/>
      <c r="C380" s="39"/>
      <c r="D380" s="39"/>
      <c r="E380" s="109"/>
      <c r="F380" s="74"/>
      <c r="G380" s="74"/>
      <c r="H380" s="74"/>
      <c r="I380" s="39"/>
      <c r="J380" s="39"/>
      <c r="K380" s="39"/>
      <c r="L380" s="39"/>
      <c r="R380" s="39"/>
      <c r="S380" s="39"/>
      <c r="T380" s="39"/>
      <c r="V380" s="39"/>
      <c r="X380" s="39"/>
      <c r="Z380" s="39"/>
      <c r="AB380" s="39"/>
      <c r="AC380" s="39"/>
      <c r="AD380" s="39"/>
    </row>
    <row r="381" spans="2:30" s="21" customFormat="1">
      <c r="B381" s="39"/>
      <c r="C381" s="39"/>
      <c r="D381" s="39"/>
      <c r="E381" s="109"/>
      <c r="F381" s="74"/>
      <c r="G381" s="74"/>
      <c r="H381" s="74"/>
      <c r="I381" s="39"/>
      <c r="J381" s="39"/>
      <c r="K381" s="39"/>
      <c r="L381" s="39"/>
      <c r="R381" s="39"/>
      <c r="S381" s="39"/>
      <c r="T381" s="39"/>
      <c r="V381" s="39"/>
      <c r="X381" s="39"/>
      <c r="Z381" s="39"/>
      <c r="AB381" s="39"/>
      <c r="AC381" s="39"/>
      <c r="AD381" s="39"/>
    </row>
    <row r="382" spans="2:30" s="21" customFormat="1">
      <c r="B382" s="39"/>
      <c r="C382" s="39"/>
      <c r="D382" s="39"/>
      <c r="E382" s="109"/>
      <c r="F382" s="74"/>
      <c r="G382" s="74"/>
      <c r="H382" s="74"/>
      <c r="I382" s="39"/>
      <c r="J382" s="39"/>
      <c r="K382" s="39"/>
      <c r="L382" s="39"/>
      <c r="R382" s="39"/>
      <c r="S382" s="39"/>
      <c r="T382" s="39"/>
      <c r="V382" s="39"/>
      <c r="X382" s="39"/>
      <c r="Z382" s="39"/>
      <c r="AB382" s="39"/>
      <c r="AC382" s="39"/>
      <c r="AD382" s="39"/>
    </row>
    <row r="383" spans="2:30" s="21" customFormat="1">
      <c r="B383" s="39"/>
      <c r="C383" s="39"/>
      <c r="D383" s="39"/>
      <c r="E383" s="109"/>
      <c r="F383" s="74"/>
      <c r="G383" s="74"/>
      <c r="H383" s="74"/>
      <c r="I383" s="39"/>
      <c r="J383" s="39"/>
      <c r="K383" s="39"/>
      <c r="L383" s="39"/>
      <c r="R383" s="39"/>
      <c r="S383" s="39"/>
      <c r="T383" s="39"/>
      <c r="V383" s="39"/>
      <c r="X383" s="39"/>
      <c r="Z383" s="39"/>
      <c r="AB383" s="39"/>
      <c r="AC383" s="39"/>
      <c r="AD383" s="39"/>
    </row>
    <row r="384" spans="2:30" s="21" customFormat="1">
      <c r="B384" s="39"/>
      <c r="C384" s="39"/>
      <c r="D384" s="39"/>
      <c r="E384" s="109"/>
      <c r="F384" s="74"/>
      <c r="G384" s="74"/>
      <c r="H384" s="74"/>
      <c r="I384" s="39"/>
      <c r="J384" s="39"/>
      <c r="K384" s="39"/>
      <c r="L384" s="39"/>
      <c r="R384" s="39"/>
      <c r="S384" s="39"/>
      <c r="T384" s="39"/>
      <c r="V384" s="39"/>
      <c r="X384" s="39"/>
      <c r="Z384" s="39"/>
      <c r="AB384" s="39"/>
      <c r="AC384" s="39"/>
      <c r="AD384" s="39"/>
    </row>
    <row r="385" spans="2:30" s="21" customFormat="1">
      <c r="B385" s="39"/>
      <c r="C385" s="39"/>
      <c r="D385" s="39"/>
      <c r="E385" s="109"/>
      <c r="F385" s="74"/>
      <c r="G385" s="74"/>
      <c r="H385" s="74"/>
      <c r="I385" s="39"/>
      <c r="J385" s="39"/>
      <c r="K385" s="39"/>
      <c r="L385" s="39"/>
      <c r="R385" s="39"/>
      <c r="S385" s="39"/>
      <c r="T385" s="39"/>
      <c r="V385" s="39"/>
      <c r="X385" s="39"/>
      <c r="Z385" s="39"/>
      <c r="AB385" s="39"/>
      <c r="AC385" s="39"/>
      <c r="AD385" s="39"/>
    </row>
    <row r="386" spans="2:30" s="21" customFormat="1">
      <c r="B386" s="39"/>
      <c r="C386" s="39"/>
      <c r="D386" s="39"/>
      <c r="E386" s="109"/>
      <c r="F386" s="74"/>
      <c r="G386" s="74"/>
      <c r="H386" s="74"/>
      <c r="I386" s="39"/>
      <c r="J386" s="39"/>
      <c r="K386" s="39"/>
      <c r="L386" s="39"/>
      <c r="R386" s="39"/>
      <c r="S386" s="39"/>
      <c r="T386" s="39"/>
      <c r="V386" s="39"/>
      <c r="X386" s="39"/>
      <c r="Z386" s="39"/>
      <c r="AB386" s="39"/>
      <c r="AC386" s="39"/>
      <c r="AD386" s="39"/>
    </row>
    <row r="387" spans="2:30" s="21" customFormat="1">
      <c r="B387" s="39"/>
      <c r="C387" s="39"/>
      <c r="D387" s="39"/>
      <c r="E387" s="109"/>
      <c r="F387" s="74"/>
      <c r="G387" s="74"/>
      <c r="H387" s="74"/>
      <c r="I387" s="39"/>
      <c r="J387" s="39"/>
      <c r="K387" s="39"/>
      <c r="L387" s="39"/>
      <c r="R387" s="39"/>
      <c r="S387" s="39"/>
      <c r="T387" s="39"/>
      <c r="V387" s="39"/>
      <c r="X387" s="39"/>
      <c r="Z387" s="39"/>
      <c r="AB387" s="39"/>
      <c r="AC387" s="39"/>
      <c r="AD387" s="39"/>
    </row>
    <row r="388" spans="2:30" s="21" customFormat="1">
      <c r="B388" s="39"/>
      <c r="C388" s="39"/>
      <c r="D388" s="39"/>
      <c r="E388" s="109"/>
      <c r="F388" s="74"/>
      <c r="G388" s="74"/>
      <c r="H388" s="74"/>
      <c r="I388" s="39"/>
      <c r="J388" s="39"/>
      <c r="K388" s="39"/>
      <c r="L388" s="39"/>
      <c r="R388" s="39"/>
      <c r="S388" s="39"/>
      <c r="T388" s="39"/>
      <c r="V388" s="39"/>
      <c r="X388" s="39"/>
      <c r="Z388" s="39"/>
      <c r="AB388" s="39"/>
      <c r="AC388" s="39"/>
      <c r="AD388" s="39"/>
    </row>
    <row r="389" spans="2:30" s="21" customFormat="1">
      <c r="B389" s="39"/>
      <c r="C389" s="39"/>
      <c r="D389" s="39"/>
      <c r="E389" s="109"/>
      <c r="F389" s="74"/>
      <c r="G389" s="74"/>
      <c r="H389" s="74"/>
      <c r="I389" s="39"/>
      <c r="J389" s="39"/>
      <c r="K389" s="39"/>
      <c r="L389" s="39"/>
      <c r="R389" s="39"/>
      <c r="S389" s="39"/>
      <c r="T389" s="39"/>
      <c r="V389" s="39"/>
      <c r="X389" s="39"/>
      <c r="Z389" s="39"/>
      <c r="AB389" s="39"/>
      <c r="AC389" s="39"/>
      <c r="AD389" s="39"/>
    </row>
    <row r="390" spans="2:30" s="21" customFormat="1">
      <c r="B390" s="39"/>
      <c r="C390" s="39"/>
      <c r="D390" s="39"/>
      <c r="E390" s="109"/>
      <c r="F390" s="74"/>
      <c r="G390" s="74"/>
      <c r="H390" s="74"/>
      <c r="I390" s="39"/>
      <c r="J390" s="39"/>
      <c r="K390" s="39"/>
      <c r="L390" s="39"/>
      <c r="R390" s="39"/>
      <c r="S390" s="39"/>
      <c r="T390" s="39"/>
      <c r="V390" s="39"/>
      <c r="X390" s="39"/>
      <c r="Z390" s="39"/>
      <c r="AB390" s="39"/>
      <c r="AC390" s="39"/>
      <c r="AD390" s="39"/>
    </row>
    <row r="391" spans="2:30" s="21" customFormat="1">
      <c r="B391" s="39"/>
      <c r="C391" s="39"/>
      <c r="D391" s="39"/>
      <c r="E391" s="109"/>
      <c r="F391" s="74"/>
      <c r="G391" s="74"/>
      <c r="H391" s="74"/>
      <c r="I391" s="39"/>
      <c r="J391" s="39"/>
      <c r="K391" s="39"/>
      <c r="L391" s="39"/>
      <c r="R391" s="39"/>
      <c r="S391" s="39"/>
      <c r="T391" s="39"/>
      <c r="V391" s="39"/>
      <c r="X391" s="39"/>
      <c r="Z391" s="39"/>
      <c r="AB391" s="39"/>
      <c r="AC391" s="39"/>
      <c r="AD391" s="39"/>
    </row>
    <row r="392" spans="2:30" s="21" customFormat="1">
      <c r="B392" s="39"/>
      <c r="C392" s="39"/>
      <c r="D392" s="39"/>
      <c r="E392" s="109"/>
      <c r="F392" s="74"/>
      <c r="G392" s="74"/>
      <c r="H392" s="74"/>
      <c r="I392" s="39"/>
      <c r="J392" s="39"/>
      <c r="K392" s="39"/>
      <c r="L392" s="39"/>
      <c r="R392" s="39"/>
      <c r="S392" s="39"/>
      <c r="T392" s="39"/>
      <c r="V392" s="39"/>
      <c r="X392" s="39"/>
      <c r="Z392" s="39"/>
      <c r="AB392" s="39"/>
      <c r="AC392" s="39"/>
      <c r="AD392" s="39"/>
    </row>
    <row r="393" spans="2:30" s="21" customFormat="1">
      <c r="B393" s="39"/>
      <c r="C393" s="39"/>
      <c r="D393" s="39"/>
      <c r="E393" s="109"/>
      <c r="F393" s="74"/>
      <c r="G393" s="74"/>
      <c r="H393" s="74"/>
      <c r="I393" s="39"/>
      <c r="J393" s="39"/>
      <c r="K393" s="39"/>
      <c r="L393" s="39"/>
      <c r="R393" s="39"/>
      <c r="S393" s="39"/>
      <c r="T393" s="39"/>
      <c r="V393" s="39"/>
      <c r="X393" s="39"/>
      <c r="Z393" s="39"/>
      <c r="AB393" s="39"/>
      <c r="AC393" s="39"/>
      <c r="AD393" s="39"/>
    </row>
    <row r="394" spans="2:30" s="21" customFormat="1">
      <c r="B394" s="39"/>
      <c r="C394" s="39"/>
      <c r="D394" s="39"/>
      <c r="E394" s="109"/>
      <c r="F394" s="74"/>
      <c r="G394" s="74"/>
      <c r="H394" s="74"/>
      <c r="I394" s="39"/>
      <c r="J394" s="39"/>
      <c r="K394" s="39"/>
      <c r="L394" s="39"/>
      <c r="R394" s="39"/>
      <c r="S394" s="39"/>
      <c r="T394" s="39"/>
      <c r="V394" s="39"/>
      <c r="X394" s="39"/>
      <c r="Z394" s="39"/>
      <c r="AB394" s="39"/>
      <c r="AC394" s="39"/>
      <c r="AD394" s="39"/>
    </row>
    <row r="395" spans="2:30" s="21" customFormat="1">
      <c r="B395" s="39"/>
      <c r="C395" s="39"/>
      <c r="D395" s="39"/>
      <c r="E395" s="109"/>
      <c r="F395" s="74"/>
      <c r="G395" s="74"/>
      <c r="H395" s="74"/>
      <c r="I395" s="39"/>
      <c r="J395" s="39"/>
      <c r="K395" s="39"/>
      <c r="L395" s="39"/>
      <c r="R395" s="39"/>
      <c r="S395" s="39"/>
      <c r="T395" s="39"/>
      <c r="V395" s="39"/>
      <c r="X395" s="39"/>
      <c r="Z395" s="39"/>
      <c r="AB395" s="39"/>
      <c r="AC395" s="39"/>
      <c r="AD395" s="39"/>
    </row>
    <row r="396" spans="2:30" s="21" customFormat="1">
      <c r="B396" s="39"/>
      <c r="C396" s="39"/>
      <c r="D396" s="39"/>
      <c r="E396" s="109"/>
      <c r="F396" s="74"/>
      <c r="G396" s="74"/>
      <c r="H396" s="74"/>
      <c r="I396" s="39"/>
      <c r="J396" s="39"/>
      <c r="K396" s="39"/>
      <c r="L396" s="39"/>
      <c r="R396" s="39"/>
      <c r="S396" s="39"/>
      <c r="T396" s="39"/>
      <c r="V396" s="39"/>
      <c r="X396" s="39"/>
      <c r="Z396" s="39"/>
      <c r="AB396" s="39"/>
      <c r="AC396" s="39"/>
      <c r="AD396" s="39"/>
    </row>
    <row r="397" spans="2:30" s="21" customFormat="1">
      <c r="B397" s="39"/>
      <c r="C397" s="39"/>
      <c r="D397" s="39"/>
      <c r="E397" s="109"/>
      <c r="F397" s="74"/>
      <c r="G397" s="74"/>
      <c r="H397" s="74"/>
      <c r="I397" s="39"/>
      <c r="J397" s="39"/>
      <c r="K397" s="39"/>
      <c r="L397" s="39"/>
      <c r="R397" s="39"/>
      <c r="S397" s="39"/>
      <c r="T397" s="39"/>
      <c r="V397" s="39"/>
      <c r="X397" s="39"/>
      <c r="Z397" s="39"/>
      <c r="AB397" s="39"/>
      <c r="AC397" s="39"/>
      <c r="AD397" s="39"/>
    </row>
    <row r="398" spans="2:30" s="21" customFormat="1">
      <c r="B398" s="39"/>
      <c r="C398" s="39"/>
      <c r="D398" s="39"/>
      <c r="E398" s="109"/>
      <c r="F398" s="74"/>
      <c r="G398" s="74"/>
      <c r="H398" s="74"/>
      <c r="I398" s="39"/>
      <c r="J398" s="39"/>
      <c r="K398" s="39"/>
      <c r="L398" s="39"/>
      <c r="R398" s="39"/>
      <c r="S398" s="39"/>
      <c r="T398" s="39"/>
      <c r="V398" s="39"/>
      <c r="X398" s="39"/>
      <c r="Z398" s="39"/>
      <c r="AB398" s="39"/>
      <c r="AC398" s="39"/>
      <c r="AD398" s="39"/>
    </row>
    <row r="399" spans="2:30" s="21" customFormat="1">
      <c r="B399" s="39"/>
      <c r="C399" s="39"/>
      <c r="D399" s="39"/>
      <c r="E399" s="109"/>
      <c r="F399" s="74"/>
      <c r="G399" s="74"/>
      <c r="H399" s="74"/>
      <c r="I399" s="39"/>
      <c r="J399" s="39"/>
      <c r="K399" s="39"/>
      <c r="L399" s="39"/>
      <c r="R399" s="39"/>
      <c r="S399" s="39"/>
      <c r="T399" s="39"/>
      <c r="V399" s="39"/>
      <c r="X399" s="39"/>
      <c r="Z399" s="39"/>
      <c r="AB399" s="39"/>
      <c r="AC399" s="39"/>
      <c r="AD399" s="39"/>
    </row>
    <row r="400" spans="2:30" s="21" customFormat="1">
      <c r="B400" s="39"/>
      <c r="C400" s="39"/>
      <c r="D400" s="39"/>
      <c r="E400" s="109"/>
      <c r="F400" s="74"/>
      <c r="G400" s="74"/>
      <c r="H400" s="74"/>
      <c r="I400" s="39"/>
      <c r="J400" s="39"/>
      <c r="K400" s="39"/>
      <c r="L400" s="39"/>
      <c r="R400" s="39"/>
      <c r="S400" s="39"/>
      <c r="T400" s="39"/>
      <c r="V400" s="39"/>
      <c r="X400" s="39"/>
      <c r="Z400" s="39"/>
      <c r="AB400" s="39"/>
      <c r="AC400" s="39"/>
      <c r="AD400" s="39"/>
    </row>
    <row r="401" spans="2:30" s="21" customFormat="1">
      <c r="B401" s="39"/>
      <c r="C401" s="39"/>
      <c r="D401" s="39"/>
      <c r="E401" s="109"/>
      <c r="F401" s="74"/>
      <c r="G401" s="74"/>
      <c r="H401" s="74"/>
      <c r="I401" s="39"/>
      <c r="J401" s="39"/>
      <c r="K401" s="39"/>
      <c r="L401" s="39"/>
      <c r="R401" s="39"/>
      <c r="S401" s="39"/>
      <c r="T401" s="39"/>
      <c r="V401" s="39"/>
      <c r="X401" s="39"/>
      <c r="Z401" s="39"/>
      <c r="AB401" s="39"/>
      <c r="AC401" s="39"/>
      <c r="AD401" s="39"/>
    </row>
    <row r="402" spans="2:30" s="21" customFormat="1">
      <c r="B402" s="39"/>
      <c r="C402" s="39"/>
      <c r="D402" s="39"/>
      <c r="E402" s="109"/>
      <c r="F402" s="74"/>
      <c r="G402" s="74"/>
      <c r="H402" s="74"/>
      <c r="I402" s="39"/>
      <c r="J402" s="39"/>
      <c r="K402" s="39"/>
      <c r="L402" s="39"/>
      <c r="R402" s="39"/>
      <c r="S402" s="39"/>
      <c r="T402" s="39"/>
      <c r="V402" s="39"/>
      <c r="X402" s="39"/>
      <c r="Z402" s="39"/>
      <c r="AB402" s="39"/>
      <c r="AC402" s="39"/>
      <c r="AD402" s="39"/>
    </row>
    <row r="403" spans="2:30" s="21" customFormat="1">
      <c r="B403" s="39"/>
      <c r="C403" s="39"/>
      <c r="D403" s="39"/>
      <c r="E403" s="109"/>
      <c r="F403" s="74"/>
      <c r="G403" s="74"/>
      <c r="H403" s="74"/>
      <c r="I403" s="39"/>
      <c r="J403" s="39"/>
      <c r="K403" s="39"/>
      <c r="L403" s="39"/>
      <c r="R403" s="39"/>
      <c r="S403" s="39"/>
      <c r="T403" s="39"/>
      <c r="V403" s="39"/>
      <c r="X403" s="39"/>
      <c r="Z403" s="39"/>
      <c r="AB403" s="39"/>
      <c r="AC403" s="39"/>
      <c r="AD403" s="39"/>
    </row>
    <row r="404" spans="2:30" s="21" customFormat="1">
      <c r="B404" s="39"/>
      <c r="C404" s="39"/>
      <c r="D404" s="39"/>
      <c r="E404" s="109"/>
      <c r="F404" s="74"/>
      <c r="G404" s="74"/>
      <c r="H404" s="74"/>
      <c r="I404" s="39"/>
      <c r="J404" s="39"/>
      <c r="K404" s="39"/>
      <c r="L404" s="39"/>
      <c r="R404" s="39"/>
      <c r="S404" s="39"/>
      <c r="T404" s="39"/>
      <c r="V404" s="39"/>
      <c r="X404" s="39"/>
      <c r="Z404" s="39"/>
      <c r="AB404" s="39"/>
      <c r="AC404" s="39"/>
      <c r="AD404" s="39"/>
    </row>
    <row r="405" spans="2:30" s="21" customFormat="1">
      <c r="B405" s="39"/>
      <c r="C405" s="39"/>
      <c r="D405" s="39"/>
      <c r="E405" s="109"/>
      <c r="F405" s="74"/>
      <c r="G405" s="74"/>
      <c r="H405" s="74"/>
      <c r="I405" s="39"/>
      <c r="J405" s="39"/>
      <c r="K405" s="39"/>
      <c r="L405" s="39"/>
      <c r="R405" s="39"/>
      <c r="S405" s="39"/>
      <c r="T405" s="39"/>
      <c r="V405" s="39"/>
      <c r="X405" s="39"/>
      <c r="Z405" s="39"/>
      <c r="AB405" s="39"/>
      <c r="AC405" s="39"/>
      <c r="AD405" s="39"/>
    </row>
    <row r="406" spans="2:30" s="21" customFormat="1">
      <c r="B406" s="39"/>
      <c r="C406" s="39"/>
      <c r="D406" s="39"/>
      <c r="E406" s="109"/>
      <c r="F406" s="74"/>
      <c r="G406" s="74"/>
      <c r="H406" s="74"/>
      <c r="I406" s="39"/>
      <c r="J406" s="39"/>
      <c r="K406" s="39"/>
      <c r="L406" s="39"/>
      <c r="R406" s="39"/>
      <c r="S406" s="39"/>
      <c r="T406" s="39"/>
      <c r="V406" s="39"/>
      <c r="X406" s="39"/>
      <c r="Z406" s="39"/>
      <c r="AB406" s="39"/>
      <c r="AC406" s="39"/>
      <c r="AD406" s="39"/>
    </row>
    <row r="407" spans="2:30" s="21" customFormat="1">
      <c r="B407" s="39"/>
      <c r="C407" s="39"/>
      <c r="D407" s="39"/>
      <c r="E407" s="109"/>
      <c r="F407" s="74"/>
      <c r="G407" s="74"/>
      <c r="H407" s="74"/>
      <c r="I407" s="39"/>
      <c r="J407" s="39"/>
      <c r="K407" s="39"/>
      <c r="L407" s="39"/>
      <c r="R407" s="39"/>
      <c r="S407" s="39"/>
      <c r="T407" s="39"/>
      <c r="V407" s="39"/>
      <c r="X407" s="39"/>
      <c r="Z407" s="39"/>
      <c r="AB407" s="39"/>
      <c r="AC407" s="39"/>
      <c r="AD407" s="39"/>
    </row>
    <row r="408" spans="2:30" s="21" customFormat="1">
      <c r="B408" s="39"/>
      <c r="C408" s="39"/>
      <c r="D408" s="39"/>
      <c r="E408" s="109"/>
      <c r="F408" s="74"/>
      <c r="G408" s="74"/>
      <c r="H408" s="74"/>
      <c r="I408" s="39"/>
      <c r="J408" s="39"/>
      <c r="K408" s="39"/>
      <c r="L408" s="39"/>
      <c r="R408" s="39"/>
      <c r="S408" s="39"/>
      <c r="T408" s="39"/>
      <c r="V408" s="39"/>
      <c r="X408" s="39"/>
      <c r="Z408" s="39"/>
      <c r="AB408" s="39"/>
      <c r="AC408" s="39"/>
      <c r="AD408" s="39"/>
    </row>
    <row r="409" spans="2:30" s="21" customFormat="1">
      <c r="B409" s="39"/>
      <c r="C409" s="39"/>
      <c r="D409" s="39"/>
      <c r="E409" s="109"/>
      <c r="F409" s="74"/>
      <c r="G409" s="74"/>
      <c r="H409" s="74"/>
      <c r="I409" s="39"/>
      <c r="J409" s="39"/>
      <c r="K409" s="39"/>
      <c r="L409" s="39"/>
      <c r="R409" s="39"/>
      <c r="S409" s="39"/>
      <c r="T409" s="39"/>
      <c r="V409" s="39"/>
      <c r="X409" s="39"/>
      <c r="Z409" s="39"/>
      <c r="AB409" s="39"/>
      <c r="AC409" s="39"/>
      <c r="AD409" s="39"/>
    </row>
    <row r="410" spans="2:30" s="21" customFormat="1">
      <c r="B410" s="39"/>
      <c r="C410" s="39"/>
      <c r="D410" s="39"/>
      <c r="E410" s="109"/>
      <c r="F410" s="74"/>
      <c r="G410" s="74"/>
      <c r="H410" s="74"/>
      <c r="I410" s="39"/>
      <c r="J410" s="39"/>
      <c r="K410" s="39"/>
      <c r="L410" s="39"/>
      <c r="R410" s="39"/>
      <c r="S410" s="39"/>
      <c r="T410" s="39"/>
      <c r="V410" s="39"/>
      <c r="X410" s="39"/>
      <c r="Z410" s="39"/>
      <c r="AB410" s="39"/>
      <c r="AC410" s="39"/>
      <c r="AD410" s="39"/>
    </row>
    <row r="411" spans="2:30" s="21" customFormat="1">
      <c r="B411" s="39"/>
      <c r="C411" s="39"/>
      <c r="D411" s="39"/>
      <c r="E411" s="109"/>
      <c r="F411" s="74"/>
      <c r="G411" s="74"/>
      <c r="H411" s="74"/>
      <c r="I411" s="39"/>
      <c r="J411" s="39"/>
      <c r="K411" s="39"/>
      <c r="L411" s="39"/>
      <c r="R411" s="39"/>
      <c r="S411" s="39"/>
      <c r="T411" s="39"/>
      <c r="V411" s="39"/>
      <c r="X411" s="39"/>
      <c r="Z411" s="39"/>
      <c r="AB411" s="39"/>
      <c r="AC411" s="39"/>
      <c r="AD411" s="39"/>
    </row>
    <row r="412" spans="2:30" s="21" customFormat="1">
      <c r="B412" s="39"/>
      <c r="C412" s="39"/>
      <c r="D412" s="39"/>
      <c r="E412" s="109"/>
      <c r="F412" s="74"/>
      <c r="G412" s="74"/>
      <c r="H412" s="74"/>
      <c r="I412" s="39"/>
      <c r="J412" s="39"/>
      <c r="K412" s="39"/>
      <c r="L412" s="39"/>
      <c r="R412" s="39"/>
      <c r="S412" s="39"/>
      <c r="T412" s="39"/>
      <c r="V412" s="39"/>
      <c r="X412" s="39"/>
      <c r="Z412" s="39"/>
      <c r="AB412" s="39"/>
      <c r="AC412" s="39"/>
      <c r="AD412" s="39"/>
    </row>
    <row r="413" spans="2:30" s="21" customFormat="1">
      <c r="B413" s="39"/>
      <c r="C413" s="39"/>
      <c r="D413" s="39"/>
      <c r="E413" s="109"/>
      <c r="F413" s="74"/>
      <c r="G413" s="74"/>
      <c r="H413" s="74"/>
      <c r="I413" s="39"/>
      <c r="J413" s="39"/>
      <c r="K413" s="39"/>
      <c r="L413" s="39"/>
      <c r="R413" s="39"/>
      <c r="S413" s="39"/>
      <c r="T413" s="39"/>
      <c r="V413" s="39"/>
      <c r="X413" s="39"/>
      <c r="Z413" s="39"/>
      <c r="AB413" s="39"/>
      <c r="AC413" s="39"/>
      <c r="AD413" s="39"/>
    </row>
    <row r="414" spans="2:30" s="21" customFormat="1">
      <c r="B414" s="39"/>
      <c r="C414" s="39"/>
      <c r="D414" s="39"/>
      <c r="E414" s="109"/>
      <c r="F414" s="74"/>
      <c r="G414" s="74"/>
      <c r="H414" s="74"/>
      <c r="I414" s="39"/>
      <c r="J414" s="39"/>
      <c r="K414" s="39"/>
      <c r="L414" s="39"/>
      <c r="R414" s="39"/>
      <c r="S414" s="39"/>
      <c r="T414" s="39"/>
      <c r="V414" s="39"/>
      <c r="X414" s="39"/>
      <c r="Z414" s="39"/>
      <c r="AB414" s="39"/>
      <c r="AC414" s="39"/>
      <c r="AD414" s="39"/>
    </row>
    <row r="415" spans="2:30" s="21" customFormat="1">
      <c r="B415" s="39"/>
      <c r="C415" s="39"/>
      <c r="D415" s="39"/>
      <c r="E415" s="109"/>
      <c r="F415" s="74"/>
      <c r="G415" s="74"/>
      <c r="H415" s="74"/>
      <c r="I415" s="39"/>
      <c r="J415" s="39"/>
      <c r="K415" s="39"/>
      <c r="L415" s="39"/>
      <c r="R415" s="39"/>
      <c r="S415" s="39"/>
      <c r="T415" s="39"/>
      <c r="V415" s="39"/>
      <c r="X415" s="39"/>
      <c r="Z415" s="39"/>
      <c r="AB415" s="39"/>
      <c r="AC415" s="39"/>
      <c r="AD415" s="39"/>
    </row>
    <row r="416" spans="2:30" s="21" customFormat="1">
      <c r="B416" s="39"/>
      <c r="C416" s="39"/>
      <c r="D416" s="39"/>
      <c r="E416" s="109"/>
      <c r="F416" s="74"/>
      <c r="G416" s="74"/>
      <c r="H416" s="74"/>
      <c r="I416" s="39"/>
      <c r="J416" s="39"/>
      <c r="K416" s="39"/>
      <c r="L416" s="39"/>
      <c r="R416" s="39"/>
      <c r="S416" s="39"/>
      <c r="T416" s="39"/>
      <c r="V416" s="39"/>
      <c r="X416" s="39"/>
      <c r="Z416" s="39"/>
      <c r="AB416" s="39"/>
      <c r="AC416" s="39"/>
      <c r="AD416" s="39"/>
    </row>
    <row r="417" spans="2:30" s="21" customFormat="1">
      <c r="B417" s="39"/>
      <c r="C417" s="39"/>
      <c r="D417" s="39"/>
      <c r="E417" s="109"/>
      <c r="F417" s="74"/>
      <c r="G417" s="74"/>
      <c r="H417" s="74"/>
      <c r="I417" s="39"/>
      <c r="J417" s="39"/>
      <c r="K417" s="39"/>
      <c r="L417" s="39"/>
      <c r="R417" s="39"/>
      <c r="S417" s="39"/>
      <c r="T417" s="39"/>
      <c r="V417" s="39"/>
      <c r="X417" s="39"/>
      <c r="Z417" s="39"/>
      <c r="AB417" s="39"/>
      <c r="AC417" s="39"/>
      <c r="AD417" s="39"/>
    </row>
    <row r="418" spans="2:30" s="21" customFormat="1">
      <c r="B418" s="39"/>
      <c r="C418" s="39"/>
      <c r="D418" s="39"/>
      <c r="E418" s="109"/>
      <c r="F418" s="74"/>
      <c r="G418" s="74"/>
      <c r="H418" s="74"/>
      <c r="I418" s="39"/>
      <c r="J418" s="39"/>
      <c r="K418" s="39"/>
      <c r="L418" s="39"/>
      <c r="R418" s="39"/>
      <c r="S418" s="39"/>
      <c r="T418" s="39"/>
      <c r="V418" s="39"/>
      <c r="X418" s="39"/>
      <c r="Z418" s="39"/>
      <c r="AB418" s="39"/>
      <c r="AC418" s="39"/>
      <c r="AD418" s="39"/>
    </row>
    <row r="419" spans="2:30" s="21" customFormat="1">
      <c r="B419" s="39"/>
      <c r="C419" s="39"/>
      <c r="D419" s="39"/>
      <c r="E419" s="109"/>
      <c r="F419" s="74"/>
      <c r="G419" s="74"/>
      <c r="H419" s="74"/>
      <c r="I419" s="39"/>
      <c r="J419" s="39"/>
      <c r="K419" s="39"/>
      <c r="L419" s="39"/>
      <c r="R419" s="39"/>
      <c r="S419" s="39"/>
      <c r="T419" s="39"/>
      <c r="V419" s="39"/>
      <c r="X419" s="39"/>
      <c r="Z419" s="39"/>
      <c r="AB419" s="39"/>
      <c r="AC419" s="39"/>
      <c r="AD419" s="39"/>
    </row>
    <row r="420" spans="2:30" s="21" customFormat="1">
      <c r="B420" s="39"/>
      <c r="C420" s="39"/>
      <c r="D420" s="39"/>
      <c r="E420" s="109"/>
      <c r="F420" s="74"/>
      <c r="G420" s="74"/>
      <c r="H420" s="74"/>
      <c r="I420" s="39"/>
      <c r="J420" s="39"/>
      <c r="K420" s="39"/>
      <c r="L420" s="39"/>
      <c r="R420" s="39"/>
      <c r="S420" s="39"/>
      <c r="T420" s="39"/>
      <c r="V420" s="39"/>
      <c r="X420" s="39"/>
      <c r="Z420" s="39"/>
      <c r="AB420" s="39"/>
      <c r="AC420" s="39"/>
      <c r="AD420" s="39"/>
    </row>
    <row r="421" spans="2:30" s="21" customFormat="1">
      <c r="B421" s="39"/>
      <c r="C421" s="39"/>
      <c r="D421" s="39"/>
      <c r="E421" s="109"/>
      <c r="F421" s="74"/>
      <c r="G421" s="74"/>
      <c r="H421" s="74"/>
      <c r="I421" s="39"/>
      <c r="J421" s="39"/>
      <c r="K421" s="39"/>
      <c r="L421" s="39"/>
      <c r="R421" s="39"/>
      <c r="S421" s="39"/>
      <c r="T421" s="39"/>
      <c r="V421" s="39"/>
      <c r="X421" s="39"/>
      <c r="Z421" s="39"/>
      <c r="AB421" s="39"/>
      <c r="AC421" s="39"/>
      <c r="AD421" s="39"/>
    </row>
    <row r="422" spans="2:30" s="21" customFormat="1">
      <c r="B422" s="39"/>
      <c r="C422" s="39"/>
      <c r="D422" s="39"/>
      <c r="E422" s="109"/>
      <c r="F422" s="74"/>
      <c r="G422" s="74"/>
      <c r="H422" s="74"/>
      <c r="I422" s="39"/>
      <c r="J422" s="39"/>
      <c r="K422" s="39"/>
      <c r="L422" s="39"/>
      <c r="R422" s="39"/>
      <c r="S422" s="39"/>
      <c r="T422" s="39"/>
      <c r="V422" s="39"/>
      <c r="X422" s="39"/>
      <c r="Z422" s="39"/>
      <c r="AB422" s="39"/>
      <c r="AC422" s="39"/>
      <c r="AD422" s="39"/>
    </row>
    <row r="423" spans="2:30" s="21" customFormat="1">
      <c r="B423" s="39"/>
      <c r="C423" s="39"/>
      <c r="D423" s="39"/>
      <c r="E423" s="109"/>
      <c r="F423" s="74"/>
      <c r="G423" s="74"/>
      <c r="H423" s="74"/>
      <c r="I423" s="39"/>
      <c r="J423" s="39"/>
      <c r="K423" s="39"/>
      <c r="L423" s="39"/>
      <c r="R423" s="39"/>
      <c r="S423" s="39"/>
      <c r="T423" s="39"/>
      <c r="V423" s="39"/>
      <c r="X423" s="39"/>
      <c r="Z423" s="39"/>
      <c r="AB423" s="39"/>
      <c r="AC423" s="39"/>
      <c r="AD423" s="39"/>
    </row>
    <row r="424" spans="2:30" s="21" customFormat="1">
      <c r="B424" s="39"/>
      <c r="C424" s="39"/>
      <c r="D424" s="39"/>
      <c r="E424" s="109"/>
      <c r="F424" s="74"/>
      <c r="G424" s="74"/>
      <c r="H424" s="74"/>
      <c r="I424" s="39"/>
      <c r="J424" s="39"/>
      <c r="K424" s="39"/>
      <c r="L424" s="39"/>
      <c r="R424" s="39"/>
      <c r="S424" s="39"/>
      <c r="T424" s="39"/>
      <c r="V424" s="39"/>
      <c r="X424" s="39"/>
      <c r="Z424" s="39"/>
      <c r="AB424" s="39"/>
      <c r="AC424" s="39"/>
      <c r="AD424" s="39"/>
    </row>
    <row r="425" spans="2:30" s="21" customFormat="1">
      <c r="B425" s="39"/>
      <c r="C425" s="39"/>
      <c r="D425" s="39"/>
      <c r="E425" s="109"/>
      <c r="F425" s="74"/>
      <c r="G425" s="74"/>
      <c r="H425" s="74"/>
      <c r="I425" s="39"/>
      <c r="J425" s="39"/>
      <c r="K425" s="39"/>
      <c r="L425" s="39"/>
      <c r="R425" s="39"/>
      <c r="S425" s="39"/>
      <c r="T425" s="39"/>
      <c r="V425" s="39"/>
      <c r="X425" s="39"/>
      <c r="Z425" s="39"/>
      <c r="AB425" s="39"/>
      <c r="AC425" s="39"/>
      <c r="AD425" s="39"/>
    </row>
    <row r="426" spans="2:30" s="21" customFormat="1">
      <c r="B426" s="39"/>
      <c r="C426" s="39"/>
      <c r="D426" s="39"/>
      <c r="E426" s="109"/>
      <c r="F426" s="74"/>
      <c r="G426" s="74"/>
      <c r="H426" s="74"/>
      <c r="I426" s="39"/>
      <c r="J426" s="39"/>
      <c r="K426" s="39"/>
      <c r="L426" s="39"/>
      <c r="R426" s="39"/>
      <c r="S426" s="39"/>
      <c r="T426" s="39"/>
      <c r="V426" s="39"/>
      <c r="X426" s="39"/>
      <c r="Z426" s="39"/>
      <c r="AB426" s="39"/>
      <c r="AC426" s="39"/>
      <c r="AD426" s="39"/>
    </row>
    <row r="427" spans="2:30" s="21" customFormat="1">
      <c r="B427" s="39"/>
      <c r="C427" s="39"/>
      <c r="D427" s="39"/>
      <c r="E427" s="109"/>
      <c r="F427" s="74"/>
      <c r="G427" s="74"/>
      <c r="H427" s="74"/>
      <c r="I427" s="39"/>
      <c r="J427" s="39"/>
      <c r="K427" s="39"/>
      <c r="L427" s="39"/>
      <c r="R427" s="39"/>
      <c r="S427" s="39"/>
      <c r="T427" s="39"/>
      <c r="V427" s="39"/>
      <c r="X427" s="39"/>
      <c r="Z427" s="39"/>
      <c r="AB427" s="39"/>
      <c r="AC427" s="39"/>
      <c r="AD427" s="39"/>
    </row>
    <row r="428" spans="2:30" s="21" customFormat="1">
      <c r="B428" s="39"/>
      <c r="C428" s="39"/>
      <c r="D428" s="39"/>
      <c r="E428" s="109"/>
      <c r="F428" s="74"/>
      <c r="G428" s="74"/>
      <c r="H428" s="74"/>
      <c r="I428" s="39"/>
      <c r="J428" s="39"/>
      <c r="K428" s="39"/>
      <c r="L428" s="39"/>
      <c r="R428" s="39"/>
      <c r="S428" s="39"/>
      <c r="T428" s="39"/>
      <c r="V428" s="39"/>
      <c r="X428" s="39"/>
      <c r="Z428" s="39"/>
      <c r="AB428" s="39"/>
      <c r="AC428" s="39"/>
      <c r="AD428" s="39"/>
    </row>
    <row r="429" spans="2:30" s="21" customFormat="1">
      <c r="B429" s="39"/>
      <c r="C429" s="39"/>
      <c r="D429" s="39"/>
      <c r="E429" s="109"/>
      <c r="F429" s="74"/>
      <c r="G429" s="74"/>
      <c r="H429" s="74"/>
      <c r="I429" s="39"/>
      <c r="J429" s="39"/>
      <c r="K429" s="39"/>
      <c r="L429" s="39"/>
      <c r="R429" s="39"/>
      <c r="S429" s="39"/>
      <c r="T429" s="39"/>
      <c r="V429" s="39"/>
      <c r="X429" s="39"/>
      <c r="Z429" s="39"/>
      <c r="AB429" s="39"/>
      <c r="AC429" s="39"/>
      <c r="AD429" s="39"/>
    </row>
    <row r="430" spans="2:30" s="21" customFormat="1">
      <c r="B430" s="39"/>
      <c r="C430" s="39"/>
      <c r="D430" s="39"/>
      <c r="E430" s="109"/>
      <c r="F430" s="74"/>
      <c r="G430" s="74"/>
      <c r="H430" s="74"/>
      <c r="I430" s="39"/>
      <c r="J430" s="39"/>
      <c r="K430" s="39"/>
      <c r="L430" s="39"/>
      <c r="R430" s="39"/>
      <c r="S430" s="39"/>
      <c r="T430" s="39"/>
      <c r="V430" s="39"/>
      <c r="X430" s="39"/>
      <c r="Z430" s="39"/>
      <c r="AB430" s="39"/>
      <c r="AC430" s="39"/>
      <c r="AD430" s="39"/>
    </row>
    <row r="431" spans="2:30" s="21" customFormat="1">
      <c r="B431" s="39"/>
      <c r="C431" s="39"/>
      <c r="D431" s="39"/>
      <c r="E431" s="109"/>
      <c r="F431" s="74"/>
      <c r="G431" s="74"/>
      <c r="H431" s="74"/>
      <c r="I431" s="39"/>
      <c r="J431" s="39"/>
      <c r="K431" s="39"/>
      <c r="L431" s="39"/>
      <c r="R431" s="39"/>
      <c r="S431" s="39"/>
      <c r="T431" s="39"/>
      <c r="V431" s="39"/>
      <c r="X431" s="39"/>
      <c r="Z431" s="39"/>
      <c r="AB431" s="39"/>
      <c r="AC431" s="39"/>
      <c r="AD431" s="39"/>
    </row>
    <row r="432" spans="2:30" s="21" customFormat="1">
      <c r="B432" s="39"/>
      <c r="C432" s="39"/>
      <c r="D432" s="39"/>
      <c r="E432" s="109"/>
      <c r="F432" s="74"/>
      <c r="G432" s="74"/>
      <c r="H432" s="74"/>
      <c r="I432" s="39"/>
      <c r="J432" s="39"/>
      <c r="K432" s="39"/>
      <c r="L432" s="39"/>
      <c r="R432" s="39"/>
      <c r="S432" s="39"/>
      <c r="T432" s="39"/>
      <c r="V432" s="39"/>
      <c r="X432" s="39"/>
      <c r="Z432" s="39"/>
      <c r="AB432" s="39"/>
      <c r="AC432" s="39"/>
      <c r="AD432" s="39"/>
    </row>
    <row r="433" spans="2:30" s="21" customFormat="1">
      <c r="B433" s="39"/>
      <c r="C433" s="39"/>
      <c r="D433" s="39"/>
      <c r="E433" s="109"/>
      <c r="F433" s="74"/>
      <c r="G433" s="74"/>
      <c r="H433" s="74"/>
      <c r="I433" s="39"/>
      <c r="J433" s="39"/>
      <c r="K433" s="39"/>
      <c r="L433" s="39"/>
      <c r="R433" s="39"/>
      <c r="S433" s="39"/>
      <c r="T433" s="39"/>
      <c r="V433" s="39"/>
      <c r="X433" s="39"/>
      <c r="Z433" s="39"/>
      <c r="AB433" s="39"/>
      <c r="AC433" s="39"/>
      <c r="AD433" s="39"/>
    </row>
    <row r="434" spans="2:30" s="21" customFormat="1">
      <c r="B434" s="39"/>
      <c r="C434" s="39"/>
      <c r="D434" s="39"/>
      <c r="E434" s="109"/>
      <c r="F434" s="74"/>
      <c r="G434" s="74"/>
      <c r="H434" s="74"/>
      <c r="I434" s="39"/>
      <c r="J434" s="39"/>
      <c r="K434" s="39"/>
      <c r="L434" s="39"/>
      <c r="R434" s="39"/>
      <c r="S434" s="39"/>
      <c r="T434" s="39"/>
      <c r="V434" s="39"/>
      <c r="X434" s="39"/>
      <c r="Z434" s="39"/>
      <c r="AB434" s="39"/>
      <c r="AC434" s="39"/>
      <c r="AD434" s="39"/>
    </row>
    <row r="435" spans="2:30" s="21" customFormat="1">
      <c r="B435" s="39"/>
      <c r="C435" s="39"/>
      <c r="D435" s="39"/>
      <c r="E435" s="109"/>
      <c r="F435" s="74"/>
      <c r="G435" s="74"/>
      <c r="H435" s="74"/>
      <c r="I435" s="39"/>
      <c r="J435" s="39"/>
      <c r="K435" s="39"/>
      <c r="L435" s="39"/>
      <c r="R435" s="39"/>
      <c r="S435" s="39"/>
      <c r="T435" s="39"/>
      <c r="V435" s="39"/>
      <c r="X435" s="39"/>
      <c r="Z435" s="39"/>
      <c r="AB435" s="39"/>
      <c r="AC435" s="39"/>
      <c r="AD435" s="39"/>
    </row>
    <row r="436" spans="2:30" s="21" customFormat="1">
      <c r="B436" s="39"/>
      <c r="C436" s="39"/>
      <c r="D436" s="39"/>
      <c r="E436" s="109"/>
      <c r="F436" s="74"/>
      <c r="G436" s="74"/>
      <c r="H436" s="74"/>
      <c r="I436" s="39"/>
      <c r="J436" s="39"/>
      <c r="K436" s="39"/>
      <c r="L436" s="39"/>
      <c r="R436" s="39"/>
      <c r="S436" s="39"/>
      <c r="T436" s="39"/>
      <c r="V436" s="39"/>
      <c r="X436" s="39"/>
      <c r="Z436" s="39"/>
      <c r="AB436" s="39"/>
      <c r="AC436" s="39"/>
      <c r="AD436" s="39"/>
    </row>
    <row r="437" spans="2:30" s="21" customFormat="1">
      <c r="B437" s="39"/>
      <c r="C437" s="39"/>
      <c r="D437" s="39"/>
      <c r="E437" s="109"/>
      <c r="F437" s="74"/>
      <c r="G437" s="74"/>
      <c r="H437" s="74"/>
      <c r="I437" s="39"/>
      <c r="J437" s="39"/>
      <c r="K437" s="39"/>
      <c r="L437" s="39"/>
      <c r="R437" s="39"/>
      <c r="S437" s="39"/>
      <c r="T437" s="39"/>
      <c r="V437" s="39"/>
      <c r="X437" s="39"/>
      <c r="Z437" s="39"/>
      <c r="AB437" s="39"/>
      <c r="AC437" s="39"/>
      <c r="AD437" s="39"/>
    </row>
    <row r="438" spans="2:30" s="21" customFormat="1">
      <c r="B438" s="39"/>
      <c r="C438" s="39"/>
      <c r="D438" s="39"/>
      <c r="E438" s="109"/>
      <c r="F438" s="74"/>
      <c r="G438" s="74"/>
      <c r="H438" s="74"/>
      <c r="I438" s="39"/>
      <c r="J438" s="39"/>
      <c r="K438" s="39"/>
      <c r="L438" s="39"/>
      <c r="R438" s="39"/>
      <c r="S438" s="39"/>
      <c r="T438" s="39"/>
      <c r="V438" s="39"/>
      <c r="X438" s="39"/>
      <c r="Z438" s="39"/>
      <c r="AB438" s="39"/>
      <c r="AC438" s="39"/>
      <c r="AD438" s="39"/>
    </row>
    <row r="439" spans="2:30" s="21" customFormat="1">
      <c r="B439" s="39"/>
      <c r="C439" s="39"/>
      <c r="D439" s="39"/>
      <c r="E439" s="109"/>
      <c r="F439" s="74"/>
      <c r="G439" s="74"/>
      <c r="H439" s="74"/>
      <c r="I439" s="39"/>
      <c r="J439" s="39"/>
      <c r="K439" s="39"/>
      <c r="L439" s="39"/>
      <c r="R439" s="39"/>
      <c r="S439" s="39"/>
      <c r="T439" s="39"/>
      <c r="V439" s="39"/>
      <c r="X439" s="39"/>
      <c r="Z439" s="39"/>
      <c r="AB439" s="39"/>
      <c r="AC439" s="39"/>
      <c r="AD439" s="39"/>
    </row>
    <row r="440" spans="2:30" s="21" customFormat="1">
      <c r="B440" s="39"/>
      <c r="C440" s="39"/>
      <c r="D440" s="39"/>
      <c r="E440" s="109"/>
      <c r="F440" s="74"/>
      <c r="G440" s="74"/>
      <c r="H440" s="74"/>
      <c r="I440" s="39"/>
      <c r="J440" s="39"/>
      <c r="K440" s="39"/>
      <c r="L440" s="39"/>
      <c r="R440" s="39"/>
      <c r="S440" s="39"/>
      <c r="T440" s="39"/>
      <c r="V440" s="39"/>
      <c r="X440" s="39"/>
      <c r="Z440" s="39"/>
      <c r="AB440" s="39"/>
      <c r="AC440" s="39"/>
      <c r="AD440" s="39"/>
    </row>
    <row r="441" spans="2:30" s="21" customFormat="1">
      <c r="B441" s="39"/>
      <c r="C441" s="39"/>
      <c r="D441" s="39"/>
      <c r="E441" s="109"/>
      <c r="F441" s="74"/>
      <c r="G441" s="74"/>
      <c r="H441" s="74"/>
      <c r="I441" s="39"/>
      <c r="J441" s="39"/>
      <c r="K441" s="39"/>
      <c r="L441" s="39"/>
      <c r="R441" s="39"/>
      <c r="S441" s="39"/>
      <c r="T441" s="39"/>
      <c r="V441" s="39"/>
      <c r="X441" s="39"/>
      <c r="Z441" s="39"/>
      <c r="AB441" s="39"/>
      <c r="AC441" s="39"/>
      <c r="AD441" s="39"/>
    </row>
    <row r="442" spans="2:30" s="21" customFormat="1">
      <c r="B442" s="39"/>
      <c r="C442" s="39"/>
      <c r="D442" s="39"/>
      <c r="E442" s="109"/>
      <c r="F442" s="74"/>
      <c r="G442" s="74"/>
      <c r="H442" s="74"/>
      <c r="I442" s="39"/>
      <c r="J442" s="39"/>
      <c r="K442" s="39"/>
      <c r="L442" s="39"/>
      <c r="R442" s="39"/>
      <c r="S442" s="39"/>
      <c r="T442" s="39"/>
      <c r="V442" s="39"/>
      <c r="X442" s="39"/>
      <c r="Z442" s="39"/>
      <c r="AB442" s="39"/>
      <c r="AC442" s="39"/>
      <c r="AD442" s="39"/>
    </row>
    <row r="443" spans="2:30" s="21" customFormat="1">
      <c r="B443" s="39"/>
      <c r="C443" s="39"/>
      <c r="D443" s="39"/>
      <c r="E443" s="109"/>
      <c r="F443" s="74"/>
      <c r="G443" s="74"/>
      <c r="H443" s="74"/>
      <c r="I443" s="39"/>
      <c r="J443" s="39"/>
      <c r="K443" s="39"/>
      <c r="L443" s="39"/>
      <c r="R443" s="39"/>
      <c r="S443" s="39"/>
      <c r="T443" s="39"/>
      <c r="V443" s="39"/>
      <c r="X443" s="39"/>
      <c r="Z443" s="39"/>
      <c r="AB443" s="39"/>
      <c r="AC443" s="39"/>
      <c r="AD443" s="39"/>
    </row>
    <row r="444" spans="2:30" s="21" customFormat="1">
      <c r="B444" s="39"/>
      <c r="C444" s="39"/>
      <c r="D444" s="39"/>
      <c r="E444" s="109"/>
      <c r="F444" s="74"/>
      <c r="G444" s="74"/>
      <c r="H444" s="74"/>
      <c r="I444" s="39"/>
      <c r="J444" s="39"/>
      <c r="K444" s="39"/>
      <c r="L444" s="39"/>
      <c r="R444" s="39"/>
      <c r="S444" s="39"/>
      <c r="T444" s="39"/>
      <c r="V444" s="39"/>
      <c r="X444" s="39"/>
      <c r="Z444" s="39"/>
      <c r="AB444" s="39"/>
      <c r="AC444" s="39"/>
      <c r="AD444" s="39"/>
    </row>
    <row r="445" spans="2:30" s="21" customFormat="1">
      <c r="B445" s="39"/>
      <c r="C445" s="39"/>
      <c r="D445" s="39"/>
      <c r="E445" s="109"/>
      <c r="F445" s="74"/>
      <c r="G445" s="74"/>
      <c r="H445" s="74"/>
      <c r="I445" s="39"/>
      <c r="J445" s="39"/>
      <c r="K445" s="39"/>
      <c r="L445" s="39"/>
      <c r="R445" s="39"/>
      <c r="S445" s="39"/>
      <c r="T445" s="39"/>
      <c r="V445" s="39"/>
      <c r="X445" s="39"/>
      <c r="Z445" s="39"/>
      <c r="AB445" s="39"/>
      <c r="AC445" s="39"/>
      <c r="AD445" s="39"/>
    </row>
    <row r="446" spans="2:30" s="21" customFormat="1">
      <c r="B446" s="39"/>
      <c r="C446" s="39"/>
      <c r="D446" s="39"/>
      <c r="E446" s="109"/>
      <c r="F446" s="74"/>
      <c r="G446" s="74"/>
      <c r="H446" s="74"/>
      <c r="I446" s="39"/>
      <c r="J446" s="39"/>
      <c r="K446" s="39"/>
      <c r="L446" s="39"/>
      <c r="R446" s="39"/>
      <c r="S446" s="39"/>
      <c r="T446" s="39"/>
      <c r="V446" s="39"/>
      <c r="X446" s="39"/>
      <c r="Z446" s="39"/>
      <c r="AB446" s="39"/>
      <c r="AC446" s="39"/>
      <c r="AD446" s="39"/>
    </row>
    <row r="447" spans="2:30" s="21" customFormat="1">
      <c r="B447" s="39"/>
      <c r="C447" s="39"/>
      <c r="D447" s="39"/>
      <c r="E447" s="109"/>
      <c r="F447" s="74"/>
      <c r="G447" s="74"/>
      <c r="H447" s="74"/>
      <c r="I447" s="39"/>
      <c r="J447" s="39"/>
      <c r="K447" s="39"/>
      <c r="L447" s="39"/>
      <c r="R447" s="39"/>
      <c r="S447" s="39"/>
      <c r="T447" s="39"/>
      <c r="V447" s="39"/>
      <c r="X447" s="39"/>
      <c r="Z447" s="39"/>
      <c r="AB447" s="39"/>
      <c r="AC447" s="39"/>
      <c r="AD447" s="39"/>
    </row>
    <row r="448" spans="2:30" s="21" customFormat="1">
      <c r="B448" s="39"/>
      <c r="C448" s="39"/>
      <c r="D448" s="39"/>
      <c r="E448" s="109"/>
      <c r="F448" s="74"/>
      <c r="G448" s="74"/>
      <c r="H448" s="74"/>
      <c r="I448" s="39"/>
      <c r="J448" s="39"/>
      <c r="K448" s="39"/>
      <c r="L448" s="39"/>
      <c r="R448" s="39"/>
      <c r="S448" s="39"/>
      <c r="T448" s="39"/>
      <c r="V448" s="39"/>
      <c r="X448" s="39"/>
      <c r="Z448" s="39"/>
      <c r="AB448" s="39"/>
      <c r="AC448" s="39"/>
      <c r="AD448" s="39"/>
    </row>
    <row r="449" spans="2:30" s="21" customFormat="1">
      <c r="B449" s="39"/>
      <c r="C449" s="39"/>
      <c r="D449" s="39"/>
      <c r="E449" s="109"/>
      <c r="F449" s="74"/>
      <c r="G449" s="74"/>
      <c r="H449" s="74"/>
      <c r="I449" s="39"/>
      <c r="J449" s="39"/>
      <c r="K449" s="39"/>
      <c r="L449" s="39"/>
      <c r="R449" s="39"/>
      <c r="S449" s="39"/>
      <c r="T449" s="39"/>
      <c r="V449" s="39"/>
      <c r="X449" s="39"/>
      <c r="Z449" s="39"/>
      <c r="AB449" s="39"/>
      <c r="AC449" s="39"/>
      <c r="AD449" s="39"/>
    </row>
    <row r="450" spans="2:30" s="21" customFormat="1">
      <c r="B450" s="39"/>
      <c r="C450" s="39"/>
      <c r="D450" s="39"/>
      <c r="E450" s="109"/>
      <c r="F450" s="74"/>
      <c r="G450" s="74"/>
      <c r="H450" s="74"/>
      <c r="I450" s="39"/>
      <c r="J450" s="39"/>
      <c r="K450" s="39"/>
      <c r="L450" s="39"/>
      <c r="R450" s="39"/>
      <c r="S450" s="39"/>
      <c r="T450" s="39"/>
      <c r="V450" s="39"/>
      <c r="X450" s="39"/>
      <c r="Z450" s="39"/>
      <c r="AB450" s="39"/>
      <c r="AC450" s="39"/>
      <c r="AD450" s="39"/>
    </row>
    <row r="451" spans="2:30" s="21" customFormat="1">
      <c r="B451" s="39"/>
      <c r="C451" s="39"/>
      <c r="D451" s="39"/>
      <c r="E451" s="109"/>
      <c r="F451" s="74"/>
      <c r="G451" s="74"/>
      <c r="H451" s="74"/>
      <c r="I451" s="39"/>
      <c r="J451" s="39"/>
      <c r="K451" s="39"/>
      <c r="L451" s="39"/>
      <c r="R451" s="39"/>
      <c r="S451" s="39"/>
      <c r="T451" s="39"/>
      <c r="V451" s="39"/>
      <c r="X451" s="39"/>
      <c r="Z451" s="39"/>
      <c r="AB451" s="39"/>
      <c r="AC451" s="39"/>
      <c r="AD451" s="39"/>
    </row>
    <row r="452" spans="2:30" s="21" customFormat="1">
      <c r="B452" s="39"/>
      <c r="C452" s="39"/>
      <c r="D452" s="39"/>
      <c r="E452" s="109"/>
      <c r="F452" s="74"/>
      <c r="G452" s="74"/>
      <c r="H452" s="74"/>
      <c r="I452" s="39"/>
      <c r="J452" s="39"/>
      <c r="K452" s="39"/>
      <c r="L452" s="39"/>
      <c r="R452" s="39"/>
      <c r="S452" s="39"/>
      <c r="T452" s="39"/>
      <c r="V452" s="39"/>
      <c r="X452" s="39"/>
      <c r="Z452" s="39"/>
      <c r="AB452" s="39"/>
      <c r="AC452" s="39"/>
      <c r="AD452" s="39"/>
    </row>
    <row r="453" spans="2:30" s="21" customFormat="1">
      <c r="B453" s="39"/>
      <c r="C453" s="39"/>
      <c r="D453" s="39"/>
      <c r="E453" s="109"/>
      <c r="F453" s="74"/>
      <c r="G453" s="74"/>
      <c r="H453" s="74"/>
      <c r="I453" s="39"/>
      <c r="J453" s="39"/>
      <c r="K453" s="39"/>
      <c r="L453" s="39"/>
      <c r="R453" s="39"/>
      <c r="S453" s="39"/>
      <c r="T453" s="39"/>
      <c r="V453" s="39"/>
      <c r="X453" s="39"/>
      <c r="Z453" s="39"/>
      <c r="AB453" s="39"/>
      <c r="AC453" s="39"/>
      <c r="AD453" s="39"/>
    </row>
    <row r="454" spans="2:30" s="21" customFormat="1">
      <c r="B454" s="39"/>
      <c r="C454" s="39"/>
      <c r="D454" s="39"/>
      <c r="E454" s="109"/>
      <c r="F454" s="74"/>
      <c r="G454" s="74"/>
      <c r="H454" s="74"/>
      <c r="I454" s="39"/>
      <c r="J454" s="39"/>
      <c r="K454" s="39"/>
      <c r="L454" s="39"/>
      <c r="R454" s="39"/>
      <c r="S454" s="39"/>
      <c r="T454" s="39"/>
      <c r="V454" s="39"/>
      <c r="X454" s="39"/>
      <c r="Z454" s="39"/>
      <c r="AB454" s="39"/>
      <c r="AC454" s="39"/>
      <c r="AD454" s="39"/>
    </row>
    <row r="455" spans="2:30" s="21" customFormat="1">
      <c r="B455" s="39"/>
      <c r="C455" s="39"/>
      <c r="D455" s="39"/>
      <c r="E455" s="109"/>
      <c r="F455" s="74"/>
      <c r="G455" s="74"/>
      <c r="H455" s="74"/>
      <c r="I455" s="39"/>
      <c r="J455" s="39"/>
      <c r="K455" s="39"/>
      <c r="L455" s="39"/>
      <c r="R455" s="39"/>
      <c r="S455" s="39"/>
      <c r="T455" s="39"/>
      <c r="V455" s="39"/>
      <c r="X455" s="39"/>
      <c r="Z455" s="39"/>
      <c r="AB455" s="39"/>
      <c r="AC455" s="39"/>
      <c r="AD455" s="39"/>
    </row>
    <row r="456" spans="2:30" s="21" customFormat="1">
      <c r="B456" s="39"/>
      <c r="C456" s="39"/>
      <c r="D456" s="39"/>
      <c r="E456" s="109"/>
      <c r="F456" s="74"/>
      <c r="G456" s="74"/>
      <c r="H456" s="74"/>
      <c r="I456" s="39"/>
      <c r="J456" s="39"/>
      <c r="K456" s="39"/>
      <c r="L456" s="39"/>
      <c r="R456" s="39"/>
      <c r="S456" s="39"/>
      <c r="T456" s="39"/>
      <c r="V456" s="39"/>
      <c r="X456" s="39"/>
      <c r="Z456" s="39"/>
      <c r="AB456" s="39"/>
      <c r="AC456" s="39"/>
      <c r="AD456" s="39"/>
    </row>
    <row r="457" spans="2:30" s="21" customFormat="1">
      <c r="B457" s="39"/>
      <c r="C457" s="39"/>
      <c r="D457" s="39"/>
      <c r="E457" s="109"/>
      <c r="F457" s="74"/>
      <c r="G457" s="74"/>
      <c r="H457" s="74"/>
      <c r="I457" s="39"/>
      <c r="J457" s="39"/>
      <c r="K457" s="39"/>
      <c r="L457" s="39"/>
      <c r="R457" s="39"/>
      <c r="S457" s="39"/>
      <c r="T457" s="39"/>
      <c r="V457" s="39"/>
      <c r="X457" s="39"/>
      <c r="Z457" s="39"/>
      <c r="AB457" s="39"/>
      <c r="AC457" s="39"/>
      <c r="AD457" s="39"/>
    </row>
    <row r="458" spans="2:30" s="21" customFormat="1">
      <c r="B458" s="39"/>
      <c r="C458" s="39"/>
      <c r="D458" s="39"/>
      <c r="E458" s="109"/>
      <c r="F458" s="74"/>
      <c r="G458" s="74"/>
      <c r="H458" s="74"/>
      <c r="I458" s="39"/>
      <c r="J458" s="39"/>
      <c r="K458" s="39"/>
      <c r="L458" s="39"/>
      <c r="R458" s="39"/>
      <c r="S458" s="39"/>
      <c r="T458" s="39"/>
      <c r="V458" s="39"/>
      <c r="X458" s="39"/>
      <c r="Z458" s="39"/>
      <c r="AB458" s="39"/>
      <c r="AC458" s="39"/>
      <c r="AD458" s="39"/>
    </row>
    <row r="459" spans="2:30" s="21" customFormat="1">
      <c r="B459" s="39"/>
      <c r="C459" s="39"/>
      <c r="D459" s="39"/>
      <c r="E459" s="109"/>
      <c r="F459" s="74"/>
      <c r="G459" s="74"/>
      <c r="H459" s="74"/>
      <c r="I459" s="39"/>
      <c r="J459" s="39"/>
      <c r="K459" s="39"/>
      <c r="L459" s="39"/>
      <c r="R459" s="39"/>
      <c r="S459" s="39"/>
      <c r="T459" s="39"/>
      <c r="V459" s="39"/>
      <c r="X459" s="39"/>
      <c r="Z459" s="39"/>
      <c r="AB459" s="39"/>
      <c r="AC459" s="39"/>
      <c r="AD459" s="39"/>
    </row>
    <row r="460" spans="2:30" s="21" customFormat="1">
      <c r="B460" s="39"/>
      <c r="C460" s="39"/>
      <c r="D460" s="39"/>
      <c r="E460" s="109"/>
      <c r="F460" s="74"/>
      <c r="G460" s="74"/>
      <c r="H460" s="74"/>
      <c r="I460" s="39"/>
      <c r="J460" s="39"/>
      <c r="K460" s="39"/>
      <c r="L460" s="39"/>
      <c r="R460" s="39"/>
      <c r="S460" s="39"/>
      <c r="T460" s="39"/>
      <c r="V460" s="39"/>
      <c r="X460" s="39"/>
      <c r="Z460" s="39"/>
      <c r="AB460" s="39"/>
      <c r="AC460" s="39"/>
      <c r="AD460" s="39"/>
    </row>
    <row r="461" spans="2:30" s="21" customFormat="1">
      <c r="B461" s="39"/>
      <c r="C461" s="39"/>
      <c r="D461" s="39"/>
      <c r="E461" s="109"/>
      <c r="F461" s="74"/>
      <c r="G461" s="74"/>
      <c r="H461" s="74"/>
      <c r="I461" s="39"/>
      <c r="J461" s="39"/>
      <c r="K461" s="39"/>
      <c r="L461" s="39"/>
      <c r="R461" s="39"/>
      <c r="S461" s="39"/>
      <c r="T461" s="39"/>
      <c r="V461" s="39"/>
      <c r="X461" s="39"/>
      <c r="Z461" s="39"/>
      <c r="AB461" s="39"/>
      <c r="AC461" s="39"/>
      <c r="AD461" s="39"/>
    </row>
    <row r="462" spans="2:30" s="21" customFormat="1">
      <c r="B462" s="39"/>
      <c r="C462" s="39"/>
      <c r="D462" s="39"/>
      <c r="E462" s="109"/>
      <c r="F462" s="74"/>
      <c r="G462" s="74"/>
      <c r="H462" s="74"/>
      <c r="I462" s="39"/>
      <c r="J462" s="39"/>
      <c r="K462" s="39"/>
      <c r="L462" s="39"/>
      <c r="R462" s="39"/>
      <c r="S462" s="39"/>
      <c r="T462" s="39"/>
      <c r="V462" s="39"/>
      <c r="X462" s="39"/>
      <c r="Z462" s="39"/>
      <c r="AB462" s="39"/>
      <c r="AC462" s="39"/>
      <c r="AD462" s="39"/>
    </row>
    <row r="463" spans="2:30" s="21" customFormat="1">
      <c r="B463" s="39"/>
      <c r="C463" s="39"/>
      <c r="D463" s="39"/>
      <c r="E463" s="109"/>
      <c r="F463" s="74"/>
      <c r="G463" s="74"/>
      <c r="H463" s="74"/>
      <c r="I463" s="39"/>
      <c r="J463" s="39"/>
      <c r="K463" s="39"/>
      <c r="L463" s="39"/>
      <c r="R463" s="39"/>
      <c r="S463" s="39"/>
      <c r="T463" s="39"/>
      <c r="V463" s="39"/>
      <c r="X463" s="39"/>
      <c r="Z463" s="39"/>
      <c r="AB463" s="39"/>
      <c r="AC463" s="39"/>
      <c r="AD463" s="39"/>
    </row>
    <row r="464" spans="2:30" s="21" customFormat="1">
      <c r="B464" s="39"/>
      <c r="C464" s="39"/>
      <c r="D464" s="39"/>
      <c r="E464" s="109"/>
      <c r="F464" s="74"/>
      <c r="G464" s="74"/>
      <c r="H464" s="74"/>
      <c r="I464" s="39"/>
      <c r="J464" s="39"/>
      <c r="K464" s="39"/>
      <c r="L464" s="39"/>
      <c r="R464" s="39"/>
      <c r="S464" s="39"/>
      <c r="T464" s="39"/>
      <c r="V464" s="39"/>
      <c r="X464" s="39"/>
      <c r="Z464" s="39"/>
      <c r="AB464" s="39"/>
      <c r="AC464" s="39"/>
      <c r="AD464" s="39"/>
    </row>
    <row r="465" spans="2:30" s="21" customFormat="1">
      <c r="B465" s="39"/>
      <c r="C465" s="39"/>
      <c r="D465" s="39"/>
      <c r="E465" s="109"/>
      <c r="F465" s="74"/>
      <c r="G465" s="74"/>
      <c r="H465" s="74"/>
      <c r="I465" s="39"/>
      <c r="J465" s="39"/>
      <c r="K465" s="39"/>
      <c r="L465" s="39"/>
      <c r="R465" s="39"/>
      <c r="S465" s="39"/>
      <c r="T465" s="39"/>
      <c r="V465" s="39"/>
      <c r="X465" s="39"/>
      <c r="Z465" s="39"/>
      <c r="AB465" s="39"/>
      <c r="AC465" s="39"/>
      <c r="AD465" s="39"/>
    </row>
    <row r="466" spans="2:30" s="21" customFormat="1">
      <c r="B466" s="39"/>
      <c r="C466" s="39"/>
      <c r="D466" s="39"/>
      <c r="E466" s="109"/>
      <c r="F466" s="74"/>
      <c r="G466" s="74"/>
      <c r="H466" s="74"/>
      <c r="I466" s="39"/>
      <c r="J466" s="39"/>
      <c r="K466" s="39"/>
      <c r="L466" s="39"/>
      <c r="R466" s="39"/>
      <c r="S466" s="39"/>
      <c r="T466" s="39"/>
      <c r="V466" s="39"/>
      <c r="X466" s="39"/>
      <c r="Z466" s="39"/>
      <c r="AB466" s="39"/>
      <c r="AC466" s="39"/>
      <c r="AD466" s="39"/>
    </row>
    <row r="467" spans="2:30" s="21" customFormat="1">
      <c r="B467" s="39"/>
      <c r="C467" s="39"/>
      <c r="D467" s="39"/>
      <c r="E467" s="109"/>
      <c r="F467" s="74"/>
      <c r="G467" s="74"/>
      <c r="H467" s="74"/>
      <c r="I467" s="39"/>
      <c r="J467" s="39"/>
      <c r="K467" s="39"/>
      <c r="L467" s="39"/>
      <c r="R467" s="39"/>
      <c r="S467" s="39"/>
      <c r="T467" s="39"/>
      <c r="V467" s="39"/>
      <c r="X467" s="39"/>
      <c r="Z467" s="39"/>
      <c r="AB467" s="39"/>
      <c r="AC467" s="39"/>
      <c r="AD467" s="39"/>
    </row>
    <row r="468" spans="2:30" s="21" customFormat="1">
      <c r="B468" s="39"/>
      <c r="C468" s="39"/>
      <c r="D468" s="39"/>
      <c r="E468" s="109"/>
      <c r="F468" s="74"/>
      <c r="G468" s="74"/>
      <c r="H468" s="74"/>
      <c r="I468" s="39"/>
      <c r="J468" s="39"/>
      <c r="K468" s="39"/>
      <c r="L468" s="39"/>
      <c r="R468" s="39"/>
      <c r="S468" s="39"/>
      <c r="T468" s="39"/>
      <c r="V468" s="39"/>
      <c r="X468" s="39"/>
      <c r="Z468" s="39"/>
      <c r="AB468" s="39"/>
      <c r="AC468" s="39"/>
      <c r="AD468" s="39"/>
    </row>
    <row r="469" spans="2:30" s="21" customFormat="1">
      <c r="B469" s="39"/>
      <c r="C469" s="39"/>
      <c r="D469" s="39"/>
      <c r="E469" s="109"/>
      <c r="F469" s="74"/>
      <c r="G469" s="74"/>
      <c r="H469" s="74"/>
      <c r="I469" s="39"/>
      <c r="J469" s="39"/>
      <c r="K469" s="39"/>
      <c r="L469" s="39"/>
      <c r="R469" s="39"/>
      <c r="S469" s="39"/>
      <c r="T469" s="39"/>
      <c r="V469" s="39"/>
      <c r="X469" s="39"/>
      <c r="Z469" s="39"/>
      <c r="AB469" s="39"/>
      <c r="AC469" s="39"/>
      <c r="AD469" s="39"/>
    </row>
    <row r="470" spans="2:30" s="21" customFormat="1">
      <c r="B470" s="39"/>
      <c r="C470" s="39"/>
      <c r="D470" s="39"/>
      <c r="E470" s="109"/>
      <c r="F470" s="74"/>
      <c r="G470" s="74"/>
      <c r="H470" s="74"/>
      <c r="I470" s="39"/>
      <c r="J470" s="39"/>
      <c r="K470" s="39"/>
      <c r="L470" s="39"/>
      <c r="R470" s="39"/>
      <c r="S470" s="39"/>
      <c r="T470" s="39"/>
      <c r="V470" s="39"/>
      <c r="X470" s="39"/>
      <c r="Z470" s="39"/>
      <c r="AB470" s="39"/>
      <c r="AC470" s="39"/>
      <c r="AD470" s="39"/>
    </row>
    <row r="471" spans="2:30" s="21" customFormat="1">
      <c r="B471" s="39"/>
      <c r="C471" s="39"/>
      <c r="D471" s="39"/>
      <c r="E471" s="109"/>
      <c r="F471" s="74"/>
      <c r="G471" s="74"/>
      <c r="H471" s="74"/>
      <c r="I471" s="39"/>
      <c r="J471" s="39"/>
      <c r="K471" s="39"/>
      <c r="L471" s="39"/>
      <c r="R471" s="39"/>
      <c r="S471" s="39"/>
      <c r="T471" s="39"/>
      <c r="V471" s="39"/>
      <c r="X471" s="39"/>
      <c r="Z471" s="39"/>
      <c r="AB471" s="39"/>
      <c r="AC471" s="39"/>
      <c r="AD471" s="39"/>
    </row>
    <row r="472" spans="2:30" s="21" customFormat="1">
      <c r="B472" s="39"/>
      <c r="C472" s="39"/>
      <c r="D472" s="39"/>
      <c r="E472" s="109"/>
      <c r="F472" s="74"/>
      <c r="G472" s="74"/>
      <c r="H472" s="74"/>
      <c r="I472" s="39"/>
      <c r="J472" s="39"/>
      <c r="K472" s="39"/>
      <c r="L472" s="39"/>
      <c r="R472" s="39"/>
      <c r="S472" s="39"/>
      <c r="T472" s="39"/>
      <c r="V472" s="39"/>
      <c r="X472" s="39"/>
      <c r="Z472" s="39"/>
      <c r="AB472" s="39"/>
      <c r="AC472" s="39"/>
      <c r="AD472" s="39"/>
    </row>
    <row r="473" spans="2:30" s="21" customFormat="1">
      <c r="B473" s="39"/>
      <c r="C473" s="39"/>
      <c r="D473" s="39"/>
      <c r="E473" s="109"/>
      <c r="F473" s="74"/>
      <c r="G473" s="74"/>
      <c r="H473" s="74"/>
      <c r="I473" s="39"/>
      <c r="J473" s="39"/>
      <c r="K473" s="39"/>
      <c r="L473" s="39"/>
      <c r="R473" s="39"/>
      <c r="S473" s="39"/>
      <c r="T473" s="39"/>
      <c r="V473" s="39"/>
      <c r="X473" s="39"/>
      <c r="Z473" s="39"/>
      <c r="AB473" s="39"/>
      <c r="AC473" s="39"/>
      <c r="AD473" s="39"/>
    </row>
    <row r="474" spans="2:30" s="21" customFormat="1">
      <c r="B474" s="39"/>
      <c r="C474" s="39"/>
      <c r="D474" s="39"/>
      <c r="E474" s="109"/>
      <c r="F474" s="74"/>
      <c r="G474" s="74"/>
      <c r="H474" s="74"/>
      <c r="I474" s="39"/>
      <c r="J474" s="39"/>
      <c r="K474" s="39"/>
      <c r="L474" s="39"/>
      <c r="R474" s="39"/>
      <c r="S474" s="39"/>
      <c r="T474" s="39"/>
      <c r="V474" s="39"/>
      <c r="X474" s="39"/>
      <c r="Z474" s="39"/>
      <c r="AB474" s="39"/>
      <c r="AC474" s="39"/>
      <c r="AD474" s="39"/>
    </row>
    <row r="475" spans="2:30" s="21" customFormat="1">
      <c r="B475" s="39"/>
      <c r="C475" s="39"/>
      <c r="D475" s="39"/>
      <c r="E475" s="109"/>
      <c r="F475" s="74"/>
      <c r="G475" s="74"/>
      <c r="H475" s="74"/>
      <c r="I475" s="39"/>
      <c r="J475" s="39"/>
      <c r="K475" s="39"/>
      <c r="L475" s="39"/>
      <c r="R475" s="39"/>
      <c r="S475" s="39"/>
      <c r="T475" s="39"/>
      <c r="V475" s="39"/>
      <c r="X475" s="39"/>
      <c r="Z475" s="39"/>
      <c r="AB475" s="39"/>
      <c r="AC475" s="39"/>
      <c r="AD475" s="39"/>
    </row>
    <row r="476" spans="2:30" s="21" customFormat="1">
      <c r="B476" s="39"/>
      <c r="C476" s="39"/>
      <c r="D476" s="39"/>
      <c r="E476" s="109"/>
      <c r="F476" s="74"/>
      <c r="G476" s="74"/>
      <c r="H476" s="74"/>
      <c r="I476" s="39"/>
      <c r="J476" s="39"/>
      <c r="K476" s="39"/>
      <c r="L476" s="39"/>
      <c r="R476" s="39"/>
      <c r="S476" s="39"/>
      <c r="T476" s="39"/>
      <c r="V476" s="39"/>
      <c r="X476" s="39"/>
      <c r="Z476" s="39"/>
      <c r="AB476" s="39"/>
      <c r="AC476" s="39"/>
      <c r="AD476" s="39"/>
    </row>
    <row r="477" spans="2:30" s="21" customFormat="1">
      <c r="B477" s="39"/>
      <c r="C477" s="39"/>
      <c r="D477" s="39"/>
      <c r="E477" s="109"/>
      <c r="F477" s="74"/>
      <c r="G477" s="74"/>
      <c r="H477" s="74"/>
      <c r="I477" s="39"/>
      <c r="J477" s="39"/>
      <c r="K477" s="39"/>
      <c r="L477" s="39"/>
      <c r="R477" s="39"/>
      <c r="S477" s="39"/>
      <c r="T477" s="39"/>
      <c r="V477" s="39"/>
      <c r="X477" s="39"/>
      <c r="Z477" s="39"/>
      <c r="AB477" s="39"/>
      <c r="AC477" s="39"/>
      <c r="AD477" s="39"/>
    </row>
    <row r="478" spans="2:30" s="21" customFormat="1">
      <c r="B478" s="39"/>
      <c r="C478" s="39"/>
      <c r="D478" s="39"/>
      <c r="E478" s="109"/>
      <c r="F478" s="74"/>
      <c r="G478" s="74"/>
      <c r="H478" s="74"/>
      <c r="I478" s="39"/>
      <c r="J478" s="39"/>
      <c r="K478" s="39"/>
      <c r="L478" s="39"/>
      <c r="R478" s="39"/>
      <c r="S478" s="39"/>
      <c r="T478" s="39"/>
      <c r="V478" s="39"/>
      <c r="X478" s="39"/>
      <c r="Z478" s="39"/>
      <c r="AB478" s="39"/>
      <c r="AC478" s="39"/>
      <c r="AD478" s="39"/>
    </row>
    <row r="479" spans="2:30" s="21" customFormat="1">
      <c r="B479" s="39"/>
      <c r="C479" s="39"/>
      <c r="D479" s="39"/>
      <c r="E479" s="109"/>
      <c r="F479" s="74"/>
      <c r="G479" s="74"/>
      <c r="H479" s="74"/>
      <c r="I479" s="39"/>
      <c r="J479" s="39"/>
      <c r="K479" s="39"/>
      <c r="L479" s="39"/>
      <c r="R479" s="39"/>
      <c r="S479" s="39"/>
      <c r="T479" s="39"/>
      <c r="V479" s="39"/>
      <c r="X479" s="39"/>
      <c r="Z479" s="39"/>
      <c r="AB479" s="39"/>
      <c r="AC479" s="39"/>
      <c r="AD479" s="39"/>
    </row>
    <row r="480" spans="2:30" s="21" customFormat="1">
      <c r="B480" s="39"/>
      <c r="C480" s="39"/>
      <c r="D480" s="39"/>
      <c r="E480" s="109"/>
      <c r="F480" s="74"/>
      <c r="G480" s="74"/>
      <c r="H480" s="74"/>
      <c r="I480" s="39"/>
      <c r="J480" s="39"/>
      <c r="K480" s="39"/>
      <c r="L480" s="39"/>
      <c r="R480" s="39"/>
      <c r="S480" s="39"/>
      <c r="T480" s="39"/>
      <c r="V480" s="39"/>
      <c r="X480" s="39"/>
      <c r="Z480" s="39"/>
      <c r="AB480" s="39"/>
      <c r="AC480" s="39"/>
      <c r="AD480" s="39"/>
    </row>
    <row r="481" spans="2:30" s="21" customFormat="1">
      <c r="B481" s="39"/>
      <c r="C481" s="39"/>
      <c r="D481" s="39"/>
      <c r="E481" s="109"/>
      <c r="F481" s="74"/>
      <c r="G481" s="74"/>
      <c r="H481" s="74"/>
      <c r="I481" s="39"/>
      <c r="J481" s="39"/>
      <c r="K481" s="39"/>
      <c r="L481" s="39"/>
      <c r="R481" s="39"/>
      <c r="S481" s="39"/>
      <c r="T481" s="39"/>
      <c r="V481" s="39"/>
      <c r="X481" s="39"/>
      <c r="Z481" s="39"/>
      <c r="AB481" s="39"/>
      <c r="AC481" s="39"/>
      <c r="AD481" s="39"/>
    </row>
    <row r="482" spans="2:30" s="21" customFormat="1">
      <c r="B482" s="39"/>
      <c r="C482" s="39"/>
      <c r="D482" s="39"/>
      <c r="E482" s="109"/>
      <c r="F482" s="74"/>
      <c r="G482" s="74"/>
      <c r="H482" s="74"/>
      <c r="I482" s="39"/>
      <c r="J482" s="39"/>
      <c r="K482" s="39"/>
      <c r="L482" s="39"/>
      <c r="R482" s="39"/>
      <c r="S482" s="39"/>
      <c r="T482" s="39"/>
      <c r="V482" s="39"/>
      <c r="X482" s="39"/>
      <c r="Z482" s="39"/>
      <c r="AB482" s="39"/>
      <c r="AC482" s="39"/>
      <c r="AD482" s="39"/>
    </row>
    <row r="483" spans="2:30" s="21" customFormat="1">
      <c r="B483" s="39"/>
      <c r="C483" s="39"/>
      <c r="D483" s="39"/>
      <c r="E483" s="109"/>
      <c r="F483" s="74"/>
      <c r="G483" s="74"/>
      <c r="H483" s="74"/>
      <c r="I483" s="39"/>
      <c r="J483" s="39"/>
      <c r="K483" s="39"/>
      <c r="L483" s="39"/>
      <c r="R483" s="39"/>
      <c r="S483" s="39"/>
      <c r="T483" s="39"/>
      <c r="V483" s="39"/>
      <c r="X483" s="39"/>
      <c r="Z483" s="39"/>
      <c r="AB483" s="39"/>
      <c r="AC483" s="39"/>
      <c r="AD483" s="39"/>
    </row>
    <row r="484" spans="2:30" s="21" customFormat="1">
      <c r="B484" s="39"/>
      <c r="C484" s="39"/>
      <c r="D484" s="39"/>
      <c r="E484" s="109"/>
      <c r="F484" s="74"/>
      <c r="G484" s="74"/>
      <c r="H484" s="74"/>
      <c r="I484" s="39"/>
      <c r="J484" s="39"/>
      <c r="K484" s="39"/>
      <c r="L484" s="39"/>
      <c r="R484" s="39"/>
      <c r="S484" s="39"/>
      <c r="T484" s="39"/>
      <c r="V484" s="39"/>
      <c r="X484" s="39"/>
      <c r="Z484" s="39"/>
      <c r="AB484" s="39"/>
      <c r="AC484" s="39"/>
      <c r="AD484" s="39"/>
    </row>
    <row r="485" spans="2:30" s="21" customFormat="1">
      <c r="B485" s="39"/>
      <c r="C485" s="39"/>
      <c r="D485" s="39"/>
      <c r="E485" s="109"/>
      <c r="F485" s="74"/>
      <c r="G485" s="74"/>
      <c r="H485" s="74"/>
      <c r="I485" s="39"/>
      <c r="J485" s="39"/>
      <c r="K485" s="39"/>
      <c r="L485" s="39"/>
      <c r="R485" s="39"/>
      <c r="S485" s="39"/>
      <c r="T485" s="39"/>
      <c r="V485" s="39"/>
      <c r="X485" s="39"/>
      <c r="Z485" s="39"/>
      <c r="AB485" s="39"/>
      <c r="AC485" s="39"/>
      <c r="AD485" s="39"/>
    </row>
    <row r="486" spans="2:30" s="21" customFormat="1">
      <c r="B486" s="39"/>
      <c r="C486" s="39"/>
      <c r="D486" s="39"/>
      <c r="E486" s="109"/>
      <c r="F486" s="74"/>
      <c r="G486" s="74"/>
      <c r="H486" s="74"/>
      <c r="I486" s="39"/>
      <c r="J486" s="39"/>
      <c r="K486" s="39"/>
      <c r="L486" s="39"/>
      <c r="R486" s="39"/>
      <c r="S486" s="39"/>
      <c r="T486" s="39"/>
      <c r="V486" s="39"/>
      <c r="X486" s="39"/>
      <c r="Z486" s="39"/>
      <c r="AB486" s="39"/>
      <c r="AC486" s="39"/>
      <c r="AD486" s="39"/>
    </row>
    <row r="487" spans="2:30" s="21" customFormat="1">
      <c r="B487" s="39"/>
      <c r="C487" s="39"/>
      <c r="D487" s="39"/>
      <c r="E487" s="109"/>
      <c r="F487" s="74"/>
      <c r="G487" s="74"/>
      <c r="H487" s="74"/>
      <c r="I487" s="39"/>
      <c r="J487" s="39"/>
      <c r="K487" s="39"/>
      <c r="L487" s="39"/>
      <c r="R487" s="39"/>
      <c r="S487" s="39"/>
      <c r="T487" s="39"/>
      <c r="V487" s="39"/>
      <c r="X487" s="39"/>
      <c r="Z487" s="39"/>
      <c r="AB487" s="39"/>
      <c r="AC487" s="39"/>
      <c r="AD487" s="39"/>
    </row>
    <row r="488" spans="2:30" s="21" customFormat="1">
      <c r="B488" s="39"/>
      <c r="C488" s="39"/>
      <c r="D488" s="39"/>
      <c r="E488" s="109"/>
      <c r="F488" s="74"/>
      <c r="G488" s="74"/>
      <c r="H488" s="74"/>
      <c r="I488" s="39"/>
      <c r="J488" s="39"/>
      <c r="K488" s="39"/>
      <c r="L488" s="39"/>
      <c r="R488" s="39"/>
      <c r="S488" s="39"/>
      <c r="T488" s="39"/>
      <c r="V488" s="39"/>
      <c r="X488" s="39"/>
      <c r="Z488" s="39"/>
      <c r="AB488" s="39"/>
      <c r="AC488" s="39"/>
      <c r="AD488" s="39"/>
    </row>
    <row r="489" spans="2:30" s="21" customFormat="1">
      <c r="B489" s="39"/>
      <c r="C489" s="39"/>
      <c r="D489" s="39"/>
      <c r="E489" s="109"/>
      <c r="F489" s="74"/>
      <c r="G489" s="74"/>
      <c r="H489" s="74"/>
      <c r="I489" s="39"/>
      <c r="J489" s="39"/>
      <c r="K489" s="39"/>
      <c r="L489" s="39"/>
      <c r="R489" s="39"/>
      <c r="S489" s="39"/>
      <c r="T489" s="39"/>
      <c r="V489" s="39"/>
      <c r="X489" s="39"/>
      <c r="Z489" s="39"/>
      <c r="AB489" s="39"/>
      <c r="AC489" s="39"/>
      <c r="AD489" s="39"/>
    </row>
    <row r="490" spans="2:30" s="21" customFormat="1">
      <c r="B490" s="39"/>
      <c r="C490" s="39"/>
      <c r="D490" s="39"/>
      <c r="E490" s="109"/>
      <c r="F490" s="74"/>
      <c r="G490" s="74"/>
      <c r="H490" s="74"/>
      <c r="I490" s="39"/>
      <c r="J490" s="39"/>
      <c r="K490" s="39"/>
      <c r="L490" s="39"/>
      <c r="R490" s="39"/>
      <c r="S490" s="39"/>
      <c r="T490" s="39"/>
      <c r="V490" s="39"/>
      <c r="X490" s="39"/>
      <c r="Z490" s="39"/>
      <c r="AB490" s="39"/>
      <c r="AC490" s="39"/>
      <c r="AD490" s="39"/>
    </row>
    <row r="491" spans="2:30" s="21" customFormat="1">
      <c r="B491" s="39"/>
      <c r="C491" s="39"/>
      <c r="D491" s="39"/>
      <c r="E491" s="109"/>
      <c r="F491" s="74"/>
      <c r="G491" s="74"/>
      <c r="H491" s="74"/>
      <c r="I491" s="39"/>
      <c r="J491" s="39"/>
      <c r="K491" s="39"/>
      <c r="L491" s="39"/>
      <c r="R491" s="39"/>
      <c r="S491" s="39"/>
      <c r="T491" s="39"/>
      <c r="V491" s="39"/>
      <c r="X491" s="39"/>
      <c r="Z491" s="39"/>
      <c r="AB491" s="39"/>
      <c r="AC491" s="39"/>
      <c r="AD491" s="39"/>
    </row>
    <row r="492" spans="2:30" s="21" customFormat="1">
      <c r="B492" s="39"/>
      <c r="C492" s="39"/>
      <c r="D492" s="39"/>
      <c r="E492" s="109"/>
      <c r="F492" s="74"/>
      <c r="G492" s="74"/>
      <c r="H492" s="74"/>
      <c r="I492" s="39"/>
      <c r="J492" s="39"/>
      <c r="K492" s="39"/>
      <c r="L492" s="39"/>
      <c r="R492" s="39"/>
      <c r="S492" s="39"/>
      <c r="T492" s="39"/>
      <c r="V492" s="39"/>
      <c r="X492" s="39"/>
      <c r="Z492" s="39"/>
      <c r="AB492" s="39"/>
      <c r="AC492" s="39"/>
      <c r="AD492" s="39"/>
    </row>
    <row r="493" spans="2:30" s="21" customFormat="1">
      <c r="B493" s="39"/>
      <c r="C493" s="39"/>
      <c r="D493" s="39"/>
      <c r="E493" s="109"/>
      <c r="F493" s="74"/>
      <c r="G493" s="74"/>
      <c r="H493" s="74"/>
      <c r="I493" s="39"/>
      <c r="J493" s="39"/>
      <c r="K493" s="39"/>
      <c r="L493" s="39"/>
      <c r="R493" s="39"/>
      <c r="S493" s="39"/>
      <c r="T493" s="39"/>
      <c r="V493" s="39"/>
      <c r="X493" s="39"/>
      <c r="Z493" s="39"/>
      <c r="AB493" s="39"/>
      <c r="AC493" s="39"/>
      <c r="AD493" s="39"/>
    </row>
    <row r="494" spans="2:30" s="21" customFormat="1">
      <c r="B494" s="39"/>
      <c r="C494" s="39"/>
      <c r="D494" s="39"/>
      <c r="E494" s="109"/>
      <c r="F494" s="74"/>
      <c r="G494" s="74"/>
      <c r="H494" s="74"/>
      <c r="I494" s="39"/>
      <c r="J494" s="39"/>
      <c r="K494" s="39"/>
      <c r="L494" s="39"/>
      <c r="R494" s="39"/>
      <c r="S494" s="39"/>
      <c r="T494" s="39"/>
      <c r="V494" s="39"/>
      <c r="X494" s="39"/>
      <c r="Z494" s="39"/>
      <c r="AB494" s="39"/>
      <c r="AC494" s="39"/>
      <c r="AD494" s="39"/>
    </row>
    <row r="495" spans="2:30" s="21" customFormat="1">
      <c r="B495" s="39"/>
      <c r="C495" s="39"/>
      <c r="D495" s="39"/>
      <c r="E495" s="109"/>
      <c r="F495" s="74"/>
      <c r="G495" s="74"/>
      <c r="H495" s="74"/>
      <c r="I495" s="39"/>
      <c r="J495" s="39"/>
      <c r="K495" s="39"/>
      <c r="L495" s="39"/>
      <c r="R495" s="39"/>
      <c r="S495" s="39"/>
      <c r="T495" s="39"/>
      <c r="V495" s="39"/>
      <c r="X495" s="39"/>
      <c r="Z495" s="39"/>
      <c r="AB495" s="39"/>
      <c r="AC495" s="39"/>
      <c r="AD495" s="39"/>
    </row>
    <row r="496" spans="2:30" s="21" customFormat="1">
      <c r="B496" s="39"/>
      <c r="C496" s="39"/>
      <c r="D496" s="39"/>
      <c r="E496" s="109"/>
      <c r="F496" s="74"/>
      <c r="G496" s="74"/>
      <c r="H496" s="74"/>
      <c r="I496" s="39"/>
      <c r="J496" s="39"/>
      <c r="K496" s="39"/>
      <c r="L496" s="39"/>
      <c r="R496" s="39"/>
      <c r="S496" s="39"/>
      <c r="T496" s="39"/>
      <c r="V496" s="39"/>
      <c r="X496" s="39"/>
      <c r="Z496" s="39"/>
      <c r="AB496" s="39"/>
      <c r="AC496" s="39"/>
      <c r="AD496" s="39"/>
    </row>
    <row r="497" spans="2:30" s="21" customFormat="1">
      <c r="B497" s="39"/>
      <c r="C497" s="39"/>
      <c r="D497" s="39"/>
      <c r="E497" s="109"/>
      <c r="F497" s="74"/>
      <c r="G497" s="74"/>
      <c r="H497" s="74"/>
      <c r="I497" s="39"/>
      <c r="J497" s="39"/>
      <c r="K497" s="39"/>
      <c r="L497" s="39"/>
      <c r="R497" s="39"/>
      <c r="S497" s="39"/>
      <c r="T497" s="39"/>
      <c r="V497" s="39"/>
      <c r="X497" s="39"/>
      <c r="Z497" s="39"/>
      <c r="AB497" s="39"/>
      <c r="AC497" s="39"/>
      <c r="AD497" s="39"/>
    </row>
    <row r="498" spans="2:30" s="21" customFormat="1">
      <c r="B498" s="39"/>
      <c r="C498" s="39"/>
      <c r="D498" s="39"/>
      <c r="E498" s="109"/>
      <c r="F498" s="74"/>
      <c r="G498" s="74"/>
      <c r="H498" s="74"/>
      <c r="I498" s="39"/>
      <c r="J498" s="39"/>
      <c r="K498" s="39"/>
      <c r="L498" s="39"/>
      <c r="R498" s="39"/>
      <c r="S498" s="39"/>
      <c r="T498" s="39"/>
      <c r="V498" s="39"/>
      <c r="X498" s="39"/>
      <c r="Z498" s="39"/>
      <c r="AB498" s="39"/>
      <c r="AC498" s="39"/>
      <c r="AD498" s="39"/>
    </row>
    <row r="499" spans="2:30" s="21" customFormat="1">
      <c r="B499" s="39"/>
      <c r="C499" s="39"/>
      <c r="D499" s="39"/>
      <c r="E499" s="109"/>
      <c r="F499" s="74"/>
      <c r="G499" s="74"/>
      <c r="H499" s="74"/>
      <c r="I499" s="39"/>
      <c r="J499" s="39"/>
      <c r="K499" s="39"/>
      <c r="L499" s="39"/>
      <c r="R499" s="39"/>
      <c r="S499" s="39"/>
      <c r="T499" s="39"/>
      <c r="V499" s="39"/>
      <c r="X499" s="39"/>
      <c r="Z499" s="39"/>
      <c r="AB499" s="39"/>
      <c r="AC499" s="39"/>
      <c r="AD499" s="39"/>
    </row>
    <row r="500" spans="2:30" s="21" customFormat="1">
      <c r="B500" s="39"/>
      <c r="C500" s="39"/>
      <c r="D500" s="39"/>
      <c r="E500" s="109"/>
      <c r="F500" s="74"/>
      <c r="G500" s="74"/>
      <c r="H500" s="74"/>
      <c r="I500" s="39"/>
      <c r="J500" s="39"/>
      <c r="K500" s="39"/>
      <c r="L500" s="39"/>
      <c r="R500" s="39"/>
      <c r="S500" s="39"/>
      <c r="T500" s="39"/>
      <c r="V500" s="39"/>
      <c r="X500" s="39"/>
      <c r="Z500" s="39"/>
      <c r="AB500" s="39"/>
      <c r="AC500" s="39"/>
      <c r="AD500" s="39"/>
    </row>
    <row r="501" spans="2:30" s="21" customFormat="1">
      <c r="B501" s="39"/>
      <c r="C501" s="39"/>
      <c r="D501" s="39"/>
      <c r="E501" s="109"/>
      <c r="F501" s="74"/>
      <c r="G501" s="74"/>
      <c r="H501" s="74"/>
      <c r="I501" s="39"/>
      <c r="J501" s="39"/>
      <c r="K501" s="39"/>
      <c r="L501" s="39"/>
      <c r="R501" s="39"/>
      <c r="S501" s="39"/>
      <c r="T501" s="39"/>
      <c r="V501" s="39"/>
      <c r="X501" s="39"/>
      <c r="Z501" s="39"/>
      <c r="AB501" s="39"/>
      <c r="AC501" s="39"/>
      <c r="AD501" s="39"/>
    </row>
    <row r="502" spans="2:30" s="21" customFormat="1">
      <c r="B502" s="39"/>
      <c r="C502" s="39"/>
      <c r="D502" s="39"/>
      <c r="E502" s="109"/>
      <c r="F502" s="74"/>
      <c r="G502" s="74"/>
      <c r="H502" s="74"/>
      <c r="I502" s="39"/>
      <c r="J502" s="39"/>
      <c r="K502" s="39"/>
      <c r="L502" s="39"/>
      <c r="R502" s="39"/>
      <c r="S502" s="39"/>
      <c r="T502" s="39"/>
      <c r="V502" s="39"/>
      <c r="X502" s="39"/>
      <c r="Z502" s="39"/>
      <c r="AB502" s="39"/>
      <c r="AC502" s="39"/>
      <c r="AD502" s="39"/>
    </row>
    <row r="503" spans="2:30" s="21" customFormat="1">
      <c r="B503" s="39"/>
      <c r="C503" s="39"/>
      <c r="D503" s="39"/>
      <c r="E503" s="109"/>
      <c r="F503" s="74"/>
      <c r="G503" s="74"/>
      <c r="H503" s="74"/>
      <c r="I503" s="39"/>
      <c r="J503" s="39"/>
      <c r="K503" s="39"/>
      <c r="L503" s="39"/>
      <c r="R503" s="39"/>
      <c r="S503" s="39"/>
      <c r="T503" s="39"/>
      <c r="V503" s="39"/>
      <c r="X503" s="39"/>
      <c r="Z503" s="39"/>
      <c r="AB503" s="39"/>
      <c r="AC503" s="39"/>
      <c r="AD503" s="39"/>
    </row>
    <row r="504" spans="2:30" s="21" customFormat="1">
      <c r="B504" s="39"/>
      <c r="C504" s="39"/>
      <c r="D504" s="39"/>
      <c r="E504" s="109"/>
      <c r="F504" s="74"/>
      <c r="G504" s="74"/>
      <c r="H504" s="74"/>
      <c r="I504" s="39"/>
      <c r="J504" s="39"/>
      <c r="K504" s="39"/>
      <c r="L504" s="39"/>
      <c r="R504" s="39"/>
      <c r="S504" s="39"/>
      <c r="T504" s="39"/>
      <c r="V504" s="39"/>
      <c r="X504" s="39"/>
      <c r="Z504" s="39"/>
      <c r="AB504" s="39"/>
      <c r="AC504" s="39"/>
      <c r="AD504" s="39"/>
    </row>
    <row r="505" spans="2:30" s="21" customFormat="1">
      <c r="B505" s="39"/>
      <c r="C505" s="39"/>
      <c r="D505" s="39"/>
      <c r="E505" s="109"/>
      <c r="F505" s="74"/>
      <c r="G505" s="74"/>
      <c r="H505" s="74"/>
      <c r="I505" s="39"/>
      <c r="J505" s="39"/>
      <c r="K505" s="39"/>
      <c r="L505" s="39"/>
      <c r="R505" s="39"/>
      <c r="S505" s="39"/>
      <c r="T505" s="39"/>
      <c r="V505" s="39"/>
      <c r="X505" s="39"/>
      <c r="Z505" s="39"/>
      <c r="AB505" s="39"/>
      <c r="AC505" s="39"/>
      <c r="AD505" s="39"/>
    </row>
    <row r="506" spans="2:30" s="21" customFormat="1">
      <c r="B506" s="39"/>
      <c r="C506" s="39"/>
      <c r="D506" s="39"/>
      <c r="E506" s="109"/>
      <c r="F506" s="74"/>
      <c r="G506" s="74"/>
      <c r="H506" s="74"/>
      <c r="I506" s="39"/>
      <c r="J506" s="39"/>
      <c r="K506" s="39"/>
      <c r="L506" s="39"/>
      <c r="R506" s="39"/>
      <c r="S506" s="39"/>
      <c r="T506" s="39"/>
      <c r="V506" s="39"/>
      <c r="X506" s="39"/>
      <c r="Z506" s="39"/>
      <c r="AB506" s="39"/>
      <c r="AC506" s="39"/>
      <c r="AD506" s="39"/>
    </row>
    <row r="507" spans="2:30" s="21" customFormat="1">
      <c r="B507" s="39"/>
      <c r="C507" s="39"/>
      <c r="D507" s="39"/>
      <c r="E507" s="109"/>
      <c r="F507" s="74"/>
      <c r="G507" s="74"/>
      <c r="H507" s="74"/>
      <c r="I507" s="39"/>
      <c r="J507" s="39"/>
      <c r="K507" s="39"/>
      <c r="L507" s="39"/>
      <c r="R507" s="39"/>
      <c r="S507" s="39"/>
      <c r="T507" s="39"/>
      <c r="V507" s="39"/>
      <c r="X507" s="39"/>
      <c r="Z507" s="39"/>
      <c r="AB507" s="39"/>
      <c r="AC507" s="39"/>
      <c r="AD507" s="39"/>
    </row>
    <row r="508" spans="2:30" s="21" customFormat="1">
      <c r="B508" s="39"/>
      <c r="C508" s="39"/>
      <c r="D508" s="39"/>
      <c r="E508" s="109"/>
      <c r="F508" s="74"/>
      <c r="G508" s="74"/>
      <c r="H508" s="74"/>
      <c r="I508" s="39"/>
      <c r="J508" s="39"/>
      <c r="K508" s="39"/>
      <c r="L508" s="39"/>
      <c r="R508" s="39"/>
      <c r="S508" s="39"/>
      <c r="T508" s="39"/>
      <c r="V508" s="39"/>
      <c r="X508" s="39"/>
      <c r="Z508" s="39"/>
      <c r="AB508" s="39"/>
      <c r="AC508" s="39"/>
      <c r="AD508" s="39"/>
    </row>
    <row r="509" spans="2:30" s="21" customFormat="1">
      <c r="B509" s="39"/>
      <c r="C509" s="39"/>
      <c r="D509" s="39"/>
      <c r="E509" s="109"/>
      <c r="F509" s="74"/>
      <c r="G509" s="74"/>
      <c r="H509" s="74"/>
      <c r="I509" s="39"/>
      <c r="J509" s="39"/>
      <c r="K509" s="39"/>
      <c r="L509" s="39"/>
      <c r="R509" s="39"/>
      <c r="S509" s="39"/>
      <c r="T509" s="39"/>
      <c r="V509" s="39"/>
      <c r="X509" s="39"/>
      <c r="Z509" s="39"/>
      <c r="AB509" s="39"/>
      <c r="AC509" s="39"/>
      <c r="AD509" s="39"/>
    </row>
    <row r="510" spans="2:30" s="21" customFormat="1">
      <c r="B510" s="39"/>
      <c r="C510" s="39"/>
      <c r="D510" s="39"/>
      <c r="E510" s="109"/>
      <c r="F510" s="74"/>
      <c r="G510" s="74"/>
      <c r="H510" s="74"/>
      <c r="I510" s="39"/>
      <c r="J510" s="39"/>
      <c r="K510" s="39"/>
      <c r="L510" s="39"/>
      <c r="R510" s="39"/>
      <c r="S510" s="39"/>
      <c r="T510" s="39"/>
      <c r="V510" s="39"/>
      <c r="X510" s="39"/>
      <c r="Z510" s="39"/>
      <c r="AB510" s="39"/>
      <c r="AC510" s="39"/>
      <c r="AD510" s="39"/>
    </row>
    <row r="511" spans="2:30" s="21" customFormat="1">
      <c r="B511" s="39"/>
      <c r="C511" s="39"/>
      <c r="D511" s="39"/>
      <c r="E511" s="109"/>
      <c r="F511" s="74"/>
      <c r="G511" s="74"/>
      <c r="H511" s="74"/>
      <c r="I511" s="39"/>
      <c r="J511" s="39"/>
      <c r="K511" s="39"/>
      <c r="L511" s="39"/>
      <c r="R511" s="39"/>
      <c r="S511" s="39"/>
      <c r="T511" s="39"/>
      <c r="V511" s="39"/>
      <c r="X511" s="39"/>
      <c r="Z511" s="39"/>
      <c r="AB511" s="39"/>
      <c r="AC511" s="39"/>
      <c r="AD511" s="39"/>
    </row>
    <row r="512" spans="2:30" s="21" customFormat="1">
      <c r="B512" s="39"/>
      <c r="C512" s="39"/>
      <c r="D512" s="39"/>
      <c r="E512" s="109"/>
      <c r="F512" s="74"/>
      <c r="G512" s="74"/>
      <c r="H512" s="74"/>
      <c r="I512" s="39"/>
      <c r="J512" s="39"/>
      <c r="K512" s="39"/>
      <c r="L512" s="39"/>
      <c r="R512" s="39"/>
      <c r="S512" s="39"/>
      <c r="T512" s="39"/>
      <c r="V512" s="39"/>
      <c r="X512" s="39"/>
      <c r="Z512" s="39"/>
      <c r="AB512" s="39"/>
      <c r="AC512" s="39"/>
      <c r="AD512" s="39"/>
    </row>
    <row r="513" spans="2:30" s="21" customFormat="1">
      <c r="B513" s="39"/>
      <c r="C513" s="39"/>
      <c r="D513" s="39"/>
      <c r="E513" s="109"/>
      <c r="F513" s="74"/>
      <c r="G513" s="74"/>
      <c r="H513" s="74"/>
      <c r="I513" s="39"/>
      <c r="J513" s="39"/>
      <c r="K513" s="39"/>
      <c r="L513" s="39"/>
      <c r="R513" s="39"/>
      <c r="S513" s="39"/>
      <c r="T513" s="39"/>
      <c r="V513" s="39"/>
      <c r="X513" s="39"/>
      <c r="Z513" s="39"/>
      <c r="AB513" s="39"/>
      <c r="AC513" s="39"/>
      <c r="AD513" s="39"/>
    </row>
    <row r="514" spans="2:30" s="21" customFormat="1">
      <c r="B514" s="39"/>
      <c r="C514" s="39"/>
      <c r="D514" s="39"/>
      <c r="E514" s="109"/>
      <c r="F514" s="74"/>
      <c r="G514" s="74"/>
      <c r="H514" s="74"/>
      <c r="I514" s="39"/>
      <c r="J514" s="39"/>
      <c r="K514" s="39"/>
      <c r="L514" s="39"/>
      <c r="R514" s="39"/>
      <c r="S514" s="39"/>
      <c r="T514" s="39"/>
      <c r="V514" s="39"/>
      <c r="X514" s="39"/>
      <c r="Z514" s="39"/>
      <c r="AB514" s="39"/>
      <c r="AC514" s="39"/>
      <c r="AD514" s="39"/>
    </row>
    <row r="515" spans="2:30" s="21" customFormat="1">
      <c r="B515" s="39"/>
      <c r="C515" s="39"/>
      <c r="D515" s="39"/>
      <c r="E515" s="109"/>
      <c r="F515" s="74"/>
      <c r="G515" s="74"/>
      <c r="H515" s="74"/>
      <c r="I515" s="39"/>
      <c r="J515" s="39"/>
      <c r="K515" s="39"/>
      <c r="L515" s="39"/>
      <c r="R515" s="39"/>
      <c r="S515" s="39"/>
      <c r="T515" s="39"/>
      <c r="V515" s="39"/>
      <c r="X515" s="39"/>
      <c r="Z515" s="39"/>
      <c r="AB515" s="39"/>
      <c r="AC515" s="39"/>
      <c r="AD515" s="39"/>
    </row>
    <row r="516" spans="2:30" s="21" customFormat="1">
      <c r="B516" s="39"/>
      <c r="C516" s="39"/>
      <c r="D516" s="39"/>
      <c r="E516" s="109"/>
      <c r="F516" s="74"/>
      <c r="G516" s="74"/>
      <c r="H516" s="74"/>
      <c r="I516" s="39"/>
      <c r="J516" s="39"/>
      <c r="K516" s="39"/>
      <c r="L516" s="39"/>
      <c r="R516" s="39"/>
      <c r="S516" s="39"/>
      <c r="T516" s="39"/>
      <c r="V516" s="39"/>
      <c r="X516" s="39"/>
      <c r="Z516" s="39"/>
      <c r="AB516" s="39"/>
      <c r="AC516" s="39"/>
      <c r="AD516" s="39"/>
    </row>
    <row r="517" spans="2:30" s="21" customFormat="1">
      <c r="B517" s="39"/>
      <c r="C517" s="39"/>
      <c r="D517" s="39"/>
      <c r="E517" s="109"/>
      <c r="F517" s="74"/>
      <c r="G517" s="74"/>
      <c r="H517" s="74"/>
      <c r="I517" s="39"/>
      <c r="J517" s="39"/>
      <c r="K517" s="39"/>
      <c r="L517" s="39"/>
      <c r="R517" s="39"/>
      <c r="S517" s="39"/>
      <c r="T517" s="39"/>
      <c r="V517" s="39"/>
      <c r="X517" s="39"/>
      <c r="Z517" s="39"/>
      <c r="AB517" s="39"/>
      <c r="AC517" s="39"/>
      <c r="AD517" s="39"/>
    </row>
    <row r="518" spans="2:30" s="21" customFormat="1">
      <c r="B518" s="39"/>
      <c r="C518" s="39"/>
      <c r="D518" s="39"/>
      <c r="E518" s="109"/>
      <c r="F518" s="74"/>
      <c r="G518" s="74"/>
      <c r="H518" s="74"/>
      <c r="I518" s="39"/>
      <c r="J518" s="39"/>
      <c r="K518" s="39"/>
      <c r="L518" s="39"/>
      <c r="R518" s="39"/>
      <c r="S518" s="39"/>
      <c r="T518" s="39"/>
      <c r="V518" s="39"/>
      <c r="X518" s="39"/>
      <c r="Z518" s="39"/>
      <c r="AB518" s="39"/>
      <c r="AC518" s="39"/>
      <c r="AD518" s="39"/>
    </row>
    <row r="519" spans="2:30" s="21" customFormat="1">
      <c r="B519" s="39"/>
      <c r="C519" s="39"/>
      <c r="D519" s="39"/>
      <c r="E519" s="109"/>
      <c r="F519" s="74"/>
      <c r="G519" s="74"/>
      <c r="H519" s="74"/>
      <c r="I519" s="39"/>
      <c r="J519" s="39"/>
      <c r="K519" s="39"/>
      <c r="L519" s="39"/>
      <c r="R519" s="39"/>
      <c r="S519" s="39"/>
      <c r="T519" s="39"/>
      <c r="V519" s="39"/>
      <c r="X519" s="39"/>
      <c r="Z519" s="39"/>
      <c r="AB519" s="39"/>
      <c r="AC519" s="39"/>
      <c r="AD519" s="39"/>
    </row>
    <row r="520" spans="2:30" s="21" customFormat="1">
      <c r="B520" s="39"/>
      <c r="C520" s="39"/>
      <c r="D520" s="39"/>
      <c r="E520" s="109"/>
      <c r="F520" s="74"/>
      <c r="G520" s="74"/>
      <c r="H520" s="74"/>
      <c r="I520" s="39"/>
      <c r="J520" s="39"/>
      <c r="K520" s="39"/>
      <c r="L520" s="39"/>
      <c r="R520" s="39"/>
      <c r="S520" s="39"/>
      <c r="T520" s="39"/>
      <c r="V520" s="39"/>
      <c r="X520" s="39"/>
      <c r="Z520" s="39"/>
      <c r="AB520" s="39"/>
      <c r="AC520" s="39"/>
      <c r="AD520" s="39"/>
    </row>
    <row r="521" spans="2:30" s="21" customFormat="1">
      <c r="B521" s="39"/>
      <c r="C521" s="39"/>
      <c r="D521" s="39"/>
      <c r="E521" s="109"/>
      <c r="F521" s="74"/>
      <c r="G521" s="74"/>
      <c r="H521" s="74"/>
      <c r="I521" s="39"/>
      <c r="J521" s="39"/>
      <c r="K521" s="39"/>
      <c r="L521" s="39"/>
      <c r="R521" s="39"/>
      <c r="S521" s="39"/>
      <c r="T521" s="39"/>
      <c r="V521" s="39"/>
      <c r="X521" s="39"/>
      <c r="Z521" s="39"/>
      <c r="AB521" s="39"/>
      <c r="AC521" s="39"/>
      <c r="AD521" s="39"/>
    </row>
    <row r="522" spans="2:30" s="21" customFormat="1">
      <c r="B522" s="39"/>
      <c r="C522" s="39"/>
      <c r="D522" s="39"/>
      <c r="E522" s="109"/>
      <c r="F522" s="74"/>
      <c r="G522" s="74"/>
      <c r="H522" s="74"/>
      <c r="I522" s="39"/>
      <c r="J522" s="39"/>
      <c r="K522" s="39"/>
      <c r="L522" s="39"/>
      <c r="R522" s="39"/>
      <c r="S522" s="39"/>
      <c r="T522" s="39"/>
      <c r="V522" s="39"/>
      <c r="X522" s="39"/>
      <c r="Z522" s="39"/>
      <c r="AB522" s="39"/>
      <c r="AC522" s="39"/>
      <c r="AD522" s="39"/>
    </row>
    <row r="523" spans="2:30" s="21" customFormat="1">
      <c r="B523" s="39"/>
      <c r="C523" s="39"/>
      <c r="D523" s="39"/>
      <c r="E523" s="109"/>
      <c r="F523" s="74"/>
      <c r="G523" s="74"/>
      <c r="H523" s="74"/>
      <c r="I523" s="39"/>
      <c r="J523" s="39"/>
      <c r="K523" s="39"/>
      <c r="L523" s="39"/>
      <c r="R523" s="39"/>
      <c r="S523" s="39"/>
      <c r="T523" s="39"/>
      <c r="V523" s="39"/>
      <c r="X523" s="39"/>
      <c r="Z523" s="39"/>
      <c r="AB523" s="39"/>
      <c r="AC523" s="39"/>
      <c r="AD523" s="39"/>
    </row>
    <row r="524" spans="2:30" s="21" customFormat="1">
      <c r="B524" s="39"/>
      <c r="C524" s="39"/>
      <c r="D524" s="39"/>
      <c r="E524" s="109"/>
      <c r="F524" s="74"/>
      <c r="G524" s="74"/>
      <c r="H524" s="74"/>
      <c r="I524" s="39"/>
      <c r="J524" s="39"/>
      <c r="K524" s="39"/>
      <c r="L524" s="39"/>
      <c r="R524" s="39"/>
      <c r="S524" s="39"/>
      <c r="T524" s="39"/>
      <c r="V524" s="39"/>
      <c r="X524" s="39"/>
      <c r="Z524" s="39"/>
      <c r="AB524" s="39"/>
      <c r="AC524" s="39"/>
      <c r="AD524" s="39"/>
    </row>
    <row r="525" spans="2:30" s="21" customFormat="1">
      <c r="B525" s="39"/>
      <c r="C525" s="39"/>
      <c r="D525" s="39"/>
      <c r="E525" s="109"/>
      <c r="F525" s="74"/>
      <c r="G525" s="74"/>
      <c r="H525" s="74"/>
      <c r="I525" s="39"/>
      <c r="J525" s="39"/>
      <c r="K525" s="39"/>
      <c r="L525" s="39"/>
      <c r="R525" s="39"/>
      <c r="S525" s="39"/>
      <c r="T525" s="39"/>
      <c r="V525" s="39"/>
      <c r="X525" s="39"/>
      <c r="Z525" s="39"/>
      <c r="AB525" s="39"/>
      <c r="AC525" s="39"/>
      <c r="AD525" s="39"/>
    </row>
    <row r="526" spans="2:30" s="21" customFormat="1">
      <c r="B526" s="39"/>
      <c r="C526" s="39"/>
      <c r="D526" s="39"/>
      <c r="E526" s="109"/>
      <c r="F526" s="74"/>
      <c r="G526" s="74"/>
      <c r="H526" s="74"/>
      <c r="I526" s="39"/>
      <c r="J526" s="39"/>
      <c r="K526" s="39"/>
      <c r="L526" s="39"/>
      <c r="R526" s="39"/>
      <c r="S526" s="39"/>
      <c r="T526" s="39"/>
      <c r="V526" s="39"/>
      <c r="X526" s="39"/>
      <c r="Z526" s="39"/>
      <c r="AB526" s="39"/>
      <c r="AC526" s="39"/>
      <c r="AD526" s="39"/>
    </row>
    <row r="527" spans="2:30" s="21" customFormat="1">
      <c r="B527" s="39"/>
      <c r="C527" s="39"/>
      <c r="D527" s="39"/>
      <c r="E527" s="109"/>
      <c r="F527" s="74"/>
      <c r="G527" s="74"/>
      <c r="H527" s="74"/>
      <c r="I527" s="39"/>
      <c r="J527" s="39"/>
      <c r="K527" s="39"/>
      <c r="L527" s="39"/>
      <c r="R527" s="39"/>
      <c r="S527" s="39"/>
      <c r="T527" s="39"/>
      <c r="V527" s="39"/>
      <c r="X527" s="39"/>
      <c r="Z527" s="39"/>
      <c r="AB527" s="39"/>
      <c r="AC527" s="39"/>
      <c r="AD527" s="39"/>
    </row>
    <row r="528" spans="2:30" s="21" customFormat="1">
      <c r="B528" s="39"/>
      <c r="C528" s="39"/>
      <c r="D528" s="39"/>
      <c r="E528" s="109"/>
      <c r="F528" s="74"/>
      <c r="G528" s="74"/>
      <c r="H528" s="74"/>
      <c r="I528" s="39"/>
      <c r="J528" s="39"/>
      <c r="K528" s="39"/>
      <c r="L528" s="39"/>
      <c r="R528" s="39"/>
      <c r="S528" s="39"/>
      <c r="T528" s="39"/>
      <c r="V528" s="39"/>
      <c r="X528" s="39"/>
      <c r="Z528" s="39"/>
      <c r="AB528" s="39"/>
      <c r="AC528" s="39"/>
      <c r="AD528" s="39"/>
    </row>
    <row r="529" spans="2:30" s="21" customFormat="1">
      <c r="B529" s="39"/>
      <c r="C529" s="39"/>
      <c r="D529" s="39"/>
      <c r="E529" s="109"/>
      <c r="F529" s="74"/>
      <c r="G529" s="74"/>
      <c r="H529" s="74"/>
      <c r="I529" s="39"/>
      <c r="J529" s="39"/>
      <c r="K529" s="39"/>
      <c r="L529" s="39"/>
      <c r="R529" s="39"/>
      <c r="S529" s="39"/>
      <c r="T529" s="39"/>
      <c r="V529" s="39"/>
      <c r="X529" s="39"/>
      <c r="Z529" s="39"/>
      <c r="AB529" s="39"/>
      <c r="AC529" s="39"/>
      <c r="AD529" s="39"/>
    </row>
    <row r="530" spans="2:30" s="21" customFormat="1">
      <c r="B530" s="39"/>
      <c r="C530" s="39"/>
      <c r="D530" s="39"/>
      <c r="E530" s="109"/>
      <c r="F530" s="74"/>
      <c r="G530" s="74"/>
      <c r="H530" s="74"/>
      <c r="I530" s="39"/>
      <c r="J530" s="39"/>
      <c r="K530" s="39"/>
      <c r="L530" s="39"/>
      <c r="R530" s="39"/>
      <c r="S530" s="39"/>
      <c r="T530" s="39"/>
      <c r="V530" s="39"/>
      <c r="X530" s="39"/>
      <c r="Z530" s="39"/>
      <c r="AB530" s="39"/>
      <c r="AC530" s="39"/>
      <c r="AD530" s="39"/>
    </row>
    <row r="531" spans="2:30" s="21" customFormat="1">
      <c r="B531" s="39"/>
      <c r="C531" s="39"/>
      <c r="D531" s="39"/>
      <c r="E531" s="109"/>
      <c r="F531" s="74"/>
      <c r="G531" s="74"/>
      <c r="H531" s="74"/>
      <c r="I531" s="39"/>
      <c r="J531" s="39"/>
      <c r="K531" s="39"/>
      <c r="L531" s="39"/>
      <c r="R531" s="39"/>
      <c r="S531" s="39"/>
      <c r="T531" s="39"/>
      <c r="V531" s="39"/>
      <c r="X531" s="39"/>
      <c r="Z531" s="39"/>
      <c r="AB531" s="39"/>
      <c r="AC531" s="39"/>
      <c r="AD531" s="39"/>
    </row>
    <row r="532" spans="2:30" s="21" customFormat="1">
      <c r="B532" s="39"/>
      <c r="C532" s="39"/>
      <c r="D532" s="39"/>
      <c r="E532" s="109"/>
      <c r="F532" s="74"/>
      <c r="G532" s="74"/>
      <c r="H532" s="74"/>
      <c r="I532" s="39"/>
      <c r="J532" s="39"/>
      <c r="K532" s="39"/>
      <c r="L532" s="39"/>
      <c r="R532" s="39"/>
      <c r="S532" s="39"/>
      <c r="T532" s="39"/>
      <c r="V532" s="39"/>
      <c r="X532" s="39"/>
      <c r="Z532" s="39"/>
      <c r="AB532" s="39"/>
      <c r="AC532" s="39"/>
      <c r="AD532" s="39"/>
    </row>
    <row r="533" spans="2:30" s="21" customFormat="1">
      <c r="B533" s="39"/>
      <c r="C533" s="39"/>
      <c r="D533" s="39"/>
      <c r="E533" s="109"/>
      <c r="F533" s="74"/>
      <c r="G533" s="74"/>
      <c r="H533" s="74"/>
      <c r="I533" s="39"/>
      <c r="J533" s="39"/>
      <c r="K533" s="39"/>
      <c r="L533" s="39"/>
      <c r="R533" s="39"/>
      <c r="S533" s="39"/>
      <c r="T533" s="39"/>
      <c r="V533" s="39"/>
      <c r="X533" s="39"/>
      <c r="Z533" s="39"/>
      <c r="AB533" s="39"/>
      <c r="AC533" s="39"/>
      <c r="AD533" s="39"/>
    </row>
    <row r="534" spans="2:30" s="21" customFormat="1">
      <c r="B534" s="39"/>
      <c r="C534" s="39"/>
      <c r="D534" s="39"/>
      <c r="E534" s="109"/>
      <c r="F534" s="74"/>
      <c r="G534" s="74"/>
      <c r="H534" s="74"/>
      <c r="I534" s="39"/>
      <c r="J534" s="39"/>
      <c r="K534" s="39"/>
      <c r="L534" s="39"/>
      <c r="R534" s="39"/>
      <c r="S534" s="39"/>
      <c r="T534" s="39"/>
      <c r="V534" s="39"/>
      <c r="X534" s="39"/>
      <c r="Z534" s="39"/>
      <c r="AB534" s="39"/>
      <c r="AC534" s="39"/>
      <c r="AD534" s="39"/>
    </row>
    <row r="535" spans="2:30" s="21" customFormat="1">
      <c r="B535" s="39"/>
      <c r="C535" s="39"/>
      <c r="D535" s="39"/>
      <c r="E535" s="109"/>
      <c r="F535" s="74"/>
      <c r="G535" s="74"/>
      <c r="H535" s="74"/>
      <c r="I535" s="39"/>
      <c r="J535" s="39"/>
      <c r="K535" s="39"/>
      <c r="L535" s="39"/>
      <c r="R535" s="39"/>
      <c r="S535" s="39"/>
      <c r="T535" s="39"/>
      <c r="V535" s="39"/>
      <c r="X535" s="39"/>
      <c r="Z535" s="39"/>
      <c r="AB535" s="39"/>
      <c r="AC535" s="39"/>
      <c r="AD535" s="39"/>
    </row>
    <row r="536" spans="2:30" s="21" customFormat="1">
      <c r="B536" s="39"/>
      <c r="C536" s="39"/>
      <c r="D536" s="39"/>
      <c r="E536" s="109"/>
      <c r="F536" s="74"/>
      <c r="G536" s="74"/>
      <c r="H536" s="74"/>
      <c r="I536" s="39"/>
      <c r="J536" s="39"/>
      <c r="K536" s="39"/>
      <c r="L536" s="39"/>
      <c r="R536" s="39"/>
      <c r="S536" s="39"/>
      <c r="T536" s="39"/>
      <c r="V536" s="39"/>
      <c r="X536" s="39"/>
      <c r="Z536" s="39"/>
      <c r="AB536" s="39"/>
      <c r="AC536" s="39"/>
      <c r="AD536" s="39"/>
    </row>
    <row r="537" spans="2:30" s="21" customFormat="1">
      <c r="B537" s="39"/>
      <c r="C537" s="39"/>
      <c r="D537" s="39"/>
      <c r="E537" s="109"/>
      <c r="F537" s="74"/>
      <c r="G537" s="74"/>
      <c r="H537" s="74"/>
      <c r="I537" s="39"/>
      <c r="J537" s="39"/>
      <c r="K537" s="39"/>
      <c r="L537" s="39"/>
      <c r="R537" s="39"/>
      <c r="S537" s="39"/>
      <c r="T537" s="39"/>
      <c r="V537" s="39"/>
      <c r="X537" s="39"/>
      <c r="Z537" s="39"/>
      <c r="AB537" s="39"/>
      <c r="AC537" s="39"/>
      <c r="AD537" s="39"/>
    </row>
    <row r="538" spans="2:30" s="21" customFormat="1">
      <c r="B538" s="39"/>
      <c r="C538" s="39"/>
      <c r="D538" s="39"/>
      <c r="E538" s="109"/>
      <c r="F538" s="74"/>
      <c r="G538" s="74"/>
      <c r="H538" s="74"/>
      <c r="I538" s="39"/>
      <c r="J538" s="39"/>
      <c r="K538" s="39"/>
      <c r="L538" s="39"/>
      <c r="R538" s="39"/>
      <c r="S538" s="39"/>
      <c r="T538" s="39"/>
      <c r="V538" s="39"/>
      <c r="X538" s="39"/>
      <c r="Z538" s="39"/>
      <c r="AB538" s="39"/>
      <c r="AC538" s="39"/>
      <c r="AD538" s="39"/>
    </row>
    <row r="539" spans="2:30" s="21" customFormat="1">
      <c r="B539" s="39"/>
      <c r="C539" s="39"/>
      <c r="D539" s="39"/>
      <c r="E539" s="109"/>
      <c r="F539" s="74"/>
      <c r="G539" s="74"/>
      <c r="H539" s="74"/>
      <c r="I539" s="39"/>
      <c r="J539" s="39"/>
      <c r="K539" s="39"/>
      <c r="L539" s="39"/>
      <c r="R539" s="39"/>
      <c r="S539" s="39"/>
      <c r="T539" s="39"/>
      <c r="V539" s="39"/>
      <c r="X539" s="39"/>
      <c r="Z539" s="39"/>
      <c r="AB539" s="39"/>
      <c r="AC539" s="39"/>
      <c r="AD539" s="39"/>
    </row>
    <row r="540" spans="2:30" s="21" customFormat="1">
      <c r="B540" s="39"/>
      <c r="C540" s="39"/>
      <c r="D540" s="39"/>
      <c r="E540" s="109"/>
      <c r="F540" s="74"/>
      <c r="G540" s="74"/>
      <c r="H540" s="74"/>
      <c r="I540" s="39"/>
      <c r="J540" s="39"/>
      <c r="K540" s="39"/>
      <c r="L540" s="39"/>
      <c r="R540" s="39"/>
      <c r="S540" s="39"/>
      <c r="T540" s="39"/>
      <c r="V540" s="39"/>
      <c r="X540" s="39"/>
      <c r="Z540" s="39"/>
      <c r="AB540" s="39"/>
      <c r="AC540" s="39"/>
      <c r="AD540" s="39"/>
    </row>
    <row r="541" spans="2:30" s="21" customFormat="1">
      <c r="B541" s="39"/>
      <c r="C541" s="39"/>
      <c r="D541" s="39"/>
      <c r="E541" s="109"/>
      <c r="F541" s="74"/>
      <c r="G541" s="74"/>
      <c r="H541" s="74"/>
      <c r="I541" s="39"/>
      <c r="J541" s="39"/>
      <c r="K541" s="39"/>
      <c r="L541" s="39"/>
      <c r="R541" s="39"/>
      <c r="S541" s="39"/>
      <c r="T541" s="39"/>
      <c r="V541" s="39"/>
      <c r="X541" s="39"/>
      <c r="Z541" s="39"/>
      <c r="AB541" s="39"/>
      <c r="AC541" s="39"/>
      <c r="AD541" s="39"/>
    </row>
    <row r="542" spans="2:30" s="21" customFormat="1">
      <c r="B542" s="39"/>
      <c r="C542" s="39"/>
      <c r="D542" s="39"/>
      <c r="E542" s="109"/>
      <c r="F542" s="74"/>
      <c r="G542" s="74"/>
      <c r="H542" s="74"/>
      <c r="I542" s="39"/>
      <c r="J542" s="39"/>
      <c r="K542" s="39"/>
      <c r="L542" s="39"/>
      <c r="R542" s="39"/>
      <c r="S542" s="39"/>
      <c r="T542" s="39"/>
      <c r="V542" s="39"/>
      <c r="X542" s="39"/>
      <c r="Z542" s="39"/>
      <c r="AB542" s="39"/>
      <c r="AC542" s="39"/>
      <c r="AD542" s="39"/>
    </row>
    <row r="543" spans="2:30" s="21" customFormat="1">
      <c r="B543" s="39"/>
      <c r="C543" s="39"/>
      <c r="D543" s="39"/>
      <c r="E543" s="109"/>
      <c r="F543" s="74"/>
      <c r="G543" s="74"/>
      <c r="H543" s="74"/>
      <c r="I543" s="39"/>
      <c r="J543" s="39"/>
      <c r="K543" s="39"/>
      <c r="L543" s="39"/>
      <c r="R543" s="39"/>
      <c r="S543" s="39"/>
      <c r="T543" s="39"/>
      <c r="V543" s="39"/>
      <c r="X543" s="39"/>
      <c r="Z543" s="39"/>
      <c r="AB543" s="39"/>
      <c r="AC543" s="39"/>
      <c r="AD543" s="39"/>
    </row>
    <row r="544" spans="2:30" s="21" customFormat="1">
      <c r="B544" s="39"/>
      <c r="C544" s="39"/>
      <c r="D544" s="39"/>
      <c r="E544" s="109"/>
      <c r="F544" s="74"/>
      <c r="G544" s="74"/>
      <c r="H544" s="74"/>
      <c r="I544" s="39"/>
      <c r="J544" s="39"/>
      <c r="K544" s="39"/>
      <c r="L544" s="39"/>
      <c r="R544" s="39"/>
      <c r="S544" s="39"/>
      <c r="T544" s="39"/>
      <c r="V544" s="39"/>
      <c r="X544" s="39"/>
      <c r="Z544" s="39"/>
      <c r="AB544" s="39"/>
      <c r="AC544" s="39"/>
      <c r="AD544" s="39"/>
    </row>
    <row r="545" spans="2:30" s="21" customFormat="1">
      <c r="B545" s="39"/>
      <c r="C545" s="39"/>
      <c r="D545" s="39"/>
      <c r="E545" s="109"/>
      <c r="F545" s="74"/>
      <c r="G545" s="74"/>
      <c r="H545" s="74"/>
      <c r="I545" s="39"/>
      <c r="J545" s="39"/>
      <c r="K545" s="39"/>
      <c r="L545" s="39"/>
      <c r="R545" s="39"/>
      <c r="S545" s="39"/>
      <c r="T545" s="39"/>
      <c r="V545" s="39"/>
      <c r="X545" s="39"/>
      <c r="Z545" s="39"/>
      <c r="AB545" s="39"/>
      <c r="AC545" s="39"/>
      <c r="AD545" s="39"/>
    </row>
    <row r="546" spans="2:30" s="21" customFormat="1">
      <c r="B546" s="39"/>
      <c r="C546" s="39"/>
      <c r="D546" s="39"/>
      <c r="E546" s="109"/>
      <c r="F546" s="74"/>
      <c r="G546" s="74"/>
      <c r="H546" s="74"/>
      <c r="I546" s="39"/>
      <c r="J546" s="39"/>
      <c r="K546" s="39"/>
      <c r="L546" s="39"/>
      <c r="R546" s="39"/>
      <c r="S546" s="39"/>
      <c r="T546" s="39"/>
      <c r="V546" s="39"/>
      <c r="X546" s="39"/>
      <c r="Z546" s="39"/>
      <c r="AB546" s="39"/>
      <c r="AC546" s="39"/>
      <c r="AD546" s="39"/>
    </row>
    <row r="547" spans="2:30" s="21" customFormat="1">
      <c r="B547" s="39"/>
      <c r="C547" s="39"/>
      <c r="D547" s="39"/>
      <c r="E547" s="109"/>
      <c r="F547" s="74"/>
      <c r="G547" s="74"/>
      <c r="H547" s="74"/>
      <c r="I547" s="39"/>
      <c r="J547" s="39"/>
      <c r="K547" s="39"/>
      <c r="L547" s="39"/>
      <c r="R547" s="39"/>
      <c r="S547" s="39"/>
      <c r="T547" s="39"/>
      <c r="V547" s="39"/>
      <c r="X547" s="39"/>
      <c r="Z547" s="39"/>
      <c r="AB547" s="39"/>
      <c r="AC547" s="39"/>
      <c r="AD547" s="39"/>
    </row>
    <row r="548" spans="2:30" s="21" customFormat="1">
      <c r="B548" s="39"/>
      <c r="C548" s="39"/>
      <c r="D548" s="39"/>
      <c r="E548" s="109"/>
      <c r="F548" s="74"/>
      <c r="G548" s="74"/>
      <c r="H548" s="74"/>
      <c r="I548" s="39"/>
      <c r="J548" s="39"/>
      <c r="K548" s="39"/>
      <c r="L548" s="39"/>
      <c r="R548" s="39"/>
      <c r="S548" s="39"/>
      <c r="T548" s="39"/>
      <c r="V548" s="39"/>
      <c r="X548" s="39"/>
      <c r="Z548" s="39"/>
      <c r="AB548" s="39"/>
      <c r="AC548" s="39"/>
      <c r="AD548" s="39"/>
    </row>
    <row r="549" spans="2:30" s="21" customFormat="1">
      <c r="B549" s="39"/>
      <c r="C549" s="39"/>
      <c r="D549" s="39"/>
      <c r="E549" s="109"/>
      <c r="F549" s="74"/>
      <c r="G549" s="74"/>
      <c r="H549" s="74"/>
      <c r="I549" s="39"/>
      <c r="J549" s="39"/>
      <c r="K549" s="39"/>
      <c r="L549" s="39"/>
      <c r="R549" s="39"/>
      <c r="S549" s="39"/>
      <c r="T549" s="39"/>
      <c r="V549" s="39"/>
      <c r="X549" s="39"/>
      <c r="Z549" s="39"/>
      <c r="AB549" s="39"/>
      <c r="AC549" s="39"/>
      <c r="AD549" s="39"/>
    </row>
  </sheetData>
  <autoFilter ref="A2:AH52" xr:uid="{00000000-0009-0000-0000-00000D000000}"/>
  <phoneticPr fontId="1"/>
  <dataValidations count="1">
    <dataValidation type="list" allowBlank="1" showInputMessage="1" showErrorMessage="1" sqref="AC3:AC52 W3:W52 Y3:Y52 AA3:AA52 U3:U52 N3:Q52" xr:uid="{81EDF0B7-2C01-43A4-BEB5-5646CAEB0C17}">
      <formula1>"○"</formula1>
    </dataValidation>
  </dataValidations>
  <hyperlinks>
    <hyperlink ref="J18" r:id="rId1" xr:uid="{902F8E72-5050-478A-8A14-E085B8787588}"/>
    <hyperlink ref="J5" r:id="rId2" xr:uid="{FADCBE53-4142-4132-8A25-1ACD713DFE3B}"/>
    <hyperlink ref="J52" r:id="rId3" display="https://chiba.businessclinic.tokyo/" xr:uid="{6E7AABAC-A671-4159-A986-48EB5342B317}"/>
    <hyperlink ref="J37" r:id="rId4" xr:uid="{5DB1AC7D-2EC9-4480-B4FA-245EF1E0637A}"/>
    <hyperlink ref="J38" r:id="rId5" xr:uid="{40A48570-B8C9-43F7-B61B-466C55F5B5A5}"/>
    <hyperlink ref="J39" r:id="rId6" xr:uid="{B9F5EBFE-E947-498E-B48B-BCC3D884F82C}"/>
    <hyperlink ref="J19" r:id="rId7" xr:uid="{DA55C06D-7CBA-457E-9A5A-858CE990F21D}"/>
  </hyperlinks>
  <pageMargins left="0.70866141732283472" right="0.70866141732283472" top="0.74803149606299213" bottom="0.74803149606299213" header="0.31496062992125984" footer="0.31496062992125984"/>
  <pageSetup paperSize="8" scale="32" fitToHeight="0" orientation="landscape"/>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D3AB-028A-437F-8645-3169B7BB8838}">
  <sheetPr>
    <pageSetUpPr fitToPage="1"/>
  </sheetPr>
  <dimension ref="A1:AW625"/>
  <sheetViews>
    <sheetView showGridLines="0" zoomScale="70" zoomScaleNormal="70" zoomScaleSheetLayoutView="100" workbookViewId="0">
      <pane xSplit="3" ySplit="2" topLeftCell="D3" activePane="bottomRight" state="frozen"/>
      <selection pane="topRight"/>
      <selection pane="bottomLeft"/>
      <selection pane="bottomRight" activeCell="C3" sqref="C3"/>
    </sheetView>
  </sheetViews>
  <sheetFormatPr defaultColWidth="9" defaultRowHeight="18.75"/>
  <cols>
    <col min="1" max="1" width="10.625" style="110" customWidth="1"/>
    <col min="2" max="2" width="15.125" style="110" customWidth="1"/>
    <col min="3" max="3" width="56.125" style="110" customWidth="1"/>
    <col min="4" max="10" width="12.375" style="110" customWidth="1"/>
    <col min="11" max="11" width="49.375" style="174" customWidth="1"/>
    <col min="12" max="29" width="12.375" style="110" customWidth="1"/>
    <col min="30" max="30" width="18.375" style="110" customWidth="1"/>
    <col min="31" max="16384" width="9" style="110"/>
  </cols>
  <sheetData>
    <row r="1" spans="1:30" customFormat="1" ht="21.75" customHeight="1">
      <c r="A1" s="146" t="s">
        <v>448</v>
      </c>
      <c r="K1" s="11"/>
      <c r="R1" s="19"/>
    </row>
    <row r="2" spans="1:30" s="129"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49" customFormat="1" ht="18" customHeight="1">
      <c r="A3" s="409" t="s">
        <v>5977</v>
      </c>
      <c r="B3" s="410" t="s">
        <v>60</v>
      </c>
      <c r="C3" s="409" t="s">
        <v>5978</v>
      </c>
      <c r="D3" s="409" t="s">
        <v>5979</v>
      </c>
      <c r="E3" s="409" t="s">
        <v>5980</v>
      </c>
      <c r="F3" s="409" t="s">
        <v>5981</v>
      </c>
      <c r="G3" s="409" t="s">
        <v>5982</v>
      </c>
      <c r="H3" s="409" t="s">
        <v>5983</v>
      </c>
      <c r="I3" s="409" t="s">
        <v>5984</v>
      </c>
      <c r="J3" s="409" t="s">
        <v>5985</v>
      </c>
      <c r="K3" s="411" t="s">
        <v>2860</v>
      </c>
      <c r="L3" s="409" t="s">
        <v>3010</v>
      </c>
      <c r="M3" s="409"/>
      <c r="N3" s="409"/>
      <c r="O3" s="409"/>
      <c r="P3" s="409"/>
      <c r="Q3" s="409"/>
      <c r="R3" s="409"/>
      <c r="S3" s="409" t="s">
        <v>5986</v>
      </c>
      <c r="T3" s="409"/>
      <c r="U3" s="409"/>
      <c r="V3" s="409"/>
      <c r="W3" s="409"/>
      <c r="X3" s="409"/>
      <c r="Y3" s="409"/>
      <c r="Z3" s="409"/>
      <c r="AA3" s="409"/>
      <c r="AB3" s="409"/>
      <c r="AC3" s="409"/>
      <c r="AD3" s="409"/>
    </row>
    <row r="4" spans="1:30" s="149" customFormat="1" ht="270.75">
      <c r="A4" s="409" t="s">
        <v>5977</v>
      </c>
      <c r="B4" s="410" t="s">
        <v>60</v>
      </c>
      <c r="C4" s="409" t="s">
        <v>5987</v>
      </c>
      <c r="D4" s="409" t="s">
        <v>5988</v>
      </c>
      <c r="E4" s="409" t="s">
        <v>5989</v>
      </c>
      <c r="F4" s="409" t="s">
        <v>5990</v>
      </c>
      <c r="G4" s="409" t="s">
        <v>5991</v>
      </c>
      <c r="H4" s="409" t="s">
        <v>5992</v>
      </c>
      <c r="I4" s="412" t="s">
        <v>5993</v>
      </c>
      <c r="J4" s="409" t="s">
        <v>5994</v>
      </c>
      <c r="K4" s="411" t="s">
        <v>5995</v>
      </c>
      <c r="L4" s="409" t="s">
        <v>5996</v>
      </c>
      <c r="M4" s="409"/>
      <c r="N4" s="409"/>
      <c r="O4" s="409"/>
      <c r="P4" s="409"/>
      <c r="Q4" s="409"/>
      <c r="R4" s="409" t="s">
        <v>631</v>
      </c>
      <c r="S4" s="409" t="s">
        <v>387</v>
      </c>
      <c r="T4" s="409"/>
      <c r="U4" s="409" t="s">
        <v>487</v>
      </c>
      <c r="V4" s="412" t="s">
        <v>5993</v>
      </c>
      <c r="W4" s="409" t="s">
        <v>487</v>
      </c>
      <c r="X4" s="409" t="s">
        <v>5997</v>
      </c>
      <c r="Y4" s="409" t="s">
        <v>487</v>
      </c>
      <c r="Z4" s="411" t="s">
        <v>5998</v>
      </c>
      <c r="AA4" s="409" t="s">
        <v>487</v>
      </c>
      <c r="AB4" s="411" t="s">
        <v>5999</v>
      </c>
      <c r="AC4" s="409" t="s">
        <v>487</v>
      </c>
      <c r="AD4" s="412" t="s">
        <v>6000</v>
      </c>
    </row>
    <row r="5" spans="1:30" s="149" customFormat="1" ht="17.25" customHeight="1">
      <c r="A5" s="409" t="s">
        <v>5977</v>
      </c>
      <c r="B5" s="410" t="s">
        <v>6001</v>
      </c>
      <c r="C5" s="409" t="s">
        <v>6002</v>
      </c>
      <c r="D5" s="409" t="s">
        <v>6003</v>
      </c>
      <c r="E5" s="409" t="s">
        <v>6004</v>
      </c>
      <c r="F5" s="409" t="s">
        <v>6005</v>
      </c>
      <c r="G5" s="409" t="s">
        <v>6006</v>
      </c>
      <c r="H5" s="409" t="s">
        <v>6007</v>
      </c>
      <c r="I5" s="409" t="s">
        <v>6008</v>
      </c>
      <c r="J5" s="409" t="s">
        <v>6009</v>
      </c>
      <c r="K5" s="411" t="s">
        <v>2860</v>
      </c>
      <c r="L5" s="409" t="s">
        <v>802</v>
      </c>
      <c r="M5" s="409"/>
      <c r="N5" s="409"/>
      <c r="O5" s="409"/>
      <c r="P5" s="409"/>
      <c r="Q5" s="409"/>
      <c r="R5" s="409" t="s">
        <v>621</v>
      </c>
      <c r="S5" s="409" t="s">
        <v>5986</v>
      </c>
      <c r="T5" s="409"/>
      <c r="U5" s="409"/>
      <c r="V5" s="409" t="s">
        <v>6010</v>
      </c>
      <c r="W5" s="409"/>
      <c r="X5" s="409"/>
      <c r="Y5" s="409"/>
      <c r="Z5" s="409"/>
      <c r="AA5" s="409"/>
      <c r="AB5" s="409"/>
      <c r="AC5" s="409"/>
      <c r="AD5" s="409"/>
    </row>
    <row r="6" spans="1:30" s="149" customFormat="1" ht="17.25" customHeight="1">
      <c r="A6" s="409" t="s">
        <v>5977</v>
      </c>
      <c r="B6" s="410" t="s">
        <v>6001</v>
      </c>
      <c r="C6" s="409" t="s">
        <v>6011</v>
      </c>
      <c r="D6" s="409" t="s">
        <v>6012</v>
      </c>
      <c r="E6" s="409" t="s">
        <v>6013</v>
      </c>
      <c r="F6" s="409" t="s">
        <v>6014</v>
      </c>
      <c r="G6" s="409" t="s">
        <v>6015</v>
      </c>
      <c r="H6" s="409" t="s">
        <v>6016</v>
      </c>
      <c r="I6" s="409" t="s">
        <v>6017</v>
      </c>
      <c r="J6" s="409" t="s">
        <v>6018</v>
      </c>
      <c r="K6" s="411" t="s">
        <v>6019</v>
      </c>
      <c r="L6" s="409" t="s">
        <v>3010</v>
      </c>
      <c r="M6" s="409"/>
      <c r="N6" s="409"/>
      <c r="O6" s="409"/>
      <c r="P6" s="409"/>
      <c r="Q6" s="409"/>
      <c r="R6" s="409"/>
      <c r="S6" s="409" t="s">
        <v>6020</v>
      </c>
      <c r="T6" s="409"/>
      <c r="U6" s="409"/>
      <c r="V6" s="409"/>
      <c r="W6" s="409"/>
      <c r="X6" s="409"/>
      <c r="Y6" s="409"/>
      <c r="Z6" s="409"/>
      <c r="AA6" s="409"/>
      <c r="AB6" s="409"/>
      <c r="AC6" s="409"/>
      <c r="AD6" s="409"/>
    </row>
    <row r="7" spans="1:30" s="149" customFormat="1" ht="17.25" customHeight="1">
      <c r="A7" s="409" t="s">
        <v>5977</v>
      </c>
      <c r="B7" s="410" t="s">
        <v>6001</v>
      </c>
      <c r="C7" s="409" t="s">
        <v>6021</v>
      </c>
      <c r="D7" s="409" t="s">
        <v>6022</v>
      </c>
      <c r="E7" s="409" t="s">
        <v>6023</v>
      </c>
      <c r="F7" s="409" t="s">
        <v>6024</v>
      </c>
      <c r="G7" s="409" t="s">
        <v>6025</v>
      </c>
      <c r="H7" s="409" t="s">
        <v>6026</v>
      </c>
      <c r="I7" s="409" t="s">
        <v>6027</v>
      </c>
      <c r="J7" s="409" t="s">
        <v>6028</v>
      </c>
      <c r="K7" s="411" t="s">
        <v>2860</v>
      </c>
      <c r="L7" s="409" t="s">
        <v>802</v>
      </c>
      <c r="M7" s="409"/>
      <c r="N7" s="409"/>
      <c r="O7" s="409"/>
      <c r="P7" s="409"/>
      <c r="Q7" s="409"/>
      <c r="R7" s="409"/>
      <c r="S7" s="409" t="s">
        <v>6020</v>
      </c>
      <c r="T7" s="409"/>
      <c r="U7" s="409"/>
      <c r="V7" s="409"/>
      <c r="W7" s="409"/>
      <c r="X7" s="409"/>
      <c r="Y7" s="409"/>
      <c r="Z7" s="409"/>
      <c r="AA7" s="409"/>
      <c r="AB7" s="409"/>
      <c r="AC7" s="409"/>
      <c r="AD7" s="409"/>
    </row>
    <row r="8" spans="1:30" s="149" customFormat="1" ht="17.25" customHeight="1">
      <c r="A8" s="409" t="s">
        <v>5977</v>
      </c>
      <c r="B8" s="410" t="s">
        <v>6001</v>
      </c>
      <c r="C8" s="409" t="s">
        <v>6029</v>
      </c>
      <c r="D8" s="409" t="s">
        <v>6030</v>
      </c>
      <c r="E8" s="409" t="s">
        <v>6031</v>
      </c>
      <c r="F8" s="409" t="s">
        <v>6032</v>
      </c>
      <c r="G8" s="409" t="s">
        <v>6033</v>
      </c>
      <c r="H8" s="409" t="s">
        <v>6034</v>
      </c>
      <c r="I8" s="409" t="s">
        <v>6035</v>
      </c>
      <c r="J8" s="409" t="s">
        <v>6036</v>
      </c>
      <c r="K8" s="411" t="s">
        <v>2860</v>
      </c>
      <c r="L8" s="409" t="s">
        <v>802</v>
      </c>
      <c r="M8" s="409"/>
      <c r="N8" s="409"/>
      <c r="O8" s="409"/>
      <c r="P8" s="409"/>
      <c r="Q8" s="409"/>
      <c r="R8" s="409"/>
      <c r="S8" s="409" t="s">
        <v>6020</v>
      </c>
      <c r="T8" s="409"/>
      <c r="U8" s="409"/>
      <c r="V8" s="409"/>
      <c r="W8" s="409"/>
      <c r="X8" s="409"/>
      <c r="Y8" s="409"/>
      <c r="Z8" s="409"/>
      <c r="AA8" s="409"/>
      <c r="AB8" s="409"/>
      <c r="AC8" s="409"/>
      <c r="AD8" s="409"/>
    </row>
    <row r="9" spans="1:30" s="149" customFormat="1" ht="17.25" customHeight="1">
      <c r="A9" s="409" t="s">
        <v>5977</v>
      </c>
      <c r="B9" s="410" t="s">
        <v>6001</v>
      </c>
      <c r="C9" s="409" t="s">
        <v>6037</v>
      </c>
      <c r="D9" s="409" t="s">
        <v>6038</v>
      </c>
      <c r="E9" s="409" t="s">
        <v>6031</v>
      </c>
      <c r="F9" s="409" t="s">
        <v>6039</v>
      </c>
      <c r="G9" s="409" t="s">
        <v>6040</v>
      </c>
      <c r="H9" s="409" t="s">
        <v>6041</v>
      </c>
      <c r="I9" s="409" t="s">
        <v>6042</v>
      </c>
      <c r="J9" s="409" t="s">
        <v>6043</v>
      </c>
      <c r="K9" s="411" t="s">
        <v>6044</v>
      </c>
      <c r="L9" s="409"/>
      <c r="M9" s="409"/>
      <c r="N9" s="409"/>
      <c r="O9" s="409"/>
      <c r="P9" s="409"/>
      <c r="Q9" s="409"/>
      <c r="R9" s="409"/>
      <c r="S9" s="409" t="s">
        <v>6045</v>
      </c>
      <c r="T9" s="409"/>
      <c r="U9" s="409"/>
      <c r="V9" s="409"/>
      <c r="W9" s="409"/>
      <c r="X9" s="409"/>
      <c r="Y9" s="409"/>
      <c r="Z9" s="409"/>
      <c r="AA9" s="409"/>
      <c r="AB9" s="409"/>
      <c r="AC9" s="409"/>
      <c r="AD9" s="409"/>
    </row>
    <row r="10" spans="1:30" s="149" customFormat="1" ht="17.25" customHeight="1">
      <c r="A10" s="409" t="s">
        <v>5977</v>
      </c>
      <c r="B10" s="410" t="s">
        <v>6001</v>
      </c>
      <c r="C10" s="409" t="s">
        <v>6046</v>
      </c>
      <c r="D10" s="409" t="s">
        <v>6047</v>
      </c>
      <c r="E10" s="409" t="s">
        <v>6048</v>
      </c>
      <c r="F10" s="409" t="s">
        <v>6049</v>
      </c>
      <c r="G10" s="409" t="s">
        <v>6050</v>
      </c>
      <c r="H10" s="409" t="s">
        <v>6051</v>
      </c>
      <c r="I10" s="409" t="s">
        <v>6052</v>
      </c>
      <c r="J10" s="409" t="s">
        <v>6053</v>
      </c>
      <c r="K10" s="411" t="s">
        <v>6054</v>
      </c>
      <c r="L10" s="409"/>
      <c r="M10" s="409"/>
      <c r="N10" s="409"/>
      <c r="O10" s="409"/>
      <c r="P10" s="409"/>
      <c r="Q10" s="409"/>
      <c r="R10" s="409"/>
      <c r="S10" s="409" t="s">
        <v>6045</v>
      </c>
      <c r="T10" s="409"/>
      <c r="U10" s="409"/>
      <c r="V10" s="409"/>
      <c r="W10" s="409"/>
      <c r="X10" s="409"/>
      <c r="Y10" s="409"/>
      <c r="Z10" s="409"/>
      <c r="AA10" s="409"/>
      <c r="AB10" s="409"/>
      <c r="AC10" s="409"/>
      <c r="AD10" s="409"/>
    </row>
    <row r="11" spans="1:30" s="149" customFormat="1" ht="17.25" customHeight="1">
      <c r="A11" s="409" t="s">
        <v>5977</v>
      </c>
      <c r="B11" s="410" t="s">
        <v>6001</v>
      </c>
      <c r="C11" s="409" t="s">
        <v>6055</v>
      </c>
      <c r="D11" s="409" t="s">
        <v>6056</v>
      </c>
      <c r="E11" s="409" t="s">
        <v>6057</v>
      </c>
      <c r="F11" s="409" t="s">
        <v>6058</v>
      </c>
      <c r="G11" s="409" t="s">
        <v>6059</v>
      </c>
      <c r="H11" s="409" t="s">
        <v>6060</v>
      </c>
      <c r="I11" s="409" t="s">
        <v>6061</v>
      </c>
      <c r="J11" s="409" t="s">
        <v>6062</v>
      </c>
      <c r="K11" s="411" t="s">
        <v>6063</v>
      </c>
      <c r="L11" s="409" t="s">
        <v>802</v>
      </c>
      <c r="M11" s="409"/>
      <c r="N11" s="409"/>
      <c r="O11" s="409"/>
      <c r="P11" s="409"/>
      <c r="Q11" s="409"/>
      <c r="R11" s="409"/>
      <c r="S11" s="409" t="s">
        <v>6045</v>
      </c>
      <c r="T11" s="409"/>
      <c r="U11" s="409"/>
      <c r="V11" s="409"/>
      <c r="W11" s="409"/>
      <c r="X11" s="409"/>
      <c r="Y11" s="409"/>
      <c r="Z11" s="409"/>
      <c r="AA11" s="409"/>
      <c r="AB11" s="409"/>
      <c r="AC11" s="409"/>
      <c r="AD11" s="409"/>
    </row>
    <row r="12" spans="1:30" s="149" customFormat="1" ht="17.25" customHeight="1">
      <c r="A12" s="409" t="s">
        <v>5977</v>
      </c>
      <c r="B12" s="410" t="s">
        <v>6001</v>
      </c>
      <c r="C12" s="409" t="s">
        <v>6064</v>
      </c>
      <c r="D12" s="409" t="s">
        <v>6065</v>
      </c>
      <c r="E12" s="409" t="s">
        <v>6066</v>
      </c>
      <c r="F12" s="409" t="s">
        <v>6067</v>
      </c>
      <c r="G12" s="409" t="s">
        <v>6068</v>
      </c>
      <c r="H12" s="409" t="s">
        <v>6069</v>
      </c>
      <c r="I12" s="409" t="s">
        <v>6070</v>
      </c>
      <c r="J12" s="409" t="s">
        <v>6071</v>
      </c>
      <c r="K12" s="411" t="s">
        <v>2860</v>
      </c>
      <c r="L12" s="409" t="s">
        <v>802</v>
      </c>
      <c r="M12" s="409"/>
      <c r="N12" s="409"/>
      <c r="O12" s="409"/>
      <c r="P12" s="409"/>
      <c r="Q12" s="409"/>
      <c r="R12" s="409"/>
      <c r="S12" s="409" t="s">
        <v>6020</v>
      </c>
      <c r="T12" s="409"/>
      <c r="U12" s="409"/>
      <c r="V12" s="409"/>
      <c r="W12" s="409"/>
      <c r="X12" s="409"/>
      <c r="Y12" s="409"/>
      <c r="Z12" s="409"/>
      <c r="AA12" s="409"/>
      <c r="AB12" s="409"/>
      <c r="AC12" s="409"/>
      <c r="AD12" s="409"/>
    </row>
    <row r="13" spans="1:30" s="149" customFormat="1" ht="17.25" customHeight="1">
      <c r="A13" s="409" t="s">
        <v>5977</v>
      </c>
      <c r="B13" s="410" t="s">
        <v>6001</v>
      </c>
      <c r="C13" s="409" t="s">
        <v>6072</v>
      </c>
      <c r="D13" s="409" t="s">
        <v>6073</v>
      </c>
      <c r="E13" s="409" t="s">
        <v>6074</v>
      </c>
      <c r="F13" s="409" t="s">
        <v>6075</v>
      </c>
      <c r="G13" s="409" t="s">
        <v>6076</v>
      </c>
      <c r="H13" s="409" t="s">
        <v>6077</v>
      </c>
      <c r="I13" s="409" t="s">
        <v>6078</v>
      </c>
      <c r="J13" s="409" t="s">
        <v>6079</v>
      </c>
      <c r="K13" s="411" t="s">
        <v>6080</v>
      </c>
      <c r="L13" s="409" t="s">
        <v>6081</v>
      </c>
      <c r="M13" s="409"/>
      <c r="N13" s="409"/>
      <c r="O13" s="409"/>
      <c r="P13" s="409"/>
      <c r="Q13" s="409"/>
      <c r="R13" s="409" t="s">
        <v>631</v>
      </c>
      <c r="S13" s="409" t="s">
        <v>2246</v>
      </c>
      <c r="T13" s="409"/>
      <c r="U13" s="409"/>
      <c r="V13" s="409"/>
      <c r="W13" s="409"/>
      <c r="X13" s="409"/>
      <c r="Y13" s="409"/>
      <c r="Z13" s="409"/>
      <c r="AA13" s="409"/>
      <c r="AB13" s="409"/>
      <c r="AC13" s="409"/>
      <c r="AD13" s="409"/>
    </row>
    <row r="14" spans="1:30" s="149" customFormat="1" ht="17.25" customHeight="1">
      <c r="A14" s="409" t="s">
        <v>5977</v>
      </c>
      <c r="B14" s="410" t="s">
        <v>6001</v>
      </c>
      <c r="C14" s="409" t="s">
        <v>6082</v>
      </c>
      <c r="D14" s="409" t="s">
        <v>6083</v>
      </c>
      <c r="E14" s="409" t="s">
        <v>6084</v>
      </c>
      <c r="F14" s="409" t="s">
        <v>6085</v>
      </c>
      <c r="G14" s="409" t="s">
        <v>6086</v>
      </c>
      <c r="H14" s="409" t="s">
        <v>6087</v>
      </c>
      <c r="I14" s="409" t="s">
        <v>6088</v>
      </c>
      <c r="J14" s="409" t="s">
        <v>6089</v>
      </c>
      <c r="K14" s="411" t="s">
        <v>6090</v>
      </c>
      <c r="L14" s="409" t="s">
        <v>533</v>
      </c>
      <c r="M14" s="409"/>
      <c r="N14" s="409"/>
      <c r="O14" s="409"/>
      <c r="P14" s="409"/>
      <c r="Q14" s="409"/>
      <c r="R14" s="409"/>
      <c r="S14" s="409" t="s">
        <v>6045</v>
      </c>
      <c r="T14" s="409"/>
      <c r="U14" s="409"/>
      <c r="V14" s="409"/>
      <c r="W14" s="409"/>
      <c r="X14" s="409"/>
      <c r="Y14" s="409"/>
      <c r="Z14" s="409"/>
      <c r="AA14" s="409"/>
      <c r="AB14" s="409"/>
      <c r="AC14" s="409"/>
      <c r="AD14" s="409"/>
    </row>
    <row r="15" spans="1:30" s="149" customFormat="1" ht="17.25" customHeight="1">
      <c r="A15" s="409" t="s">
        <v>5977</v>
      </c>
      <c r="B15" s="410" t="s">
        <v>6001</v>
      </c>
      <c r="C15" s="409" t="s">
        <v>6091</v>
      </c>
      <c r="D15" s="409" t="s">
        <v>6092</v>
      </c>
      <c r="E15" s="409" t="s">
        <v>6093</v>
      </c>
      <c r="F15" s="409" t="s">
        <v>6094</v>
      </c>
      <c r="G15" s="409" t="s">
        <v>6095</v>
      </c>
      <c r="H15" s="409" t="s">
        <v>6096</v>
      </c>
      <c r="I15" s="409" t="s">
        <v>6097</v>
      </c>
      <c r="J15" s="409" t="s">
        <v>6098</v>
      </c>
      <c r="K15" s="411" t="s">
        <v>2860</v>
      </c>
      <c r="L15" s="409" t="s">
        <v>3010</v>
      </c>
      <c r="M15" s="409"/>
      <c r="N15" s="409"/>
      <c r="O15" s="409"/>
      <c r="P15" s="409"/>
      <c r="Q15" s="409"/>
      <c r="R15" s="409"/>
      <c r="S15" s="409" t="s">
        <v>6020</v>
      </c>
      <c r="T15" s="409"/>
      <c r="U15" s="409"/>
      <c r="V15" s="409"/>
      <c r="W15" s="409"/>
      <c r="X15" s="409"/>
      <c r="Y15" s="409"/>
      <c r="Z15" s="409"/>
      <c r="AA15" s="409"/>
      <c r="AB15" s="409"/>
      <c r="AC15" s="409"/>
      <c r="AD15" s="409"/>
    </row>
    <row r="16" spans="1:30" s="149" customFormat="1" ht="17.25" customHeight="1">
      <c r="A16" s="409" t="s">
        <v>5977</v>
      </c>
      <c r="B16" s="410" t="s">
        <v>6001</v>
      </c>
      <c r="C16" s="409" t="s">
        <v>6099</v>
      </c>
      <c r="D16" s="409" t="s">
        <v>6100</v>
      </c>
      <c r="E16" s="409" t="s">
        <v>6031</v>
      </c>
      <c r="F16" s="409" t="s">
        <v>6101</v>
      </c>
      <c r="G16" s="409" t="s">
        <v>6102</v>
      </c>
      <c r="H16" s="409" t="s">
        <v>6103</v>
      </c>
      <c r="I16" s="409" t="s">
        <v>6104</v>
      </c>
      <c r="J16" s="409" t="s">
        <v>6105</v>
      </c>
      <c r="K16" s="411" t="s">
        <v>6106</v>
      </c>
      <c r="L16" s="409" t="s">
        <v>802</v>
      </c>
      <c r="M16" s="409"/>
      <c r="N16" s="409"/>
      <c r="O16" s="409"/>
      <c r="P16" s="409"/>
      <c r="Q16" s="409"/>
      <c r="R16" s="409"/>
      <c r="S16" s="409" t="s">
        <v>6045</v>
      </c>
      <c r="T16" s="409"/>
      <c r="U16" s="409"/>
      <c r="V16" s="409"/>
      <c r="W16" s="409"/>
      <c r="X16" s="409"/>
      <c r="Y16" s="409"/>
      <c r="Z16" s="409"/>
      <c r="AA16" s="409"/>
      <c r="AB16" s="409"/>
      <c r="AC16" s="409"/>
      <c r="AD16" s="409"/>
    </row>
    <row r="17" spans="1:30" s="149" customFormat="1" ht="17.25" customHeight="1">
      <c r="A17" s="409" t="s">
        <v>5977</v>
      </c>
      <c r="B17" s="410" t="s">
        <v>6001</v>
      </c>
      <c r="C17" s="409" t="s">
        <v>6107</v>
      </c>
      <c r="D17" s="409" t="s">
        <v>6108</v>
      </c>
      <c r="E17" s="409" t="s">
        <v>6109</v>
      </c>
      <c r="F17" s="409" t="s">
        <v>6110</v>
      </c>
      <c r="G17" s="409" t="s">
        <v>6111</v>
      </c>
      <c r="H17" s="409" t="s">
        <v>6112</v>
      </c>
      <c r="I17" s="409" t="s">
        <v>6113</v>
      </c>
      <c r="J17" s="409" t="s">
        <v>6114</v>
      </c>
      <c r="K17" s="411" t="s">
        <v>6115</v>
      </c>
      <c r="L17" s="409"/>
      <c r="M17" s="409" t="s">
        <v>6116</v>
      </c>
      <c r="N17" s="409"/>
      <c r="O17" s="409"/>
      <c r="P17" s="409"/>
      <c r="Q17" s="409"/>
      <c r="R17" s="409" t="s">
        <v>621</v>
      </c>
      <c r="S17" s="409" t="s">
        <v>2605</v>
      </c>
      <c r="T17" s="409"/>
      <c r="U17" s="409"/>
      <c r="V17" s="409"/>
      <c r="W17" s="409"/>
      <c r="X17" s="409"/>
      <c r="Y17" s="409"/>
      <c r="Z17" s="409"/>
      <c r="AA17" s="409"/>
      <c r="AB17" s="409"/>
      <c r="AC17" s="409"/>
      <c r="AD17" s="409"/>
    </row>
    <row r="18" spans="1:30" s="149" customFormat="1" ht="17.25" customHeight="1">
      <c r="A18" s="409" t="s">
        <v>5977</v>
      </c>
      <c r="B18" s="410" t="s">
        <v>6001</v>
      </c>
      <c r="C18" s="409" t="s">
        <v>6117</v>
      </c>
      <c r="D18" s="409" t="s">
        <v>6118</v>
      </c>
      <c r="E18" s="409" t="s">
        <v>6119</v>
      </c>
      <c r="F18" s="409" t="s">
        <v>6120</v>
      </c>
      <c r="G18" s="409" t="s">
        <v>6121</v>
      </c>
      <c r="H18" s="409" t="s">
        <v>6122</v>
      </c>
      <c r="I18" s="409" t="s">
        <v>6123</v>
      </c>
      <c r="J18" s="409" t="s">
        <v>6124</v>
      </c>
      <c r="K18" s="411" t="s">
        <v>6080</v>
      </c>
      <c r="L18" s="409" t="s">
        <v>6125</v>
      </c>
      <c r="M18" s="409"/>
      <c r="N18" s="409"/>
      <c r="O18" s="409"/>
      <c r="P18" s="409"/>
      <c r="Q18" s="409"/>
      <c r="R18" s="409" t="s">
        <v>631</v>
      </c>
      <c r="S18" s="409" t="s">
        <v>2246</v>
      </c>
      <c r="T18" s="409"/>
      <c r="U18" s="409"/>
      <c r="V18" s="409"/>
      <c r="W18" s="409"/>
      <c r="X18" s="409"/>
      <c r="Y18" s="409"/>
      <c r="Z18" s="409"/>
      <c r="AA18" s="409"/>
      <c r="AB18" s="409"/>
      <c r="AC18" s="409"/>
      <c r="AD18" s="409"/>
    </row>
    <row r="19" spans="1:30" s="149" customFormat="1" ht="142.5">
      <c r="A19" s="409" t="s">
        <v>5977</v>
      </c>
      <c r="B19" s="410" t="s">
        <v>6001</v>
      </c>
      <c r="C19" s="409" t="s">
        <v>6126</v>
      </c>
      <c r="D19" s="411" t="s">
        <v>6127</v>
      </c>
      <c r="E19" s="411" t="s">
        <v>6031</v>
      </c>
      <c r="F19" s="409" t="s">
        <v>6128</v>
      </c>
      <c r="G19" s="409" t="s">
        <v>6129</v>
      </c>
      <c r="H19" s="409" t="s">
        <v>6130</v>
      </c>
      <c r="I19" s="409" t="s">
        <v>6131</v>
      </c>
      <c r="J19" s="409" t="s">
        <v>6132</v>
      </c>
      <c r="K19" s="411" t="s">
        <v>6133</v>
      </c>
      <c r="L19" s="411" t="s">
        <v>6134</v>
      </c>
      <c r="M19" s="411" t="s">
        <v>6135</v>
      </c>
      <c r="N19" s="411"/>
      <c r="O19" s="411"/>
      <c r="P19" s="411"/>
      <c r="Q19" s="411"/>
      <c r="R19" s="411"/>
      <c r="S19" s="411" t="s">
        <v>490</v>
      </c>
      <c r="T19" s="409" t="s">
        <v>6136</v>
      </c>
      <c r="U19" s="409" t="s">
        <v>487</v>
      </c>
      <c r="V19" s="411" t="s">
        <v>6137</v>
      </c>
      <c r="W19" s="409" t="s">
        <v>487</v>
      </c>
      <c r="X19" s="411" t="s">
        <v>6137</v>
      </c>
      <c r="Y19" s="409" t="s">
        <v>487</v>
      </c>
      <c r="Z19" s="411" t="s">
        <v>6137</v>
      </c>
      <c r="AA19" s="409" t="s">
        <v>487</v>
      </c>
      <c r="AB19" s="411" t="s">
        <v>6137</v>
      </c>
      <c r="AC19" s="409" t="s">
        <v>487</v>
      </c>
      <c r="AD19" s="411" t="s">
        <v>6138</v>
      </c>
    </row>
    <row r="20" spans="1:30" s="149" customFormat="1" ht="17.25" customHeight="1">
      <c r="A20" s="409" t="s">
        <v>5977</v>
      </c>
      <c r="B20" s="410" t="s">
        <v>6001</v>
      </c>
      <c r="C20" s="409" t="s">
        <v>6139</v>
      </c>
      <c r="D20" s="409" t="s">
        <v>6140</v>
      </c>
      <c r="E20" s="409" t="s">
        <v>6141</v>
      </c>
      <c r="F20" s="409" t="s">
        <v>6142</v>
      </c>
      <c r="G20" s="409" t="s">
        <v>6143</v>
      </c>
      <c r="H20" s="409" t="s">
        <v>6144</v>
      </c>
      <c r="I20" s="409" t="s">
        <v>6145</v>
      </c>
      <c r="J20" s="409" t="s">
        <v>6146</v>
      </c>
      <c r="K20" s="411" t="s">
        <v>2860</v>
      </c>
      <c r="L20" s="409" t="s">
        <v>802</v>
      </c>
      <c r="M20" s="409"/>
      <c r="N20" s="409"/>
      <c r="O20" s="409"/>
      <c r="P20" s="409"/>
      <c r="Q20" s="409"/>
      <c r="R20" s="409"/>
      <c r="S20" s="409" t="s">
        <v>6020</v>
      </c>
      <c r="T20" s="409"/>
      <c r="U20" s="409"/>
      <c r="V20" s="409"/>
      <c r="W20" s="409"/>
      <c r="X20" s="409"/>
      <c r="Y20" s="409"/>
      <c r="Z20" s="409"/>
      <c r="AA20" s="409"/>
      <c r="AB20" s="409"/>
      <c r="AC20" s="409"/>
      <c r="AD20" s="409"/>
    </row>
    <row r="21" spans="1:30" s="149" customFormat="1" ht="17.25" customHeight="1">
      <c r="A21" s="409" t="s">
        <v>5977</v>
      </c>
      <c r="B21" s="410" t="s">
        <v>6001</v>
      </c>
      <c r="C21" s="409" t="s">
        <v>6147</v>
      </c>
      <c r="D21" s="409" t="s">
        <v>6148</v>
      </c>
      <c r="E21" s="409" t="s">
        <v>6149</v>
      </c>
      <c r="F21" s="409" t="s">
        <v>6150</v>
      </c>
      <c r="G21" s="409" t="s">
        <v>6151</v>
      </c>
      <c r="H21" s="409" t="s">
        <v>6152</v>
      </c>
      <c r="I21" s="409" t="s">
        <v>6153</v>
      </c>
      <c r="J21" s="409" t="s">
        <v>6154</v>
      </c>
      <c r="K21" s="411" t="s">
        <v>2860</v>
      </c>
      <c r="L21" s="409"/>
      <c r="M21" s="409"/>
      <c r="N21" s="409"/>
      <c r="O21" s="409"/>
      <c r="P21" s="409"/>
      <c r="Q21" s="409"/>
      <c r="R21" s="409"/>
      <c r="S21" s="409" t="s">
        <v>6020</v>
      </c>
      <c r="T21" s="409"/>
      <c r="U21" s="409"/>
      <c r="V21" s="409"/>
      <c r="W21" s="409"/>
      <c r="X21" s="409"/>
      <c r="Y21" s="409"/>
      <c r="Z21" s="409"/>
      <c r="AA21" s="409"/>
      <c r="AB21" s="409"/>
      <c r="AC21" s="409"/>
      <c r="AD21" s="409"/>
    </row>
    <row r="22" spans="1:30" s="149" customFormat="1" ht="17.25" customHeight="1">
      <c r="A22" s="409" t="s">
        <v>5977</v>
      </c>
      <c r="B22" s="410" t="s">
        <v>6001</v>
      </c>
      <c r="C22" s="409" t="s">
        <v>6155</v>
      </c>
      <c r="D22" s="409" t="s">
        <v>6156</v>
      </c>
      <c r="E22" s="409" t="s">
        <v>6157</v>
      </c>
      <c r="F22" s="409" t="s">
        <v>6158</v>
      </c>
      <c r="G22" s="409" t="s">
        <v>6159</v>
      </c>
      <c r="H22" s="409" t="s">
        <v>6160</v>
      </c>
      <c r="I22" s="409" t="s">
        <v>6161</v>
      </c>
      <c r="J22" s="409" t="s">
        <v>6162</v>
      </c>
      <c r="K22" s="411" t="s">
        <v>6163</v>
      </c>
      <c r="L22" s="409"/>
      <c r="M22" s="409"/>
      <c r="N22" s="409"/>
      <c r="O22" s="409"/>
      <c r="P22" s="409"/>
      <c r="Q22" s="409"/>
      <c r="R22" s="409"/>
      <c r="S22" s="409" t="s">
        <v>6045</v>
      </c>
      <c r="T22" s="409"/>
      <c r="U22" s="409"/>
      <c r="V22" s="409"/>
      <c r="W22" s="409"/>
      <c r="X22" s="409"/>
      <c r="Y22" s="409"/>
      <c r="Z22" s="409"/>
      <c r="AA22" s="409"/>
      <c r="AB22" s="409"/>
      <c r="AC22" s="409"/>
      <c r="AD22" s="409"/>
    </row>
    <row r="23" spans="1:30" s="149" customFormat="1" ht="17.25" customHeight="1">
      <c r="A23" s="409" t="s">
        <v>5977</v>
      </c>
      <c r="B23" s="410" t="s">
        <v>6001</v>
      </c>
      <c r="C23" s="409" t="s">
        <v>6164</v>
      </c>
      <c r="D23" s="409" t="s">
        <v>6165</v>
      </c>
      <c r="E23" s="409" t="s">
        <v>6166</v>
      </c>
      <c r="F23" s="409" t="s">
        <v>6167</v>
      </c>
      <c r="G23" s="409" t="s">
        <v>6168</v>
      </c>
      <c r="H23" s="409" t="s">
        <v>6169</v>
      </c>
      <c r="I23" s="409" t="s">
        <v>6170</v>
      </c>
      <c r="J23" s="409" t="s">
        <v>6171</v>
      </c>
      <c r="K23" s="411" t="s">
        <v>2860</v>
      </c>
      <c r="L23" s="409" t="s">
        <v>802</v>
      </c>
      <c r="M23" s="409"/>
      <c r="N23" s="409"/>
      <c r="O23" s="409"/>
      <c r="P23" s="409"/>
      <c r="Q23" s="409"/>
      <c r="R23" s="409" t="s">
        <v>621</v>
      </c>
      <c r="S23" s="409" t="s">
        <v>5986</v>
      </c>
      <c r="T23" s="409"/>
      <c r="U23" s="409"/>
      <c r="V23" s="409"/>
      <c r="W23" s="409"/>
      <c r="X23" s="409"/>
      <c r="Y23" s="409"/>
      <c r="Z23" s="409"/>
      <c r="AA23" s="409"/>
      <c r="AB23" s="409"/>
      <c r="AC23" s="409"/>
      <c r="AD23" s="409"/>
    </row>
    <row r="24" spans="1:30" s="149" customFormat="1" ht="17.25" customHeight="1">
      <c r="A24" s="409" t="s">
        <v>5977</v>
      </c>
      <c r="B24" s="410" t="s">
        <v>6001</v>
      </c>
      <c r="C24" s="409" t="s">
        <v>6172</v>
      </c>
      <c r="D24" s="409" t="s">
        <v>6173</v>
      </c>
      <c r="E24" s="409" t="s">
        <v>6174</v>
      </c>
      <c r="F24" s="409" t="s">
        <v>6175</v>
      </c>
      <c r="G24" s="409" t="s">
        <v>6176</v>
      </c>
      <c r="H24" s="409" t="s">
        <v>6177</v>
      </c>
      <c r="I24" s="409" t="s">
        <v>6178</v>
      </c>
      <c r="J24" s="361" t="s">
        <v>6179</v>
      </c>
      <c r="K24" s="411" t="s">
        <v>6180</v>
      </c>
      <c r="L24" s="409" t="s">
        <v>6181</v>
      </c>
      <c r="M24" s="409"/>
      <c r="N24" s="409"/>
      <c r="O24" s="409"/>
      <c r="P24" s="409"/>
      <c r="Q24" s="409"/>
      <c r="R24" s="409" t="s">
        <v>621</v>
      </c>
      <c r="S24" s="409" t="s">
        <v>6182</v>
      </c>
      <c r="T24" s="409"/>
      <c r="U24" s="409" t="s">
        <v>488</v>
      </c>
      <c r="V24" s="409" t="s">
        <v>6183</v>
      </c>
      <c r="W24" s="409" t="s">
        <v>488</v>
      </c>
      <c r="X24" s="409" t="s">
        <v>6183</v>
      </c>
      <c r="Y24" s="409" t="s">
        <v>488</v>
      </c>
      <c r="Z24" s="409" t="s">
        <v>6183</v>
      </c>
      <c r="AA24" s="409"/>
      <c r="AB24" s="409"/>
      <c r="AC24" s="409"/>
      <c r="AD24" s="409"/>
    </row>
    <row r="25" spans="1:30" s="149" customFormat="1" ht="17.25" customHeight="1">
      <c r="A25" s="409" t="s">
        <v>5977</v>
      </c>
      <c r="B25" s="410" t="s">
        <v>6001</v>
      </c>
      <c r="C25" s="409" t="s">
        <v>6184</v>
      </c>
      <c r="D25" s="409" t="s">
        <v>6185</v>
      </c>
      <c r="E25" s="409" t="s">
        <v>6186</v>
      </c>
      <c r="F25" s="409" t="s">
        <v>6187</v>
      </c>
      <c r="G25" s="409" t="s">
        <v>6188</v>
      </c>
      <c r="H25" s="409" t="s">
        <v>6189</v>
      </c>
      <c r="I25" s="409" t="s">
        <v>6190</v>
      </c>
      <c r="J25" s="409" t="s">
        <v>6191</v>
      </c>
      <c r="K25" s="411" t="s">
        <v>2860</v>
      </c>
      <c r="L25" s="409" t="s">
        <v>802</v>
      </c>
      <c r="M25" s="409"/>
      <c r="N25" s="409"/>
      <c r="O25" s="409"/>
      <c r="P25" s="409"/>
      <c r="Q25" s="409"/>
      <c r="R25" s="409" t="s">
        <v>621</v>
      </c>
      <c r="S25" s="409" t="s">
        <v>5986</v>
      </c>
      <c r="T25" s="409"/>
      <c r="U25" s="409"/>
      <c r="V25" s="409"/>
      <c r="W25" s="409"/>
      <c r="X25" s="409"/>
      <c r="Y25" s="409" t="s">
        <v>488</v>
      </c>
      <c r="Z25" s="409" t="s">
        <v>6192</v>
      </c>
      <c r="AA25" s="409" t="s">
        <v>488</v>
      </c>
      <c r="AB25" s="409"/>
      <c r="AC25" s="409" t="s">
        <v>487</v>
      </c>
      <c r="AD25" s="409"/>
    </row>
    <row r="26" spans="1:30" s="149" customFormat="1" ht="17.25" customHeight="1">
      <c r="A26" s="409" t="s">
        <v>5977</v>
      </c>
      <c r="B26" s="410" t="s">
        <v>6001</v>
      </c>
      <c r="C26" s="409" t="s">
        <v>6193</v>
      </c>
      <c r="D26" s="409" t="s">
        <v>6194</v>
      </c>
      <c r="E26" s="409" t="s">
        <v>6141</v>
      </c>
      <c r="F26" s="409" t="s">
        <v>6195</v>
      </c>
      <c r="G26" s="409" t="s">
        <v>6196</v>
      </c>
      <c r="H26" s="409" t="s">
        <v>6197</v>
      </c>
      <c r="I26" s="409" t="s">
        <v>6198</v>
      </c>
      <c r="J26" s="409" t="s">
        <v>6199</v>
      </c>
      <c r="K26" s="411" t="s">
        <v>6200</v>
      </c>
      <c r="L26" s="409" t="s">
        <v>802</v>
      </c>
      <c r="M26" s="409"/>
      <c r="N26" s="409"/>
      <c r="O26" s="409"/>
      <c r="P26" s="409"/>
      <c r="Q26" s="409"/>
      <c r="R26" s="409" t="s">
        <v>621</v>
      </c>
      <c r="S26" s="409" t="s">
        <v>5986</v>
      </c>
      <c r="T26" s="409"/>
      <c r="U26" s="409"/>
      <c r="V26" s="409" t="s">
        <v>6201</v>
      </c>
      <c r="W26" s="409"/>
      <c r="X26" s="409" t="s">
        <v>6202</v>
      </c>
      <c r="Y26" s="409"/>
      <c r="Z26" s="409" t="s">
        <v>6203</v>
      </c>
      <c r="AA26" s="409"/>
      <c r="AB26" s="409"/>
      <c r="AC26" s="409"/>
      <c r="AD26" s="409"/>
    </row>
    <row r="27" spans="1:30" s="149" customFormat="1" ht="17.25" customHeight="1">
      <c r="A27" s="409" t="s">
        <v>5977</v>
      </c>
      <c r="B27" s="410" t="s">
        <v>6001</v>
      </c>
      <c r="C27" s="409" t="s">
        <v>6204</v>
      </c>
      <c r="D27" s="409" t="s">
        <v>6205</v>
      </c>
      <c r="E27" s="409" t="s">
        <v>6141</v>
      </c>
      <c r="F27" s="409" t="s">
        <v>6206</v>
      </c>
      <c r="G27" s="409" t="s">
        <v>6207</v>
      </c>
      <c r="H27" s="409" t="s">
        <v>6208</v>
      </c>
      <c r="I27" s="409" t="s">
        <v>6209</v>
      </c>
      <c r="J27" s="409" t="s">
        <v>6210</v>
      </c>
      <c r="K27" s="411" t="s">
        <v>2860</v>
      </c>
      <c r="L27" s="409" t="s">
        <v>6211</v>
      </c>
      <c r="M27" s="409"/>
      <c r="N27" s="409"/>
      <c r="O27" s="409"/>
      <c r="P27" s="409"/>
      <c r="Q27" s="409"/>
      <c r="R27" s="409"/>
      <c r="S27" s="409" t="s">
        <v>6020</v>
      </c>
      <c r="T27" s="409"/>
      <c r="U27" s="409"/>
      <c r="V27" s="409"/>
      <c r="W27" s="409"/>
      <c r="X27" s="409"/>
      <c r="Y27" s="409"/>
      <c r="Z27" s="409"/>
      <c r="AA27" s="409"/>
      <c r="AB27" s="409"/>
      <c r="AC27" s="409"/>
      <c r="AD27" s="409"/>
    </row>
    <row r="28" spans="1:30" s="149" customFormat="1" ht="17.25" customHeight="1">
      <c r="A28" s="409" t="s">
        <v>5977</v>
      </c>
      <c r="B28" s="410" t="s">
        <v>6001</v>
      </c>
      <c r="C28" s="409" t="s">
        <v>6212</v>
      </c>
      <c r="D28" s="409" t="s">
        <v>6213</v>
      </c>
      <c r="E28" s="409" t="s">
        <v>6214</v>
      </c>
      <c r="F28" s="409" t="s">
        <v>6215</v>
      </c>
      <c r="G28" s="409" t="s">
        <v>6216</v>
      </c>
      <c r="H28" s="409" t="s">
        <v>6217</v>
      </c>
      <c r="I28" s="409" t="s">
        <v>6218</v>
      </c>
      <c r="J28" s="409" t="s">
        <v>6219</v>
      </c>
      <c r="K28" s="411" t="s">
        <v>6220</v>
      </c>
      <c r="L28" s="409" t="s">
        <v>3010</v>
      </c>
      <c r="M28" s="409"/>
      <c r="N28" s="409"/>
      <c r="O28" s="409"/>
      <c r="P28" s="409"/>
      <c r="Q28" s="409"/>
      <c r="R28" s="409"/>
      <c r="S28" s="409" t="s">
        <v>6045</v>
      </c>
      <c r="T28" s="409"/>
      <c r="U28" s="409"/>
      <c r="V28" s="409"/>
      <c r="W28" s="409"/>
      <c r="X28" s="409"/>
      <c r="Y28" s="409"/>
      <c r="Z28" s="409"/>
      <c r="AA28" s="409"/>
      <c r="AB28" s="409"/>
      <c r="AC28" s="409"/>
      <c r="AD28" s="409"/>
    </row>
    <row r="29" spans="1:30" s="149" customFormat="1" ht="17.25" customHeight="1">
      <c r="A29" s="409" t="s">
        <v>5977</v>
      </c>
      <c r="B29" s="410" t="s">
        <v>6001</v>
      </c>
      <c r="C29" s="409" t="s">
        <v>6221</v>
      </c>
      <c r="D29" s="409" t="s">
        <v>6222</v>
      </c>
      <c r="E29" s="409" t="s">
        <v>6223</v>
      </c>
      <c r="F29" s="409" t="s">
        <v>6224</v>
      </c>
      <c r="G29" s="409" t="s">
        <v>6225</v>
      </c>
      <c r="H29" s="409" t="s">
        <v>6226</v>
      </c>
      <c r="I29" s="409" t="s">
        <v>6227</v>
      </c>
      <c r="J29" s="409" t="s">
        <v>6228</v>
      </c>
      <c r="K29" s="411" t="s">
        <v>6229</v>
      </c>
      <c r="L29" s="409" t="s">
        <v>3010</v>
      </c>
      <c r="M29" s="409"/>
      <c r="N29" s="409"/>
      <c r="O29" s="409"/>
      <c r="P29" s="409"/>
      <c r="Q29" s="409"/>
      <c r="R29" s="409"/>
      <c r="S29" s="409" t="s">
        <v>6045</v>
      </c>
      <c r="T29" s="409"/>
      <c r="U29" s="409"/>
      <c r="V29" s="409"/>
      <c r="W29" s="409"/>
      <c r="X29" s="409"/>
      <c r="Y29" s="409"/>
      <c r="Z29" s="409"/>
      <c r="AA29" s="409"/>
      <c r="AB29" s="409"/>
      <c r="AC29" s="409"/>
      <c r="AD29" s="409"/>
    </row>
    <row r="30" spans="1:30" s="149" customFormat="1" ht="17.25" customHeight="1">
      <c r="A30" s="409" t="s">
        <v>5977</v>
      </c>
      <c r="B30" s="410" t="s">
        <v>6001</v>
      </c>
      <c r="C30" s="409" t="s">
        <v>6230</v>
      </c>
      <c r="D30" s="409" t="s">
        <v>6231</v>
      </c>
      <c r="E30" s="409" t="s">
        <v>6232</v>
      </c>
      <c r="F30" s="409" t="s">
        <v>6233</v>
      </c>
      <c r="G30" s="409" t="s">
        <v>6234</v>
      </c>
      <c r="H30" s="409" t="s">
        <v>6235</v>
      </c>
      <c r="I30" s="409" t="s">
        <v>6236</v>
      </c>
      <c r="J30" s="409" t="s">
        <v>6237</v>
      </c>
      <c r="K30" s="411" t="s">
        <v>6238</v>
      </c>
      <c r="L30" s="409"/>
      <c r="M30" s="409"/>
      <c r="N30" s="409"/>
      <c r="O30" s="409"/>
      <c r="P30" s="409"/>
      <c r="Q30" s="409"/>
      <c r="R30" s="409"/>
      <c r="S30" s="409" t="s">
        <v>6045</v>
      </c>
      <c r="T30" s="409"/>
      <c r="U30" s="409"/>
      <c r="V30" s="409"/>
      <c r="W30" s="409"/>
      <c r="X30" s="409"/>
      <c r="Y30" s="409"/>
      <c r="Z30" s="409"/>
      <c r="AA30" s="409"/>
      <c r="AB30" s="409"/>
      <c r="AC30" s="409"/>
      <c r="AD30" s="409"/>
    </row>
    <row r="31" spans="1:30" s="149" customFormat="1" ht="17.25" customHeight="1">
      <c r="A31" s="409" t="s">
        <v>5977</v>
      </c>
      <c r="B31" s="410" t="s">
        <v>6001</v>
      </c>
      <c r="C31" s="409" t="s">
        <v>6239</v>
      </c>
      <c r="D31" s="409" t="s">
        <v>6240</v>
      </c>
      <c r="E31" s="409" t="s">
        <v>6241</v>
      </c>
      <c r="F31" s="409" t="s">
        <v>6242</v>
      </c>
      <c r="G31" s="409" t="s">
        <v>6243</v>
      </c>
      <c r="H31" s="409" t="s">
        <v>6244</v>
      </c>
      <c r="I31" s="409" t="s">
        <v>6245</v>
      </c>
      <c r="J31" s="409"/>
      <c r="K31" s="411" t="s">
        <v>6080</v>
      </c>
      <c r="L31" s="409" t="s">
        <v>6246</v>
      </c>
      <c r="M31" s="409"/>
      <c r="N31" s="409" t="s">
        <v>487</v>
      </c>
      <c r="O31" s="409"/>
      <c r="P31" s="409"/>
      <c r="Q31" s="409"/>
      <c r="R31" s="409" t="s">
        <v>631</v>
      </c>
      <c r="S31" s="409" t="s">
        <v>2246</v>
      </c>
      <c r="T31" s="409"/>
      <c r="U31" s="409"/>
      <c r="V31" s="409" t="s">
        <v>6247</v>
      </c>
      <c r="W31" s="409" t="s">
        <v>487</v>
      </c>
      <c r="X31" s="409" t="s">
        <v>6248</v>
      </c>
      <c r="Y31" s="409" t="s">
        <v>487</v>
      </c>
      <c r="Z31" s="409" t="s">
        <v>3173</v>
      </c>
      <c r="AA31" s="409" t="s">
        <v>487</v>
      </c>
      <c r="AB31" s="409" t="s">
        <v>6249</v>
      </c>
      <c r="AC31" s="409"/>
      <c r="AD31" s="409"/>
    </row>
    <row r="32" spans="1:30" s="149" customFormat="1" ht="17.25" customHeight="1">
      <c r="A32" s="409" t="s">
        <v>5977</v>
      </c>
      <c r="B32" s="410" t="s">
        <v>6001</v>
      </c>
      <c r="C32" s="409" t="s">
        <v>6250</v>
      </c>
      <c r="D32" s="409" t="s">
        <v>6251</v>
      </c>
      <c r="E32" s="409" t="s">
        <v>6252</v>
      </c>
      <c r="F32" s="409" t="s">
        <v>6253</v>
      </c>
      <c r="G32" s="409" t="s">
        <v>6254</v>
      </c>
      <c r="H32" s="409" t="s">
        <v>6255</v>
      </c>
      <c r="I32" s="409" t="s">
        <v>6256</v>
      </c>
      <c r="J32" s="409" t="s">
        <v>6257</v>
      </c>
      <c r="K32" s="411" t="s">
        <v>6258</v>
      </c>
      <c r="L32" s="409"/>
      <c r="M32" s="409"/>
      <c r="N32" s="409"/>
      <c r="O32" s="409"/>
      <c r="P32" s="409"/>
      <c r="Q32" s="409"/>
      <c r="R32" s="409"/>
      <c r="S32" s="409" t="s">
        <v>6045</v>
      </c>
      <c r="T32" s="409"/>
      <c r="U32" s="409"/>
      <c r="V32" s="409"/>
      <c r="W32" s="409"/>
      <c r="X32" s="409"/>
      <c r="Y32" s="409"/>
      <c r="Z32" s="409"/>
      <c r="AA32" s="409"/>
      <c r="AB32" s="409"/>
      <c r="AC32" s="409"/>
      <c r="AD32" s="409"/>
    </row>
    <row r="33" spans="1:30" s="149" customFormat="1" ht="17.25" customHeight="1">
      <c r="A33" s="409" t="s">
        <v>5977</v>
      </c>
      <c r="B33" s="410" t="s">
        <v>6001</v>
      </c>
      <c r="C33" s="409" t="s">
        <v>6259</v>
      </c>
      <c r="D33" s="409" t="s">
        <v>6260</v>
      </c>
      <c r="E33" s="409" t="s">
        <v>6023</v>
      </c>
      <c r="F33" s="409" t="s">
        <v>6261</v>
      </c>
      <c r="G33" s="409" t="s">
        <v>6262</v>
      </c>
      <c r="H33" s="409" t="s">
        <v>6263</v>
      </c>
      <c r="I33" s="409" t="s">
        <v>6264</v>
      </c>
      <c r="J33" s="409" t="s">
        <v>6265</v>
      </c>
      <c r="K33" s="411" t="s">
        <v>6266</v>
      </c>
      <c r="L33" s="409" t="s">
        <v>802</v>
      </c>
      <c r="M33" s="409"/>
      <c r="N33" s="409"/>
      <c r="O33" s="409"/>
      <c r="P33" s="409"/>
      <c r="Q33" s="409"/>
      <c r="R33" s="409"/>
      <c r="S33" s="409" t="s">
        <v>6045</v>
      </c>
      <c r="T33" s="409"/>
      <c r="U33" s="409"/>
      <c r="V33" s="409"/>
      <c r="W33" s="409"/>
      <c r="X33" s="409"/>
      <c r="Y33" s="409"/>
      <c r="Z33" s="409"/>
      <c r="AA33" s="409"/>
      <c r="AB33" s="409"/>
      <c r="AC33" s="409"/>
      <c r="AD33" s="409"/>
    </row>
    <row r="34" spans="1:30" s="149" customFormat="1" ht="28.5">
      <c r="A34" s="409" t="s">
        <v>5977</v>
      </c>
      <c r="B34" s="410" t="s">
        <v>6001</v>
      </c>
      <c r="C34" s="409" t="s">
        <v>6267</v>
      </c>
      <c r="D34" s="409" t="s">
        <v>6268</v>
      </c>
      <c r="E34" s="409" t="s">
        <v>6269</v>
      </c>
      <c r="F34" s="409" t="s">
        <v>6270</v>
      </c>
      <c r="G34" s="409" t="s">
        <v>6271</v>
      </c>
      <c r="H34" s="409" t="s">
        <v>6272</v>
      </c>
      <c r="I34" s="409" t="s">
        <v>6273</v>
      </c>
      <c r="J34" s="409" t="s">
        <v>6274</v>
      </c>
      <c r="K34" s="411" t="s">
        <v>6275</v>
      </c>
      <c r="L34" s="409"/>
      <c r="M34" s="409"/>
      <c r="N34" s="409" t="s">
        <v>487</v>
      </c>
      <c r="O34" s="409"/>
      <c r="P34" s="409"/>
      <c r="Q34" s="409"/>
      <c r="R34" s="409"/>
      <c r="S34" s="409" t="s">
        <v>6045</v>
      </c>
      <c r="T34" s="409"/>
      <c r="U34" s="409"/>
      <c r="V34" s="409"/>
      <c r="W34" s="409"/>
      <c r="X34" s="409"/>
      <c r="Y34" s="409"/>
      <c r="Z34" s="409"/>
      <c r="AA34" s="409"/>
      <c r="AB34" s="409"/>
      <c r="AC34" s="409"/>
      <c r="AD34" s="409"/>
    </row>
    <row r="35" spans="1:30" s="149" customFormat="1" ht="17.25" customHeight="1">
      <c r="A35" s="409" t="s">
        <v>5977</v>
      </c>
      <c r="B35" s="410" t="s">
        <v>6001</v>
      </c>
      <c r="C35" s="409" t="s">
        <v>6276</v>
      </c>
      <c r="D35" s="409" t="s">
        <v>6277</v>
      </c>
      <c r="E35" s="409" t="s">
        <v>5989</v>
      </c>
      <c r="F35" s="409" t="s">
        <v>6278</v>
      </c>
      <c r="G35" s="409" t="s">
        <v>6279</v>
      </c>
      <c r="H35" s="409" t="s">
        <v>6280</v>
      </c>
      <c r="I35" s="409" t="s">
        <v>6281</v>
      </c>
      <c r="J35" s="409" t="s">
        <v>6282</v>
      </c>
      <c r="K35" s="411" t="s">
        <v>2860</v>
      </c>
      <c r="L35" s="409" t="s">
        <v>802</v>
      </c>
      <c r="M35" s="409"/>
      <c r="N35" s="409"/>
      <c r="O35" s="409"/>
      <c r="P35" s="409"/>
      <c r="Q35" s="409"/>
      <c r="R35" s="409"/>
      <c r="S35" s="409" t="s">
        <v>6020</v>
      </c>
      <c r="T35" s="409"/>
      <c r="U35" s="409"/>
      <c r="V35" s="409"/>
      <c r="W35" s="409"/>
      <c r="X35" s="409"/>
      <c r="Y35" s="409"/>
      <c r="Z35" s="409"/>
      <c r="AA35" s="409"/>
      <c r="AB35" s="409"/>
      <c r="AC35" s="409"/>
      <c r="AD35" s="409"/>
    </row>
    <row r="36" spans="1:30" s="149" customFormat="1" ht="17.25" customHeight="1">
      <c r="A36" s="409" t="s">
        <v>5977</v>
      </c>
      <c r="B36" s="410" t="s">
        <v>6001</v>
      </c>
      <c r="C36" s="409" t="s">
        <v>6283</v>
      </c>
      <c r="D36" s="409" t="s">
        <v>6284</v>
      </c>
      <c r="E36" s="409" t="s">
        <v>6285</v>
      </c>
      <c r="F36" s="409" t="s">
        <v>6286</v>
      </c>
      <c r="G36" s="409" t="s">
        <v>6287</v>
      </c>
      <c r="H36" s="409" t="s">
        <v>6288</v>
      </c>
      <c r="I36" s="409" t="s">
        <v>6289</v>
      </c>
      <c r="J36" s="409" t="s">
        <v>6290</v>
      </c>
      <c r="K36" s="411" t="s">
        <v>6291</v>
      </c>
      <c r="L36" s="409" t="s">
        <v>802</v>
      </c>
      <c r="M36" s="409"/>
      <c r="N36" s="409"/>
      <c r="O36" s="409"/>
      <c r="P36" s="409"/>
      <c r="Q36" s="409"/>
      <c r="R36" s="409"/>
      <c r="S36" s="409" t="s">
        <v>852</v>
      </c>
      <c r="T36" s="409"/>
      <c r="U36" s="409" t="s">
        <v>395</v>
      </c>
      <c r="V36" s="409" t="s">
        <v>6292</v>
      </c>
      <c r="W36" s="409" t="s">
        <v>395</v>
      </c>
      <c r="X36" s="409" t="s">
        <v>6293</v>
      </c>
      <c r="Y36" s="409" t="s">
        <v>395</v>
      </c>
      <c r="Z36" s="409" t="s">
        <v>6293</v>
      </c>
      <c r="AA36" s="409" t="s">
        <v>395</v>
      </c>
      <c r="AB36" s="409" t="s">
        <v>6293</v>
      </c>
      <c r="AC36" s="409"/>
      <c r="AD36" s="409"/>
    </row>
    <row r="37" spans="1:30" s="149" customFormat="1" ht="28.5">
      <c r="A37" s="409" t="s">
        <v>5977</v>
      </c>
      <c r="B37" s="410" t="s">
        <v>6001</v>
      </c>
      <c r="C37" s="409" t="s">
        <v>6294</v>
      </c>
      <c r="D37" s="409" t="s">
        <v>6295</v>
      </c>
      <c r="E37" s="409" t="s">
        <v>6141</v>
      </c>
      <c r="F37" s="409" t="s">
        <v>6296</v>
      </c>
      <c r="G37" s="409" t="s">
        <v>6297</v>
      </c>
      <c r="H37" s="409" t="s">
        <v>6298</v>
      </c>
      <c r="I37" s="409" t="s">
        <v>6299</v>
      </c>
      <c r="J37" s="409" t="s">
        <v>6300</v>
      </c>
      <c r="K37" s="411" t="s">
        <v>6301</v>
      </c>
      <c r="L37" s="409" t="s">
        <v>6302</v>
      </c>
      <c r="M37" s="409"/>
      <c r="N37" s="409"/>
      <c r="O37" s="409"/>
      <c r="P37" s="409"/>
      <c r="Q37" s="409"/>
      <c r="R37" s="409" t="s">
        <v>631</v>
      </c>
      <c r="S37" s="409" t="s">
        <v>2246</v>
      </c>
      <c r="T37" s="409"/>
      <c r="U37" s="409" t="s">
        <v>487</v>
      </c>
      <c r="V37" s="409" t="s">
        <v>6303</v>
      </c>
      <c r="W37" s="409"/>
      <c r="X37" s="409"/>
      <c r="Y37" s="409"/>
      <c r="Z37" s="409"/>
      <c r="AA37" s="409"/>
      <c r="AB37" s="409"/>
      <c r="AC37" s="409"/>
      <c r="AD37" s="409"/>
    </row>
    <row r="38" spans="1:30" s="149" customFormat="1" ht="17.25" customHeight="1">
      <c r="A38" s="409" t="s">
        <v>5977</v>
      </c>
      <c r="B38" s="410" t="s">
        <v>6001</v>
      </c>
      <c r="C38" s="409" t="s">
        <v>6304</v>
      </c>
      <c r="D38" s="409" t="s">
        <v>6305</v>
      </c>
      <c r="E38" s="409" t="s">
        <v>6306</v>
      </c>
      <c r="F38" s="409" t="s">
        <v>6307</v>
      </c>
      <c r="G38" s="409" t="s">
        <v>6308</v>
      </c>
      <c r="H38" s="409" t="s">
        <v>6309</v>
      </c>
      <c r="I38" s="409" t="s">
        <v>6310</v>
      </c>
      <c r="J38" s="409"/>
      <c r="K38" s="411" t="s">
        <v>6311</v>
      </c>
      <c r="L38" s="409"/>
      <c r="M38" s="409"/>
      <c r="N38" s="409"/>
      <c r="O38" s="409"/>
      <c r="P38" s="409"/>
      <c r="Q38" s="409"/>
      <c r="R38" s="409"/>
      <c r="S38" s="409" t="s">
        <v>6045</v>
      </c>
      <c r="T38" s="409"/>
      <c r="U38" s="409"/>
      <c r="V38" s="409"/>
      <c r="W38" s="409"/>
      <c r="X38" s="409"/>
      <c r="Y38" s="409"/>
      <c r="Z38" s="409"/>
      <c r="AA38" s="409"/>
      <c r="AB38" s="409"/>
      <c r="AC38" s="409"/>
      <c r="AD38" s="409"/>
    </row>
    <row r="39" spans="1:30" s="149" customFormat="1" ht="17.25" customHeight="1">
      <c r="A39" s="409" t="s">
        <v>5977</v>
      </c>
      <c r="B39" s="410" t="s">
        <v>6001</v>
      </c>
      <c r="C39" s="409" t="s">
        <v>6312</v>
      </c>
      <c r="D39" s="409" t="s">
        <v>6313</v>
      </c>
      <c r="E39" s="409" t="s">
        <v>6023</v>
      </c>
      <c r="F39" s="409" t="s">
        <v>6314</v>
      </c>
      <c r="G39" s="409" t="s">
        <v>6315</v>
      </c>
      <c r="H39" s="409" t="s">
        <v>6316</v>
      </c>
      <c r="I39" s="409" t="s">
        <v>6317</v>
      </c>
      <c r="J39" s="409" t="s">
        <v>6318</v>
      </c>
      <c r="K39" s="411" t="s">
        <v>2860</v>
      </c>
      <c r="L39" s="409" t="s">
        <v>802</v>
      </c>
      <c r="M39" s="409"/>
      <c r="N39" s="409"/>
      <c r="O39" s="409"/>
      <c r="P39" s="409"/>
      <c r="Q39" s="409"/>
      <c r="R39" s="409"/>
      <c r="S39" s="409" t="s">
        <v>6020</v>
      </c>
      <c r="T39" s="409"/>
      <c r="U39" s="409"/>
      <c r="V39" s="409"/>
      <c r="W39" s="409"/>
      <c r="X39" s="409"/>
      <c r="Y39" s="409"/>
      <c r="Z39" s="409"/>
      <c r="AA39" s="409"/>
      <c r="AB39" s="409"/>
      <c r="AC39" s="409"/>
      <c r="AD39" s="409"/>
    </row>
    <row r="40" spans="1:30" s="149" customFormat="1" ht="17.25" customHeight="1">
      <c r="A40" s="409" t="s">
        <v>5977</v>
      </c>
      <c r="B40" s="410" t="s">
        <v>6001</v>
      </c>
      <c r="C40" s="409" t="s">
        <v>6319</v>
      </c>
      <c r="D40" s="409" t="s">
        <v>6320</v>
      </c>
      <c r="E40" s="409" t="s">
        <v>6321</v>
      </c>
      <c r="F40" s="409" t="s">
        <v>6322</v>
      </c>
      <c r="G40" s="409" t="s">
        <v>6323</v>
      </c>
      <c r="H40" s="409" t="s">
        <v>6324</v>
      </c>
      <c r="I40" s="409" t="s">
        <v>6325</v>
      </c>
      <c r="J40" s="409" t="s">
        <v>6326</v>
      </c>
      <c r="K40" s="411" t="s">
        <v>6327</v>
      </c>
      <c r="L40" s="409"/>
      <c r="M40" s="409"/>
      <c r="N40" s="409"/>
      <c r="O40" s="409"/>
      <c r="P40" s="409"/>
      <c r="Q40" s="409"/>
      <c r="R40" s="409"/>
      <c r="S40" s="409" t="s">
        <v>6045</v>
      </c>
      <c r="T40" s="409"/>
      <c r="U40" s="409"/>
      <c r="V40" s="409"/>
      <c r="W40" s="409"/>
      <c r="X40" s="409"/>
      <c r="Y40" s="409"/>
      <c r="Z40" s="409"/>
      <c r="AA40" s="409"/>
      <c r="AB40" s="409"/>
      <c r="AC40" s="409"/>
      <c r="AD40" s="409"/>
    </row>
    <row r="41" spans="1:30" s="149" customFormat="1" ht="17.25" customHeight="1">
      <c r="A41" s="409" t="s">
        <v>5977</v>
      </c>
      <c r="B41" s="410" t="s">
        <v>6001</v>
      </c>
      <c r="C41" s="409" t="s">
        <v>6328</v>
      </c>
      <c r="D41" s="409" t="s">
        <v>6329</v>
      </c>
      <c r="E41" s="409" t="s">
        <v>6330</v>
      </c>
      <c r="F41" s="409" t="s">
        <v>6331</v>
      </c>
      <c r="G41" s="409" t="s">
        <v>6332</v>
      </c>
      <c r="H41" s="409" t="s">
        <v>6333</v>
      </c>
      <c r="I41" s="409" t="s">
        <v>6334</v>
      </c>
      <c r="J41" s="409" t="s">
        <v>6335</v>
      </c>
      <c r="K41" s="411" t="s">
        <v>2860</v>
      </c>
      <c r="L41" s="409" t="s">
        <v>6336</v>
      </c>
      <c r="M41" s="409"/>
      <c r="N41" s="409"/>
      <c r="O41" s="409"/>
      <c r="P41" s="409"/>
      <c r="Q41" s="409"/>
      <c r="R41" s="409"/>
      <c r="S41" s="409" t="s">
        <v>6020</v>
      </c>
      <c r="T41" s="409"/>
      <c r="U41" s="409"/>
      <c r="V41" s="409"/>
      <c r="W41" s="409"/>
      <c r="X41" s="409"/>
      <c r="Y41" s="409"/>
      <c r="Z41" s="409"/>
      <c r="AA41" s="409"/>
      <c r="AB41" s="409"/>
      <c r="AC41" s="409"/>
      <c r="AD41" s="409"/>
    </row>
    <row r="42" spans="1:30" s="149" customFormat="1" ht="17.25" customHeight="1">
      <c r="A42" s="409" t="s">
        <v>5977</v>
      </c>
      <c r="B42" s="410" t="s">
        <v>6001</v>
      </c>
      <c r="C42" s="409" t="s">
        <v>6337</v>
      </c>
      <c r="D42" s="409" t="s">
        <v>6338</v>
      </c>
      <c r="E42" s="409" t="s">
        <v>6339</v>
      </c>
      <c r="F42" s="409" t="s">
        <v>6340</v>
      </c>
      <c r="G42" s="409" t="s">
        <v>6341</v>
      </c>
      <c r="H42" s="409" t="s">
        <v>6342</v>
      </c>
      <c r="I42" s="409" t="s">
        <v>6343</v>
      </c>
      <c r="J42" s="409" t="s">
        <v>6344</v>
      </c>
      <c r="K42" s="411" t="s">
        <v>2860</v>
      </c>
      <c r="L42" s="409" t="s">
        <v>802</v>
      </c>
      <c r="M42" s="409"/>
      <c r="N42" s="409"/>
      <c r="O42" s="409"/>
      <c r="P42" s="409"/>
      <c r="Q42" s="409"/>
      <c r="R42" s="409"/>
      <c r="S42" s="409" t="s">
        <v>6020</v>
      </c>
      <c r="T42" s="409"/>
      <c r="U42" s="409"/>
      <c r="V42" s="409"/>
      <c r="W42" s="409"/>
      <c r="X42" s="409"/>
      <c r="Y42" s="409"/>
      <c r="Z42" s="409"/>
      <c r="AA42" s="409"/>
      <c r="AB42" s="409"/>
      <c r="AC42" s="409"/>
      <c r="AD42" s="409"/>
    </row>
    <row r="43" spans="1:30" s="149" customFormat="1" ht="17.25" customHeight="1">
      <c r="A43" s="409" t="s">
        <v>5977</v>
      </c>
      <c r="B43" s="410" t="s">
        <v>6001</v>
      </c>
      <c r="C43" s="409" t="s">
        <v>6345</v>
      </c>
      <c r="D43" s="409" t="s">
        <v>6346</v>
      </c>
      <c r="E43" s="409" t="s">
        <v>6330</v>
      </c>
      <c r="F43" s="409" t="s">
        <v>6347</v>
      </c>
      <c r="G43" s="409" t="s">
        <v>6348</v>
      </c>
      <c r="H43" s="409" t="s">
        <v>6349</v>
      </c>
      <c r="I43" s="409" t="s">
        <v>6350</v>
      </c>
      <c r="J43" s="409" t="s">
        <v>6351</v>
      </c>
      <c r="K43" s="411" t="s">
        <v>6352</v>
      </c>
      <c r="L43" s="409" t="s">
        <v>3010</v>
      </c>
      <c r="M43" s="409"/>
      <c r="N43" s="409"/>
      <c r="O43" s="409"/>
      <c r="P43" s="409"/>
      <c r="Q43" s="409"/>
      <c r="R43" s="409"/>
      <c r="S43" s="409" t="s">
        <v>6045</v>
      </c>
      <c r="T43" s="409"/>
      <c r="U43" s="409"/>
      <c r="V43" s="409"/>
      <c r="W43" s="409"/>
      <c r="X43" s="409"/>
      <c r="Y43" s="409"/>
      <c r="Z43" s="409"/>
      <c r="AA43" s="409"/>
      <c r="AB43" s="409"/>
      <c r="AC43" s="409"/>
      <c r="AD43" s="409"/>
    </row>
    <row r="44" spans="1:30" s="149" customFormat="1" ht="17.25" customHeight="1">
      <c r="A44" s="409" t="s">
        <v>5977</v>
      </c>
      <c r="B44" s="410" t="s">
        <v>6001</v>
      </c>
      <c r="C44" s="409" t="s">
        <v>6353</v>
      </c>
      <c r="D44" s="409" t="s">
        <v>6354</v>
      </c>
      <c r="E44" s="409" t="s">
        <v>6355</v>
      </c>
      <c r="F44" s="409" t="s">
        <v>6356</v>
      </c>
      <c r="G44" s="409" t="s">
        <v>6357</v>
      </c>
      <c r="H44" s="409" t="s">
        <v>6358</v>
      </c>
      <c r="I44" s="409" t="s">
        <v>6359</v>
      </c>
      <c r="J44" s="409" t="s">
        <v>6360</v>
      </c>
      <c r="K44" s="411" t="s">
        <v>6054</v>
      </c>
      <c r="L44" s="409"/>
      <c r="M44" s="409"/>
      <c r="N44" s="409"/>
      <c r="O44" s="409"/>
      <c r="P44" s="409"/>
      <c r="Q44" s="409"/>
      <c r="R44" s="409"/>
      <c r="S44" s="409" t="s">
        <v>6045</v>
      </c>
      <c r="T44" s="409"/>
      <c r="U44" s="409"/>
      <c r="V44" s="409"/>
      <c r="W44" s="409"/>
      <c r="X44" s="409"/>
      <c r="Y44" s="409"/>
      <c r="Z44" s="409"/>
      <c r="AA44" s="409"/>
      <c r="AB44" s="409"/>
      <c r="AC44" s="409"/>
      <c r="AD44" s="409"/>
    </row>
    <row r="45" spans="1:30" s="149" customFormat="1" ht="17.25" customHeight="1">
      <c r="A45" s="409" t="s">
        <v>5977</v>
      </c>
      <c r="B45" s="410" t="s">
        <v>6001</v>
      </c>
      <c r="C45" s="409" t="s">
        <v>6361</v>
      </c>
      <c r="D45" s="409" t="s">
        <v>6362</v>
      </c>
      <c r="E45" s="409" t="s">
        <v>6363</v>
      </c>
      <c r="F45" s="409" t="s">
        <v>6364</v>
      </c>
      <c r="G45" s="409" t="s">
        <v>6365</v>
      </c>
      <c r="H45" s="409" t="s">
        <v>6366</v>
      </c>
      <c r="I45" s="409" t="s">
        <v>6367</v>
      </c>
      <c r="J45" s="409" t="s">
        <v>6368</v>
      </c>
      <c r="K45" s="411" t="s">
        <v>6266</v>
      </c>
      <c r="L45" s="409"/>
      <c r="M45" s="409"/>
      <c r="N45" s="409"/>
      <c r="O45" s="409"/>
      <c r="P45" s="409"/>
      <c r="Q45" s="409"/>
      <c r="R45" s="409"/>
      <c r="S45" s="409" t="s">
        <v>6045</v>
      </c>
      <c r="T45" s="409"/>
      <c r="U45" s="409"/>
      <c r="V45" s="409"/>
      <c r="W45" s="409"/>
      <c r="X45" s="409"/>
      <c r="Y45" s="409"/>
      <c r="Z45" s="409"/>
      <c r="AA45" s="409"/>
      <c r="AB45" s="409"/>
      <c r="AC45" s="409"/>
      <c r="AD45" s="409"/>
    </row>
    <row r="46" spans="1:30" s="149" customFormat="1" ht="17.25" customHeight="1">
      <c r="A46" s="409" t="s">
        <v>5977</v>
      </c>
      <c r="B46" s="410" t="s">
        <v>6001</v>
      </c>
      <c r="C46" s="409" t="s">
        <v>6369</v>
      </c>
      <c r="D46" s="409" t="s">
        <v>6370</v>
      </c>
      <c r="E46" s="409" t="s">
        <v>6013</v>
      </c>
      <c r="F46" s="409" t="s">
        <v>6371</v>
      </c>
      <c r="G46" s="409" t="s">
        <v>6372</v>
      </c>
      <c r="H46" s="409" t="s">
        <v>6373</v>
      </c>
      <c r="I46" s="409" t="s">
        <v>6374</v>
      </c>
      <c r="J46" s="409" t="s">
        <v>6375</v>
      </c>
      <c r="K46" s="411" t="s">
        <v>2860</v>
      </c>
      <c r="L46" s="409" t="s">
        <v>3010</v>
      </c>
      <c r="M46" s="409"/>
      <c r="N46" s="409"/>
      <c r="O46" s="409"/>
      <c r="P46" s="409"/>
      <c r="Q46" s="409"/>
      <c r="R46" s="409"/>
      <c r="S46" s="409" t="s">
        <v>6020</v>
      </c>
      <c r="T46" s="409"/>
      <c r="U46" s="409"/>
      <c r="V46" s="409"/>
      <c r="W46" s="409"/>
      <c r="X46" s="409"/>
      <c r="Y46" s="409"/>
      <c r="Z46" s="409"/>
      <c r="AA46" s="409"/>
      <c r="AB46" s="409"/>
      <c r="AC46" s="409"/>
      <c r="AD46" s="409"/>
    </row>
    <row r="47" spans="1:30" s="149" customFormat="1" ht="17.25" customHeight="1">
      <c r="A47" s="409" t="s">
        <v>5977</v>
      </c>
      <c r="B47" s="410" t="s">
        <v>6001</v>
      </c>
      <c r="C47" s="409" t="s">
        <v>6376</v>
      </c>
      <c r="D47" s="409" t="s">
        <v>6377</v>
      </c>
      <c r="E47" s="409" t="s">
        <v>6378</v>
      </c>
      <c r="F47" s="409" t="s">
        <v>6379</v>
      </c>
      <c r="G47" s="409" t="s">
        <v>6380</v>
      </c>
      <c r="H47" s="409" t="s">
        <v>6381</v>
      </c>
      <c r="I47" s="409" t="s">
        <v>6382</v>
      </c>
      <c r="J47" s="409" t="s">
        <v>6383</v>
      </c>
      <c r="K47" s="411" t="s">
        <v>2860</v>
      </c>
      <c r="L47" s="409" t="s">
        <v>802</v>
      </c>
      <c r="M47" s="409"/>
      <c r="N47" s="409"/>
      <c r="O47" s="409"/>
      <c r="P47" s="409"/>
      <c r="Q47" s="409"/>
      <c r="R47" s="409"/>
      <c r="S47" s="409" t="s">
        <v>6020</v>
      </c>
      <c r="T47" s="409"/>
      <c r="U47" s="409"/>
      <c r="V47" s="409"/>
      <c r="W47" s="409"/>
      <c r="X47" s="409"/>
      <c r="Y47" s="409"/>
      <c r="Z47" s="409"/>
      <c r="AA47" s="409"/>
      <c r="AB47" s="409"/>
      <c r="AC47" s="409"/>
      <c r="AD47" s="409"/>
    </row>
    <row r="48" spans="1:30" s="149" customFormat="1" ht="17.25" customHeight="1">
      <c r="A48" s="409" t="s">
        <v>5977</v>
      </c>
      <c r="B48" s="410" t="s">
        <v>6001</v>
      </c>
      <c r="C48" s="409" t="s">
        <v>6384</v>
      </c>
      <c r="D48" s="409" t="s">
        <v>6385</v>
      </c>
      <c r="E48" s="409" t="s">
        <v>6386</v>
      </c>
      <c r="F48" s="409" t="s">
        <v>6387</v>
      </c>
      <c r="G48" s="409" t="s">
        <v>6388</v>
      </c>
      <c r="H48" s="409" t="s">
        <v>6389</v>
      </c>
      <c r="I48" s="409" t="s">
        <v>6390</v>
      </c>
      <c r="J48" s="409" t="s">
        <v>6391</v>
      </c>
      <c r="K48" s="411" t="s">
        <v>6229</v>
      </c>
      <c r="L48" s="409"/>
      <c r="M48" s="409"/>
      <c r="N48" s="409"/>
      <c r="O48" s="409"/>
      <c r="P48" s="409"/>
      <c r="Q48" s="409"/>
      <c r="R48" s="409"/>
      <c r="S48" s="409" t="s">
        <v>6045</v>
      </c>
      <c r="T48" s="409"/>
      <c r="U48" s="409"/>
      <c r="V48" s="409"/>
      <c r="W48" s="409"/>
      <c r="X48" s="409"/>
      <c r="Y48" s="409"/>
      <c r="Z48" s="409"/>
      <c r="AA48" s="409"/>
      <c r="AB48" s="409"/>
      <c r="AC48" s="409"/>
      <c r="AD48" s="409"/>
    </row>
    <row r="49" spans="1:30" s="149" customFormat="1" ht="17.25" customHeight="1">
      <c r="A49" s="409" t="s">
        <v>5977</v>
      </c>
      <c r="B49" s="410" t="s">
        <v>6001</v>
      </c>
      <c r="C49" s="409" t="s">
        <v>6392</v>
      </c>
      <c r="D49" s="409" t="s">
        <v>6393</v>
      </c>
      <c r="E49" s="409" t="s">
        <v>6394</v>
      </c>
      <c r="F49" s="409" t="s">
        <v>6395</v>
      </c>
      <c r="G49" s="409" t="s">
        <v>6396</v>
      </c>
      <c r="H49" s="409" t="s">
        <v>6397</v>
      </c>
      <c r="I49" s="409" t="s">
        <v>6398</v>
      </c>
      <c r="J49" s="409" t="s">
        <v>6399</v>
      </c>
      <c r="K49" s="411" t="s">
        <v>2860</v>
      </c>
      <c r="L49" s="409" t="s">
        <v>802</v>
      </c>
      <c r="M49" s="409"/>
      <c r="N49" s="409"/>
      <c r="O49" s="409"/>
      <c r="P49" s="409"/>
      <c r="Q49" s="409"/>
      <c r="R49" s="409"/>
      <c r="S49" s="409" t="s">
        <v>6020</v>
      </c>
      <c r="T49" s="409"/>
      <c r="U49" s="409"/>
      <c r="V49" s="409"/>
      <c r="W49" s="409"/>
      <c r="X49" s="409"/>
      <c r="Y49" s="409"/>
      <c r="Z49" s="409"/>
      <c r="AA49" s="409"/>
      <c r="AB49" s="409"/>
      <c r="AC49" s="409"/>
      <c r="AD49" s="409"/>
    </row>
    <row r="50" spans="1:30" s="149" customFormat="1" ht="17.25" customHeight="1">
      <c r="A50" s="409" t="s">
        <v>5977</v>
      </c>
      <c r="B50" s="410" t="s">
        <v>6001</v>
      </c>
      <c r="C50" s="409" t="s">
        <v>6400</v>
      </c>
      <c r="D50" s="409" t="s">
        <v>6401</v>
      </c>
      <c r="E50" s="409" t="s">
        <v>6306</v>
      </c>
      <c r="F50" s="409" t="s">
        <v>6402</v>
      </c>
      <c r="G50" s="409" t="s">
        <v>6403</v>
      </c>
      <c r="H50" s="409" t="s">
        <v>6404</v>
      </c>
      <c r="I50" s="409" t="s">
        <v>6405</v>
      </c>
      <c r="J50" s="409" t="s">
        <v>6406</v>
      </c>
      <c r="K50" s="411" t="s">
        <v>2860</v>
      </c>
      <c r="L50" s="409" t="s">
        <v>1497</v>
      </c>
      <c r="M50" s="409"/>
      <c r="N50" s="409"/>
      <c r="O50" s="409"/>
      <c r="P50" s="409"/>
      <c r="Q50" s="409"/>
      <c r="R50" s="409" t="s">
        <v>631</v>
      </c>
      <c r="S50" s="409" t="s">
        <v>2246</v>
      </c>
      <c r="T50" s="409"/>
      <c r="U50" s="409"/>
      <c r="V50" s="409"/>
      <c r="W50" s="409"/>
      <c r="X50" s="409"/>
      <c r="Y50" s="409"/>
      <c r="Z50" s="409"/>
      <c r="AA50" s="409"/>
      <c r="AB50" s="409"/>
      <c r="AC50" s="409"/>
      <c r="AD50" s="409"/>
    </row>
    <row r="51" spans="1:30" s="149" customFormat="1" ht="28.5">
      <c r="A51" s="409" t="s">
        <v>5977</v>
      </c>
      <c r="B51" s="410" t="s">
        <v>6001</v>
      </c>
      <c r="C51" s="409" t="s">
        <v>6407</v>
      </c>
      <c r="D51" s="409" t="s">
        <v>6408</v>
      </c>
      <c r="E51" s="409" t="s">
        <v>6409</v>
      </c>
      <c r="F51" s="409" t="s">
        <v>6410</v>
      </c>
      <c r="G51" s="409" t="s">
        <v>6411</v>
      </c>
      <c r="H51" s="409" t="s">
        <v>6412</v>
      </c>
      <c r="I51" s="409" t="s">
        <v>6413</v>
      </c>
      <c r="J51" s="409" t="s">
        <v>6414</v>
      </c>
      <c r="K51" s="411" t="s">
        <v>6415</v>
      </c>
      <c r="L51" s="409"/>
      <c r="M51" s="409"/>
      <c r="N51" s="409"/>
      <c r="O51" s="409"/>
      <c r="P51" s="409"/>
      <c r="Q51" s="409"/>
      <c r="R51" s="409" t="s">
        <v>621</v>
      </c>
      <c r="S51" s="409" t="s">
        <v>2605</v>
      </c>
      <c r="T51" s="409"/>
      <c r="U51" s="409" t="s">
        <v>488</v>
      </c>
      <c r="V51" s="409" t="s">
        <v>6416</v>
      </c>
      <c r="W51" s="409" t="s">
        <v>488</v>
      </c>
      <c r="X51" s="409" t="s">
        <v>6416</v>
      </c>
      <c r="Y51" s="409" t="s">
        <v>488</v>
      </c>
      <c r="Z51" s="409" t="s">
        <v>6416</v>
      </c>
      <c r="AA51" s="409"/>
      <c r="AB51" s="409"/>
      <c r="AC51" s="409"/>
      <c r="AD51" s="409"/>
    </row>
    <row r="52" spans="1:30" s="149" customFormat="1" ht="17.25" customHeight="1">
      <c r="A52" s="409" t="s">
        <v>5977</v>
      </c>
      <c r="B52" s="410" t="s">
        <v>6001</v>
      </c>
      <c r="C52" s="409" t="s">
        <v>6417</v>
      </c>
      <c r="D52" s="409" t="s">
        <v>6418</v>
      </c>
      <c r="E52" s="409" t="s">
        <v>6419</v>
      </c>
      <c r="F52" s="409" t="s">
        <v>6420</v>
      </c>
      <c r="G52" s="409" t="s">
        <v>6421</v>
      </c>
      <c r="H52" s="409" t="s">
        <v>6422</v>
      </c>
      <c r="I52" s="409" t="s">
        <v>6423</v>
      </c>
      <c r="J52" s="409" t="s">
        <v>6424</v>
      </c>
      <c r="K52" s="411" t="s">
        <v>6425</v>
      </c>
      <c r="L52" s="409" t="s">
        <v>3010</v>
      </c>
      <c r="M52" s="409"/>
      <c r="N52" s="409"/>
      <c r="O52" s="409"/>
      <c r="P52" s="409"/>
      <c r="Q52" s="409"/>
      <c r="R52" s="409" t="s">
        <v>621</v>
      </c>
      <c r="S52" s="409" t="s">
        <v>2605</v>
      </c>
      <c r="T52" s="409"/>
      <c r="U52" s="409"/>
      <c r="V52" s="409"/>
      <c r="W52" s="409"/>
      <c r="X52" s="409"/>
      <c r="Y52" s="409" t="s">
        <v>488</v>
      </c>
      <c r="Z52" s="409" t="s">
        <v>6426</v>
      </c>
      <c r="AA52" s="409"/>
      <c r="AB52" s="409"/>
      <c r="AC52" s="409" t="s">
        <v>487</v>
      </c>
      <c r="AD52" s="409" t="s">
        <v>6427</v>
      </c>
    </row>
    <row r="53" spans="1:30" s="149" customFormat="1" ht="42.75">
      <c r="A53" s="409" t="s">
        <v>5977</v>
      </c>
      <c r="B53" s="410" t="s">
        <v>6001</v>
      </c>
      <c r="C53" s="409" t="s">
        <v>6428</v>
      </c>
      <c r="D53" s="409" t="s">
        <v>6429</v>
      </c>
      <c r="E53" s="409" t="s">
        <v>6355</v>
      </c>
      <c r="F53" s="409" t="s">
        <v>6430</v>
      </c>
      <c r="G53" s="409" t="s">
        <v>6431</v>
      </c>
      <c r="H53" s="409" t="s">
        <v>6432</v>
      </c>
      <c r="I53" s="409" t="s">
        <v>6433</v>
      </c>
      <c r="J53" s="409" t="s">
        <v>6434</v>
      </c>
      <c r="K53" s="411" t="s">
        <v>6435</v>
      </c>
      <c r="L53" s="411" t="s">
        <v>6436</v>
      </c>
      <c r="M53" s="411" t="s">
        <v>6437</v>
      </c>
      <c r="N53" s="409"/>
      <c r="O53" s="409"/>
      <c r="P53" s="409"/>
      <c r="Q53" s="409"/>
      <c r="R53" s="409" t="s">
        <v>621</v>
      </c>
      <c r="S53" s="409" t="s">
        <v>2605</v>
      </c>
      <c r="T53" s="409"/>
      <c r="U53" s="409"/>
      <c r="V53" s="409"/>
      <c r="W53" s="409"/>
      <c r="X53" s="409"/>
      <c r="Y53" s="409"/>
      <c r="Z53" s="409"/>
      <c r="AA53" s="409"/>
      <c r="AB53" s="409"/>
      <c r="AC53" s="409"/>
      <c r="AD53" s="409"/>
    </row>
    <row r="54" spans="1:30" s="149" customFormat="1" ht="156.75">
      <c r="A54" s="409" t="s">
        <v>5977</v>
      </c>
      <c r="B54" s="410" t="s">
        <v>6001</v>
      </c>
      <c r="C54" s="409" t="s">
        <v>6438</v>
      </c>
      <c r="D54" s="409" t="s">
        <v>6439</v>
      </c>
      <c r="E54" s="409" t="s">
        <v>6440</v>
      </c>
      <c r="F54" s="409" t="s">
        <v>6441</v>
      </c>
      <c r="G54" s="409" t="s">
        <v>6442</v>
      </c>
      <c r="H54" s="409" t="s">
        <v>6443</v>
      </c>
      <c r="I54" s="409" t="s">
        <v>6444</v>
      </c>
      <c r="J54" s="409" t="s">
        <v>6445</v>
      </c>
      <c r="K54" s="411" t="s">
        <v>6446</v>
      </c>
      <c r="L54" s="409" t="s">
        <v>6447</v>
      </c>
      <c r="M54" s="409"/>
      <c r="N54" s="409"/>
      <c r="O54" s="409"/>
      <c r="P54" s="409"/>
      <c r="Q54" s="409" t="s">
        <v>487</v>
      </c>
      <c r="R54" s="409" t="s">
        <v>631</v>
      </c>
      <c r="S54" s="409" t="s">
        <v>490</v>
      </c>
      <c r="T54" s="409" t="s">
        <v>2364</v>
      </c>
      <c r="U54" s="409" t="s">
        <v>487</v>
      </c>
      <c r="V54" s="411" t="s">
        <v>6448</v>
      </c>
      <c r="W54" s="409" t="s">
        <v>487</v>
      </c>
      <c r="X54" s="411" t="s">
        <v>6448</v>
      </c>
      <c r="Y54" s="409" t="s">
        <v>487</v>
      </c>
      <c r="Z54" s="411" t="s">
        <v>6448</v>
      </c>
      <c r="AA54" s="409"/>
      <c r="AB54" s="409"/>
      <c r="AC54" s="409" t="s">
        <v>487</v>
      </c>
      <c r="AD54" s="411" t="s">
        <v>6448</v>
      </c>
    </row>
    <row r="55" spans="1:30" s="149" customFormat="1" ht="17.25" customHeight="1">
      <c r="A55" s="409" t="s">
        <v>5977</v>
      </c>
      <c r="B55" s="410" t="s">
        <v>6001</v>
      </c>
      <c r="C55" s="409" t="s">
        <v>6449</v>
      </c>
      <c r="D55" s="409" t="s">
        <v>6450</v>
      </c>
      <c r="E55" s="409" t="s">
        <v>6451</v>
      </c>
      <c r="F55" s="409" t="s">
        <v>6452</v>
      </c>
      <c r="G55" s="409" t="s">
        <v>6453</v>
      </c>
      <c r="H55" s="409" t="s">
        <v>6454</v>
      </c>
      <c r="I55" s="409" t="s">
        <v>6455</v>
      </c>
      <c r="J55" s="409" t="s">
        <v>6456</v>
      </c>
      <c r="K55" s="411" t="s">
        <v>2860</v>
      </c>
      <c r="L55" s="409"/>
      <c r="M55" s="409"/>
      <c r="N55" s="409"/>
      <c r="O55" s="409"/>
      <c r="P55" s="409"/>
      <c r="Q55" s="409"/>
      <c r="R55" s="409"/>
      <c r="S55" s="409" t="s">
        <v>6020</v>
      </c>
      <c r="T55" s="409"/>
      <c r="U55" s="409"/>
      <c r="V55" s="409"/>
      <c r="W55" s="409"/>
      <c r="X55" s="409"/>
      <c r="Y55" s="409"/>
      <c r="Z55" s="409"/>
      <c r="AA55" s="409"/>
      <c r="AB55" s="409"/>
      <c r="AC55" s="409"/>
      <c r="AD55" s="409"/>
    </row>
    <row r="56" spans="1:30" s="149" customFormat="1" ht="28.5">
      <c r="A56" s="409" t="s">
        <v>5977</v>
      </c>
      <c r="B56" s="410" t="s">
        <v>6001</v>
      </c>
      <c r="C56" s="409" t="s">
        <v>6457</v>
      </c>
      <c r="D56" s="409" t="s">
        <v>6458</v>
      </c>
      <c r="E56" s="409" t="s">
        <v>6031</v>
      </c>
      <c r="F56" s="409" t="s">
        <v>6459</v>
      </c>
      <c r="G56" s="409" t="s">
        <v>6460</v>
      </c>
      <c r="H56" s="409" t="s">
        <v>6461</v>
      </c>
      <c r="I56" s="409" t="s">
        <v>6462</v>
      </c>
      <c r="J56" s="409"/>
      <c r="K56" s="411" t="s">
        <v>6463</v>
      </c>
      <c r="L56" s="409"/>
      <c r="M56" s="409"/>
      <c r="N56" s="409"/>
      <c r="O56" s="409"/>
      <c r="P56" s="409"/>
      <c r="Q56" s="409"/>
      <c r="R56" s="409"/>
      <c r="S56" s="409" t="s">
        <v>6045</v>
      </c>
      <c r="T56" s="409"/>
      <c r="U56" s="409"/>
      <c r="V56" s="409"/>
      <c r="W56" s="409"/>
      <c r="X56" s="409"/>
      <c r="Y56" s="409"/>
      <c r="Z56" s="409"/>
      <c r="AA56" s="409"/>
      <c r="AB56" s="409"/>
      <c r="AC56" s="409"/>
      <c r="AD56" s="409"/>
    </row>
    <row r="57" spans="1:30" s="149" customFormat="1" ht="17.25" customHeight="1">
      <c r="A57" s="409" t="s">
        <v>5977</v>
      </c>
      <c r="B57" s="410" t="s">
        <v>6001</v>
      </c>
      <c r="C57" s="409" t="s">
        <v>6464</v>
      </c>
      <c r="D57" s="409" t="s">
        <v>6465</v>
      </c>
      <c r="E57" s="409" t="s">
        <v>6466</v>
      </c>
      <c r="F57" s="409" t="s">
        <v>6467</v>
      </c>
      <c r="G57" s="409" t="s">
        <v>6468</v>
      </c>
      <c r="H57" s="409" t="s">
        <v>6469</v>
      </c>
      <c r="I57" s="409" t="s">
        <v>6470</v>
      </c>
      <c r="J57" s="409"/>
      <c r="K57" s="411" t="s">
        <v>6471</v>
      </c>
      <c r="L57" s="409"/>
      <c r="M57" s="409"/>
      <c r="N57" s="409"/>
      <c r="O57" s="409"/>
      <c r="P57" s="409"/>
      <c r="Q57" s="409"/>
      <c r="R57" s="409" t="s">
        <v>621</v>
      </c>
      <c r="S57" s="409" t="s">
        <v>2605</v>
      </c>
      <c r="T57" s="409"/>
      <c r="U57" s="409"/>
      <c r="V57" s="409"/>
      <c r="W57" s="409"/>
      <c r="X57" s="409"/>
      <c r="Y57" s="409"/>
      <c r="Z57" s="409"/>
      <c r="AA57" s="409"/>
      <c r="AB57" s="409"/>
      <c r="AC57" s="409"/>
      <c r="AD57" s="409"/>
    </row>
    <row r="58" spans="1:30" s="149" customFormat="1" ht="17.25" customHeight="1">
      <c r="A58" s="409" t="s">
        <v>5977</v>
      </c>
      <c r="B58" s="410" t="s">
        <v>6001</v>
      </c>
      <c r="C58" s="409" t="s">
        <v>6472</v>
      </c>
      <c r="D58" s="409" t="s">
        <v>6473</v>
      </c>
      <c r="E58" s="409" t="s">
        <v>6474</v>
      </c>
      <c r="F58" s="409" t="s">
        <v>6475</v>
      </c>
      <c r="G58" s="409" t="s">
        <v>6476</v>
      </c>
      <c r="H58" s="409" t="s">
        <v>6477</v>
      </c>
      <c r="I58" s="411" t="s">
        <v>6478</v>
      </c>
      <c r="J58" s="409" t="s">
        <v>6479</v>
      </c>
      <c r="K58" s="411" t="s">
        <v>6480</v>
      </c>
      <c r="L58" s="409"/>
      <c r="M58" s="409"/>
      <c r="N58" s="409"/>
      <c r="O58" s="409"/>
      <c r="P58" s="409"/>
      <c r="Q58" s="409"/>
      <c r="R58" s="409" t="s">
        <v>621</v>
      </c>
      <c r="S58" s="409" t="s">
        <v>2605</v>
      </c>
      <c r="T58" s="409"/>
      <c r="U58" s="409"/>
      <c r="V58" s="409"/>
      <c r="W58" s="409"/>
      <c r="X58" s="409"/>
      <c r="Y58" s="409"/>
      <c r="Z58" s="409"/>
      <c r="AA58" s="409"/>
      <c r="AB58" s="409"/>
      <c r="AC58" s="409"/>
      <c r="AD58" s="409"/>
    </row>
    <row r="59" spans="1:30" s="149" customFormat="1" ht="99.75">
      <c r="A59" s="409" t="s">
        <v>5977</v>
      </c>
      <c r="B59" s="410" t="s">
        <v>6001</v>
      </c>
      <c r="C59" s="409" t="s">
        <v>6481</v>
      </c>
      <c r="D59" s="409" t="s">
        <v>6482</v>
      </c>
      <c r="E59" s="409" t="s">
        <v>6483</v>
      </c>
      <c r="F59" s="409" t="s">
        <v>6484</v>
      </c>
      <c r="G59" s="409" t="s">
        <v>6485</v>
      </c>
      <c r="H59" s="409" t="s">
        <v>6486</v>
      </c>
      <c r="I59" s="409" t="s">
        <v>6487</v>
      </c>
      <c r="J59" s="409" t="s">
        <v>6488</v>
      </c>
      <c r="K59" s="411" t="s">
        <v>6489</v>
      </c>
      <c r="L59" s="411" t="s">
        <v>6490</v>
      </c>
      <c r="M59" s="411" t="s">
        <v>6491</v>
      </c>
      <c r="N59" s="409"/>
      <c r="O59" s="409" t="s">
        <v>487</v>
      </c>
      <c r="P59" s="409"/>
      <c r="Q59" s="409" t="s">
        <v>487</v>
      </c>
      <c r="R59" s="409" t="s">
        <v>489</v>
      </c>
      <c r="S59" s="409" t="s">
        <v>490</v>
      </c>
      <c r="T59" s="409" t="s">
        <v>2364</v>
      </c>
      <c r="U59" s="409" t="s">
        <v>487</v>
      </c>
      <c r="V59" s="411" t="s">
        <v>6492</v>
      </c>
      <c r="W59" s="409" t="s">
        <v>487</v>
      </c>
      <c r="X59" s="411" t="s">
        <v>6492</v>
      </c>
      <c r="Y59" s="409"/>
      <c r="Z59" s="409"/>
      <c r="AA59" s="409" t="s">
        <v>487</v>
      </c>
      <c r="AB59" s="411" t="s">
        <v>6493</v>
      </c>
      <c r="AC59" s="409"/>
      <c r="AD59" s="409"/>
    </row>
    <row r="60" spans="1:30" s="149" customFormat="1" ht="17.25" customHeight="1">
      <c r="A60" s="409" t="s">
        <v>5977</v>
      </c>
      <c r="B60" s="410" t="s">
        <v>6001</v>
      </c>
      <c r="C60" s="409" t="s">
        <v>6494</v>
      </c>
      <c r="D60" s="409" t="s">
        <v>6495</v>
      </c>
      <c r="E60" s="409" t="s">
        <v>6004</v>
      </c>
      <c r="F60" s="409" t="s">
        <v>6496</v>
      </c>
      <c r="G60" s="409" t="s">
        <v>6497</v>
      </c>
      <c r="H60" s="409" t="s">
        <v>6498</v>
      </c>
      <c r="I60" s="409" t="s">
        <v>6499</v>
      </c>
      <c r="J60" s="409" t="s">
        <v>6500</v>
      </c>
      <c r="K60" s="411" t="s">
        <v>6501</v>
      </c>
      <c r="L60" s="409" t="s">
        <v>3010</v>
      </c>
      <c r="M60" s="409"/>
      <c r="N60" s="409"/>
      <c r="O60" s="409"/>
      <c r="P60" s="409"/>
      <c r="Q60" s="409"/>
      <c r="R60" s="409"/>
      <c r="S60" s="409" t="s">
        <v>6020</v>
      </c>
      <c r="T60" s="409"/>
      <c r="U60" s="409"/>
      <c r="V60" s="409"/>
      <c r="W60" s="409"/>
      <c r="X60" s="409"/>
      <c r="Y60" s="409"/>
      <c r="Z60" s="409"/>
      <c r="AA60" s="409"/>
      <c r="AB60" s="409"/>
      <c r="AC60" s="409"/>
      <c r="AD60" s="409"/>
    </row>
    <row r="61" spans="1:30" s="149" customFormat="1" ht="17.25" customHeight="1">
      <c r="A61" s="409" t="s">
        <v>5977</v>
      </c>
      <c r="B61" s="410" t="s">
        <v>6001</v>
      </c>
      <c r="C61" s="409" t="s">
        <v>6502</v>
      </c>
      <c r="D61" s="409" t="s">
        <v>6503</v>
      </c>
      <c r="E61" s="409" t="s">
        <v>6504</v>
      </c>
      <c r="F61" s="409" t="s">
        <v>6505</v>
      </c>
      <c r="G61" s="409" t="s">
        <v>6506</v>
      </c>
      <c r="H61" s="409" t="s">
        <v>6507</v>
      </c>
      <c r="I61" s="409" t="s">
        <v>6508</v>
      </c>
      <c r="J61" s="409" t="s">
        <v>6509</v>
      </c>
      <c r="K61" s="411" t="s">
        <v>6510</v>
      </c>
      <c r="L61" s="409"/>
      <c r="M61" s="409"/>
      <c r="N61" s="409"/>
      <c r="O61" s="409"/>
      <c r="P61" s="409"/>
      <c r="Q61" s="409"/>
      <c r="R61" s="409"/>
      <c r="S61" s="409" t="s">
        <v>6045</v>
      </c>
      <c r="T61" s="409"/>
      <c r="U61" s="409"/>
      <c r="V61" s="409"/>
      <c r="W61" s="409"/>
      <c r="X61" s="409"/>
      <c r="Y61" s="409"/>
      <c r="Z61" s="409"/>
      <c r="AA61" s="409"/>
      <c r="AB61" s="409"/>
      <c r="AC61" s="409"/>
      <c r="AD61" s="409"/>
    </row>
    <row r="62" spans="1:30" s="149" customFormat="1" ht="409.5">
      <c r="A62" s="409" t="s">
        <v>6511</v>
      </c>
      <c r="B62" s="410" t="s">
        <v>6001</v>
      </c>
      <c r="C62" s="409" t="s">
        <v>6512</v>
      </c>
      <c r="D62" s="409" t="s">
        <v>6513</v>
      </c>
      <c r="E62" s="409" t="s">
        <v>6514</v>
      </c>
      <c r="F62" s="409" t="s">
        <v>6515</v>
      </c>
      <c r="G62" s="413" t="s">
        <v>6516</v>
      </c>
      <c r="H62" s="409" t="s">
        <v>6517</v>
      </c>
      <c r="I62" s="413" t="s">
        <v>6518</v>
      </c>
      <c r="J62" s="411" t="s">
        <v>6519</v>
      </c>
      <c r="K62" s="414" t="s">
        <v>6520</v>
      </c>
      <c r="L62" s="411" t="s">
        <v>6521</v>
      </c>
      <c r="M62" s="411"/>
      <c r="N62" s="409" t="s">
        <v>487</v>
      </c>
      <c r="O62" s="409" t="s">
        <v>487</v>
      </c>
      <c r="P62" s="409"/>
      <c r="Q62" s="409" t="s">
        <v>487</v>
      </c>
      <c r="R62" s="409" t="s">
        <v>489</v>
      </c>
      <c r="S62" s="409" t="s">
        <v>490</v>
      </c>
      <c r="T62" s="409" t="s">
        <v>5031</v>
      </c>
      <c r="U62" s="409" t="s">
        <v>487</v>
      </c>
      <c r="V62" s="409" t="s">
        <v>6522</v>
      </c>
      <c r="W62" s="409" t="s">
        <v>487</v>
      </c>
      <c r="X62" s="409" t="s">
        <v>6522</v>
      </c>
      <c r="Y62" s="409" t="s">
        <v>487</v>
      </c>
      <c r="Z62" s="409" t="s">
        <v>6522</v>
      </c>
      <c r="AA62" s="409" t="s">
        <v>487</v>
      </c>
      <c r="AB62" s="411" t="s">
        <v>6523</v>
      </c>
      <c r="AC62" s="409" t="s">
        <v>487</v>
      </c>
      <c r="AD62" s="411" t="s">
        <v>6524</v>
      </c>
    </row>
    <row r="63" spans="1:30" s="149" customFormat="1" ht="23.25" customHeight="1">
      <c r="A63" s="409" t="s">
        <v>5977</v>
      </c>
      <c r="B63" s="410" t="s">
        <v>6001</v>
      </c>
      <c r="C63" s="409" t="s">
        <v>6525</v>
      </c>
      <c r="D63" s="409" t="s">
        <v>6526</v>
      </c>
      <c r="E63" s="409" t="s">
        <v>6141</v>
      </c>
      <c r="F63" s="409" t="s">
        <v>6527</v>
      </c>
      <c r="G63" s="409" t="s">
        <v>6528</v>
      </c>
      <c r="H63" s="409" t="s">
        <v>6529</v>
      </c>
      <c r="I63" s="409" t="s">
        <v>6530</v>
      </c>
      <c r="J63" s="409" t="s">
        <v>6531</v>
      </c>
      <c r="K63" s="411" t="s">
        <v>6501</v>
      </c>
      <c r="L63" s="409" t="s">
        <v>802</v>
      </c>
      <c r="M63" s="409"/>
      <c r="N63" s="409"/>
      <c r="O63" s="409"/>
      <c r="P63" s="409"/>
      <c r="Q63" s="409"/>
      <c r="R63" s="409"/>
      <c r="S63" s="409" t="s">
        <v>6020</v>
      </c>
      <c r="T63" s="409"/>
      <c r="U63" s="409"/>
      <c r="V63" s="409"/>
      <c r="W63" s="409"/>
      <c r="X63" s="409"/>
      <c r="Y63" s="409"/>
      <c r="Z63" s="409"/>
      <c r="AA63" s="409"/>
      <c r="AB63" s="409"/>
      <c r="AC63" s="409"/>
      <c r="AD63" s="409"/>
    </row>
    <row r="64" spans="1:30" s="149" customFormat="1" ht="203.25" customHeight="1">
      <c r="A64" s="409" t="s">
        <v>5977</v>
      </c>
      <c r="B64" s="410" t="s">
        <v>6001</v>
      </c>
      <c r="C64" s="409" t="s">
        <v>6532</v>
      </c>
      <c r="D64" s="409" t="s">
        <v>6533</v>
      </c>
      <c r="E64" s="409" t="s">
        <v>6534</v>
      </c>
      <c r="F64" s="409" t="s">
        <v>6535</v>
      </c>
      <c r="G64" s="409" t="s">
        <v>6536</v>
      </c>
      <c r="H64" s="409" t="s">
        <v>6537</v>
      </c>
      <c r="I64" s="409" t="s">
        <v>6538</v>
      </c>
      <c r="J64" s="409" t="s">
        <v>6539</v>
      </c>
      <c r="K64" s="411" t="s">
        <v>6044</v>
      </c>
      <c r="L64" s="409" t="s">
        <v>3010</v>
      </c>
      <c r="M64" s="409"/>
      <c r="N64" s="409"/>
      <c r="O64" s="409"/>
      <c r="P64" s="409"/>
      <c r="Q64" s="409"/>
      <c r="R64" s="409"/>
      <c r="S64" s="409" t="s">
        <v>6045</v>
      </c>
      <c r="T64" s="409"/>
      <c r="U64" s="409"/>
      <c r="V64" s="409"/>
      <c r="W64" s="409"/>
      <c r="X64" s="409"/>
      <c r="Y64" s="409"/>
      <c r="Z64" s="409"/>
      <c r="AA64" s="409"/>
      <c r="AB64" s="409"/>
      <c r="AC64" s="409"/>
      <c r="AD64" s="409"/>
    </row>
    <row r="65" spans="1:30" s="149" customFormat="1" ht="17.25" customHeight="1">
      <c r="A65" s="409" t="s">
        <v>5977</v>
      </c>
      <c r="B65" s="410" t="s">
        <v>6001</v>
      </c>
      <c r="C65" s="409" t="s">
        <v>6540</v>
      </c>
      <c r="D65" s="409" t="s">
        <v>6541</v>
      </c>
      <c r="E65" s="409" t="s">
        <v>6542</v>
      </c>
      <c r="F65" s="409" t="s">
        <v>6543</v>
      </c>
      <c r="G65" s="409" t="s">
        <v>6544</v>
      </c>
      <c r="H65" s="409" t="s">
        <v>6545</v>
      </c>
      <c r="I65" s="409" t="s">
        <v>6546</v>
      </c>
      <c r="J65" s="409" t="s">
        <v>6547</v>
      </c>
      <c r="K65" s="411" t="s">
        <v>6548</v>
      </c>
      <c r="L65" s="409" t="s">
        <v>6549</v>
      </c>
      <c r="M65" s="409"/>
      <c r="N65" s="409"/>
      <c r="O65" s="409"/>
      <c r="P65" s="409"/>
      <c r="Q65" s="409"/>
      <c r="R65" s="409" t="s">
        <v>621</v>
      </c>
      <c r="S65" s="409" t="s">
        <v>5986</v>
      </c>
      <c r="T65" s="409"/>
      <c r="U65" s="409"/>
      <c r="V65" s="409"/>
      <c r="W65" s="409"/>
      <c r="X65" s="409"/>
      <c r="Y65" s="409"/>
      <c r="Z65" s="409"/>
      <c r="AA65" s="409"/>
      <c r="AB65" s="409"/>
      <c r="AC65" s="409"/>
      <c r="AD65" s="409"/>
    </row>
    <row r="66" spans="1:30" s="149" customFormat="1" ht="17.25" customHeight="1">
      <c r="A66" s="409" t="s">
        <v>5977</v>
      </c>
      <c r="B66" s="410" t="s">
        <v>6001</v>
      </c>
      <c r="C66" s="409" t="s">
        <v>6550</v>
      </c>
      <c r="D66" s="409" t="s">
        <v>6551</v>
      </c>
      <c r="E66" s="409" t="s">
        <v>6552</v>
      </c>
      <c r="F66" s="409" t="s">
        <v>6553</v>
      </c>
      <c r="G66" s="409" t="s">
        <v>6554</v>
      </c>
      <c r="H66" s="409" t="s">
        <v>6555</v>
      </c>
      <c r="I66" s="409" t="s">
        <v>6556</v>
      </c>
      <c r="J66" s="409" t="s">
        <v>6557</v>
      </c>
      <c r="K66" s="411" t="s">
        <v>6510</v>
      </c>
      <c r="L66" s="409"/>
      <c r="M66" s="409"/>
      <c r="N66" s="409"/>
      <c r="O66" s="409"/>
      <c r="P66" s="409"/>
      <c r="Q66" s="409"/>
      <c r="R66" s="409"/>
      <c r="S66" s="409" t="s">
        <v>6045</v>
      </c>
      <c r="T66" s="409"/>
      <c r="U66" s="409"/>
      <c r="V66" s="409"/>
      <c r="W66" s="409"/>
      <c r="X66" s="409"/>
      <c r="Y66" s="409"/>
      <c r="Z66" s="409"/>
      <c r="AA66" s="409"/>
      <c r="AB66" s="409"/>
      <c r="AC66" s="409"/>
      <c r="AD66" s="409"/>
    </row>
    <row r="67" spans="1:30" s="149" customFormat="1" ht="17.25" customHeight="1">
      <c r="A67" s="409" t="s">
        <v>5977</v>
      </c>
      <c r="B67" s="410" t="s">
        <v>6001</v>
      </c>
      <c r="C67" s="409" t="s">
        <v>6558</v>
      </c>
      <c r="D67" s="409" t="s">
        <v>6559</v>
      </c>
      <c r="E67" s="409" t="s">
        <v>6560</v>
      </c>
      <c r="F67" s="409" t="s">
        <v>6561</v>
      </c>
      <c r="G67" s="409" t="s">
        <v>6562</v>
      </c>
      <c r="H67" s="409" t="s">
        <v>6563</v>
      </c>
      <c r="I67" s="409" t="s">
        <v>6564</v>
      </c>
      <c r="J67" s="409" t="s">
        <v>6565</v>
      </c>
      <c r="K67" s="411" t="s">
        <v>2469</v>
      </c>
      <c r="L67" s="409"/>
      <c r="M67" s="409"/>
      <c r="N67" s="409"/>
      <c r="O67" s="409"/>
      <c r="P67" s="409"/>
      <c r="Q67" s="409"/>
      <c r="R67" s="409" t="s">
        <v>631</v>
      </c>
      <c r="S67" s="409" t="s">
        <v>1475</v>
      </c>
      <c r="T67" s="409"/>
      <c r="U67" s="409"/>
      <c r="V67" s="409"/>
      <c r="W67" s="409"/>
      <c r="X67" s="409"/>
      <c r="Y67" s="409"/>
      <c r="Z67" s="409"/>
      <c r="AA67" s="409"/>
      <c r="AB67" s="409"/>
      <c r="AC67" s="409"/>
      <c r="AD67" s="409"/>
    </row>
    <row r="68" spans="1:30" s="149" customFormat="1" ht="17.25" customHeight="1">
      <c r="A68" s="409" t="s">
        <v>5977</v>
      </c>
      <c r="B68" s="410" t="s">
        <v>6001</v>
      </c>
      <c r="C68" s="409" t="s">
        <v>6566</v>
      </c>
      <c r="D68" s="409" t="s">
        <v>6567</v>
      </c>
      <c r="E68" s="409" t="s">
        <v>6031</v>
      </c>
      <c r="F68" s="409" t="s">
        <v>6568</v>
      </c>
      <c r="G68" s="409" t="s">
        <v>6569</v>
      </c>
      <c r="H68" s="409" t="s">
        <v>6570</v>
      </c>
      <c r="I68" s="409" t="s">
        <v>6571</v>
      </c>
      <c r="J68" s="409"/>
      <c r="K68" s="411" t="s">
        <v>2860</v>
      </c>
      <c r="L68" s="409" t="s">
        <v>1759</v>
      </c>
      <c r="M68" s="409"/>
      <c r="N68" s="409"/>
      <c r="O68" s="409"/>
      <c r="P68" s="409"/>
      <c r="Q68" s="409"/>
      <c r="R68" s="409"/>
      <c r="S68" s="409" t="s">
        <v>6020</v>
      </c>
      <c r="T68" s="409"/>
      <c r="U68" s="409"/>
      <c r="V68" s="409"/>
      <c r="W68" s="409"/>
      <c r="X68" s="409"/>
      <c r="Y68" s="409"/>
      <c r="Z68" s="409"/>
      <c r="AA68" s="409"/>
      <c r="AB68" s="409"/>
      <c r="AC68" s="409"/>
      <c r="AD68" s="409"/>
    </row>
    <row r="69" spans="1:30" s="149" customFormat="1" ht="17.25" customHeight="1">
      <c r="A69" s="409" t="s">
        <v>5977</v>
      </c>
      <c r="B69" s="410" t="s">
        <v>6001</v>
      </c>
      <c r="C69" s="409" t="s">
        <v>6572</v>
      </c>
      <c r="D69" s="409" t="s">
        <v>6573</v>
      </c>
      <c r="E69" s="409" t="s">
        <v>6574</v>
      </c>
      <c r="F69" s="409" t="s">
        <v>6575</v>
      </c>
      <c r="G69" s="409" t="s">
        <v>6576</v>
      </c>
      <c r="H69" s="409" t="s">
        <v>6577</v>
      </c>
      <c r="I69" s="409" t="s">
        <v>6578</v>
      </c>
      <c r="J69" s="409" t="s">
        <v>6579</v>
      </c>
      <c r="K69" s="411" t="s">
        <v>6327</v>
      </c>
      <c r="L69" s="409"/>
      <c r="M69" s="409"/>
      <c r="N69" s="409"/>
      <c r="O69" s="409"/>
      <c r="P69" s="409"/>
      <c r="Q69" s="409"/>
      <c r="R69" s="409"/>
      <c r="S69" s="409" t="s">
        <v>6045</v>
      </c>
      <c r="T69" s="409"/>
      <c r="U69" s="409"/>
      <c r="V69" s="409"/>
      <c r="W69" s="409"/>
      <c r="X69" s="409"/>
      <c r="Y69" s="409"/>
      <c r="Z69" s="409"/>
      <c r="AA69" s="409"/>
      <c r="AB69" s="409"/>
      <c r="AC69" s="409"/>
      <c r="AD69" s="409"/>
    </row>
    <row r="70" spans="1:30" s="149" customFormat="1" ht="17.25" customHeight="1">
      <c r="A70" s="409" t="s">
        <v>5977</v>
      </c>
      <c r="B70" s="410" t="s">
        <v>6001</v>
      </c>
      <c r="C70" s="409" t="s">
        <v>6580</v>
      </c>
      <c r="D70" s="409" t="s">
        <v>6581</v>
      </c>
      <c r="E70" s="409" t="s">
        <v>5989</v>
      </c>
      <c r="F70" s="409" t="s">
        <v>6582</v>
      </c>
      <c r="G70" s="409" t="s">
        <v>6583</v>
      </c>
      <c r="H70" s="409" t="s">
        <v>6584</v>
      </c>
      <c r="I70" s="409" t="s">
        <v>6585</v>
      </c>
      <c r="J70" s="409" t="s">
        <v>6586</v>
      </c>
      <c r="K70" s="411" t="s">
        <v>2860</v>
      </c>
      <c r="L70" s="409" t="s">
        <v>802</v>
      </c>
      <c r="M70" s="409"/>
      <c r="N70" s="409"/>
      <c r="O70" s="409"/>
      <c r="P70" s="409"/>
      <c r="Q70" s="409"/>
      <c r="R70" s="409"/>
      <c r="S70" s="409" t="s">
        <v>6020</v>
      </c>
      <c r="T70" s="409"/>
      <c r="U70" s="409"/>
      <c r="V70" s="409"/>
      <c r="W70" s="409"/>
      <c r="X70" s="409"/>
      <c r="Y70" s="409"/>
      <c r="Z70" s="409"/>
      <c r="AA70" s="409"/>
      <c r="AB70" s="409"/>
      <c r="AC70" s="409"/>
      <c r="AD70" s="409"/>
    </row>
    <row r="71" spans="1:30" s="149" customFormat="1" ht="17.25" customHeight="1">
      <c r="A71" s="409" t="s">
        <v>5977</v>
      </c>
      <c r="B71" s="410" t="s">
        <v>6001</v>
      </c>
      <c r="C71" s="409" t="s">
        <v>6587</v>
      </c>
      <c r="D71" s="409" t="s">
        <v>6588</v>
      </c>
      <c r="E71" s="409" t="s">
        <v>6589</v>
      </c>
      <c r="F71" s="409" t="s">
        <v>6590</v>
      </c>
      <c r="G71" s="409" t="s">
        <v>6591</v>
      </c>
      <c r="H71" s="409" t="s">
        <v>6592</v>
      </c>
      <c r="I71" s="409" t="s">
        <v>6382</v>
      </c>
      <c r="J71" s="409" t="s">
        <v>6593</v>
      </c>
      <c r="K71" s="411" t="s">
        <v>2860</v>
      </c>
      <c r="L71" s="409" t="s">
        <v>802</v>
      </c>
      <c r="M71" s="409"/>
      <c r="N71" s="409"/>
      <c r="O71" s="409"/>
      <c r="P71" s="409"/>
      <c r="Q71" s="409"/>
      <c r="R71" s="409" t="s">
        <v>621</v>
      </c>
      <c r="S71" s="409" t="s">
        <v>5986</v>
      </c>
      <c r="T71" s="409"/>
      <c r="U71" s="409"/>
      <c r="V71" s="409"/>
      <c r="W71" s="409"/>
      <c r="X71" s="409"/>
      <c r="Y71" s="409"/>
      <c r="Z71" s="409"/>
      <c r="AA71" s="409"/>
      <c r="AB71" s="409"/>
      <c r="AC71" s="409"/>
      <c r="AD71" s="409"/>
    </row>
    <row r="72" spans="1:30" s="149" customFormat="1" ht="57">
      <c r="A72" s="409" t="s">
        <v>5977</v>
      </c>
      <c r="B72" s="410" t="s">
        <v>6001</v>
      </c>
      <c r="C72" s="409" t="s">
        <v>6594</v>
      </c>
      <c r="D72" s="409" t="s">
        <v>6595</v>
      </c>
      <c r="E72" s="409" t="s">
        <v>6596</v>
      </c>
      <c r="F72" s="409" t="s">
        <v>6597</v>
      </c>
      <c r="G72" s="409" t="s">
        <v>6598</v>
      </c>
      <c r="H72" s="409" t="s">
        <v>6599</v>
      </c>
      <c r="I72" s="409" t="s">
        <v>6600</v>
      </c>
      <c r="J72" s="409" t="s">
        <v>6601</v>
      </c>
      <c r="K72" s="411" t="s">
        <v>6602</v>
      </c>
      <c r="L72" s="409" t="s">
        <v>503</v>
      </c>
      <c r="M72" s="409"/>
      <c r="N72" s="409"/>
      <c r="O72" s="409"/>
      <c r="P72" s="409"/>
      <c r="Q72" s="409"/>
      <c r="R72" s="409"/>
      <c r="S72" s="409" t="s">
        <v>6045</v>
      </c>
      <c r="T72" s="409"/>
      <c r="U72" s="409"/>
      <c r="V72" s="409"/>
      <c r="W72" s="409"/>
      <c r="X72" s="409"/>
      <c r="Y72" s="409"/>
      <c r="Z72" s="409"/>
      <c r="AA72" s="409"/>
      <c r="AB72" s="409"/>
      <c r="AC72" s="409"/>
      <c r="AD72" s="409"/>
    </row>
    <row r="73" spans="1:30" s="149" customFormat="1" ht="199.5">
      <c r="A73" s="409" t="s">
        <v>5977</v>
      </c>
      <c r="B73" s="410" t="s">
        <v>6001</v>
      </c>
      <c r="C73" s="409" t="s">
        <v>6603</v>
      </c>
      <c r="D73" s="409" t="s">
        <v>6604</v>
      </c>
      <c r="E73" s="409" t="s">
        <v>6605</v>
      </c>
      <c r="F73" s="409" t="s">
        <v>6606</v>
      </c>
      <c r="G73" s="409" t="s">
        <v>6607</v>
      </c>
      <c r="H73" s="409" t="s">
        <v>6608</v>
      </c>
      <c r="I73" s="409" t="s">
        <v>6609</v>
      </c>
      <c r="J73" s="409" t="s">
        <v>6610</v>
      </c>
      <c r="K73" s="411" t="s">
        <v>6611</v>
      </c>
      <c r="L73" s="411" t="s">
        <v>6612</v>
      </c>
      <c r="M73" s="411" t="s">
        <v>1653</v>
      </c>
      <c r="N73" s="409" t="s">
        <v>487</v>
      </c>
      <c r="O73" s="409" t="s">
        <v>487</v>
      </c>
      <c r="P73" s="409"/>
      <c r="Q73" s="409"/>
      <c r="R73" s="409" t="s">
        <v>489</v>
      </c>
      <c r="S73" s="409" t="s">
        <v>780</v>
      </c>
      <c r="T73" s="409" t="s">
        <v>5031</v>
      </c>
      <c r="U73" s="411" t="s">
        <v>487</v>
      </c>
      <c r="V73" s="411" t="s">
        <v>6613</v>
      </c>
      <c r="W73" s="411" t="s">
        <v>487</v>
      </c>
      <c r="X73" s="411" t="s">
        <v>6614</v>
      </c>
      <c r="Y73" s="411" t="s">
        <v>487</v>
      </c>
      <c r="Z73" s="411" t="s">
        <v>6615</v>
      </c>
      <c r="AA73" s="409" t="s">
        <v>487</v>
      </c>
      <c r="AB73" s="411" t="s">
        <v>6616</v>
      </c>
      <c r="AC73" s="409" t="s">
        <v>487</v>
      </c>
      <c r="AD73" s="411" t="s">
        <v>6617</v>
      </c>
    </row>
    <row r="74" spans="1:30" s="149" customFormat="1" ht="17.25" customHeight="1">
      <c r="A74" s="409" t="s">
        <v>5977</v>
      </c>
      <c r="B74" s="410" t="s">
        <v>6001</v>
      </c>
      <c r="C74" s="409" t="s">
        <v>6618</v>
      </c>
      <c r="D74" s="409" t="s">
        <v>6619</v>
      </c>
      <c r="E74" s="409" t="s">
        <v>6620</v>
      </c>
      <c r="F74" s="409" t="s">
        <v>6621</v>
      </c>
      <c r="G74" s="409" t="s">
        <v>6622</v>
      </c>
      <c r="H74" s="409" t="s">
        <v>6623</v>
      </c>
      <c r="I74" s="409" t="s">
        <v>6624</v>
      </c>
      <c r="J74" s="409" t="s">
        <v>6625</v>
      </c>
      <c r="K74" s="411" t="s">
        <v>6626</v>
      </c>
      <c r="L74" s="409" t="s">
        <v>6627</v>
      </c>
      <c r="M74" s="409"/>
      <c r="N74" s="409"/>
      <c r="O74" s="409"/>
      <c r="P74" s="409"/>
      <c r="Q74" s="409"/>
      <c r="R74" s="409"/>
      <c r="S74" s="409" t="s">
        <v>6020</v>
      </c>
      <c r="T74" s="409"/>
      <c r="U74" s="409"/>
      <c r="V74" s="409"/>
      <c r="W74" s="409"/>
      <c r="X74" s="409"/>
      <c r="Y74" s="409"/>
      <c r="Z74" s="409"/>
      <c r="AA74" s="409"/>
      <c r="AB74" s="409"/>
      <c r="AC74" s="409"/>
      <c r="AD74" s="409"/>
    </row>
    <row r="75" spans="1:30" s="149" customFormat="1" ht="71.25">
      <c r="A75" s="409" t="s">
        <v>5977</v>
      </c>
      <c r="B75" s="410" t="s">
        <v>6001</v>
      </c>
      <c r="C75" s="409" t="s">
        <v>6628</v>
      </c>
      <c r="D75" s="409" t="s">
        <v>6629</v>
      </c>
      <c r="E75" s="409" t="s">
        <v>6141</v>
      </c>
      <c r="F75" s="409" t="s">
        <v>6630</v>
      </c>
      <c r="G75" s="409" t="s">
        <v>6631</v>
      </c>
      <c r="H75" s="409" t="s">
        <v>6632</v>
      </c>
      <c r="I75" s="409" t="s">
        <v>6633</v>
      </c>
      <c r="J75" s="409" t="s">
        <v>6634</v>
      </c>
      <c r="K75" s="411" t="s">
        <v>6635</v>
      </c>
      <c r="L75" s="411" t="s">
        <v>6636</v>
      </c>
      <c r="M75" s="411" t="s">
        <v>6637</v>
      </c>
      <c r="N75" s="409"/>
      <c r="O75" s="409"/>
      <c r="P75" s="409"/>
      <c r="Q75" s="409"/>
      <c r="R75" s="409" t="s">
        <v>631</v>
      </c>
      <c r="S75" s="409" t="s">
        <v>1475</v>
      </c>
      <c r="T75" s="409"/>
      <c r="U75" s="409"/>
      <c r="V75" s="409"/>
      <c r="W75" s="409"/>
      <c r="X75" s="409"/>
      <c r="Y75" s="409"/>
      <c r="Z75" s="409"/>
      <c r="AA75" s="409"/>
      <c r="AB75" s="409"/>
      <c r="AC75" s="409"/>
      <c r="AD75" s="409"/>
    </row>
    <row r="76" spans="1:30" s="149" customFormat="1" ht="71.25">
      <c r="A76" s="409" t="s">
        <v>5977</v>
      </c>
      <c r="B76" s="410" t="s">
        <v>6001</v>
      </c>
      <c r="C76" s="409" t="s">
        <v>6638</v>
      </c>
      <c r="D76" s="409" t="s">
        <v>6639</v>
      </c>
      <c r="E76" s="409" t="s">
        <v>6066</v>
      </c>
      <c r="F76" s="409" t="s">
        <v>6640</v>
      </c>
      <c r="G76" s="409" t="s">
        <v>6641</v>
      </c>
      <c r="H76" s="409" t="s">
        <v>6642</v>
      </c>
      <c r="I76" s="411" t="s">
        <v>6643</v>
      </c>
      <c r="J76" s="409" t="s">
        <v>6644</v>
      </c>
      <c r="K76" s="411" t="s">
        <v>6645</v>
      </c>
      <c r="L76" s="411" t="s">
        <v>6646</v>
      </c>
      <c r="M76" s="411" t="s">
        <v>6647</v>
      </c>
      <c r="N76" s="409" t="s">
        <v>487</v>
      </c>
      <c r="O76" s="409" t="s">
        <v>487</v>
      </c>
      <c r="P76" s="409" t="s">
        <v>487</v>
      </c>
      <c r="Q76" s="409" t="s">
        <v>487</v>
      </c>
      <c r="R76" s="409" t="s">
        <v>489</v>
      </c>
      <c r="S76" s="409" t="s">
        <v>490</v>
      </c>
      <c r="T76" s="409" t="s">
        <v>1175</v>
      </c>
      <c r="U76" s="409" t="s">
        <v>487</v>
      </c>
      <c r="V76" s="411" t="s">
        <v>6648</v>
      </c>
      <c r="W76" s="409" t="s">
        <v>487</v>
      </c>
      <c r="X76" s="411" t="s">
        <v>6648</v>
      </c>
      <c r="Y76" s="409" t="s">
        <v>487</v>
      </c>
      <c r="Z76" s="411" t="s">
        <v>6648</v>
      </c>
      <c r="AA76" s="409" t="s">
        <v>487</v>
      </c>
      <c r="AB76" s="411" t="s">
        <v>6649</v>
      </c>
      <c r="AC76" s="409" t="s">
        <v>487</v>
      </c>
      <c r="AD76" s="411" t="s">
        <v>6650</v>
      </c>
    </row>
    <row r="77" spans="1:30" s="149" customFormat="1" ht="409.5">
      <c r="A77" s="409" t="s">
        <v>5977</v>
      </c>
      <c r="B77" s="410" t="s">
        <v>6001</v>
      </c>
      <c r="C77" s="409" t="s">
        <v>6651</v>
      </c>
      <c r="D77" s="409" t="s">
        <v>6652</v>
      </c>
      <c r="E77" s="409" t="s">
        <v>6653</v>
      </c>
      <c r="F77" s="409" t="s">
        <v>6654</v>
      </c>
      <c r="G77" s="409" t="s">
        <v>6655</v>
      </c>
      <c r="H77" s="409" t="s">
        <v>6656</v>
      </c>
      <c r="I77" s="409" t="s">
        <v>6657</v>
      </c>
      <c r="J77" s="409" t="s">
        <v>6658</v>
      </c>
      <c r="K77" s="411" t="s">
        <v>6659</v>
      </c>
      <c r="L77" s="411" t="s">
        <v>6660</v>
      </c>
      <c r="M77" s="411" t="s">
        <v>6661</v>
      </c>
      <c r="N77" s="409" t="s">
        <v>487</v>
      </c>
      <c r="O77" s="409" t="s">
        <v>487</v>
      </c>
      <c r="P77" s="409"/>
      <c r="Q77" s="409"/>
      <c r="R77" s="409" t="s">
        <v>631</v>
      </c>
      <c r="S77" s="409" t="s">
        <v>490</v>
      </c>
      <c r="T77" s="411" t="s">
        <v>2364</v>
      </c>
      <c r="U77" s="409"/>
      <c r="V77" s="409"/>
      <c r="W77" s="409"/>
      <c r="X77" s="411"/>
      <c r="Y77" s="409"/>
      <c r="Z77" s="411" t="s">
        <v>6662</v>
      </c>
      <c r="AA77" s="409"/>
      <c r="AB77" s="411" t="s">
        <v>6663</v>
      </c>
      <c r="AC77" s="409" t="s">
        <v>487</v>
      </c>
      <c r="AD77" s="411" t="s">
        <v>6664</v>
      </c>
    </row>
    <row r="78" spans="1:30" s="149" customFormat="1" ht="17.25" customHeight="1">
      <c r="A78" s="409" t="s">
        <v>5977</v>
      </c>
      <c r="B78" s="410" t="s">
        <v>6001</v>
      </c>
      <c r="C78" s="409" t="s">
        <v>6665</v>
      </c>
      <c r="D78" s="409" t="s">
        <v>6666</v>
      </c>
      <c r="E78" s="409" t="s">
        <v>6378</v>
      </c>
      <c r="F78" s="409" t="s">
        <v>6667</v>
      </c>
      <c r="G78" s="409" t="s">
        <v>6668</v>
      </c>
      <c r="H78" s="409" t="s">
        <v>6669</v>
      </c>
      <c r="I78" s="409" t="s">
        <v>6670</v>
      </c>
      <c r="J78" s="409" t="s">
        <v>6671</v>
      </c>
      <c r="K78" s="411" t="s">
        <v>6672</v>
      </c>
      <c r="L78" s="409" t="s">
        <v>802</v>
      </c>
      <c r="M78" s="409"/>
      <c r="N78" s="409"/>
      <c r="O78" s="409"/>
      <c r="P78" s="409"/>
      <c r="Q78" s="409"/>
      <c r="R78" s="409"/>
      <c r="S78" s="409" t="s">
        <v>6045</v>
      </c>
      <c r="T78" s="409"/>
      <c r="U78" s="409"/>
      <c r="V78" s="409"/>
      <c r="W78" s="409"/>
      <c r="X78" s="409"/>
      <c r="Y78" s="409"/>
      <c r="Z78" s="409"/>
      <c r="AA78" s="409"/>
      <c r="AB78" s="409"/>
      <c r="AC78" s="409"/>
      <c r="AD78" s="409"/>
    </row>
    <row r="79" spans="1:30" s="149" customFormat="1" ht="17.25" customHeight="1">
      <c r="A79" s="409" t="s">
        <v>5977</v>
      </c>
      <c r="B79" s="410" t="s">
        <v>6001</v>
      </c>
      <c r="C79" s="409" t="s">
        <v>6673</v>
      </c>
      <c r="D79" s="409" t="s">
        <v>6674</v>
      </c>
      <c r="E79" s="409" t="s">
        <v>6675</v>
      </c>
      <c r="F79" s="409" t="s">
        <v>6676</v>
      </c>
      <c r="G79" s="409" t="s">
        <v>6677</v>
      </c>
      <c r="H79" s="409" t="s">
        <v>6678</v>
      </c>
      <c r="I79" s="409" t="s">
        <v>6679</v>
      </c>
      <c r="J79" s="409" t="s">
        <v>6680</v>
      </c>
      <c r="K79" s="411" t="s">
        <v>6266</v>
      </c>
      <c r="L79" s="409"/>
      <c r="M79" s="409"/>
      <c r="N79" s="409"/>
      <c r="O79" s="409"/>
      <c r="P79" s="409"/>
      <c r="Q79" s="409"/>
      <c r="R79" s="409"/>
      <c r="S79" s="409" t="s">
        <v>6045</v>
      </c>
      <c r="T79" s="409"/>
      <c r="U79" s="409"/>
      <c r="V79" s="409"/>
      <c r="W79" s="409"/>
      <c r="X79" s="409"/>
      <c r="Y79" s="409"/>
      <c r="Z79" s="409"/>
      <c r="AA79" s="409"/>
      <c r="AB79" s="409"/>
      <c r="AC79" s="409"/>
      <c r="AD79" s="409"/>
    </row>
    <row r="80" spans="1:30" s="149" customFormat="1" ht="71.25">
      <c r="A80" s="409" t="s">
        <v>5977</v>
      </c>
      <c r="B80" s="410" t="s">
        <v>6001</v>
      </c>
      <c r="C80" s="409" t="s">
        <v>6681</v>
      </c>
      <c r="D80" s="338" t="s">
        <v>6682</v>
      </c>
      <c r="E80" s="409" t="s">
        <v>6166</v>
      </c>
      <c r="F80" s="409" t="s">
        <v>6683</v>
      </c>
      <c r="G80" s="338" t="s">
        <v>6684</v>
      </c>
      <c r="H80" s="409" t="s">
        <v>6685</v>
      </c>
      <c r="I80" s="409" t="s">
        <v>6686</v>
      </c>
      <c r="J80" s="409" t="s">
        <v>6687</v>
      </c>
      <c r="K80" s="411" t="s">
        <v>6688</v>
      </c>
      <c r="L80" s="411" t="s">
        <v>6689</v>
      </c>
      <c r="M80" s="411" t="s">
        <v>6690</v>
      </c>
      <c r="N80" s="409"/>
      <c r="O80" s="409"/>
      <c r="P80" s="409"/>
      <c r="Q80" s="409"/>
      <c r="R80" s="409" t="s">
        <v>631</v>
      </c>
      <c r="S80" s="409" t="s">
        <v>1475</v>
      </c>
      <c r="T80" s="409"/>
      <c r="U80" s="409"/>
      <c r="V80" s="411" t="s">
        <v>6691</v>
      </c>
      <c r="W80" s="409"/>
      <c r="X80" s="409"/>
      <c r="Y80" s="409"/>
      <c r="Z80" s="409"/>
      <c r="AA80" s="338" t="s">
        <v>487</v>
      </c>
      <c r="AB80" s="339" t="s">
        <v>6692</v>
      </c>
      <c r="AC80" s="338" t="s">
        <v>487</v>
      </c>
      <c r="AD80" s="339" t="s">
        <v>6692</v>
      </c>
    </row>
    <row r="81" spans="1:30" s="149" customFormat="1" ht="57">
      <c r="A81" s="409" t="s">
        <v>5977</v>
      </c>
      <c r="B81" s="410" t="s">
        <v>6001</v>
      </c>
      <c r="C81" s="409" t="s">
        <v>6693</v>
      </c>
      <c r="D81" s="411" t="s">
        <v>6694</v>
      </c>
      <c r="E81" s="409" t="s">
        <v>6695</v>
      </c>
      <c r="F81" s="409" t="s">
        <v>6696</v>
      </c>
      <c r="G81" s="409" t="s">
        <v>6697</v>
      </c>
      <c r="H81" s="409" t="s">
        <v>6698</v>
      </c>
      <c r="I81" s="409" t="s">
        <v>6699</v>
      </c>
      <c r="J81" s="409" t="s">
        <v>6700</v>
      </c>
      <c r="K81" s="411" t="s">
        <v>6701</v>
      </c>
      <c r="L81" s="411" t="s">
        <v>6702</v>
      </c>
      <c r="M81" s="411" t="s">
        <v>1040</v>
      </c>
      <c r="N81" s="409"/>
      <c r="O81" s="409"/>
      <c r="P81" s="409"/>
      <c r="Q81" s="409"/>
      <c r="R81" s="409" t="s">
        <v>631</v>
      </c>
      <c r="S81" s="409" t="s">
        <v>387</v>
      </c>
      <c r="T81" s="409"/>
      <c r="U81" s="409" t="s">
        <v>487</v>
      </c>
      <c r="V81" s="411" t="s">
        <v>6703</v>
      </c>
      <c r="W81" s="409"/>
      <c r="X81" s="409"/>
      <c r="Y81" s="409" t="s">
        <v>487</v>
      </c>
      <c r="Z81" s="411" t="s">
        <v>6703</v>
      </c>
      <c r="AA81" s="409" t="s">
        <v>487</v>
      </c>
      <c r="AB81" s="411" t="s">
        <v>6703</v>
      </c>
      <c r="AC81" s="409"/>
      <c r="AD81" s="409"/>
    </row>
    <row r="82" spans="1:30" s="149" customFormat="1" ht="17.25" customHeight="1">
      <c r="A82" s="409" t="s">
        <v>5977</v>
      </c>
      <c r="B82" s="410" t="s">
        <v>6001</v>
      </c>
      <c r="C82" s="409" t="s">
        <v>6704</v>
      </c>
      <c r="D82" s="409" t="s">
        <v>6705</v>
      </c>
      <c r="E82" s="409" t="s">
        <v>6706</v>
      </c>
      <c r="F82" s="409" t="s">
        <v>6707</v>
      </c>
      <c r="G82" s="409" t="s">
        <v>6708</v>
      </c>
      <c r="H82" s="409" t="s">
        <v>6709</v>
      </c>
      <c r="I82" s="409" t="s">
        <v>6710</v>
      </c>
      <c r="J82" s="409" t="s">
        <v>6711</v>
      </c>
      <c r="K82" s="411" t="s">
        <v>2860</v>
      </c>
      <c r="L82" s="409" t="s">
        <v>6712</v>
      </c>
      <c r="M82" s="409"/>
      <c r="N82" s="409"/>
      <c r="O82" s="409"/>
      <c r="P82" s="409"/>
      <c r="Q82" s="409"/>
      <c r="R82" s="409" t="s">
        <v>631</v>
      </c>
      <c r="S82" s="409" t="s">
        <v>2246</v>
      </c>
      <c r="T82" s="409"/>
      <c r="U82" s="409"/>
      <c r="V82" s="409"/>
      <c r="W82" s="409"/>
      <c r="X82" s="409"/>
      <c r="Y82" s="409"/>
      <c r="Z82" s="409"/>
      <c r="AA82" s="409"/>
      <c r="AB82" s="409"/>
      <c r="AC82" s="409" t="s">
        <v>487</v>
      </c>
      <c r="AD82" s="409"/>
    </row>
    <row r="83" spans="1:30" s="149" customFormat="1" ht="99.75">
      <c r="A83" s="409" t="s">
        <v>5977</v>
      </c>
      <c r="B83" s="410" t="s">
        <v>6001</v>
      </c>
      <c r="C83" s="409" t="s">
        <v>6713</v>
      </c>
      <c r="D83" s="409" t="s">
        <v>6714</v>
      </c>
      <c r="E83" s="409" t="s">
        <v>6715</v>
      </c>
      <c r="F83" s="409" t="s">
        <v>6716</v>
      </c>
      <c r="G83" s="409" t="s">
        <v>6717</v>
      </c>
      <c r="H83" s="409" t="s">
        <v>6718</v>
      </c>
      <c r="I83" s="409" t="s">
        <v>6719</v>
      </c>
      <c r="J83" s="409" t="s">
        <v>6720</v>
      </c>
      <c r="K83" s="411" t="s">
        <v>6721</v>
      </c>
      <c r="L83" s="411" t="s">
        <v>6722</v>
      </c>
      <c r="M83" s="411" t="s">
        <v>4144</v>
      </c>
      <c r="N83" s="409" t="s">
        <v>487</v>
      </c>
      <c r="O83" s="409"/>
      <c r="P83" s="409"/>
      <c r="Q83" s="409"/>
      <c r="R83" s="409" t="s">
        <v>489</v>
      </c>
      <c r="S83" s="409" t="s">
        <v>490</v>
      </c>
      <c r="T83" s="409" t="s">
        <v>491</v>
      </c>
      <c r="U83" s="409" t="s">
        <v>487</v>
      </c>
      <c r="V83" s="411" t="s">
        <v>6723</v>
      </c>
      <c r="W83" s="409"/>
      <c r="X83" s="411"/>
      <c r="Y83" s="409" t="s">
        <v>487</v>
      </c>
      <c r="Z83" s="411" t="s">
        <v>6723</v>
      </c>
      <c r="AA83" s="409" t="s">
        <v>487</v>
      </c>
      <c r="AB83" s="411" t="s">
        <v>6724</v>
      </c>
      <c r="AC83" s="409" t="s">
        <v>487</v>
      </c>
      <c r="AD83" s="411"/>
    </row>
    <row r="84" spans="1:30" s="149" customFormat="1" ht="123.75" customHeight="1">
      <c r="A84" s="409" t="s">
        <v>5977</v>
      </c>
      <c r="B84" s="410" t="s">
        <v>6001</v>
      </c>
      <c r="C84" s="409" t="s">
        <v>6725</v>
      </c>
      <c r="D84" s="411" t="s">
        <v>6726</v>
      </c>
      <c r="E84" s="409" t="s">
        <v>6727</v>
      </c>
      <c r="F84" s="409" t="s">
        <v>6728</v>
      </c>
      <c r="G84" s="409" t="s">
        <v>6729</v>
      </c>
      <c r="H84" s="409" t="s">
        <v>6730</v>
      </c>
      <c r="I84" s="409" t="s">
        <v>6731</v>
      </c>
      <c r="J84" s="409" t="s">
        <v>6732</v>
      </c>
      <c r="K84" s="411" t="s">
        <v>6733</v>
      </c>
      <c r="L84" s="411" t="s">
        <v>6734</v>
      </c>
      <c r="M84" s="411"/>
      <c r="N84" s="409" t="s">
        <v>487</v>
      </c>
      <c r="O84" s="409" t="s">
        <v>487</v>
      </c>
      <c r="P84" s="409" t="s">
        <v>487</v>
      </c>
      <c r="Q84" s="409" t="s">
        <v>487</v>
      </c>
      <c r="R84" s="409" t="s">
        <v>489</v>
      </c>
      <c r="S84" s="409" t="s">
        <v>490</v>
      </c>
      <c r="T84" s="409" t="s">
        <v>491</v>
      </c>
      <c r="U84" s="409" t="s">
        <v>487</v>
      </c>
      <c r="V84" s="409" t="s">
        <v>6735</v>
      </c>
      <c r="W84" s="409" t="s">
        <v>487</v>
      </c>
      <c r="X84" s="409" t="s">
        <v>6736</v>
      </c>
      <c r="Y84" s="409" t="s">
        <v>487</v>
      </c>
      <c r="Z84" s="409" t="s">
        <v>6737</v>
      </c>
      <c r="AA84" s="409" t="s">
        <v>487</v>
      </c>
      <c r="AB84" s="409" t="s">
        <v>6738</v>
      </c>
      <c r="AC84" s="409" t="s">
        <v>487</v>
      </c>
      <c r="AD84" s="411" t="s">
        <v>6739</v>
      </c>
    </row>
    <row r="85" spans="1:30" s="149" customFormat="1" ht="17.25" customHeight="1">
      <c r="A85" s="409" t="s">
        <v>5977</v>
      </c>
      <c r="B85" s="410" t="s">
        <v>6001</v>
      </c>
      <c r="C85" s="409" t="s">
        <v>6740</v>
      </c>
      <c r="D85" s="409" t="s">
        <v>6741</v>
      </c>
      <c r="E85" s="409" t="s">
        <v>6378</v>
      </c>
      <c r="F85" s="409" t="s">
        <v>6742</v>
      </c>
      <c r="G85" s="409" t="s">
        <v>6743</v>
      </c>
      <c r="H85" s="409" t="s">
        <v>6744</v>
      </c>
      <c r="I85" s="409" t="s">
        <v>6745</v>
      </c>
      <c r="J85" s="409" t="s">
        <v>6746</v>
      </c>
      <c r="K85" s="411" t="s">
        <v>2860</v>
      </c>
      <c r="L85" s="409" t="s">
        <v>802</v>
      </c>
      <c r="M85" s="409"/>
      <c r="N85" s="409"/>
      <c r="O85" s="409"/>
      <c r="P85" s="409"/>
      <c r="Q85" s="409"/>
      <c r="R85" s="409"/>
      <c r="S85" s="409" t="s">
        <v>6020</v>
      </c>
      <c r="T85" s="409"/>
      <c r="U85" s="409"/>
      <c r="V85" s="409"/>
      <c r="W85" s="409"/>
      <c r="X85" s="409"/>
      <c r="Y85" s="409"/>
      <c r="Z85" s="409"/>
      <c r="AA85" s="409"/>
      <c r="AB85" s="409"/>
      <c r="AC85" s="409"/>
      <c r="AD85" s="409"/>
    </row>
    <row r="86" spans="1:30" s="149" customFormat="1" ht="17.25" customHeight="1">
      <c r="A86" s="409" t="s">
        <v>5977</v>
      </c>
      <c r="B86" s="410" t="s">
        <v>6001</v>
      </c>
      <c r="C86" s="409" t="s">
        <v>6747</v>
      </c>
      <c r="D86" s="409" t="s">
        <v>6748</v>
      </c>
      <c r="E86" s="409" t="s">
        <v>6306</v>
      </c>
      <c r="F86" s="409" t="s">
        <v>6749</v>
      </c>
      <c r="G86" s="409" t="s">
        <v>6750</v>
      </c>
      <c r="H86" s="409" t="s">
        <v>6751</v>
      </c>
      <c r="I86" s="409" t="s">
        <v>6752</v>
      </c>
      <c r="J86" s="409" t="s">
        <v>6753</v>
      </c>
      <c r="K86" s="411" t="s">
        <v>6754</v>
      </c>
      <c r="L86" s="409" t="s">
        <v>3010</v>
      </c>
      <c r="M86" s="409"/>
      <c r="N86" s="409"/>
      <c r="O86" s="409"/>
      <c r="P86" s="409"/>
      <c r="Q86" s="409"/>
      <c r="R86" s="409"/>
      <c r="S86" s="409" t="s">
        <v>6045</v>
      </c>
      <c r="T86" s="409"/>
      <c r="U86" s="409"/>
      <c r="V86" s="409"/>
      <c r="W86" s="409"/>
      <c r="X86" s="409"/>
      <c r="Y86" s="409"/>
      <c r="Z86" s="409"/>
      <c r="AA86" s="409"/>
      <c r="AB86" s="409"/>
      <c r="AC86" s="409"/>
      <c r="AD86" s="409"/>
    </row>
    <row r="87" spans="1:30" s="149" customFormat="1" ht="17.25" customHeight="1">
      <c r="A87" s="409" t="s">
        <v>5977</v>
      </c>
      <c r="B87" s="410" t="s">
        <v>6001</v>
      </c>
      <c r="C87" s="409" t="s">
        <v>6755</v>
      </c>
      <c r="D87" s="409" t="s">
        <v>6756</v>
      </c>
      <c r="E87" s="409" t="s">
        <v>6757</v>
      </c>
      <c r="F87" s="409" t="s">
        <v>6758</v>
      </c>
      <c r="G87" s="409" t="s">
        <v>6759</v>
      </c>
      <c r="H87" s="409" t="s">
        <v>6760</v>
      </c>
      <c r="I87" s="409" t="s">
        <v>6761</v>
      </c>
      <c r="J87" s="409" t="s">
        <v>6762</v>
      </c>
      <c r="K87" s="411" t="s">
        <v>2860</v>
      </c>
      <c r="L87" s="409" t="s">
        <v>3010</v>
      </c>
      <c r="M87" s="409"/>
      <c r="N87" s="409"/>
      <c r="O87" s="409"/>
      <c r="P87" s="409"/>
      <c r="Q87" s="409"/>
      <c r="R87" s="409"/>
      <c r="S87" s="409" t="s">
        <v>6020</v>
      </c>
      <c r="T87" s="409"/>
      <c r="U87" s="409"/>
      <c r="V87" s="409"/>
      <c r="W87" s="409"/>
      <c r="X87" s="409"/>
      <c r="Y87" s="409"/>
      <c r="Z87" s="409"/>
      <c r="AA87" s="409"/>
      <c r="AB87" s="409"/>
      <c r="AC87" s="409"/>
      <c r="AD87" s="409"/>
    </row>
    <row r="88" spans="1:30" s="149" customFormat="1" ht="17.25" customHeight="1">
      <c r="A88" s="409" t="s">
        <v>5977</v>
      </c>
      <c r="B88" s="410" t="s">
        <v>6001</v>
      </c>
      <c r="C88" s="409" t="s">
        <v>6763</v>
      </c>
      <c r="D88" s="409" t="s">
        <v>6764</v>
      </c>
      <c r="E88" s="409" t="s">
        <v>6757</v>
      </c>
      <c r="F88" s="409" t="s">
        <v>6765</v>
      </c>
      <c r="G88" s="409" t="s">
        <v>6766</v>
      </c>
      <c r="H88" s="409" t="s">
        <v>6767</v>
      </c>
      <c r="I88" s="409" t="s">
        <v>6768</v>
      </c>
      <c r="J88" s="409" t="s">
        <v>6769</v>
      </c>
      <c r="K88" s="411" t="s">
        <v>2860</v>
      </c>
      <c r="L88" s="409" t="s">
        <v>3010</v>
      </c>
      <c r="M88" s="409"/>
      <c r="N88" s="409"/>
      <c r="O88" s="409"/>
      <c r="P88" s="409"/>
      <c r="Q88" s="409"/>
      <c r="R88" s="409"/>
      <c r="S88" s="409" t="s">
        <v>6020</v>
      </c>
      <c r="T88" s="409"/>
      <c r="U88" s="409"/>
      <c r="V88" s="409"/>
      <c r="W88" s="409"/>
      <c r="X88" s="409"/>
      <c r="Y88" s="409"/>
      <c r="Z88" s="409"/>
      <c r="AA88" s="409"/>
      <c r="AB88" s="409"/>
      <c r="AC88" s="409"/>
      <c r="AD88" s="409"/>
    </row>
    <row r="89" spans="1:30" s="149" customFormat="1" ht="17.25" customHeight="1">
      <c r="A89" s="409" t="s">
        <v>5977</v>
      </c>
      <c r="B89" s="410" t="s">
        <v>6001</v>
      </c>
      <c r="C89" s="409" t="s">
        <v>6770</v>
      </c>
      <c r="D89" s="409" t="s">
        <v>6771</v>
      </c>
      <c r="E89" s="409" t="s">
        <v>6772</v>
      </c>
      <c r="F89" s="409" t="s">
        <v>6773</v>
      </c>
      <c r="G89" s="409" t="s">
        <v>6774</v>
      </c>
      <c r="H89" s="409" t="s">
        <v>6775</v>
      </c>
      <c r="I89" s="409" t="s">
        <v>6776</v>
      </c>
      <c r="J89" s="409" t="s">
        <v>6777</v>
      </c>
      <c r="K89" s="411" t="s">
        <v>6778</v>
      </c>
      <c r="L89" s="409"/>
      <c r="M89" s="409"/>
      <c r="N89" s="409"/>
      <c r="O89" s="409"/>
      <c r="P89" s="409"/>
      <c r="Q89" s="409"/>
      <c r="R89" s="409" t="s">
        <v>621</v>
      </c>
      <c r="S89" s="409" t="s">
        <v>2605</v>
      </c>
      <c r="T89" s="409"/>
      <c r="U89" s="409" t="s">
        <v>487</v>
      </c>
      <c r="V89" s="409" t="s">
        <v>6779</v>
      </c>
      <c r="W89" s="409" t="s">
        <v>487</v>
      </c>
      <c r="X89" s="409" t="s">
        <v>6779</v>
      </c>
      <c r="Y89" s="409" t="s">
        <v>487</v>
      </c>
      <c r="Z89" s="409" t="s">
        <v>6779</v>
      </c>
      <c r="AA89" s="409"/>
      <c r="AB89" s="409"/>
      <c r="AC89" s="409"/>
      <c r="AD89" s="409"/>
    </row>
    <row r="90" spans="1:30" s="149" customFormat="1" ht="17.25" customHeight="1">
      <c r="A90" s="409" t="s">
        <v>5977</v>
      </c>
      <c r="B90" s="410" t="s">
        <v>6001</v>
      </c>
      <c r="C90" s="409" t="s">
        <v>6780</v>
      </c>
      <c r="D90" s="409" t="s">
        <v>6781</v>
      </c>
      <c r="E90" s="409" t="s">
        <v>6782</v>
      </c>
      <c r="F90" s="409" t="s">
        <v>6783</v>
      </c>
      <c r="G90" s="409" t="s">
        <v>6784</v>
      </c>
      <c r="H90" s="409" t="s">
        <v>6785</v>
      </c>
      <c r="I90" s="409" t="s">
        <v>6761</v>
      </c>
      <c r="J90" s="409" t="s">
        <v>6786</v>
      </c>
      <c r="K90" s="411" t="s">
        <v>6787</v>
      </c>
      <c r="L90" s="409"/>
      <c r="M90" s="409"/>
      <c r="N90" s="409"/>
      <c r="O90" s="409"/>
      <c r="P90" s="409"/>
      <c r="Q90" s="409"/>
      <c r="R90" s="409"/>
      <c r="S90" s="409" t="s">
        <v>6020</v>
      </c>
      <c r="T90" s="409"/>
      <c r="U90" s="409"/>
      <c r="V90" s="409"/>
      <c r="W90" s="409"/>
      <c r="X90" s="409"/>
      <c r="Y90" s="409"/>
      <c r="Z90" s="409"/>
      <c r="AA90" s="409"/>
      <c r="AB90" s="409"/>
      <c r="AC90" s="409"/>
      <c r="AD90" s="409"/>
    </row>
    <row r="91" spans="1:30" s="149" customFormat="1" ht="17.25" customHeight="1">
      <c r="A91" s="409" t="s">
        <v>5977</v>
      </c>
      <c r="B91" s="410" t="s">
        <v>6001</v>
      </c>
      <c r="C91" s="409" t="s">
        <v>6788</v>
      </c>
      <c r="D91" s="409" t="s">
        <v>6789</v>
      </c>
      <c r="E91" s="409" t="s">
        <v>6048</v>
      </c>
      <c r="F91" s="409" t="s">
        <v>6790</v>
      </c>
      <c r="G91" s="409" t="s">
        <v>6791</v>
      </c>
      <c r="H91" s="409" t="s">
        <v>6792</v>
      </c>
      <c r="I91" s="409" t="s">
        <v>6793</v>
      </c>
      <c r="J91" s="409"/>
      <c r="K91" s="411" t="s">
        <v>6794</v>
      </c>
      <c r="L91" s="409"/>
      <c r="M91" s="409"/>
      <c r="N91" s="409"/>
      <c r="O91" s="409"/>
      <c r="P91" s="409"/>
      <c r="Q91" s="409"/>
      <c r="R91" s="409"/>
      <c r="S91" s="409" t="s">
        <v>6020</v>
      </c>
      <c r="T91" s="409"/>
      <c r="U91" s="409"/>
      <c r="V91" s="409"/>
      <c r="W91" s="409"/>
      <c r="X91" s="409"/>
      <c r="Y91" s="409"/>
      <c r="Z91" s="409"/>
      <c r="AA91" s="409"/>
      <c r="AB91" s="409"/>
      <c r="AC91" s="409"/>
      <c r="AD91" s="409"/>
    </row>
    <row r="92" spans="1:30" s="149" customFormat="1" ht="17.25" customHeight="1">
      <c r="A92" s="409" t="s">
        <v>5977</v>
      </c>
      <c r="B92" s="410" t="s">
        <v>6001</v>
      </c>
      <c r="C92" s="409" t="s">
        <v>6795</v>
      </c>
      <c r="D92" s="409" t="s">
        <v>6796</v>
      </c>
      <c r="E92" s="409" t="s">
        <v>6797</v>
      </c>
      <c r="F92" s="409" t="s">
        <v>6798</v>
      </c>
      <c r="G92" s="409" t="s">
        <v>6799</v>
      </c>
      <c r="H92" s="409" t="s">
        <v>6800</v>
      </c>
      <c r="I92" s="409" t="s">
        <v>6801</v>
      </c>
      <c r="J92" s="409" t="s">
        <v>6802</v>
      </c>
      <c r="K92" s="411" t="s">
        <v>6080</v>
      </c>
      <c r="L92" s="409" t="s">
        <v>6702</v>
      </c>
      <c r="M92" s="409"/>
      <c r="N92" s="409"/>
      <c r="O92" s="409"/>
      <c r="P92" s="409"/>
      <c r="Q92" s="409"/>
      <c r="R92" s="409" t="s">
        <v>631</v>
      </c>
      <c r="S92" s="409" t="s">
        <v>2246</v>
      </c>
      <c r="T92" s="409"/>
      <c r="U92" s="409"/>
      <c r="V92" s="409"/>
      <c r="W92" s="409"/>
      <c r="X92" s="409"/>
      <c r="Y92" s="409"/>
      <c r="Z92" s="409"/>
      <c r="AA92" s="409"/>
      <c r="AB92" s="409"/>
      <c r="AC92" s="409"/>
      <c r="AD92" s="409"/>
    </row>
    <row r="93" spans="1:30" s="149" customFormat="1" ht="17.25" customHeight="1">
      <c r="A93" s="409" t="s">
        <v>5977</v>
      </c>
      <c r="B93" s="410" t="s">
        <v>6001</v>
      </c>
      <c r="C93" s="409" t="s">
        <v>6803</v>
      </c>
      <c r="D93" s="409" t="s">
        <v>6804</v>
      </c>
      <c r="E93" s="409" t="s">
        <v>6031</v>
      </c>
      <c r="F93" s="409" t="s">
        <v>6805</v>
      </c>
      <c r="G93" s="409" t="s">
        <v>6806</v>
      </c>
      <c r="H93" s="409" t="s">
        <v>6807</v>
      </c>
      <c r="I93" s="409" t="s">
        <v>6808</v>
      </c>
      <c r="J93" s="409" t="s">
        <v>6802</v>
      </c>
      <c r="K93" s="411" t="s">
        <v>6809</v>
      </c>
      <c r="L93" s="409" t="s">
        <v>6702</v>
      </c>
      <c r="M93" s="409"/>
      <c r="N93" s="409"/>
      <c r="O93" s="409"/>
      <c r="P93" s="409"/>
      <c r="Q93" s="409"/>
      <c r="R93" s="409" t="s">
        <v>631</v>
      </c>
      <c r="S93" s="409" t="s">
        <v>2246</v>
      </c>
      <c r="T93" s="409"/>
      <c r="U93" s="409"/>
      <c r="V93" s="409"/>
      <c r="W93" s="409"/>
      <c r="X93" s="409"/>
      <c r="Y93" s="409"/>
      <c r="Z93" s="409"/>
      <c r="AA93" s="409"/>
      <c r="AB93" s="409"/>
      <c r="AC93" s="409"/>
      <c r="AD93" s="409"/>
    </row>
    <row r="94" spans="1:30" s="149" customFormat="1" ht="17.25" customHeight="1">
      <c r="A94" s="409" t="s">
        <v>5977</v>
      </c>
      <c r="B94" s="410" t="s">
        <v>6001</v>
      </c>
      <c r="C94" s="409" t="s">
        <v>6810</v>
      </c>
      <c r="D94" s="409" t="s">
        <v>6811</v>
      </c>
      <c r="E94" s="409" t="s">
        <v>6812</v>
      </c>
      <c r="F94" s="409" t="s">
        <v>6813</v>
      </c>
      <c r="G94" s="409" t="s">
        <v>6814</v>
      </c>
      <c r="H94" s="409" t="s">
        <v>6815</v>
      </c>
      <c r="I94" s="409" t="s">
        <v>6816</v>
      </c>
      <c r="J94" s="409" t="s">
        <v>6817</v>
      </c>
      <c r="K94" s="411" t="s">
        <v>6818</v>
      </c>
      <c r="L94" s="409" t="s">
        <v>6819</v>
      </c>
      <c r="M94" s="409"/>
      <c r="N94" s="409"/>
      <c r="O94" s="409"/>
      <c r="P94" s="409"/>
      <c r="Q94" s="409"/>
      <c r="R94" s="409" t="s">
        <v>621</v>
      </c>
      <c r="S94" s="409" t="s">
        <v>2605</v>
      </c>
      <c r="T94" s="409"/>
      <c r="U94" s="409" t="s">
        <v>488</v>
      </c>
      <c r="V94" s="409" t="s">
        <v>6820</v>
      </c>
      <c r="W94" s="409"/>
      <c r="X94" s="409"/>
      <c r="Y94" s="409"/>
      <c r="Z94" s="409"/>
      <c r="AA94" s="409"/>
      <c r="AB94" s="409"/>
      <c r="AC94" s="409"/>
      <c r="AD94" s="409"/>
    </row>
    <row r="95" spans="1:30" s="149" customFormat="1" ht="17.25" customHeight="1">
      <c r="A95" s="409" t="s">
        <v>5977</v>
      </c>
      <c r="B95" s="410" t="s">
        <v>6001</v>
      </c>
      <c r="C95" s="409" t="s">
        <v>6821</v>
      </c>
      <c r="D95" s="409" t="s">
        <v>6822</v>
      </c>
      <c r="E95" s="409" t="s">
        <v>6823</v>
      </c>
      <c r="F95" s="409" t="s">
        <v>6824</v>
      </c>
      <c r="G95" s="409" t="s">
        <v>6825</v>
      </c>
      <c r="H95" s="409" t="s">
        <v>6826</v>
      </c>
      <c r="I95" s="409" t="s">
        <v>6827</v>
      </c>
      <c r="J95" s="409" t="s">
        <v>6828</v>
      </c>
      <c r="K95" s="411" t="s">
        <v>2860</v>
      </c>
      <c r="L95" s="409" t="s">
        <v>6211</v>
      </c>
      <c r="M95" s="409"/>
      <c r="N95" s="409"/>
      <c r="O95" s="409"/>
      <c r="P95" s="409"/>
      <c r="Q95" s="409"/>
      <c r="R95" s="409"/>
      <c r="S95" s="409" t="s">
        <v>6020</v>
      </c>
      <c r="T95" s="409"/>
      <c r="U95" s="409"/>
      <c r="V95" s="409"/>
      <c r="W95" s="409"/>
      <c r="X95" s="409"/>
      <c r="Y95" s="409"/>
      <c r="Z95" s="409"/>
      <c r="AA95" s="409"/>
      <c r="AB95" s="409"/>
      <c r="AC95" s="409"/>
      <c r="AD95" s="409"/>
    </row>
    <row r="96" spans="1:30" s="149" customFormat="1" ht="17.25" customHeight="1">
      <c r="A96" s="409" t="s">
        <v>5977</v>
      </c>
      <c r="B96" s="410" t="s">
        <v>6001</v>
      </c>
      <c r="C96" s="409" t="s">
        <v>6829</v>
      </c>
      <c r="D96" s="409" t="s">
        <v>6830</v>
      </c>
      <c r="E96" s="409" t="s">
        <v>6831</v>
      </c>
      <c r="F96" s="409" t="s">
        <v>6832</v>
      </c>
      <c r="G96" s="409" t="s">
        <v>6833</v>
      </c>
      <c r="H96" s="409" t="s">
        <v>6834</v>
      </c>
      <c r="I96" s="409" t="s">
        <v>6835</v>
      </c>
      <c r="J96" s="409" t="s">
        <v>6836</v>
      </c>
      <c r="K96" s="411" t="s">
        <v>2860</v>
      </c>
      <c r="L96" s="409" t="s">
        <v>3010</v>
      </c>
      <c r="M96" s="409"/>
      <c r="N96" s="409"/>
      <c r="O96" s="409"/>
      <c r="P96" s="409"/>
      <c r="Q96" s="409"/>
      <c r="R96" s="409"/>
      <c r="S96" s="409" t="s">
        <v>6020</v>
      </c>
      <c r="T96" s="409"/>
      <c r="U96" s="409"/>
      <c r="V96" s="409"/>
      <c r="W96" s="409"/>
      <c r="X96" s="409"/>
      <c r="Y96" s="409"/>
      <c r="Z96" s="409"/>
      <c r="AA96" s="409"/>
      <c r="AB96" s="409"/>
      <c r="AC96" s="409"/>
      <c r="AD96" s="409"/>
    </row>
    <row r="97" spans="1:30" s="149" customFormat="1" ht="28.5">
      <c r="A97" s="409" t="s">
        <v>5977</v>
      </c>
      <c r="B97" s="410" t="s">
        <v>6001</v>
      </c>
      <c r="C97" s="409" t="s">
        <v>6837</v>
      </c>
      <c r="D97" s="409" t="s">
        <v>6838</v>
      </c>
      <c r="E97" s="409" t="s">
        <v>6839</v>
      </c>
      <c r="F97" s="409" t="s">
        <v>6840</v>
      </c>
      <c r="G97" s="409" t="s">
        <v>6841</v>
      </c>
      <c r="H97" s="409" t="s">
        <v>6842</v>
      </c>
      <c r="I97" s="409" t="s">
        <v>6843</v>
      </c>
      <c r="J97" s="409" t="s">
        <v>6844</v>
      </c>
      <c r="K97" s="411" t="s">
        <v>6275</v>
      </c>
      <c r="L97" s="409" t="s">
        <v>2406</v>
      </c>
      <c r="M97" s="409"/>
      <c r="N97" s="409"/>
      <c r="O97" s="409"/>
      <c r="P97" s="409"/>
      <c r="Q97" s="409"/>
      <c r="R97" s="409"/>
      <c r="S97" s="409" t="s">
        <v>6045</v>
      </c>
      <c r="T97" s="409"/>
      <c r="U97" s="409"/>
      <c r="V97" s="409"/>
      <c r="W97" s="409"/>
      <c r="X97" s="409"/>
      <c r="Y97" s="409"/>
      <c r="Z97" s="409"/>
      <c r="AA97" s="409"/>
      <c r="AB97" s="409"/>
      <c r="AC97" s="409"/>
      <c r="AD97" s="409"/>
    </row>
    <row r="98" spans="1:30" s="149" customFormat="1" ht="17.25" customHeight="1">
      <c r="A98" s="409" t="s">
        <v>5977</v>
      </c>
      <c r="B98" s="410" t="s">
        <v>6001</v>
      </c>
      <c r="C98" s="409" t="s">
        <v>6845</v>
      </c>
      <c r="D98" s="409" t="s">
        <v>6846</v>
      </c>
      <c r="E98" s="409" t="s">
        <v>6031</v>
      </c>
      <c r="F98" s="409" t="s">
        <v>6847</v>
      </c>
      <c r="G98" s="409" t="s">
        <v>6848</v>
      </c>
      <c r="H98" s="409" t="s">
        <v>6849</v>
      </c>
      <c r="I98" s="409" t="s">
        <v>6850</v>
      </c>
      <c r="J98" s="409" t="s">
        <v>6851</v>
      </c>
      <c r="K98" s="411" t="s">
        <v>6852</v>
      </c>
      <c r="L98" s="409" t="s">
        <v>3010</v>
      </c>
      <c r="M98" s="409"/>
      <c r="N98" s="409"/>
      <c r="O98" s="409"/>
      <c r="P98" s="409"/>
      <c r="Q98" s="409"/>
      <c r="R98" s="409"/>
      <c r="S98" s="409" t="s">
        <v>6045</v>
      </c>
      <c r="T98" s="409"/>
      <c r="U98" s="409"/>
      <c r="V98" s="409"/>
      <c r="W98" s="409"/>
      <c r="X98" s="409"/>
      <c r="Y98" s="409"/>
      <c r="Z98" s="409"/>
      <c r="AA98" s="409"/>
      <c r="AB98" s="409"/>
      <c r="AC98" s="409"/>
      <c r="AD98" s="409"/>
    </row>
    <row r="99" spans="1:30" s="149" customFormat="1" ht="17.25" customHeight="1">
      <c r="A99" s="409" t="s">
        <v>5977</v>
      </c>
      <c r="B99" s="410" t="s">
        <v>6001</v>
      </c>
      <c r="C99" s="409" t="s">
        <v>6853</v>
      </c>
      <c r="D99" s="409" t="s">
        <v>6854</v>
      </c>
      <c r="E99" s="409" t="s">
        <v>6855</v>
      </c>
      <c r="F99" s="409" t="s">
        <v>6856</v>
      </c>
      <c r="G99" s="409" t="s">
        <v>6857</v>
      </c>
      <c r="H99" s="409" t="s">
        <v>6858</v>
      </c>
      <c r="I99" s="409" t="s">
        <v>6859</v>
      </c>
      <c r="J99" s="409" t="s">
        <v>6860</v>
      </c>
      <c r="K99" s="411" t="s">
        <v>6861</v>
      </c>
      <c r="L99" s="409"/>
      <c r="M99" s="409"/>
      <c r="N99" s="409"/>
      <c r="O99" s="409"/>
      <c r="P99" s="409"/>
      <c r="Q99" s="409"/>
      <c r="R99" s="409"/>
      <c r="S99" s="409" t="s">
        <v>6045</v>
      </c>
      <c r="T99" s="409"/>
      <c r="U99" s="409"/>
      <c r="V99" s="409"/>
      <c r="W99" s="409"/>
      <c r="X99" s="409"/>
      <c r="Y99" s="409"/>
      <c r="Z99" s="409"/>
      <c r="AA99" s="409"/>
      <c r="AB99" s="409"/>
      <c r="AC99" s="409"/>
      <c r="AD99" s="409"/>
    </row>
    <row r="100" spans="1:30" s="149" customFormat="1" ht="17.25" customHeight="1">
      <c r="A100" s="409" t="s">
        <v>5977</v>
      </c>
      <c r="B100" s="410" t="s">
        <v>6001</v>
      </c>
      <c r="C100" s="409" t="s">
        <v>6862</v>
      </c>
      <c r="D100" s="409" t="s">
        <v>6863</v>
      </c>
      <c r="E100" s="409" t="s">
        <v>6048</v>
      </c>
      <c r="F100" s="409" t="s">
        <v>6864</v>
      </c>
      <c r="G100" s="409" t="s">
        <v>6865</v>
      </c>
      <c r="H100" s="409" t="s">
        <v>6866</v>
      </c>
      <c r="I100" s="409" t="s">
        <v>6867</v>
      </c>
      <c r="J100" s="409" t="s">
        <v>6868</v>
      </c>
      <c r="K100" s="411" t="s">
        <v>1750</v>
      </c>
      <c r="L100" s="409" t="s">
        <v>3010</v>
      </c>
      <c r="M100" s="409"/>
      <c r="N100" s="409"/>
      <c r="O100" s="409"/>
      <c r="P100" s="409"/>
      <c r="Q100" s="409"/>
      <c r="R100" s="409"/>
      <c r="S100" s="409" t="s">
        <v>6020</v>
      </c>
      <c r="T100" s="409"/>
      <c r="U100" s="409"/>
      <c r="V100" s="409"/>
      <c r="W100" s="409"/>
      <c r="X100" s="409"/>
      <c r="Y100" s="409"/>
      <c r="Z100" s="409"/>
      <c r="AA100" s="409"/>
      <c r="AB100" s="409"/>
      <c r="AC100" s="409"/>
      <c r="AD100" s="409"/>
    </row>
    <row r="101" spans="1:30" s="149" customFormat="1" ht="17.25" customHeight="1">
      <c r="A101" s="409" t="s">
        <v>5977</v>
      </c>
      <c r="B101" s="410" t="s">
        <v>6001</v>
      </c>
      <c r="C101" s="409" t="s">
        <v>6869</v>
      </c>
      <c r="D101" s="409" t="s">
        <v>6870</v>
      </c>
      <c r="E101" s="409" t="s">
        <v>6871</v>
      </c>
      <c r="F101" s="409" t="s">
        <v>6872</v>
      </c>
      <c r="G101" s="409" t="s">
        <v>6873</v>
      </c>
      <c r="H101" s="409" t="s">
        <v>6874</v>
      </c>
      <c r="I101" s="409" t="s">
        <v>6875</v>
      </c>
      <c r="J101" s="409" t="s">
        <v>6876</v>
      </c>
      <c r="K101" s="411" t="s">
        <v>6877</v>
      </c>
      <c r="L101" s="409"/>
      <c r="M101" s="409"/>
      <c r="N101" s="409"/>
      <c r="O101" s="409"/>
      <c r="P101" s="409"/>
      <c r="Q101" s="409"/>
      <c r="R101" s="409" t="s">
        <v>631</v>
      </c>
      <c r="S101" s="409" t="s">
        <v>1475</v>
      </c>
      <c r="T101" s="409"/>
      <c r="U101" s="409"/>
      <c r="V101" s="409"/>
      <c r="W101" s="409"/>
      <c r="X101" s="409"/>
      <c r="Y101" s="409"/>
      <c r="Z101" s="409"/>
      <c r="AA101" s="409"/>
      <c r="AB101" s="409"/>
      <c r="AC101" s="409"/>
      <c r="AD101" s="409"/>
    </row>
    <row r="102" spans="1:30" s="149" customFormat="1" ht="17.25" customHeight="1">
      <c r="A102" s="409" t="s">
        <v>5977</v>
      </c>
      <c r="B102" s="410" t="s">
        <v>6001</v>
      </c>
      <c r="C102" s="409" t="s">
        <v>6878</v>
      </c>
      <c r="D102" s="409" t="s">
        <v>6879</v>
      </c>
      <c r="E102" s="409" t="s">
        <v>6880</v>
      </c>
      <c r="F102" s="409" t="s">
        <v>6881</v>
      </c>
      <c r="G102" s="409" t="s">
        <v>6882</v>
      </c>
      <c r="H102" s="409" t="s">
        <v>6883</v>
      </c>
      <c r="I102" s="409" t="s">
        <v>6884</v>
      </c>
      <c r="J102" s="409" t="s">
        <v>6885</v>
      </c>
      <c r="K102" s="411" t="s">
        <v>6886</v>
      </c>
      <c r="L102" s="409" t="s">
        <v>802</v>
      </c>
      <c r="M102" s="409"/>
      <c r="N102" s="409"/>
      <c r="O102" s="409"/>
      <c r="P102" s="409"/>
      <c r="Q102" s="409"/>
      <c r="R102" s="409"/>
      <c r="S102" s="409" t="s">
        <v>6045</v>
      </c>
      <c r="T102" s="409"/>
      <c r="U102" s="409"/>
      <c r="V102" s="409"/>
      <c r="W102" s="409"/>
      <c r="X102" s="409"/>
      <c r="Y102" s="409"/>
      <c r="Z102" s="409"/>
      <c r="AA102" s="409"/>
      <c r="AB102" s="409"/>
      <c r="AC102" s="409"/>
      <c r="AD102" s="409"/>
    </row>
    <row r="103" spans="1:30" s="149" customFormat="1" ht="17.25" customHeight="1">
      <c r="A103" s="409" t="s">
        <v>5977</v>
      </c>
      <c r="B103" s="410" t="s">
        <v>6001</v>
      </c>
      <c r="C103" s="409" t="s">
        <v>6887</v>
      </c>
      <c r="D103" s="409" t="s">
        <v>6888</v>
      </c>
      <c r="E103" s="409" t="s">
        <v>6772</v>
      </c>
      <c r="F103" s="409" t="s">
        <v>6889</v>
      </c>
      <c r="G103" s="409" t="s">
        <v>6890</v>
      </c>
      <c r="H103" s="409" t="s">
        <v>6891</v>
      </c>
      <c r="I103" s="409" t="s">
        <v>6892</v>
      </c>
      <c r="J103" s="409" t="s">
        <v>6893</v>
      </c>
      <c r="K103" s="411" t="s">
        <v>6229</v>
      </c>
      <c r="L103" s="409"/>
      <c r="M103" s="409"/>
      <c r="N103" s="409"/>
      <c r="O103" s="409"/>
      <c r="P103" s="409"/>
      <c r="Q103" s="409"/>
      <c r="R103" s="409"/>
      <c r="S103" s="409" t="s">
        <v>6045</v>
      </c>
      <c r="T103" s="409"/>
      <c r="U103" s="409"/>
      <c r="V103" s="409"/>
      <c r="W103" s="409"/>
      <c r="X103" s="409"/>
      <c r="Y103" s="409"/>
      <c r="Z103" s="409"/>
      <c r="AA103" s="409"/>
      <c r="AB103" s="409"/>
      <c r="AC103" s="409"/>
      <c r="AD103" s="409"/>
    </row>
    <row r="104" spans="1:30" s="149" customFormat="1" ht="51.75" customHeight="1">
      <c r="A104" s="409" t="s">
        <v>5977</v>
      </c>
      <c r="B104" s="410" t="s">
        <v>6001</v>
      </c>
      <c r="C104" s="409" t="s">
        <v>6894</v>
      </c>
      <c r="D104" s="409" t="s">
        <v>6895</v>
      </c>
      <c r="E104" s="409" t="s">
        <v>6031</v>
      </c>
      <c r="F104" s="409" t="s">
        <v>6896</v>
      </c>
      <c r="G104" s="409" t="s">
        <v>6897</v>
      </c>
      <c r="H104" s="409" t="s">
        <v>6898</v>
      </c>
      <c r="I104" s="409" t="s">
        <v>6899</v>
      </c>
      <c r="J104" s="409" t="s">
        <v>6900</v>
      </c>
      <c r="K104" s="411" t="s">
        <v>6901</v>
      </c>
      <c r="L104" s="409" t="s">
        <v>6902</v>
      </c>
      <c r="M104" s="409"/>
      <c r="N104" s="409"/>
      <c r="O104" s="409"/>
      <c r="P104" s="409"/>
      <c r="Q104" s="409"/>
      <c r="R104" s="409" t="s">
        <v>631</v>
      </c>
      <c r="S104" s="409" t="s">
        <v>1285</v>
      </c>
      <c r="T104" s="409"/>
      <c r="U104" s="409"/>
      <c r="V104" s="409"/>
      <c r="W104" s="409"/>
      <c r="X104" s="409"/>
      <c r="Y104" s="409" t="s">
        <v>487</v>
      </c>
      <c r="Z104" s="409" t="s">
        <v>6903</v>
      </c>
      <c r="AA104" s="409"/>
      <c r="AB104" s="409"/>
      <c r="AC104" s="409" t="s">
        <v>487</v>
      </c>
      <c r="AD104" s="411" t="s">
        <v>6904</v>
      </c>
    </row>
    <row r="105" spans="1:30" s="149" customFormat="1" ht="17.25" customHeight="1">
      <c r="A105" s="409" t="s">
        <v>5977</v>
      </c>
      <c r="B105" s="410" t="s">
        <v>6001</v>
      </c>
      <c r="C105" s="409" t="s">
        <v>6905</v>
      </c>
      <c r="D105" s="409" t="s">
        <v>6906</v>
      </c>
      <c r="E105" s="409" t="s">
        <v>6907</v>
      </c>
      <c r="F105" s="409" t="s">
        <v>6908</v>
      </c>
      <c r="G105" s="409" t="s">
        <v>6909</v>
      </c>
      <c r="H105" s="409" t="s">
        <v>6910</v>
      </c>
      <c r="I105" s="409" t="s">
        <v>6911</v>
      </c>
      <c r="J105" s="409" t="s">
        <v>6912</v>
      </c>
      <c r="K105" s="411" t="s">
        <v>2860</v>
      </c>
      <c r="L105" s="409" t="s">
        <v>6913</v>
      </c>
      <c r="M105" s="409"/>
      <c r="N105" s="409"/>
      <c r="O105" s="409"/>
      <c r="P105" s="409"/>
      <c r="Q105" s="409"/>
      <c r="R105" s="409" t="s">
        <v>621</v>
      </c>
      <c r="S105" s="409" t="s">
        <v>6914</v>
      </c>
      <c r="T105" s="409"/>
      <c r="U105" s="409"/>
      <c r="V105" s="409"/>
      <c r="W105" s="409"/>
      <c r="X105" s="409"/>
      <c r="Y105" s="409"/>
      <c r="Z105" s="409"/>
      <c r="AA105" s="409"/>
      <c r="AB105" s="409"/>
      <c r="AC105" s="409"/>
      <c r="AD105" s="409"/>
    </row>
    <row r="106" spans="1:30" s="149" customFormat="1" ht="28.5">
      <c r="A106" s="409" t="s">
        <v>5977</v>
      </c>
      <c r="B106" s="410" t="s">
        <v>6001</v>
      </c>
      <c r="C106" s="409" t="s">
        <v>6915</v>
      </c>
      <c r="D106" s="409" t="s">
        <v>6916</v>
      </c>
      <c r="E106" s="409" t="s">
        <v>6141</v>
      </c>
      <c r="F106" s="409" t="s">
        <v>6917</v>
      </c>
      <c r="G106" s="409" t="s">
        <v>6918</v>
      </c>
      <c r="H106" s="409" t="s">
        <v>6919</v>
      </c>
      <c r="I106" s="409" t="s">
        <v>6920</v>
      </c>
      <c r="J106" s="409" t="s">
        <v>6921</v>
      </c>
      <c r="K106" s="411" t="s">
        <v>6922</v>
      </c>
      <c r="L106" s="409" t="s">
        <v>6923</v>
      </c>
      <c r="M106" s="409"/>
      <c r="N106" s="409"/>
      <c r="O106" s="409"/>
      <c r="P106" s="409"/>
      <c r="Q106" s="409"/>
      <c r="R106" s="409" t="s">
        <v>631</v>
      </c>
      <c r="S106" s="409" t="s">
        <v>1475</v>
      </c>
      <c r="T106" s="409"/>
      <c r="U106" s="409" t="s">
        <v>487</v>
      </c>
      <c r="V106" s="409" t="s">
        <v>6924</v>
      </c>
      <c r="W106" s="409" t="s">
        <v>487</v>
      </c>
      <c r="X106" s="409" t="s">
        <v>6924</v>
      </c>
      <c r="Y106" s="409"/>
      <c r="Z106" s="409"/>
      <c r="AA106" s="409"/>
      <c r="AB106" s="409"/>
      <c r="AC106" s="409"/>
      <c r="AD106" s="409"/>
    </row>
    <row r="107" spans="1:30" s="149" customFormat="1" ht="28.5">
      <c r="A107" s="409" t="s">
        <v>5977</v>
      </c>
      <c r="B107" s="410" t="s">
        <v>6001</v>
      </c>
      <c r="C107" s="409" t="s">
        <v>6925</v>
      </c>
      <c r="D107" s="409" t="s">
        <v>6926</v>
      </c>
      <c r="E107" s="409" t="s">
        <v>6927</v>
      </c>
      <c r="F107" s="409" t="s">
        <v>6928</v>
      </c>
      <c r="G107" s="409" t="s">
        <v>6929</v>
      </c>
      <c r="H107" s="409" t="s">
        <v>6930</v>
      </c>
      <c r="I107" s="409" t="s">
        <v>6931</v>
      </c>
      <c r="J107" s="409" t="s">
        <v>6932</v>
      </c>
      <c r="K107" s="411" t="s">
        <v>6933</v>
      </c>
      <c r="L107" s="409" t="s">
        <v>503</v>
      </c>
      <c r="M107" s="409"/>
      <c r="N107" s="409"/>
      <c r="O107" s="409"/>
      <c r="P107" s="409"/>
      <c r="Q107" s="409"/>
      <c r="R107" s="409"/>
      <c r="S107" s="409" t="s">
        <v>6045</v>
      </c>
      <c r="T107" s="409"/>
      <c r="U107" s="409"/>
      <c r="V107" s="409"/>
      <c r="W107" s="409"/>
      <c r="X107" s="409"/>
      <c r="Y107" s="409"/>
      <c r="Z107" s="409"/>
      <c r="AA107" s="409"/>
      <c r="AB107" s="409"/>
      <c r="AC107" s="409"/>
      <c r="AD107" s="409"/>
    </row>
    <row r="108" spans="1:30" s="149" customFormat="1" ht="17.25" customHeight="1">
      <c r="A108" s="409" t="s">
        <v>5977</v>
      </c>
      <c r="B108" s="410" t="s">
        <v>6001</v>
      </c>
      <c r="C108" s="409" t="s">
        <v>6934</v>
      </c>
      <c r="D108" s="409" t="s">
        <v>6935</v>
      </c>
      <c r="E108" s="409" t="s">
        <v>6394</v>
      </c>
      <c r="F108" s="409" t="s">
        <v>6936</v>
      </c>
      <c r="G108" s="409" t="s">
        <v>6937</v>
      </c>
      <c r="H108" s="409" t="s">
        <v>6938</v>
      </c>
      <c r="I108" s="409" t="s">
        <v>6939</v>
      </c>
      <c r="J108" s="409" t="s">
        <v>6940</v>
      </c>
      <c r="K108" s="411" t="s">
        <v>6480</v>
      </c>
      <c r="L108" s="409" t="s">
        <v>6941</v>
      </c>
      <c r="M108" s="409"/>
      <c r="N108" s="409"/>
      <c r="O108" s="409"/>
      <c r="P108" s="409"/>
      <c r="Q108" s="409"/>
      <c r="R108" s="409"/>
      <c r="S108" s="409" t="s">
        <v>6045</v>
      </c>
      <c r="T108" s="409"/>
      <c r="U108" s="409"/>
      <c r="V108" s="409"/>
      <c r="W108" s="409"/>
      <c r="X108" s="409"/>
      <c r="Y108" s="409"/>
      <c r="Z108" s="409"/>
      <c r="AA108" s="409"/>
      <c r="AB108" s="409"/>
      <c r="AC108" s="409"/>
      <c r="AD108" s="409"/>
    </row>
    <row r="109" spans="1:30" s="149" customFormat="1" ht="71.25">
      <c r="A109" s="409" t="s">
        <v>5977</v>
      </c>
      <c r="B109" s="410" t="s">
        <v>6001</v>
      </c>
      <c r="C109" s="409" t="s">
        <v>6942</v>
      </c>
      <c r="D109" s="409" t="s">
        <v>6943</v>
      </c>
      <c r="E109" s="409" t="s">
        <v>6378</v>
      </c>
      <c r="F109" s="409" t="s">
        <v>6944</v>
      </c>
      <c r="G109" s="409" t="s">
        <v>6945</v>
      </c>
      <c r="H109" s="409" t="s">
        <v>6946</v>
      </c>
      <c r="I109" s="409" t="s">
        <v>6947</v>
      </c>
      <c r="J109" s="409" t="s">
        <v>6948</v>
      </c>
      <c r="K109" s="411" t="s">
        <v>6949</v>
      </c>
      <c r="L109" s="411" t="s">
        <v>6521</v>
      </c>
      <c r="M109" s="411" t="s">
        <v>6950</v>
      </c>
      <c r="N109" s="409"/>
      <c r="O109" s="409"/>
      <c r="P109" s="409"/>
      <c r="Q109" s="409"/>
      <c r="R109" s="409" t="s">
        <v>631</v>
      </c>
      <c r="S109" s="409" t="s">
        <v>1475</v>
      </c>
      <c r="T109" s="409"/>
      <c r="U109" s="409"/>
      <c r="V109" s="409" t="s">
        <v>6951</v>
      </c>
      <c r="W109" s="409" t="s">
        <v>487</v>
      </c>
      <c r="X109" s="409" t="s">
        <v>6952</v>
      </c>
      <c r="Y109" s="409"/>
      <c r="Z109" s="409"/>
      <c r="AA109" s="409" t="s">
        <v>487</v>
      </c>
      <c r="AB109" s="409" t="s">
        <v>6953</v>
      </c>
      <c r="AC109" s="409"/>
      <c r="AD109" s="409"/>
    </row>
    <row r="110" spans="1:30" s="149" customFormat="1" ht="17.25" customHeight="1">
      <c r="A110" s="409" t="s">
        <v>5977</v>
      </c>
      <c r="B110" s="410" t="s">
        <v>6001</v>
      </c>
      <c r="C110" s="409" t="s">
        <v>6954</v>
      </c>
      <c r="D110" s="409" t="s">
        <v>6955</v>
      </c>
      <c r="E110" s="409" t="s">
        <v>6574</v>
      </c>
      <c r="F110" s="409" t="s">
        <v>6956</v>
      </c>
      <c r="G110" s="409" t="s">
        <v>6957</v>
      </c>
      <c r="H110" s="409" t="s">
        <v>6958</v>
      </c>
      <c r="I110" s="409" t="s">
        <v>6959</v>
      </c>
      <c r="J110" s="409" t="s">
        <v>6960</v>
      </c>
      <c r="K110" s="411" t="s">
        <v>6480</v>
      </c>
      <c r="L110" s="409"/>
      <c r="M110" s="409"/>
      <c r="N110" s="409"/>
      <c r="O110" s="409"/>
      <c r="P110" s="409"/>
      <c r="Q110" s="409"/>
      <c r="R110" s="409" t="s">
        <v>631</v>
      </c>
      <c r="S110" s="409" t="s">
        <v>1475</v>
      </c>
      <c r="T110" s="409"/>
      <c r="U110" s="409"/>
      <c r="V110" s="409"/>
      <c r="W110" s="409"/>
      <c r="X110" s="409"/>
      <c r="Y110" s="409"/>
      <c r="Z110" s="409"/>
      <c r="AA110" s="409"/>
      <c r="AB110" s="409"/>
      <c r="AC110" s="409"/>
      <c r="AD110" s="409"/>
    </row>
    <row r="111" spans="1:30" s="149" customFormat="1" ht="17.25" customHeight="1">
      <c r="A111" s="409" t="s">
        <v>5977</v>
      </c>
      <c r="B111" s="410" t="s">
        <v>6001</v>
      </c>
      <c r="C111" s="409" t="s">
        <v>6961</v>
      </c>
      <c r="D111" s="409" t="s">
        <v>6962</v>
      </c>
      <c r="E111" s="409" t="s">
        <v>6963</v>
      </c>
      <c r="F111" s="409" t="s">
        <v>6964</v>
      </c>
      <c r="G111" s="409" t="s">
        <v>6965</v>
      </c>
      <c r="H111" s="409" t="s">
        <v>6966</v>
      </c>
      <c r="I111" s="409" t="s">
        <v>6967</v>
      </c>
      <c r="J111" s="415" t="s">
        <v>6968</v>
      </c>
      <c r="K111" s="411" t="s">
        <v>2860</v>
      </c>
      <c r="L111" s="409" t="s">
        <v>3230</v>
      </c>
      <c r="M111" s="409"/>
      <c r="N111" s="409"/>
      <c r="O111" s="409"/>
      <c r="P111" s="409"/>
      <c r="Q111" s="409"/>
      <c r="R111" s="409" t="s">
        <v>631</v>
      </c>
      <c r="S111" s="409" t="s">
        <v>2246</v>
      </c>
      <c r="T111" s="409"/>
      <c r="U111" s="409"/>
      <c r="V111" s="409"/>
      <c r="W111" s="409"/>
      <c r="X111" s="409"/>
      <c r="Y111" s="409"/>
      <c r="Z111" s="409"/>
      <c r="AA111" s="409"/>
      <c r="AB111" s="409"/>
      <c r="AC111" s="409"/>
      <c r="AD111" s="409"/>
    </row>
    <row r="112" spans="1:30" s="149" customFormat="1" ht="156.75">
      <c r="A112" s="409" t="s">
        <v>5977</v>
      </c>
      <c r="B112" s="410" t="s">
        <v>6001</v>
      </c>
      <c r="C112" s="409" t="s">
        <v>6969</v>
      </c>
      <c r="D112" s="409" t="s">
        <v>6970</v>
      </c>
      <c r="E112" s="409" t="s">
        <v>6971</v>
      </c>
      <c r="F112" s="409" t="s">
        <v>6972</v>
      </c>
      <c r="G112" s="409" t="s">
        <v>6973</v>
      </c>
      <c r="H112" s="409" t="s">
        <v>6974</v>
      </c>
      <c r="I112" s="409" t="s">
        <v>6975</v>
      </c>
      <c r="J112" s="409" t="s">
        <v>6976</v>
      </c>
      <c r="K112" s="411" t="s">
        <v>6977</v>
      </c>
      <c r="L112" s="411" t="s">
        <v>6978</v>
      </c>
      <c r="M112" s="411" t="s">
        <v>6979</v>
      </c>
      <c r="N112" s="409"/>
      <c r="O112" s="409"/>
      <c r="P112" s="409"/>
      <c r="Q112" s="409"/>
      <c r="R112" s="409" t="s">
        <v>631</v>
      </c>
      <c r="S112" s="409" t="s">
        <v>1475</v>
      </c>
      <c r="T112" s="409"/>
      <c r="U112" s="409"/>
      <c r="V112" s="409"/>
      <c r="W112" s="409"/>
      <c r="X112" s="409"/>
      <c r="Y112" s="409"/>
      <c r="Z112" s="409"/>
      <c r="AA112" s="409"/>
      <c r="AB112" s="409"/>
      <c r="AC112" s="409"/>
      <c r="AD112" s="409"/>
    </row>
    <row r="113" spans="1:30" s="149" customFormat="1" ht="99.75">
      <c r="A113" s="409" t="s">
        <v>5977</v>
      </c>
      <c r="B113" s="410" t="s">
        <v>6001</v>
      </c>
      <c r="C113" s="409" t="s">
        <v>6980</v>
      </c>
      <c r="D113" s="409" t="s">
        <v>6981</v>
      </c>
      <c r="E113" s="409" t="s">
        <v>6474</v>
      </c>
      <c r="F113" s="409" t="s">
        <v>6982</v>
      </c>
      <c r="G113" s="409" t="s">
        <v>6983</v>
      </c>
      <c r="H113" s="409" t="s">
        <v>6984</v>
      </c>
      <c r="I113" s="409" t="s">
        <v>6985</v>
      </c>
      <c r="J113" s="411" t="s">
        <v>6986</v>
      </c>
      <c r="K113" s="411" t="s">
        <v>6987</v>
      </c>
      <c r="L113" s="411" t="s">
        <v>6988</v>
      </c>
      <c r="M113" s="411" t="s">
        <v>6989</v>
      </c>
      <c r="N113" s="409"/>
      <c r="O113" s="409"/>
      <c r="P113" s="409"/>
      <c r="Q113" s="409"/>
      <c r="R113" s="409" t="s">
        <v>631</v>
      </c>
      <c r="S113" s="409" t="s">
        <v>1475</v>
      </c>
      <c r="T113" s="409"/>
      <c r="U113" s="409"/>
      <c r="V113" s="409"/>
      <c r="W113" s="409"/>
      <c r="X113" s="409"/>
      <c r="Y113" s="409"/>
      <c r="Z113" s="409"/>
      <c r="AA113" s="409"/>
      <c r="AB113" s="409"/>
      <c r="AC113" s="409"/>
      <c r="AD113" s="409"/>
    </row>
    <row r="114" spans="1:30" s="149" customFormat="1" ht="82.5">
      <c r="A114" s="409" t="s">
        <v>5977</v>
      </c>
      <c r="B114" s="410" t="s">
        <v>6001</v>
      </c>
      <c r="C114" s="409" t="s">
        <v>6990</v>
      </c>
      <c r="D114" s="409" t="s">
        <v>6991</v>
      </c>
      <c r="E114" s="409" t="s">
        <v>6552</v>
      </c>
      <c r="F114" s="411" t="s">
        <v>6992</v>
      </c>
      <c r="G114" s="223" t="s">
        <v>6993</v>
      </c>
      <c r="H114" s="409" t="s">
        <v>6994</v>
      </c>
      <c r="I114" s="411" t="s">
        <v>6995</v>
      </c>
      <c r="J114" s="409" t="s">
        <v>6996</v>
      </c>
      <c r="K114" s="411" t="s">
        <v>6997</v>
      </c>
      <c r="L114" s="409" t="s">
        <v>6998</v>
      </c>
      <c r="M114" s="409"/>
      <c r="N114" s="409"/>
      <c r="O114" s="409"/>
      <c r="P114" s="409"/>
      <c r="Q114" s="409"/>
      <c r="R114" s="409" t="s">
        <v>631</v>
      </c>
      <c r="S114" s="409" t="s">
        <v>1475</v>
      </c>
      <c r="T114" s="409"/>
      <c r="U114" s="409" t="s">
        <v>487</v>
      </c>
      <c r="V114" s="409" t="s">
        <v>6999</v>
      </c>
      <c r="W114" s="409"/>
      <c r="X114" s="409"/>
      <c r="Y114" s="409" t="s">
        <v>487</v>
      </c>
      <c r="Z114" s="409" t="s">
        <v>7000</v>
      </c>
      <c r="AA114" s="409"/>
      <c r="AB114" s="409"/>
      <c r="AC114" s="409"/>
      <c r="AD114" s="409"/>
    </row>
    <row r="115" spans="1:30" s="149" customFormat="1" ht="17.25" customHeight="1">
      <c r="A115" s="409" t="s">
        <v>5977</v>
      </c>
      <c r="B115" s="410" t="s">
        <v>6001</v>
      </c>
      <c r="C115" s="409" t="s">
        <v>7001</v>
      </c>
      <c r="D115" s="409" t="s">
        <v>7002</v>
      </c>
      <c r="E115" s="409" t="s">
        <v>6552</v>
      </c>
      <c r="F115" s="409" t="s">
        <v>7003</v>
      </c>
      <c r="G115" s="409" t="s">
        <v>7004</v>
      </c>
      <c r="H115" s="409" t="s">
        <v>7005</v>
      </c>
      <c r="I115" s="409" t="s">
        <v>7006</v>
      </c>
      <c r="J115" s="409" t="s">
        <v>7007</v>
      </c>
      <c r="K115" s="411" t="s">
        <v>7008</v>
      </c>
      <c r="L115" s="409" t="s">
        <v>7009</v>
      </c>
      <c r="M115" s="409"/>
      <c r="N115" s="409"/>
      <c r="O115" s="409"/>
      <c r="P115" s="409"/>
      <c r="Q115" s="409"/>
      <c r="R115" s="409" t="s">
        <v>631</v>
      </c>
      <c r="S115" s="409" t="s">
        <v>2246</v>
      </c>
      <c r="T115" s="409"/>
      <c r="U115" s="409"/>
      <c r="V115" s="409"/>
      <c r="W115" s="409"/>
      <c r="X115" s="409"/>
      <c r="Y115" s="409"/>
      <c r="Z115" s="409"/>
      <c r="AA115" s="409"/>
      <c r="AB115" s="409"/>
      <c r="AC115" s="409"/>
      <c r="AD115" s="409"/>
    </row>
    <row r="116" spans="1:30" s="149" customFormat="1" ht="28.5">
      <c r="A116" s="409" t="s">
        <v>5977</v>
      </c>
      <c r="B116" s="410" t="s">
        <v>6001</v>
      </c>
      <c r="C116" s="409" t="s">
        <v>7010</v>
      </c>
      <c r="D116" s="409" t="s">
        <v>7011</v>
      </c>
      <c r="E116" s="409" t="s">
        <v>5989</v>
      </c>
      <c r="F116" s="409" t="s">
        <v>7012</v>
      </c>
      <c r="G116" s="409" t="s">
        <v>7013</v>
      </c>
      <c r="H116" s="409" t="s">
        <v>7014</v>
      </c>
      <c r="I116" s="409" t="s">
        <v>7015</v>
      </c>
      <c r="J116" s="409" t="s">
        <v>7016</v>
      </c>
      <c r="K116" s="411" t="s">
        <v>7017</v>
      </c>
      <c r="L116" s="531" t="s">
        <v>7018</v>
      </c>
      <c r="M116" s="532"/>
      <c r="N116" s="532"/>
      <c r="O116" s="532"/>
      <c r="P116" s="532"/>
      <c r="Q116" s="533"/>
      <c r="R116" s="409" t="s">
        <v>631</v>
      </c>
      <c r="S116" s="409" t="s">
        <v>1475</v>
      </c>
      <c r="T116" s="409"/>
      <c r="U116" s="409"/>
      <c r="V116" s="409"/>
      <c r="W116" s="409"/>
      <c r="X116" s="409"/>
      <c r="Y116" s="409"/>
      <c r="Z116" s="409"/>
      <c r="AA116" s="409"/>
      <c r="AB116" s="409"/>
      <c r="AC116" s="409"/>
      <c r="AD116" s="409"/>
    </row>
    <row r="117" spans="1:30" s="149" customFormat="1" ht="17.25" customHeight="1">
      <c r="A117" s="409" t="s">
        <v>5977</v>
      </c>
      <c r="B117" s="410" t="s">
        <v>6001</v>
      </c>
      <c r="C117" s="409" t="s">
        <v>7019</v>
      </c>
      <c r="D117" s="409" t="s">
        <v>7020</v>
      </c>
      <c r="E117" s="409" t="s">
        <v>6823</v>
      </c>
      <c r="F117" s="409" t="s">
        <v>7021</v>
      </c>
      <c r="G117" s="409" t="s">
        <v>7022</v>
      </c>
      <c r="H117" s="409" t="s">
        <v>7023</v>
      </c>
      <c r="I117" s="409" t="s">
        <v>7024</v>
      </c>
      <c r="J117" s="409" t="s">
        <v>7025</v>
      </c>
      <c r="K117" s="411" t="s">
        <v>7026</v>
      </c>
      <c r="L117" s="409"/>
      <c r="M117" s="409"/>
      <c r="N117" s="409"/>
      <c r="O117" s="409"/>
      <c r="P117" s="409"/>
      <c r="Q117" s="409"/>
      <c r="R117" s="409" t="s">
        <v>631</v>
      </c>
      <c r="S117" s="409" t="s">
        <v>1475</v>
      </c>
      <c r="T117" s="409"/>
      <c r="U117" s="409"/>
      <c r="V117" s="409"/>
      <c r="W117" s="409"/>
      <c r="X117" s="409"/>
      <c r="Y117" s="409"/>
      <c r="Z117" s="409"/>
      <c r="AA117" s="409"/>
      <c r="AB117" s="409"/>
      <c r="AC117" s="409"/>
      <c r="AD117" s="409"/>
    </row>
    <row r="118" spans="1:30" s="149" customFormat="1" ht="156.75">
      <c r="A118" s="409" t="s">
        <v>5977</v>
      </c>
      <c r="B118" s="410" t="s">
        <v>6001</v>
      </c>
      <c r="C118" s="409" t="s">
        <v>7027</v>
      </c>
      <c r="D118" s="409" t="s">
        <v>7028</v>
      </c>
      <c r="E118" s="409" t="s">
        <v>6330</v>
      </c>
      <c r="F118" s="409" t="s">
        <v>7029</v>
      </c>
      <c r="G118" s="409" t="s">
        <v>7030</v>
      </c>
      <c r="H118" s="409" t="s">
        <v>7031</v>
      </c>
      <c r="I118" s="409" t="s">
        <v>7032</v>
      </c>
      <c r="J118" s="409" t="s">
        <v>7033</v>
      </c>
      <c r="K118" s="411" t="s">
        <v>7034</v>
      </c>
      <c r="L118" s="411" t="s">
        <v>7035</v>
      </c>
      <c r="M118" s="409"/>
      <c r="N118" s="409"/>
      <c r="O118" s="409"/>
      <c r="P118" s="409"/>
      <c r="Q118" s="409"/>
      <c r="R118" s="409" t="s">
        <v>631</v>
      </c>
      <c r="S118" s="409" t="s">
        <v>1475</v>
      </c>
      <c r="T118" s="409"/>
      <c r="U118" s="409"/>
      <c r="V118" s="411" t="s">
        <v>7036</v>
      </c>
      <c r="W118" s="409" t="s">
        <v>487</v>
      </c>
      <c r="X118" s="411" t="s">
        <v>7037</v>
      </c>
      <c r="Y118" s="409" t="s">
        <v>487</v>
      </c>
      <c r="Z118" s="411" t="s">
        <v>7037</v>
      </c>
      <c r="AA118" s="409"/>
      <c r="AB118" s="409"/>
      <c r="AC118" s="409"/>
      <c r="AD118" s="409"/>
    </row>
    <row r="119" spans="1:30" s="149" customFormat="1" ht="28.5">
      <c r="A119" s="409" t="s">
        <v>5977</v>
      </c>
      <c r="B119" s="410" t="s">
        <v>6001</v>
      </c>
      <c r="C119" s="409" t="s">
        <v>7038</v>
      </c>
      <c r="D119" s="409" t="s">
        <v>7039</v>
      </c>
      <c r="E119" s="409" t="s">
        <v>6084</v>
      </c>
      <c r="F119" s="409" t="s">
        <v>7040</v>
      </c>
      <c r="G119" s="409" t="s">
        <v>7041</v>
      </c>
      <c r="H119" s="409" t="s">
        <v>7042</v>
      </c>
      <c r="I119" s="409" t="s">
        <v>7043</v>
      </c>
      <c r="J119" s="409" t="s">
        <v>7044</v>
      </c>
      <c r="K119" s="411" t="s">
        <v>7045</v>
      </c>
      <c r="L119" s="409"/>
      <c r="M119" s="409"/>
      <c r="N119" s="409"/>
      <c r="O119" s="409"/>
      <c r="P119" s="409"/>
      <c r="Q119" s="409"/>
      <c r="R119" s="409" t="s">
        <v>631</v>
      </c>
      <c r="S119" s="409" t="s">
        <v>1475</v>
      </c>
      <c r="T119" s="409"/>
      <c r="U119" s="409"/>
      <c r="V119" s="409"/>
      <c r="W119" s="409"/>
      <c r="X119" s="409"/>
      <c r="Y119" s="409"/>
      <c r="Z119" s="409"/>
      <c r="AA119" s="409"/>
      <c r="AB119" s="409"/>
      <c r="AC119" s="409" t="s">
        <v>395</v>
      </c>
      <c r="AD119" s="409" t="s">
        <v>7046</v>
      </c>
    </row>
    <row r="120" spans="1:30" s="149" customFormat="1" ht="17.25" customHeight="1">
      <c r="A120" s="409" t="s">
        <v>5977</v>
      </c>
      <c r="B120" s="410" t="s">
        <v>6001</v>
      </c>
      <c r="C120" s="409" t="s">
        <v>7047</v>
      </c>
      <c r="D120" s="409" t="s">
        <v>7048</v>
      </c>
      <c r="E120" s="409" t="s">
        <v>7049</v>
      </c>
      <c r="F120" s="409" t="s">
        <v>7050</v>
      </c>
      <c r="G120" s="409" t="s">
        <v>7051</v>
      </c>
      <c r="H120" s="409" t="s">
        <v>7052</v>
      </c>
      <c r="I120" s="409" t="s">
        <v>7053</v>
      </c>
      <c r="J120" s="409" t="s">
        <v>7054</v>
      </c>
      <c r="K120" s="411" t="s">
        <v>7055</v>
      </c>
      <c r="L120" s="409"/>
      <c r="M120" s="409"/>
      <c r="N120" s="409"/>
      <c r="O120" s="409"/>
      <c r="P120" s="409"/>
      <c r="Q120" s="409"/>
      <c r="R120" s="409" t="s">
        <v>631</v>
      </c>
      <c r="S120" s="409" t="s">
        <v>1475</v>
      </c>
      <c r="T120" s="409"/>
      <c r="U120" s="409"/>
      <c r="V120" s="409"/>
      <c r="W120" s="409"/>
      <c r="X120" s="409"/>
      <c r="Y120" s="409"/>
      <c r="Z120" s="409"/>
      <c r="AA120" s="409"/>
      <c r="AB120" s="409"/>
      <c r="AC120" s="409" t="s">
        <v>487</v>
      </c>
      <c r="AD120" s="409"/>
    </row>
    <row r="121" spans="1:30" s="149" customFormat="1" ht="17.25" customHeight="1">
      <c r="A121" s="409" t="s">
        <v>5977</v>
      </c>
      <c r="B121" s="410" t="s">
        <v>6001</v>
      </c>
      <c r="C121" s="409" t="s">
        <v>7056</v>
      </c>
      <c r="D121" s="409" t="s">
        <v>7057</v>
      </c>
      <c r="E121" s="409" t="s">
        <v>6141</v>
      </c>
      <c r="F121" s="409" t="s">
        <v>7058</v>
      </c>
      <c r="G121" s="409" t="s">
        <v>7059</v>
      </c>
      <c r="H121" s="409" t="s">
        <v>6984</v>
      </c>
      <c r="I121" s="409" t="s">
        <v>7060</v>
      </c>
      <c r="J121" s="409" t="s">
        <v>7061</v>
      </c>
      <c r="K121" s="411" t="s">
        <v>2860</v>
      </c>
      <c r="L121" s="409" t="s">
        <v>7062</v>
      </c>
      <c r="M121" s="409"/>
      <c r="N121" s="409"/>
      <c r="O121" s="409"/>
      <c r="P121" s="409"/>
      <c r="Q121" s="409"/>
      <c r="R121" s="409" t="s">
        <v>631</v>
      </c>
      <c r="S121" s="409" t="s">
        <v>1285</v>
      </c>
      <c r="T121" s="409"/>
      <c r="U121" s="409"/>
      <c r="V121" s="409"/>
      <c r="W121" s="409"/>
      <c r="X121" s="409"/>
      <c r="Y121" s="409"/>
      <c r="Z121" s="409"/>
      <c r="AA121" s="409"/>
      <c r="AB121" s="409"/>
      <c r="AC121" s="409"/>
      <c r="AD121" s="409"/>
    </row>
    <row r="122" spans="1:30" s="149" customFormat="1" ht="128.25">
      <c r="A122" s="409" t="s">
        <v>5977</v>
      </c>
      <c r="B122" s="410" t="s">
        <v>6001</v>
      </c>
      <c r="C122" s="409" t="s">
        <v>7063</v>
      </c>
      <c r="D122" s="409" t="s">
        <v>7064</v>
      </c>
      <c r="E122" s="409" t="s">
        <v>6330</v>
      </c>
      <c r="F122" s="409" t="s">
        <v>7065</v>
      </c>
      <c r="G122" s="409" t="s">
        <v>7066</v>
      </c>
      <c r="H122" s="409" t="s">
        <v>7067</v>
      </c>
      <c r="I122" s="409" t="s">
        <v>7068</v>
      </c>
      <c r="J122" s="409" t="s">
        <v>7069</v>
      </c>
      <c r="K122" s="411" t="s">
        <v>7070</v>
      </c>
      <c r="L122" s="411" t="s">
        <v>7071</v>
      </c>
      <c r="M122" s="411" t="s">
        <v>7072</v>
      </c>
      <c r="N122" s="409"/>
      <c r="O122" s="409"/>
      <c r="P122" s="409"/>
      <c r="Q122" s="409"/>
      <c r="R122" s="409" t="s">
        <v>631</v>
      </c>
      <c r="S122" s="409" t="s">
        <v>2246</v>
      </c>
      <c r="T122" s="409"/>
      <c r="U122" s="409" t="s">
        <v>487</v>
      </c>
      <c r="V122" s="411" t="s">
        <v>7073</v>
      </c>
      <c r="W122" s="409" t="s">
        <v>487</v>
      </c>
      <c r="X122" s="411" t="s">
        <v>7074</v>
      </c>
      <c r="Y122" s="409" t="s">
        <v>487</v>
      </c>
      <c r="Z122" s="411" t="s">
        <v>7073</v>
      </c>
      <c r="AA122" s="409" t="s">
        <v>487</v>
      </c>
      <c r="AB122" s="411" t="s">
        <v>7075</v>
      </c>
      <c r="AC122" s="409"/>
      <c r="AD122" s="409"/>
    </row>
    <row r="123" spans="1:30" s="149" customFormat="1" ht="17.25" customHeight="1">
      <c r="A123" s="409" t="s">
        <v>5977</v>
      </c>
      <c r="B123" s="410" t="s">
        <v>6001</v>
      </c>
      <c r="C123" s="409" t="s">
        <v>7076</v>
      </c>
      <c r="D123" s="409" t="s">
        <v>7077</v>
      </c>
      <c r="E123" s="409" t="s">
        <v>6084</v>
      </c>
      <c r="F123" s="409" t="s">
        <v>7078</v>
      </c>
      <c r="G123" s="409" t="s">
        <v>7079</v>
      </c>
      <c r="H123" s="409" t="s">
        <v>7080</v>
      </c>
      <c r="I123" s="409" t="s">
        <v>7081</v>
      </c>
      <c r="J123" s="409" t="s">
        <v>7082</v>
      </c>
      <c r="K123" s="411" t="s">
        <v>1284</v>
      </c>
      <c r="L123" s="409" t="s">
        <v>6702</v>
      </c>
      <c r="M123" s="409"/>
      <c r="N123" s="409"/>
      <c r="O123" s="409"/>
      <c r="P123" s="409"/>
      <c r="Q123" s="409"/>
      <c r="R123" s="409" t="s">
        <v>631</v>
      </c>
      <c r="S123" s="409" t="s">
        <v>1285</v>
      </c>
      <c r="T123" s="409"/>
      <c r="U123" s="409"/>
      <c r="V123" s="409"/>
      <c r="W123" s="409"/>
      <c r="X123" s="409"/>
      <c r="Y123" s="409"/>
      <c r="Z123" s="409"/>
      <c r="AA123" s="409"/>
      <c r="AB123" s="409"/>
      <c r="AC123" s="409"/>
      <c r="AD123" s="409"/>
    </row>
    <row r="124" spans="1:30" s="149" customFormat="1" ht="17.25" customHeight="1">
      <c r="A124" s="409" t="s">
        <v>5977</v>
      </c>
      <c r="B124" s="410" t="s">
        <v>6001</v>
      </c>
      <c r="C124" s="409" t="s">
        <v>7083</v>
      </c>
      <c r="D124" s="409" t="s">
        <v>7084</v>
      </c>
      <c r="E124" s="409" t="s">
        <v>6157</v>
      </c>
      <c r="F124" s="409" t="s">
        <v>7085</v>
      </c>
      <c r="G124" s="409" t="s">
        <v>7086</v>
      </c>
      <c r="H124" s="409" t="s">
        <v>7087</v>
      </c>
      <c r="I124" s="409" t="s">
        <v>7088</v>
      </c>
      <c r="J124" s="409" t="s">
        <v>7089</v>
      </c>
      <c r="K124" s="411" t="s">
        <v>7090</v>
      </c>
      <c r="L124" s="409"/>
      <c r="M124" s="409"/>
      <c r="N124" s="409"/>
      <c r="O124" s="409"/>
      <c r="P124" s="409"/>
      <c r="Q124" s="409"/>
      <c r="R124" s="409" t="s">
        <v>631</v>
      </c>
      <c r="S124" s="409" t="s">
        <v>2246</v>
      </c>
      <c r="T124" s="409"/>
      <c r="U124" s="409"/>
      <c r="V124" s="409"/>
      <c r="W124" s="409"/>
      <c r="X124" s="409"/>
      <c r="Y124" s="409" t="s">
        <v>487</v>
      </c>
      <c r="Z124" s="409" t="s">
        <v>7091</v>
      </c>
      <c r="AA124" s="409"/>
      <c r="AB124" s="409"/>
      <c r="AC124" s="409"/>
      <c r="AD124" s="409"/>
    </row>
    <row r="125" spans="1:30" s="149" customFormat="1" ht="71.25">
      <c r="A125" s="409" t="s">
        <v>5977</v>
      </c>
      <c r="B125" s="410" t="s">
        <v>6001</v>
      </c>
      <c r="C125" s="409" t="s">
        <v>7092</v>
      </c>
      <c r="D125" s="409" t="s">
        <v>7093</v>
      </c>
      <c r="E125" s="409" t="s">
        <v>7094</v>
      </c>
      <c r="F125" s="409" t="s">
        <v>7095</v>
      </c>
      <c r="G125" s="409" t="s">
        <v>7096</v>
      </c>
      <c r="H125" s="409" t="s">
        <v>7097</v>
      </c>
      <c r="I125" s="409" t="s">
        <v>7098</v>
      </c>
      <c r="J125" s="409" t="s">
        <v>7099</v>
      </c>
      <c r="K125" s="411" t="s">
        <v>7100</v>
      </c>
      <c r="L125" s="409" t="s">
        <v>6521</v>
      </c>
      <c r="M125" s="409"/>
      <c r="N125" s="409"/>
      <c r="O125" s="409"/>
      <c r="P125" s="409"/>
      <c r="Q125" s="409"/>
      <c r="R125" s="409" t="s">
        <v>631</v>
      </c>
      <c r="S125" s="409" t="s">
        <v>1475</v>
      </c>
      <c r="T125" s="409"/>
      <c r="U125" s="409"/>
      <c r="V125" s="409"/>
      <c r="W125" s="409"/>
      <c r="X125" s="409"/>
      <c r="Y125" s="409"/>
      <c r="Z125" s="409"/>
      <c r="AA125" s="409"/>
      <c r="AB125" s="409"/>
      <c r="AC125" s="409" t="s">
        <v>487</v>
      </c>
      <c r="AD125" s="411" t="s">
        <v>7101</v>
      </c>
    </row>
    <row r="126" spans="1:30" s="149" customFormat="1" ht="95.25" customHeight="1">
      <c r="A126" s="409" t="s">
        <v>5977</v>
      </c>
      <c r="B126" s="410" t="s">
        <v>6001</v>
      </c>
      <c r="C126" s="409" t="s">
        <v>7102</v>
      </c>
      <c r="D126" s="409" t="s">
        <v>7103</v>
      </c>
      <c r="E126" s="409" t="s">
        <v>6504</v>
      </c>
      <c r="F126" s="409" t="s">
        <v>7104</v>
      </c>
      <c r="G126" s="409" t="s">
        <v>7105</v>
      </c>
      <c r="H126" s="409" t="s">
        <v>7106</v>
      </c>
      <c r="I126" s="411" t="s">
        <v>7107</v>
      </c>
      <c r="J126" s="409" t="s">
        <v>7108</v>
      </c>
      <c r="K126" s="411" t="s">
        <v>1010</v>
      </c>
      <c r="L126" s="409" t="s">
        <v>7109</v>
      </c>
      <c r="M126" s="409"/>
      <c r="N126" s="409"/>
      <c r="O126" s="409"/>
      <c r="P126" s="409"/>
      <c r="Q126" s="409"/>
      <c r="R126" s="409" t="s">
        <v>631</v>
      </c>
      <c r="S126" s="409" t="s">
        <v>1475</v>
      </c>
      <c r="T126" s="409"/>
      <c r="U126" s="409"/>
      <c r="V126" s="409" t="s">
        <v>7110</v>
      </c>
      <c r="W126" s="409"/>
      <c r="X126" s="409"/>
      <c r="Y126" s="409"/>
      <c r="Z126" s="409"/>
      <c r="AA126" s="409" t="s">
        <v>487</v>
      </c>
      <c r="AB126" s="409" t="s">
        <v>7111</v>
      </c>
      <c r="AC126" s="409" t="s">
        <v>487</v>
      </c>
      <c r="AD126" s="409" t="s">
        <v>7112</v>
      </c>
    </row>
    <row r="127" spans="1:30" s="149" customFormat="1" ht="17.25" customHeight="1">
      <c r="A127" s="409" t="s">
        <v>5977</v>
      </c>
      <c r="B127" s="410" t="s">
        <v>6001</v>
      </c>
      <c r="C127" s="409" t="s">
        <v>7113</v>
      </c>
      <c r="D127" s="409" t="s">
        <v>7114</v>
      </c>
      <c r="E127" s="409" t="s">
        <v>7115</v>
      </c>
      <c r="F127" s="409" t="s">
        <v>7116</v>
      </c>
      <c r="G127" s="409" t="s">
        <v>7117</v>
      </c>
      <c r="H127" s="409" t="s">
        <v>7118</v>
      </c>
      <c r="I127" s="409" t="s">
        <v>7119</v>
      </c>
      <c r="J127" s="409" t="s">
        <v>7120</v>
      </c>
      <c r="K127" s="411" t="s">
        <v>7121</v>
      </c>
      <c r="L127" s="411" t="s">
        <v>7122</v>
      </c>
      <c r="M127" s="409"/>
      <c r="N127" s="409"/>
      <c r="O127" s="409"/>
      <c r="P127" s="409"/>
      <c r="Q127" s="409"/>
      <c r="R127" s="409" t="s">
        <v>631</v>
      </c>
      <c r="S127" s="409" t="s">
        <v>2246</v>
      </c>
      <c r="T127" s="409"/>
      <c r="U127" s="409"/>
      <c r="V127" s="409"/>
      <c r="W127" s="409"/>
      <c r="X127" s="409"/>
      <c r="Y127" s="409"/>
      <c r="Z127" s="409"/>
      <c r="AA127" s="409"/>
      <c r="AB127" s="409"/>
      <c r="AC127" s="409" t="s">
        <v>487</v>
      </c>
      <c r="AD127" s="409" t="s">
        <v>7123</v>
      </c>
    </row>
    <row r="128" spans="1:30" s="149" customFormat="1" ht="17.25" customHeight="1">
      <c r="A128" s="409" t="s">
        <v>5977</v>
      </c>
      <c r="B128" s="410" t="s">
        <v>6001</v>
      </c>
      <c r="C128" s="409" t="s">
        <v>7124</v>
      </c>
      <c r="D128" s="409" t="s">
        <v>7125</v>
      </c>
      <c r="E128" s="409" t="s">
        <v>6141</v>
      </c>
      <c r="F128" s="409" t="s">
        <v>7126</v>
      </c>
      <c r="G128" s="409" t="s">
        <v>7127</v>
      </c>
      <c r="H128" s="409" t="s">
        <v>7128</v>
      </c>
      <c r="I128" s="409" t="s">
        <v>7129</v>
      </c>
      <c r="J128" s="409" t="s">
        <v>7130</v>
      </c>
      <c r="K128" s="411" t="s">
        <v>2860</v>
      </c>
      <c r="L128" s="409" t="s">
        <v>7131</v>
      </c>
      <c r="M128" s="409" t="s">
        <v>7132</v>
      </c>
      <c r="N128" s="409"/>
      <c r="O128" s="409"/>
      <c r="P128" s="409"/>
      <c r="Q128" s="409"/>
      <c r="R128" s="409" t="s">
        <v>631</v>
      </c>
      <c r="S128" s="409" t="s">
        <v>2246</v>
      </c>
      <c r="T128" s="409"/>
      <c r="U128" s="409" t="s">
        <v>487</v>
      </c>
      <c r="V128" s="409" t="s">
        <v>7133</v>
      </c>
      <c r="W128" s="409"/>
      <c r="X128" s="409"/>
      <c r="Y128" s="409" t="s">
        <v>487</v>
      </c>
      <c r="Z128" s="409" t="s">
        <v>7133</v>
      </c>
      <c r="AA128" s="409"/>
      <c r="AB128" s="409"/>
      <c r="AC128" s="409"/>
      <c r="AD128" s="409"/>
    </row>
    <row r="129" spans="1:31" s="149" customFormat="1" ht="17.25" customHeight="1">
      <c r="A129" s="409" t="s">
        <v>5977</v>
      </c>
      <c r="B129" s="410" t="s">
        <v>6001</v>
      </c>
      <c r="C129" s="409" t="s">
        <v>7134</v>
      </c>
      <c r="D129" s="409" t="s">
        <v>7135</v>
      </c>
      <c r="E129" s="409" t="s">
        <v>6232</v>
      </c>
      <c r="F129" s="409" t="s">
        <v>7136</v>
      </c>
      <c r="G129" s="409" t="s">
        <v>7137</v>
      </c>
      <c r="H129" s="409" t="s">
        <v>7138</v>
      </c>
      <c r="I129" s="409" t="s">
        <v>7139</v>
      </c>
      <c r="J129" s="409"/>
      <c r="K129" s="411" t="s">
        <v>7140</v>
      </c>
      <c r="L129" s="409"/>
      <c r="M129" s="409"/>
      <c r="N129" s="409"/>
      <c r="O129" s="409"/>
      <c r="P129" s="409"/>
      <c r="Q129" s="409"/>
      <c r="R129" s="409" t="s">
        <v>631</v>
      </c>
      <c r="S129" s="409" t="s">
        <v>1475</v>
      </c>
      <c r="T129" s="409"/>
      <c r="U129" s="409" t="s">
        <v>487</v>
      </c>
      <c r="V129" s="409" t="s">
        <v>7141</v>
      </c>
      <c r="W129" s="409"/>
      <c r="X129" s="409"/>
      <c r="Y129" s="409"/>
      <c r="Z129" s="409"/>
      <c r="AA129" s="409"/>
      <c r="AB129" s="409"/>
      <c r="AC129" s="409"/>
      <c r="AD129" s="409"/>
    </row>
    <row r="130" spans="1:31" s="209" customFormat="1" ht="60" customHeight="1">
      <c r="A130" s="411" t="s">
        <v>5977</v>
      </c>
      <c r="B130" s="416" t="s">
        <v>6001</v>
      </c>
      <c r="C130" s="411" t="s">
        <v>7142</v>
      </c>
      <c r="D130" s="411" t="s">
        <v>7143</v>
      </c>
      <c r="E130" s="411" t="s">
        <v>7144</v>
      </c>
      <c r="F130" s="411" t="s">
        <v>7145</v>
      </c>
      <c r="G130" s="411" t="s">
        <v>7146</v>
      </c>
      <c r="H130" s="411" t="s">
        <v>7147</v>
      </c>
      <c r="I130" s="411" t="s">
        <v>7148</v>
      </c>
      <c r="J130" s="411" t="s">
        <v>7149</v>
      </c>
      <c r="K130" s="411" t="s">
        <v>7150</v>
      </c>
      <c r="L130" s="411"/>
      <c r="M130" s="411"/>
      <c r="N130" s="411"/>
      <c r="O130" s="411"/>
      <c r="P130" s="411"/>
      <c r="Q130" s="411"/>
      <c r="R130" s="411" t="s">
        <v>631</v>
      </c>
      <c r="S130" s="411" t="s">
        <v>1475</v>
      </c>
      <c r="T130" s="411"/>
      <c r="U130" s="411"/>
      <c r="V130" s="411" t="s">
        <v>7151</v>
      </c>
      <c r="W130" s="411"/>
      <c r="X130" s="411"/>
      <c r="Y130" s="411"/>
      <c r="Z130" s="411"/>
      <c r="AA130" s="411"/>
      <c r="AB130" s="411"/>
      <c r="AC130" s="411"/>
      <c r="AD130" s="411"/>
    </row>
    <row r="131" spans="1:31" s="149" customFormat="1" ht="17.25" customHeight="1">
      <c r="A131" s="409" t="s">
        <v>5977</v>
      </c>
      <c r="B131" s="410" t="s">
        <v>6001</v>
      </c>
      <c r="C131" s="409" t="s">
        <v>7152</v>
      </c>
      <c r="D131" s="409" t="s">
        <v>7153</v>
      </c>
      <c r="E131" s="409" t="s">
        <v>6355</v>
      </c>
      <c r="F131" s="409" t="s">
        <v>7154</v>
      </c>
      <c r="G131" s="409" t="s">
        <v>7155</v>
      </c>
      <c r="H131" s="409" t="s">
        <v>7156</v>
      </c>
      <c r="I131" s="409" t="s">
        <v>7157</v>
      </c>
      <c r="J131" s="409" t="s">
        <v>7158</v>
      </c>
      <c r="K131" s="411" t="s">
        <v>7159</v>
      </c>
      <c r="L131" s="409" t="s">
        <v>7160</v>
      </c>
      <c r="M131" s="409"/>
      <c r="N131" s="409"/>
      <c r="O131" s="409"/>
      <c r="P131" s="409"/>
      <c r="Q131" s="409"/>
      <c r="R131" s="409" t="s">
        <v>631</v>
      </c>
      <c r="S131" s="409" t="s">
        <v>1475</v>
      </c>
      <c r="T131" s="409"/>
      <c r="U131" s="409"/>
      <c r="V131" s="409"/>
      <c r="W131" s="409"/>
      <c r="X131" s="409"/>
      <c r="Y131" s="409"/>
      <c r="Z131" s="409"/>
      <c r="AA131" s="409"/>
      <c r="AB131" s="409"/>
      <c r="AC131" s="409"/>
      <c r="AD131" s="409"/>
    </row>
    <row r="132" spans="1:31" s="149" customFormat="1" ht="17.25" customHeight="1">
      <c r="A132" s="409" t="s">
        <v>5977</v>
      </c>
      <c r="B132" s="410" t="s">
        <v>6001</v>
      </c>
      <c r="C132" s="409" t="s">
        <v>7161</v>
      </c>
      <c r="D132" s="409" t="s">
        <v>7162</v>
      </c>
      <c r="E132" s="409" t="s">
        <v>6306</v>
      </c>
      <c r="F132" s="409" t="s">
        <v>7163</v>
      </c>
      <c r="G132" s="409" t="s">
        <v>7164</v>
      </c>
      <c r="H132" s="409" t="s">
        <v>7165</v>
      </c>
      <c r="I132" s="409" t="s">
        <v>7166</v>
      </c>
      <c r="J132" s="409" t="s">
        <v>7167</v>
      </c>
      <c r="K132" s="411" t="s">
        <v>1284</v>
      </c>
      <c r="L132" s="409" t="s">
        <v>7168</v>
      </c>
      <c r="M132" s="409"/>
      <c r="N132" s="409"/>
      <c r="O132" s="409"/>
      <c r="P132" s="409"/>
      <c r="Q132" s="409"/>
      <c r="R132" s="409" t="s">
        <v>631</v>
      </c>
      <c r="S132" s="409" t="s">
        <v>2246</v>
      </c>
      <c r="T132" s="409"/>
      <c r="U132" s="409"/>
      <c r="V132" s="409"/>
      <c r="W132" s="409"/>
      <c r="X132" s="409"/>
      <c r="Y132" s="409"/>
      <c r="Z132" s="409"/>
      <c r="AA132" s="409"/>
      <c r="AB132" s="409"/>
      <c r="AC132" s="409" t="s">
        <v>487</v>
      </c>
      <c r="AD132" s="409" t="s">
        <v>7169</v>
      </c>
    </row>
    <row r="133" spans="1:31" s="149" customFormat="1" ht="17.25" customHeight="1">
      <c r="A133" s="409" t="s">
        <v>5977</v>
      </c>
      <c r="B133" s="410" t="s">
        <v>6001</v>
      </c>
      <c r="C133" s="409" t="s">
        <v>7170</v>
      </c>
      <c r="D133" s="409" t="s">
        <v>7171</v>
      </c>
      <c r="E133" s="409" t="s">
        <v>6157</v>
      </c>
      <c r="F133" s="409" t="s">
        <v>7172</v>
      </c>
      <c r="G133" s="409" t="s">
        <v>7173</v>
      </c>
      <c r="H133" s="409" t="s">
        <v>7174</v>
      </c>
      <c r="I133" s="409" t="s">
        <v>7175</v>
      </c>
      <c r="J133" s="409"/>
      <c r="K133" s="411" t="s">
        <v>2860</v>
      </c>
      <c r="L133" s="411" t="s">
        <v>7168</v>
      </c>
      <c r="M133" s="409"/>
      <c r="N133" s="409"/>
      <c r="O133" s="409"/>
      <c r="P133" s="409"/>
      <c r="Q133" s="409"/>
      <c r="R133" s="409" t="s">
        <v>631</v>
      </c>
      <c r="S133" s="409" t="s">
        <v>1285</v>
      </c>
      <c r="T133" s="409"/>
      <c r="U133" s="409"/>
      <c r="V133" s="409"/>
      <c r="W133" s="409"/>
      <c r="X133" s="409"/>
      <c r="Y133" s="409"/>
      <c r="Z133" s="409"/>
      <c r="AA133" s="409"/>
      <c r="AB133" s="409"/>
      <c r="AC133" s="409"/>
      <c r="AD133" s="409"/>
    </row>
    <row r="134" spans="1:31" s="149" customFormat="1" ht="49.5" customHeight="1">
      <c r="A134" s="411" t="s">
        <v>5977</v>
      </c>
      <c r="B134" s="416" t="s">
        <v>6001</v>
      </c>
      <c r="C134" s="411" t="s">
        <v>7176</v>
      </c>
      <c r="D134" s="411" t="s">
        <v>7177</v>
      </c>
      <c r="E134" s="411" t="s">
        <v>6084</v>
      </c>
      <c r="F134" s="411" t="s">
        <v>7178</v>
      </c>
      <c r="G134" s="411" t="s">
        <v>7179</v>
      </c>
      <c r="H134" s="411" t="s">
        <v>7180</v>
      </c>
      <c r="I134" s="411" t="s">
        <v>7181</v>
      </c>
      <c r="J134" s="411" t="s">
        <v>7182</v>
      </c>
      <c r="K134" s="411" t="s">
        <v>7183</v>
      </c>
      <c r="L134" s="411" t="s">
        <v>7184</v>
      </c>
      <c r="M134" s="411"/>
      <c r="N134" s="411"/>
      <c r="O134" s="411"/>
      <c r="P134" s="411"/>
      <c r="Q134" s="411"/>
      <c r="R134" s="411" t="s">
        <v>631</v>
      </c>
      <c r="S134" s="411" t="s">
        <v>1475</v>
      </c>
      <c r="T134" s="411"/>
      <c r="U134" s="411"/>
      <c r="V134" s="411"/>
      <c r="W134" s="411"/>
      <c r="X134" s="411"/>
      <c r="Y134" s="411"/>
      <c r="Z134" s="411"/>
      <c r="AA134" s="411"/>
      <c r="AB134" s="411"/>
      <c r="AC134" s="411" t="s">
        <v>487</v>
      </c>
      <c r="AD134" s="411" t="s">
        <v>7185</v>
      </c>
      <c r="AE134" s="209"/>
    </row>
    <row r="135" spans="1:31" s="149" customFormat="1" ht="17.25" customHeight="1">
      <c r="A135" s="409" t="s">
        <v>5977</v>
      </c>
      <c r="B135" s="410" t="s">
        <v>6001</v>
      </c>
      <c r="C135" s="409" t="s">
        <v>7186</v>
      </c>
      <c r="D135" s="409" t="s">
        <v>7187</v>
      </c>
      <c r="E135" s="409" t="s">
        <v>6451</v>
      </c>
      <c r="F135" s="409" t="s">
        <v>7188</v>
      </c>
      <c r="G135" s="409" t="s">
        <v>7189</v>
      </c>
      <c r="H135" s="409" t="s">
        <v>7190</v>
      </c>
      <c r="I135" s="409" t="s">
        <v>7191</v>
      </c>
      <c r="J135" s="409" t="s">
        <v>7192</v>
      </c>
      <c r="K135" s="411" t="s">
        <v>6229</v>
      </c>
      <c r="L135" s="409" t="s">
        <v>7193</v>
      </c>
      <c r="M135" s="409"/>
      <c r="N135" s="409"/>
      <c r="O135" s="409"/>
      <c r="P135" s="409"/>
      <c r="Q135" s="409"/>
      <c r="R135" s="409" t="s">
        <v>631</v>
      </c>
      <c r="S135" s="409" t="s">
        <v>1475</v>
      </c>
      <c r="T135" s="409"/>
      <c r="U135" s="409"/>
      <c r="V135" s="409"/>
      <c r="W135" s="409"/>
      <c r="X135" s="409"/>
      <c r="Y135" s="409"/>
      <c r="Z135" s="409"/>
      <c r="AA135" s="409"/>
      <c r="AB135" s="409"/>
      <c r="AC135" s="409"/>
      <c r="AD135" s="409"/>
    </row>
    <row r="136" spans="1:31" s="149" customFormat="1" ht="17.25" customHeight="1">
      <c r="A136" s="409" t="s">
        <v>5977</v>
      </c>
      <c r="B136" s="410" t="s">
        <v>6001</v>
      </c>
      <c r="C136" s="409" t="s">
        <v>7194</v>
      </c>
      <c r="D136" s="409" t="s">
        <v>7195</v>
      </c>
      <c r="E136" s="409" t="s">
        <v>6057</v>
      </c>
      <c r="F136" s="409" t="s">
        <v>7196</v>
      </c>
      <c r="G136" s="409" t="s">
        <v>7197</v>
      </c>
      <c r="H136" s="409" t="s">
        <v>7198</v>
      </c>
      <c r="I136" s="409" t="s">
        <v>7199</v>
      </c>
      <c r="J136" s="409" t="s">
        <v>7200</v>
      </c>
      <c r="K136" s="411" t="s">
        <v>7201</v>
      </c>
      <c r="L136" s="409"/>
      <c r="M136" s="409"/>
      <c r="N136" s="409"/>
      <c r="O136" s="409"/>
      <c r="P136" s="409"/>
      <c r="Q136" s="409"/>
      <c r="R136" s="409" t="s">
        <v>631</v>
      </c>
      <c r="S136" s="409" t="s">
        <v>1475</v>
      </c>
      <c r="T136" s="409"/>
      <c r="U136" s="409"/>
      <c r="V136" s="409"/>
      <c r="W136" s="409"/>
      <c r="X136" s="409"/>
      <c r="Y136" s="409"/>
      <c r="Z136" s="409"/>
      <c r="AA136" s="409"/>
      <c r="AB136" s="409"/>
      <c r="AC136" s="409"/>
      <c r="AD136" s="409"/>
    </row>
    <row r="137" spans="1:31" s="149" customFormat="1" ht="28.5">
      <c r="A137" s="409" t="s">
        <v>5977</v>
      </c>
      <c r="B137" s="410" t="s">
        <v>6001</v>
      </c>
      <c r="C137" s="409" t="s">
        <v>7202</v>
      </c>
      <c r="D137" s="409" t="s">
        <v>7203</v>
      </c>
      <c r="E137" s="409" t="s">
        <v>6004</v>
      </c>
      <c r="F137" s="409" t="s">
        <v>7204</v>
      </c>
      <c r="G137" s="409" t="s">
        <v>7205</v>
      </c>
      <c r="H137" s="409" t="s">
        <v>7206</v>
      </c>
      <c r="I137" s="409" t="s">
        <v>7207</v>
      </c>
      <c r="J137" s="409" t="s">
        <v>7208</v>
      </c>
      <c r="K137" s="411" t="s">
        <v>7209</v>
      </c>
      <c r="L137" s="409" t="s">
        <v>7210</v>
      </c>
      <c r="M137" s="409"/>
      <c r="N137" s="409"/>
      <c r="O137" s="409"/>
      <c r="P137" s="409"/>
      <c r="Q137" s="409"/>
      <c r="R137" s="409" t="s">
        <v>631</v>
      </c>
      <c r="S137" s="409" t="s">
        <v>2246</v>
      </c>
      <c r="T137" s="409"/>
      <c r="U137" s="409"/>
      <c r="V137" s="409"/>
      <c r="W137" s="409"/>
      <c r="X137" s="409"/>
      <c r="Y137" s="409"/>
      <c r="Z137" s="409"/>
      <c r="AA137" s="409"/>
      <c r="AB137" s="409"/>
      <c r="AC137" s="409"/>
      <c r="AD137" s="409"/>
    </row>
    <row r="138" spans="1:31" s="149" customFormat="1" ht="64.5" customHeight="1">
      <c r="A138" s="409" t="s">
        <v>5977</v>
      </c>
      <c r="B138" s="410" t="s">
        <v>6001</v>
      </c>
      <c r="C138" s="409" t="s">
        <v>7211</v>
      </c>
      <c r="D138" s="409" t="s">
        <v>7212</v>
      </c>
      <c r="E138" s="409" t="s">
        <v>7213</v>
      </c>
      <c r="F138" s="409" t="s">
        <v>7214</v>
      </c>
      <c r="G138" s="409" t="s">
        <v>7215</v>
      </c>
      <c r="H138" s="409" t="s">
        <v>7216</v>
      </c>
      <c r="I138" s="409" t="s">
        <v>7217</v>
      </c>
      <c r="J138" s="409" t="s">
        <v>7218</v>
      </c>
      <c r="K138" s="411" t="s">
        <v>7219</v>
      </c>
      <c r="L138" s="411" t="s">
        <v>6702</v>
      </c>
      <c r="M138" s="411" t="s">
        <v>7220</v>
      </c>
      <c r="N138" s="409" t="s">
        <v>487</v>
      </c>
      <c r="O138" s="409"/>
      <c r="P138" s="409"/>
      <c r="Q138" s="409"/>
      <c r="R138" s="409" t="s">
        <v>631</v>
      </c>
      <c r="S138" s="409" t="s">
        <v>1475</v>
      </c>
      <c r="T138" s="409"/>
      <c r="U138" s="409" t="s">
        <v>487</v>
      </c>
      <c r="V138" s="411" t="s">
        <v>7221</v>
      </c>
      <c r="W138" s="409" t="s">
        <v>487</v>
      </c>
      <c r="X138" s="411" t="s">
        <v>7221</v>
      </c>
      <c r="Y138" s="409" t="s">
        <v>487</v>
      </c>
      <c r="Z138" s="411" t="s">
        <v>7221</v>
      </c>
      <c r="AA138" s="409" t="s">
        <v>487</v>
      </c>
      <c r="AB138" s="411" t="s">
        <v>7221</v>
      </c>
      <c r="AC138" s="409" t="s">
        <v>487</v>
      </c>
      <c r="AD138" s="411" t="s">
        <v>7221</v>
      </c>
    </row>
    <row r="139" spans="1:31" s="149" customFormat="1" ht="57">
      <c r="A139" s="409" t="s">
        <v>5977</v>
      </c>
      <c r="B139" s="410" t="s">
        <v>6001</v>
      </c>
      <c r="C139" s="409" t="s">
        <v>7222</v>
      </c>
      <c r="D139" s="409" t="s">
        <v>7223</v>
      </c>
      <c r="E139" s="409" t="s">
        <v>7224</v>
      </c>
      <c r="F139" s="409" t="s">
        <v>7225</v>
      </c>
      <c r="G139" s="409" t="s">
        <v>7226</v>
      </c>
      <c r="H139" s="409" t="s">
        <v>7227</v>
      </c>
      <c r="I139" s="409" t="s">
        <v>7228</v>
      </c>
      <c r="J139" s="409" t="s">
        <v>7229</v>
      </c>
      <c r="K139" s="411" t="s">
        <v>7230</v>
      </c>
      <c r="L139" s="411" t="s">
        <v>7231</v>
      </c>
      <c r="M139" s="411" t="s">
        <v>7232</v>
      </c>
      <c r="N139" s="409"/>
      <c r="O139" s="409"/>
      <c r="P139" s="409"/>
      <c r="Q139" s="409"/>
      <c r="R139" s="409" t="s">
        <v>631</v>
      </c>
      <c r="S139" s="409" t="s">
        <v>1475</v>
      </c>
      <c r="T139" s="409"/>
      <c r="U139" s="409" t="s">
        <v>487</v>
      </c>
      <c r="V139" s="411" t="s">
        <v>7233</v>
      </c>
      <c r="W139" s="409" t="s">
        <v>487</v>
      </c>
      <c r="X139" s="411" t="s">
        <v>7233</v>
      </c>
      <c r="Y139" s="409" t="s">
        <v>487</v>
      </c>
      <c r="Z139" s="411" t="s">
        <v>7233</v>
      </c>
      <c r="AA139" s="409" t="s">
        <v>487</v>
      </c>
      <c r="AB139" s="411" t="s">
        <v>7233</v>
      </c>
      <c r="AC139" s="409"/>
      <c r="AD139" s="409"/>
    </row>
    <row r="140" spans="1:31" s="149" customFormat="1" ht="17.25" customHeight="1">
      <c r="A140" s="409" t="s">
        <v>5977</v>
      </c>
      <c r="B140" s="410" t="s">
        <v>6001</v>
      </c>
      <c r="C140" s="409" t="s">
        <v>7234</v>
      </c>
      <c r="D140" s="409" t="s">
        <v>7235</v>
      </c>
      <c r="E140" s="409" t="s">
        <v>6141</v>
      </c>
      <c r="F140" s="409" t="s">
        <v>7236</v>
      </c>
      <c r="G140" s="409"/>
      <c r="H140" s="409" t="s">
        <v>7237</v>
      </c>
      <c r="I140" s="409" t="s">
        <v>7238</v>
      </c>
      <c r="J140" s="409" t="s">
        <v>7239</v>
      </c>
      <c r="K140" s="411" t="s">
        <v>7240</v>
      </c>
      <c r="L140" s="409" t="s">
        <v>802</v>
      </c>
      <c r="M140" s="409"/>
      <c r="N140" s="409"/>
      <c r="O140" s="409"/>
      <c r="P140" s="409"/>
      <c r="Q140" s="409"/>
      <c r="R140" s="409" t="s">
        <v>631</v>
      </c>
      <c r="S140" s="409" t="s">
        <v>5986</v>
      </c>
      <c r="T140" s="409"/>
      <c r="U140" s="409" t="s">
        <v>487</v>
      </c>
      <c r="V140" s="409" t="s">
        <v>7241</v>
      </c>
      <c r="W140" s="409"/>
      <c r="X140" s="409"/>
      <c r="Y140" s="409" t="s">
        <v>487</v>
      </c>
      <c r="Z140" s="409" t="s">
        <v>7241</v>
      </c>
      <c r="AA140" s="409"/>
      <c r="AB140" s="409"/>
      <c r="AC140" s="409"/>
      <c r="AD140" s="409"/>
    </row>
    <row r="141" spans="1:31" s="149" customFormat="1" ht="17.25" customHeight="1">
      <c r="A141" s="409" t="s">
        <v>5977</v>
      </c>
      <c r="B141" s="410" t="s">
        <v>6001</v>
      </c>
      <c r="C141" s="409" t="s">
        <v>7242</v>
      </c>
      <c r="D141" s="409" t="s">
        <v>7243</v>
      </c>
      <c r="E141" s="409" t="s">
        <v>7244</v>
      </c>
      <c r="F141" s="409" t="s">
        <v>7245</v>
      </c>
      <c r="G141" s="409" t="s">
        <v>7246</v>
      </c>
      <c r="H141" s="409" t="s">
        <v>7247</v>
      </c>
      <c r="I141" s="409" t="s">
        <v>7248</v>
      </c>
      <c r="J141" s="409" t="s">
        <v>7249</v>
      </c>
      <c r="K141" s="411" t="s">
        <v>6510</v>
      </c>
      <c r="L141" s="409" t="s">
        <v>3010</v>
      </c>
      <c r="M141" s="409"/>
      <c r="N141" s="409"/>
      <c r="O141" s="409"/>
      <c r="P141" s="409"/>
      <c r="Q141" s="409"/>
      <c r="R141" s="409" t="s">
        <v>631</v>
      </c>
      <c r="S141" s="409" t="s">
        <v>2605</v>
      </c>
      <c r="T141" s="409"/>
      <c r="U141" s="409"/>
      <c r="V141" s="409" t="s">
        <v>7250</v>
      </c>
      <c r="W141" s="409"/>
      <c r="X141" s="409"/>
      <c r="Y141" s="409"/>
      <c r="Z141" s="409"/>
      <c r="AA141" s="409"/>
      <c r="AB141" s="409"/>
      <c r="AC141" s="409"/>
      <c r="AD141" s="409"/>
    </row>
    <row r="142" spans="1:31" s="149" customFormat="1" ht="17.25" customHeight="1">
      <c r="A142" s="409" t="s">
        <v>5977</v>
      </c>
      <c r="B142" s="410" t="s">
        <v>6001</v>
      </c>
      <c r="C142" s="409" t="s">
        <v>7251</v>
      </c>
      <c r="D142" s="409" t="s">
        <v>7252</v>
      </c>
      <c r="E142" s="411" t="s">
        <v>7253</v>
      </c>
      <c r="F142" s="409" t="s">
        <v>7254</v>
      </c>
      <c r="G142" s="409" t="s">
        <v>7255</v>
      </c>
      <c r="H142" s="409" t="s">
        <v>7256</v>
      </c>
      <c r="I142" s="409" t="s">
        <v>7257</v>
      </c>
      <c r="J142" s="409" t="s">
        <v>7258</v>
      </c>
      <c r="K142" s="411" t="s">
        <v>7259</v>
      </c>
      <c r="L142" s="409" t="s">
        <v>3445</v>
      </c>
      <c r="M142" s="409"/>
      <c r="N142" s="409"/>
      <c r="O142" s="409"/>
      <c r="P142" s="409"/>
      <c r="Q142" s="409"/>
      <c r="R142" s="409" t="s">
        <v>631</v>
      </c>
      <c r="S142" s="409" t="s">
        <v>1475</v>
      </c>
      <c r="T142" s="409"/>
      <c r="U142" s="409" t="s">
        <v>395</v>
      </c>
      <c r="V142" s="409" t="s">
        <v>7260</v>
      </c>
      <c r="W142" s="409" t="s">
        <v>395</v>
      </c>
      <c r="X142" s="409" t="s">
        <v>7260</v>
      </c>
      <c r="Y142" s="409" t="s">
        <v>395</v>
      </c>
      <c r="Z142" s="409" t="s">
        <v>7260</v>
      </c>
      <c r="AA142" s="409" t="s">
        <v>395</v>
      </c>
      <c r="AB142" s="409" t="s">
        <v>7260</v>
      </c>
      <c r="AC142" s="409" t="s">
        <v>395</v>
      </c>
      <c r="AD142" s="409" t="s">
        <v>7261</v>
      </c>
    </row>
    <row r="143" spans="1:31" s="149" customFormat="1" ht="17.25" customHeight="1">
      <c r="A143" s="409" t="s">
        <v>5977</v>
      </c>
      <c r="B143" s="410" t="s">
        <v>6001</v>
      </c>
      <c r="C143" s="409" t="s">
        <v>7262</v>
      </c>
      <c r="D143" s="409" t="s">
        <v>7263</v>
      </c>
      <c r="E143" s="409" t="s">
        <v>7264</v>
      </c>
      <c r="F143" s="409" t="s">
        <v>7265</v>
      </c>
      <c r="G143" s="409" t="s">
        <v>7266</v>
      </c>
      <c r="H143" s="409" t="s">
        <v>7267</v>
      </c>
      <c r="I143" s="409" t="s">
        <v>7268</v>
      </c>
      <c r="J143" s="409" t="s">
        <v>7269</v>
      </c>
      <c r="K143" s="411" t="s">
        <v>7270</v>
      </c>
      <c r="L143" s="411" t="s">
        <v>7271</v>
      </c>
      <c r="M143" s="411" t="s">
        <v>7272</v>
      </c>
      <c r="N143" s="409"/>
      <c r="O143" s="409"/>
      <c r="P143" s="409"/>
      <c r="Q143" s="409"/>
      <c r="R143" s="409" t="s">
        <v>631</v>
      </c>
      <c r="S143" s="409" t="s">
        <v>1475</v>
      </c>
      <c r="T143" s="409"/>
      <c r="U143" s="409"/>
      <c r="V143" s="409"/>
      <c r="W143" s="409"/>
      <c r="X143" s="409"/>
      <c r="Y143" s="409"/>
      <c r="Z143" s="409"/>
      <c r="AA143" s="409" t="s">
        <v>395</v>
      </c>
      <c r="AB143" s="409"/>
      <c r="AC143" s="409" t="s">
        <v>395</v>
      </c>
      <c r="AD143" s="409"/>
    </row>
    <row r="144" spans="1:31" s="149" customFormat="1" ht="17.25" customHeight="1">
      <c r="A144" s="409" t="s">
        <v>5977</v>
      </c>
      <c r="B144" s="410" t="s">
        <v>6001</v>
      </c>
      <c r="C144" s="409" t="s">
        <v>7273</v>
      </c>
      <c r="D144" s="409" t="s">
        <v>7274</v>
      </c>
      <c r="E144" s="409" t="s">
        <v>7275</v>
      </c>
      <c r="F144" s="409" t="s">
        <v>7276</v>
      </c>
      <c r="G144" s="409" t="s">
        <v>7277</v>
      </c>
      <c r="H144" s="409" t="s">
        <v>7278</v>
      </c>
      <c r="I144" s="409" t="s">
        <v>7279</v>
      </c>
      <c r="J144" s="361" t="s">
        <v>7280</v>
      </c>
      <c r="K144" s="411" t="s">
        <v>7281</v>
      </c>
      <c r="L144" s="409" t="s">
        <v>7282</v>
      </c>
      <c r="M144" s="409"/>
      <c r="N144" s="409"/>
      <c r="O144" s="409"/>
      <c r="P144" s="409"/>
      <c r="Q144" s="409"/>
      <c r="R144" s="409" t="s">
        <v>631</v>
      </c>
      <c r="S144" s="409" t="s">
        <v>1475</v>
      </c>
      <c r="T144" s="409"/>
      <c r="U144" s="409"/>
      <c r="V144" s="409"/>
      <c r="W144" s="409"/>
      <c r="X144" s="409"/>
      <c r="Y144" s="409"/>
      <c r="Z144" s="409"/>
      <c r="AA144" s="409"/>
      <c r="AB144" s="409"/>
      <c r="AC144" s="409"/>
      <c r="AD144" s="409"/>
    </row>
    <row r="145" spans="1:30" s="149" customFormat="1" ht="17.25" customHeight="1">
      <c r="A145" s="409" t="s">
        <v>5977</v>
      </c>
      <c r="B145" s="410" t="s">
        <v>6001</v>
      </c>
      <c r="C145" s="409" t="s">
        <v>7283</v>
      </c>
      <c r="D145" s="409" t="s">
        <v>7284</v>
      </c>
      <c r="E145" s="409" t="s">
        <v>6330</v>
      </c>
      <c r="F145" s="409" t="s">
        <v>7285</v>
      </c>
      <c r="G145" s="409" t="s">
        <v>7286</v>
      </c>
      <c r="H145" s="409" t="s">
        <v>7287</v>
      </c>
      <c r="I145" s="409" t="s">
        <v>7288</v>
      </c>
      <c r="J145" s="409" t="s">
        <v>7289</v>
      </c>
      <c r="K145" s="411" t="s">
        <v>7290</v>
      </c>
      <c r="L145" s="409" t="s">
        <v>7291</v>
      </c>
      <c r="M145" s="409"/>
      <c r="N145" s="409"/>
      <c r="O145" s="409"/>
      <c r="P145" s="409"/>
      <c r="Q145" s="409"/>
      <c r="R145" s="409" t="s">
        <v>631</v>
      </c>
      <c r="S145" s="409" t="s">
        <v>2246</v>
      </c>
      <c r="T145" s="409"/>
      <c r="U145" s="409" t="s">
        <v>487</v>
      </c>
      <c r="V145" s="409" t="s">
        <v>7292</v>
      </c>
      <c r="W145" s="409" t="s">
        <v>487</v>
      </c>
      <c r="X145" s="409" t="s">
        <v>7292</v>
      </c>
      <c r="Y145" s="409" t="s">
        <v>487</v>
      </c>
      <c r="Z145" s="409" t="s">
        <v>7292</v>
      </c>
      <c r="AA145" s="409"/>
      <c r="AB145" s="409"/>
      <c r="AC145" s="409"/>
      <c r="AD145" s="409"/>
    </row>
    <row r="146" spans="1:30" s="149" customFormat="1" ht="33" customHeight="1">
      <c r="A146" s="409" t="s">
        <v>5977</v>
      </c>
      <c r="B146" s="410" t="s">
        <v>6001</v>
      </c>
      <c r="C146" s="409" t="s">
        <v>7293</v>
      </c>
      <c r="D146" s="409" t="s">
        <v>7294</v>
      </c>
      <c r="E146" s="409" t="s">
        <v>6823</v>
      </c>
      <c r="F146" s="409" t="s">
        <v>7295</v>
      </c>
      <c r="G146" s="409" t="s">
        <v>7296</v>
      </c>
      <c r="H146" s="409" t="s">
        <v>7297</v>
      </c>
      <c r="I146" s="409" t="s">
        <v>7298</v>
      </c>
      <c r="J146" s="409" t="s">
        <v>7299</v>
      </c>
      <c r="K146" s="411" t="s">
        <v>7300</v>
      </c>
      <c r="L146" s="411" t="s">
        <v>958</v>
      </c>
      <c r="M146" s="411" t="s">
        <v>7301</v>
      </c>
      <c r="N146" s="409"/>
      <c r="O146" s="409"/>
      <c r="P146" s="409"/>
      <c r="Q146" s="409"/>
      <c r="R146" s="409" t="s">
        <v>631</v>
      </c>
      <c r="S146" s="409" t="s">
        <v>1475</v>
      </c>
      <c r="T146" s="409"/>
      <c r="U146" s="409"/>
      <c r="V146" s="409"/>
      <c r="W146" s="409"/>
      <c r="X146" s="409"/>
      <c r="Y146" s="409"/>
      <c r="Z146" s="409"/>
      <c r="AA146" s="409"/>
      <c r="AB146" s="409"/>
      <c r="AC146" s="409"/>
      <c r="AD146" s="409"/>
    </row>
    <row r="147" spans="1:30" s="149" customFormat="1" ht="28.5">
      <c r="A147" s="409" t="s">
        <v>5977</v>
      </c>
      <c r="B147" s="410" t="s">
        <v>6001</v>
      </c>
      <c r="C147" s="409" t="s">
        <v>7302</v>
      </c>
      <c r="D147" s="409" t="s">
        <v>7303</v>
      </c>
      <c r="E147" s="409" t="s">
        <v>6023</v>
      </c>
      <c r="F147" s="409" t="s">
        <v>7304</v>
      </c>
      <c r="G147" s="409" t="s">
        <v>7305</v>
      </c>
      <c r="H147" s="409" t="s">
        <v>7306</v>
      </c>
      <c r="I147" s="409" t="s">
        <v>7307</v>
      </c>
      <c r="J147" s="409" t="s">
        <v>7308</v>
      </c>
      <c r="K147" s="411" t="s">
        <v>7309</v>
      </c>
      <c r="L147" s="409" t="s">
        <v>7310</v>
      </c>
      <c r="M147" s="409"/>
      <c r="N147" s="409"/>
      <c r="O147" s="409"/>
      <c r="P147" s="409"/>
      <c r="Q147" s="409"/>
      <c r="R147" s="409" t="s">
        <v>631</v>
      </c>
      <c r="S147" s="409" t="s">
        <v>1475</v>
      </c>
      <c r="T147" s="409"/>
      <c r="U147" s="409" t="s">
        <v>487</v>
      </c>
      <c r="V147" s="411" t="s">
        <v>7311</v>
      </c>
      <c r="W147" s="409"/>
      <c r="X147" s="409"/>
      <c r="Y147" s="409" t="s">
        <v>487</v>
      </c>
      <c r="Z147" s="411" t="s">
        <v>7311</v>
      </c>
      <c r="AA147" s="409" t="s">
        <v>487</v>
      </c>
      <c r="AB147" s="411" t="s">
        <v>7311</v>
      </c>
      <c r="AC147" s="409" t="s">
        <v>487</v>
      </c>
      <c r="AD147" s="411" t="s">
        <v>7311</v>
      </c>
    </row>
    <row r="148" spans="1:30" s="149" customFormat="1" ht="85.5">
      <c r="A148" s="409" t="s">
        <v>5977</v>
      </c>
      <c r="B148" s="410" t="s">
        <v>6001</v>
      </c>
      <c r="C148" s="409" t="s">
        <v>7312</v>
      </c>
      <c r="D148" s="409" t="s">
        <v>7313</v>
      </c>
      <c r="E148" s="409" t="s">
        <v>7314</v>
      </c>
      <c r="F148" s="409" t="s">
        <v>7315</v>
      </c>
      <c r="G148" s="409" t="s">
        <v>7316</v>
      </c>
      <c r="H148" s="409" t="s">
        <v>7317</v>
      </c>
      <c r="I148" s="409" t="s">
        <v>7318</v>
      </c>
      <c r="J148" s="409" t="s">
        <v>7319</v>
      </c>
      <c r="K148" s="411" t="s">
        <v>7320</v>
      </c>
      <c r="L148" s="411" t="s">
        <v>7321</v>
      </c>
      <c r="M148" s="411" t="s">
        <v>7322</v>
      </c>
      <c r="N148" s="409"/>
      <c r="O148" s="409"/>
      <c r="P148" s="409"/>
      <c r="Q148" s="409"/>
      <c r="R148" s="409"/>
      <c r="S148" s="409" t="s">
        <v>7323</v>
      </c>
      <c r="T148" s="409"/>
      <c r="U148" s="409"/>
      <c r="V148" s="409" t="s">
        <v>7324</v>
      </c>
      <c r="W148" s="409"/>
      <c r="X148" s="409"/>
      <c r="Y148" s="409"/>
      <c r="Z148" s="409" t="s">
        <v>7325</v>
      </c>
      <c r="AA148" s="409"/>
      <c r="AB148" s="409" t="s">
        <v>7326</v>
      </c>
      <c r="AC148" s="409"/>
      <c r="AD148" s="409"/>
    </row>
    <row r="149" spans="1:30" s="149" customFormat="1" ht="342">
      <c r="A149" s="409" t="s">
        <v>5977</v>
      </c>
      <c r="B149" s="410" t="s">
        <v>6001</v>
      </c>
      <c r="C149" s="409" t="s">
        <v>7327</v>
      </c>
      <c r="D149" s="409" t="s">
        <v>7328</v>
      </c>
      <c r="E149" s="409" t="s">
        <v>7329</v>
      </c>
      <c r="F149" s="409" t="s">
        <v>7330</v>
      </c>
      <c r="G149" s="409" t="s">
        <v>7331</v>
      </c>
      <c r="H149" s="409" t="s">
        <v>7332</v>
      </c>
      <c r="I149" s="409" t="s">
        <v>7333</v>
      </c>
      <c r="J149" s="409" t="s">
        <v>7334</v>
      </c>
      <c r="K149" s="411" t="s">
        <v>7335</v>
      </c>
      <c r="L149" s="411" t="s">
        <v>7336</v>
      </c>
      <c r="M149" s="409"/>
      <c r="N149" s="409"/>
      <c r="O149" s="409"/>
      <c r="P149" s="409"/>
      <c r="Q149" s="409"/>
      <c r="R149" s="409" t="s">
        <v>383</v>
      </c>
      <c r="S149" s="409" t="s">
        <v>840</v>
      </c>
      <c r="T149" s="409"/>
      <c r="U149" s="409"/>
      <c r="V149" s="409"/>
      <c r="W149" s="409"/>
      <c r="X149" s="409"/>
      <c r="Y149" s="409"/>
      <c r="Z149" s="409"/>
      <c r="AA149" s="409"/>
      <c r="AB149" s="409"/>
      <c r="AC149" s="409"/>
      <c r="AD149" s="409"/>
    </row>
    <row r="150" spans="1:30" s="149" customFormat="1" ht="17.25" customHeight="1">
      <c r="A150" s="409" t="s">
        <v>5977</v>
      </c>
      <c r="B150" s="410" t="s">
        <v>6001</v>
      </c>
      <c r="C150" s="409" t="s">
        <v>7337</v>
      </c>
      <c r="D150" s="409" t="s">
        <v>7338</v>
      </c>
      <c r="E150" s="409" t="s">
        <v>7339</v>
      </c>
      <c r="F150" s="409" t="s">
        <v>7340</v>
      </c>
      <c r="G150" s="409" t="s">
        <v>7341</v>
      </c>
      <c r="H150" s="409" t="s">
        <v>7342</v>
      </c>
      <c r="I150" s="409" t="s">
        <v>7343</v>
      </c>
      <c r="J150" s="413" t="s">
        <v>7344</v>
      </c>
      <c r="K150" s="411" t="s">
        <v>7345</v>
      </c>
      <c r="L150" s="409" t="s">
        <v>3445</v>
      </c>
      <c r="M150" s="409"/>
      <c r="N150" s="409"/>
      <c r="O150" s="409"/>
      <c r="P150" s="409"/>
      <c r="Q150" s="409"/>
      <c r="R150" s="409" t="s">
        <v>386</v>
      </c>
      <c r="S150" s="409" t="s">
        <v>387</v>
      </c>
      <c r="T150" s="409"/>
      <c r="U150" s="409"/>
      <c r="V150" s="409"/>
      <c r="W150" s="409"/>
      <c r="X150" s="409"/>
      <c r="Y150" s="409"/>
      <c r="Z150" s="409"/>
      <c r="AA150" s="409"/>
      <c r="AB150" s="409"/>
      <c r="AC150" s="409"/>
      <c r="AD150" s="409"/>
    </row>
    <row r="151" spans="1:30" s="149" customFormat="1" ht="75" customHeight="1">
      <c r="A151" s="409" t="s">
        <v>5977</v>
      </c>
      <c r="B151" s="410" t="s">
        <v>6001</v>
      </c>
      <c r="C151" s="409" t="s">
        <v>7346</v>
      </c>
      <c r="D151" s="409" t="s">
        <v>7347</v>
      </c>
      <c r="E151" s="409" t="s">
        <v>6504</v>
      </c>
      <c r="F151" s="409" t="s">
        <v>7348</v>
      </c>
      <c r="G151" s="409" t="s">
        <v>7349</v>
      </c>
      <c r="H151" s="409" t="s">
        <v>7350</v>
      </c>
      <c r="I151" s="409" t="s">
        <v>7351</v>
      </c>
      <c r="J151" s="409" t="s">
        <v>7352</v>
      </c>
      <c r="K151" s="411" t="s">
        <v>7353</v>
      </c>
      <c r="L151" s="411" t="s">
        <v>6702</v>
      </c>
      <c r="M151" s="411" t="s">
        <v>7354</v>
      </c>
      <c r="N151" s="409"/>
      <c r="O151" s="409"/>
      <c r="P151" s="409"/>
      <c r="Q151" s="409"/>
      <c r="R151" s="409" t="s">
        <v>631</v>
      </c>
      <c r="S151" s="409" t="s">
        <v>387</v>
      </c>
      <c r="T151" s="409"/>
      <c r="U151" s="409"/>
      <c r="V151" s="409"/>
      <c r="W151" s="409"/>
      <c r="X151" s="409"/>
      <c r="Y151" s="409"/>
      <c r="Z151" s="409"/>
      <c r="AA151" s="409"/>
      <c r="AB151" s="409"/>
      <c r="AC151" s="409" t="s">
        <v>487</v>
      </c>
      <c r="AD151" s="411" t="s">
        <v>7355</v>
      </c>
    </row>
    <row r="152" spans="1:30" s="149" customFormat="1" ht="17.25" customHeight="1">
      <c r="A152" s="409" t="s">
        <v>5977</v>
      </c>
      <c r="B152" s="410" t="s">
        <v>6001</v>
      </c>
      <c r="C152" s="411" t="s">
        <v>7356</v>
      </c>
      <c r="D152" s="411" t="s">
        <v>7357</v>
      </c>
      <c r="E152" s="409" t="s">
        <v>7358</v>
      </c>
      <c r="F152" s="409" t="s">
        <v>7359</v>
      </c>
      <c r="G152" s="409" t="s">
        <v>7360</v>
      </c>
      <c r="H152" s="409" t="s">
        <v>7361</v>
      </c>
      <c r="I152" s="409" t="s">
        <v>7362</v>
      </c>
      <c r="J152" s="409" t="s">
        <v>7363</v>
      </c>
      <c r="K152" s="411" t="s">
        <v>7364</v>
      </c>
      <c r="L152" s="409"/>
      <c r="M152" s="409"/>
      <c r="N152" s="411"/>
      <c r="O152" s="409"/>
      <c r="P152" s="409"/>
      <c r="Q152" s="409"/>
      <c r="R152" s="409" t="s">
        <v>631</v>
      </c>
      <c r="S152" s="409" t="s">
        <v>387</v>
      </c>
      <c r="T152" s="409"/>
      <c r="U152" s="409"/>
      <c r="V152" s="409"/>
      <c r="W152" s="409"/>
      <c r="X152" s="409"/>
      <c r="Y152" s="409"/>
      <c r="Z152" s="409"/>
      <c r="AA152" s="409"/>
      <c r="AB152" s="409"/>
      <c r="AC152" s="409"/>
      <c r="AD152" s="409"/>
    </row>
    <row r="153" spans="1:30" s="149" customFormat="1" ht="80.25" customHeight="1">
      <c r="A153" s="409" t="s">
        <v>5977</v>
      </c>
      <c r="B153" s="410" t="s">
        <v>6001</v>
      </c>
      <c r="C153" s="409" t="s">
        <v>7365</v>
      </c>
      <c r="D153" s="409" t="s">
        <v>7366</v>
      </c>
      <c r="E153" s="409" t="s">
        <v>7367</v>
      </c>
      <c r="F153" s="409" t="s">
        <v>7368</v>
      </c>
      <c r="G153" s="409" t="s">
        <v>7369</v>
      </c>
      <c r="H153" s="409" t="s">
        <v>7370</v>
      </c>
      <c r="I153" s="409" t="s">
        <v>7371</v>
      </c>
      <c r="J153" s="409" t="s">
        <v>7372</v>
      </c>
      <c r="K153" s="411" t="s">
        <v>7373</v>
      </c>
      <c r="L153" s="411" t="s">
        <v>7374</v>
      </c>
      <c r="M153" s="411" t="s">
        <v>7375</v>
      </c>
      <c r="N153" s="409"/>
      <c r="O153" s="409"/>
      <c r="P153" s="409"/>
      <c r="Q153" s="409"/>
      <c r="R153" s="409" t="s">
        <v>631</v>
      </c>
      <c r="S153" s="409" t="s">
        <v>387</v>
      </c>
      <c r="T153" s="409"/>
      <c r="U153" s="409"/>
      <c r="V153" s="409"/>
      <c r="W153" s="409"/>
      <c r="X153" s="409"/>
      <c r="Y153" s="409"/>
      <c r="Z153" s="409"/>
      <c r="AA153" s="409" t="s">
        <v>487</v>
      </c>
      <c r="AB153" s="409" t="s">
        <v>7376</v>
      </c>
      <c r="AC153" s="409" t="s">
        <v>487</v>
      </c>
      <c r="AD153" s="409" t="s">
        <v>7376</v>
      </c>
    </row>
    <row r="154" spans="1:30" s="149" customFormat="1" ht="71.25">
      <c r="A154" s="409" t="s">
        <v>5977</v>
      </c>
      <c r="B154" s="410" t="s">
        <v>6001</v>
      </c>
      <c r="C154" s="411" t="s">
        <v>7377</v>
      </c>
      <c r="D154" s="411" t="s">
        <v>7378</v>
      </c>
      <c r="E154" s="409" t="s">
        <v>7379</v>
      </c>
      <c r="F154" s="409" t="s">
        <v>7380</v>
      </c>
      <c r="G154" s="409" t="s">
        <v>7381</v>
      </c>
      <c r="H154" s="409" t="s">
        <v>7382</v>
      </c>
      <c r="I154" s="409" t="s">
        <v>7383</v>
      </c>
      <c r="J154" s="409" t="s">
        <v>7384</v>
      </c>
      <c r="K154" s="411" t="s">
        <v>7385</v>
      </c>
      <c r="L154" s="411" t="s">
        <v>7386</v>
      </c>
      <c r="M154" s="411" t="s">
        <v>7387</v>
      </c>
      <c r="N154" s="409"/>
      <c r="O154" s="409"/>
      <c r="P154" s="409"/>
      <c r="Q154" s="409"/>
      <c r="R154" s="409" t="s">
        <v>631</v>
      </c>
      <c r="S154" s="409" t="s">
        <v>387</v>
      </c>
      <c r="T154" s="409"/>
      <c r="U154" s="409" t="s">
        <v>487</v>
      </c>
      <c r="V154" s="411" t="s">
        <v>7388</v>
      </c>
      <c r="W154" s="409" t="s">
        <v>487</v>
      </c>
      <c r="X154" s="411" t="s">
        <v>7389</v>
      </c>
      <c r="Y154" s="409" t="s">
        <v>487</v>
      </c>
      <c r="Z154" s="411" t="s">
        <v>7390</v>
      </c>
      <c r="AA154" s="409"/>
      <c r="AB154" s="409"/>
      <c r="AC154" s="409"/>
      <c r="AD154" s="409"/>
    </row>
    <row r="155" spans="1:30" s="149" customFormat="1" ht="71.25">
      <c r="A155" s="409" t="s">
        <v>5977</v>
      </c>
      <c r="B155" s="410" t="s">
        <v>6001</v>
      </c>
      <c r="C155" s="411" t="s">
        <v>7391</v>
      </c>
      <c r="D155" s="411" t="s">
        <v>7392</v>
      </c>
      <c r="E155" s="409" t="s">
        <v>6504</v>
      </c>
      <c r="F155" s="409" t="s">
        <v>7393</v>
      </c>
      <c r="G155" s="409" t="s">
        <v>7394</v>
      </c>
      <c r="H155" s="409" t="s">
        <v>7395</v>
      </c>
      <c r="I155" s="409" t="s">
        <v>7396</v>
      </c>
      <c r="J155" s="409" t="s">
        <v>7397</v>
      </c>
      <c r="K155" s="411" t="s">
        <v>7398</v>
      </c>
      <c r="L155" s="409" t="s">
        <v>2880</v>
      </c>
      <c r="M155" s="409"/>
      <c r="N155" s="409"/>
      <c r="O155" s="409"/>
      <c r="P155" s="409"/>
      <c r="Q155" s="409"/>
      <c r="R155" s="409" t="s">
        <v>631</v>
      </c>
      <c r="S155" s="409" t="s">
        <v>387</v>
      </c>
      <c r="T155" s="409"/>
      <c r="U155" s="409"/>
      <c r="V155" s="409"/>
      <c r="W155" s="409"/>
      <c r="X155" s="409"/>
      <c r="Y155" s="409"/>
      <c r="Z155" s="409"/>
      <c r="AA155" s="409"/>
      <c r="AB155" s="409"/>
      <c r="AC155" s="409"/>
      <c r="AD155" s="409"/>
    </row>
    <row r="156" spans="1:30" s="149" customFormat="1" ht="17.25" customHeight="1">
      <c r="A156" s="409" t="s">
        <v>5977</v>
      </c>
      <c r="B156" s="410" t="s">
        <v>6001</v>
      </c>
      <c r="C156" s="409" t="s">
        <v>7399</v>
      </c>
      <c r="D156" s="409" t="s">
        <v>7400</v>
      </c>
      <c r="E156" s="409" t="s">
        <v>7401</v>
      </c>
      <c r="F156" s="409" t="s">
        <v>7402</v>
      </c>
      <c r="G156" s="409" t="s">
        <v>7403</v>
      </c>
      <c r="H156" s="409" t="s">
        <v>7404</v>
      </c>
      <c r="I156" s="409" t="s">
        <v>7405</v>
      </c>
      <c r="J156" s="409" t="s">
        <v>7406</v>
      </c>
      <c r="K156" s="411" t="s">
        <v>7407</v>
      </c>
      <c r="L156" s="409" t="s">
        <v>7408</v>
      </c>
      <c r="M156" s="409"/>
      <c r="N156" s="409"/>
      <c r="O156" s="409"/>
      <c r="P156" s="409"/>
      <c r="Q156" s="409"/>
      <c r="R156" s="409" t="s">
        <v>631</v>
      </c>
      <c r="S156" s="409" t="s">
        <v>1285</v>
      </c>
      <c r="T156" s="409"/>
      <c r="U156" s="409"/>
      <c r="V156" s="409"/>
      <c r="W156" s="409"/>
      <c r="X156" s="409"/>
      <c r="Y156" s="409" t="s">
        <v>487</v>
      </c>
      <c r="Z156" s="409" t="s">
        <v>7409</v>
      </c>
      <c r="AA156" s="409" t="s">
        <v>487</v>
      </c>
      <c r="AB156" s="409" t="s">
        <v>7410</v>
      </c>
      <c r="AC156" s="409"/>
      <c r="AD156" s="409"/>
    </row>
    <row r="157" spans="1:30" s="149" customFormat="1" ht="17.25" customHeight="1">
      <c r="A157" s="409" t="s">
        <v>5977</v>
      </c>
      <c r="B157" s="410" t="s">
        <v>6001</v>
      </c>
      <c r="C157" s="409" t="s">
        <v>7411</v>
      </c>
      <c r="D157" s="409" t="s">
        <v>7412</v>
      </c>
      <c r="E157" s="409" t="s">
        <v>6023</v>
      </c>
      <c r="F157" s="409" t="s">
        <v>7413</v>
      </c>
      <c r="G157" s="409" t="s">
        <v>7414</v>
      </c>
      <c r="H157" s="409" t="s">
        <v>7415</v>
      </c>
      <c r="I157" s="409" t="s">
        <v>7405</v>
      </c>
      <c r="J157" s="409" t="s">
        <v>7416</v>
      </c>
      <c r="K157" s="411" t="s">
        <v>7407</v>
      </c>
      <c r="L157" s="409" t="s">
        <v>7408</v>
      </c>
      <c r="M157" s="409"/>
      <c r="N157" s="409"/>
      <c r="O157" s="409"/>
      <c r="P157" s="409"/>
      <c r="Q157" s="409"/>
      <c r="R157" s="409" t="s">
        <v>631</v>
      </c>
      <c r="S157" s="409" t="s">
        <v>1285</v>
      </c>
      <c r="T157" s="409"/>
      <c r="U157" s="409"/>
      <c r="V157" s="409"/>
      <c r="W157" s="409"/>
      <c r="X157" s="409"/>
      <c r="Y157" s="409" t="s">
        <v>487</v>
      </c>
      <c r="Z157" s="409" t="s">
        <v>7409</v>
      </c>
      <c r="AA157" s="409" t="s">
        <v>487</v>
      </c>
      <c r="AB157" s="409" t="s">
        <v>7410</v>
      </c>
      <c r="AC157" s="409"/>
      <c r="AD157" s="409"/>
    </row>
    <row r="158" spans="1:30" s="149" customFormat="1" ht="17.25" customHeight="1">
      <c r="A158" s="409" t="s">
        <v>5977</v>
      </c>
      <c r="B158" s="410" t="s">
        <v>6001</v>
      </c>
      <c r="C158" s="409" t="s">
        <v>7417</v>
      </c>
      <c r="D158" s="409" t="s">
        <v>7418</v>
      </c>
      <c r="E158" s="409" t="s">
        <v>6031</v>
      </c>
      <c r="F158" s="409" t="s">
        <v>7419</v>
      </c>
      <c r="G158" s="409" t="s">
        <v>7420</v>
      </c>
      <c r="H158" s="409" t="s">
        <v>7421</v>
      </c>
      <c r="I158" s="409" t="s">
        <v>7405</v>
      </c>
      <c r="J158" s="409" t="s">
        <v>7422</v>
      </c>
      <c r="K158" s="411" t="s">
        <v>7407</v>
      </c>
      <c r="L158" s="409" t="s">
        <v>7408</v>
      </c>
      <c r="M158" s="409"/>
      <c r="N158" s="409"/>
      <c r="O158" s="409"/>
      <c r="P158" s="409"/>
      <c r="Q158" s="409"/>
      <c r="R158" s="409" t="s">
        <v>631</v>
      </c>
      <c r="S158" s="409" t="s">
        <v>1285</v>
      </c>
      <c r="T158" s="409"/>
      <c r="U158" s="409"/>
      <c r="V158" s="409"/>
      <c r="W158" s="409"/>
      <c r="X158" s="409"/>
      <c r="Y158" s="409" t="s">
        <v>487</v>
      </c>
      <c r="Z158" s="409" t="s">
        <v>7409</v>
      </c>
      <c r="AA158" s="409" t="s">
        <v>487</v>
      </c>
      <c r="AB158" s="409" t="s">
        <v>7410</v>
      </c>
      <c r="AC158" s="409"/>
      <c r="AD158" s="409"/>
    </row>
    <row r="159" spans="1:30" s="149" customFormat="1" ht="85.5">
      <c r="A159" s="409" t="s">
        <v>5977</v>
      </c>
      <c r="B159" s="410" t="s">
        <v>6001</v>
      </c>
      <c r="C159" s="409" t="s">
        <v>7423</v>
      </c>
      <c r="D159" s="409" t="s">
        <v>7424</v>
      </c>
      <c r="E159" s="409" t="s">
        <v>7425</v>
      </c>
      <c r="F159" s="409" t="s">
        <v>7426</v>
      </c>
      <c r="G159" s="409" t="s">
        <v>7427</v>
      </c>
      <c r="H159" s="409" t="s">
        <v>7428</v>
      </c>
      <c r="I159" s="409" t="s">
        <v>7429</v>
      </c>
      <c r="J159" s="409" t="s">
        <v>7430</v>
      </c>
      <c r="K159" s="411" t="s">
        <v>7431</v>
      </c>
      <c r="L159" s="272" t="s">
        <v>7432</v>
      </c>
      <c r="M159" s="272" t="s">
        <v>7433</v>
      </c>
      <c r="N159" s="273"/>
      <c r="O159" s="409"/>
      <c r="P159" s="409"/>
      <c r="Q159" s="409"/>
      <c r="R159" s="409" t="s">
        <v>631</v>
      </c>
      <c r="S159" s="409" t="s">
        <v>1475</v>
      </c>
      <c r="T159" s="409"/>
      <c r="U159" s="409"/>
      <c r="V159" s="409"/>
      <c r="W159" s="409" t="s">
        <v>487</v>
      </c>
      <c r="X159" s="411" t="s">
        <v>7434</v>
      </c>
      <c r="Y159" s="409"/>
      <c r="Z159" s="409"/>
      <c r="AA159" s="409"/>
      <c r="AB159" s="409"/>
      <c r="AC159" s="409"/>
      <c r="AD159" s="409"/>
    </row>
    <row r="160" spans="1:30" s="149" customFormat="1" ht="70.5" customHeight="1">
      <c r="A160" s="409" t="s">
        <v>5977</v>
      </c>
      <c r="B160" s="410" t="s">
        <v>6001</v>
      </c>
      <c r="C160" s="409" t="s">
        <v>7435</v>
      </c>
      <c r="D160" s="409" t="s">
        <v>7436</v>
      </c>
      <c r="E160" s="409" t="s">
        <v>6772</v>
      </c>
      <c r="F160" s="409" t="s">
        <v>7437</v>
      </c>
      <c r="G160" s="409" t="s">
        <v>7438</v>
      </c>
      <c r="H160" s="21" t="s">
        <v>7439</v>
      </c>
      <c r="I160" s="409" t="s">
        <v>7440</v>
      </c>
      <c r="J160" s="409" t="s">
        <v>7441</v>
      </c>
      <c r="K160" s="417" t="s">
        <v>7442</v>
      </c>
      <c r="L160" s="418" t="s">
        <v>7443</v>
      </c>
      <c r="M160" s="418" t="s">
        <v>7444</v>
      </c>
      <c r="N160" s="418" t="s">
        <v>487</v>
      </c>
      <c r="O160" s="274"/>
      <c r="P160" s="409"/>
      <c r="Q160" s="409"/>
      <c r="R160" s="409" t="s">
        <v>631</v>
      </c>
      <c r="S160" s="409" t="s">
        <v>1475</v>
      </c>
      <c r="T160" s="409"/>
      <c r="U160" s="409" t="s">
        <v>395</v>
      </c>
      <c r="V160" s="39" t="s">
        <v>7445</v>
      </c>
      <c r="W160" s="409"/>
      <c r="X160" s="409"/>
      <c r="Y160" s="409"/>
      <c r="Z160" s="409"/>
      <c r="AA160" s="409"/>
      <c r="AB160" s="409"/>
      <c r="AC160" s="409"/>
      <c r="AD160" s="409"/>
    </row>
    <row r="161" spans="1:31" s="149" customFormat="1" ht="78.75" customHeight="1">
      <c r="A161" s="409" t="s">
        <v>5977</v>
      </c>
      <c r="B161" s="410" t="s">
        <v>6001</v>
      </c>
      <c r="C161" s="409" t="s">
        <v>7446</v>
      </c>
      <c r="D161" s="409" t="s">
        <v>7447</v>
      </c>
      <c r="E161" s="409" t="s">
        <v>6321</v>
      </c>
      <c r="F161" s="409" t="s">
        <v>7448</v>
      </c>
      <c r="G161" s="409" t="s">
        <v>7449</v>
      </c>
      <c r="H161" s="409" t="s">
        <v>7450</v>
      </c>
      <c r="I161" s="409" t="s">
        <v>7451</v>
      </c>
      <c r="J161" s="409" t="s">
        <v>7452</v>
      </c>
      <c r="K161" s="411" t="s">
        <v>7453</v>
      </c>
      <c r="L161" s="219" t="s">
        <v>3010</v>
      </c>
      <c r="M161" s="219" t="s">
        <v>7454</v>
      </c>
      <c r="N161" s="220"/>
      <c r="O161" s="409"/>
      <c r="P161" s="409"/>
      <c r="Q161" s="409"/>
      <c r="R161" s="409" t="s">
        <v>631</v>
      </c>
      <c r="S161" s="409" t="s">
        <v>1475</v>
      </c>
      <c r="T161" s="409"/>
      <c r="U161" s="409"/>
      <c r="V161" s="409"/>
      <c r="W161" s="409"/>
      <c r="X161" s="409"/>
      <c r="Y161" s="409"/>
      <c r="Z161" s="409"/>
      <c r="AA161" s="409"/>
      <c r="AB161" s="409"/>
      <c r="AC161" s="409"/>
      <c r="AD161" s="409"/>
    </row>
    <row r="162" spans="1:31" s="149" customFormat="1" ht="95.25" customHeight="1">
      <c r="A162" s="409" t="s">
        <v>5977</v>
      </c>
      <c r="B162" s="410" t="s">
        <v>60</v>
      </c>
      <c r="C162" s="409" t="s">
        <v>7455</v>
      </c>
      <c r="D162" s="409" t="s">
        <v>7456</v>
      </c>
      <c r="E162" s="409" t="s">
        <v>6141</v>
      </c>
      <c r="F162" s="409" t="s">
        <v>7457</v>
      </c>
      <c r="G162" s="409" t="s">
        <v>7458</v>
      </c>
      <c r="H162" s="409" t="s">
        <v>7459</v>
      </c>
      <c r="I162" s="409" t="s">
        <v>7460</v>
      </c>
      <c r="J162" s="409" t="s">
        <v>7461</v>
      </c>
      <c r="K162" s="221" t="s">
        <v>7462</v>
      </c>
      <c r="L162" s="411" t="s">
        <v>7463</v>
      </c>
      <c r="M162" s="411" t="s">
        <v>7464</v>
      </c>
      <c r="N162" s="409"/>
      <c r="O162" s="409"/>
      <c r="P162" s="409"/>
      <c r="Q162" s="409"/>
      <c r="R162" s="409" t="s">
        <v>631</v>
      </c>
      <c r="S162" s="409" t="s">
        <v>1475</v>
      </c>
      <c r="T162" s="409"/>
      <c r="U162" s="409" t="s">
        <v>487</v>
      </c>
      <c r="V162" s="411" t="s">
        <v>7465</v>
      </c>
      <c r="W162" s="409" t="s">
        <v>487</v>
      </c>
      <c r="X162" s="411" t="s">
        <v>7465</v>
      </c>
      <c r="Y162" s="409"/>
      <c r="Z162" s="409"/>
      <c r="AA162" s="409"/>
      <c r="AB162" s="409"/>
      <c r="AC162" s="409"/>
      <c r="AD162" s="409"/>
    </row>
    <row r="163" spans="1:31" s="149" customFormat="1" ht="72" customHeight="1">
      <c r="A163" s="409" t="s">
        <v>5977</v>
      </c>
      <c r="B163" s="410" t="s">
        <v>6001</v>
      </c>
      <c r="C163" s="409" t="s">
        <v>7466</v>
      </c>
      <c r="D163" s="409" t="s">
        <v>7467</v>
      </c>
      <c r="E163" s="409" t="s">
        <v>6057</v>
      </c>
      <c r="F163" s="409" t="s">
        <v>7468</v>
      </c>
      <c r="G163" s="409" t="s">
        <v>7469</v>
      </c>
      <c r="H163" s="409" t="s">
        <v>7470</v>
      </c>
      <c r="I163" s="409" t="s">
        <v>7471</v>
      </c>
      <c r="J163" s="368" t="s">
        <v>7472</v>
      </c>
      <c r="K163" s="411" t="s">
        <v>7473</v>
      </c>
      <c r="L163" s="411" t="s">
        <v>6702</v>
      </c>
      <c r="M163" s="411" t="s">
        <v>7474</v>
      </c>
      <c r="N163" s="409"/>
      <c r="O163" s="409"/>
      <c r="P163" s="409"/>
      <c r="Q163" s="409"/>
      <c r="R163" s="409" t="s">
        <v>631</v>
      </c>
      <c r="S163" s="409" t="s">
        <v>1475</v>
      </c>
      <c r="T163" s="409"/>
      <c r="U163" s="409"/>
      <c r="V163" s="409"/>
      <c r="W163" s="409"/>
      <c r="X163" s="409"/>
      <c r="Y163" s="409" t="s">
        <v>487</v>
      </c>
      <c r="Z163" s="411" t="s">
        <v>7475</v>
      </c>
      <c r="AA163" s="409" t="s">
        <v>487</v>
      </c>
      <c r="AB163" s="411" t="s">
        <v>7476</v>
      </c>
      <c r="AC163" s="409"/>
      <c r="AD163" s="409"/>
    </row>
    <row r="164" spans="1:31" s="149" customFormat="1" ht="18" customHeight="1">
      <c r="A164" s="409" t="s">
        <v>5977</v>
      </c>
      <c r="B164" s="410" t="s">
        <v>6001</v>
      </c>
      <c r="C164" s="409" t="s">
        <v>7477</v>
      </c>
      <c r="D164" s="409" t="s">
        <v>7478</v>
      </c>
      <c r="E164" s="409" t="s">
        <v>7479</v>
      </c>
      <c r="F164" s="409" t="s">
        <v>7480</v>
      </c>
      <c r="G164" s="409" t="s">
        <v>7481</v>
      </c>
      <c r="H164" s="409" t="s">
        <v>7482</v>
      </c>
      <c r="I164" s="409" t="s">
        <v>7483</v>
      </c>
      <c r="J164" s="409" t="s">
        <v>7484</v>
      </c>
      <c r="K164" s="411" t="s">
        <v>7485</v>
      </c>
      <c r="L164" s="409" t="s">
        <v>7486</v>
      </c>
      <c r="M164" s="409"/>
      <c r="N164" s="409"/>
      <c r="O164" s="409"/>
      <c r="P164" s="409"/>
      <c r="Q164" s="409"/>
      <c r="R164" s="409" t="s">
        <v>631</v>
      </c>
      <c r="S164" s="409" t="s">
        <v>1475</v>
      </c>
      <c r="T164" s="409"/>
      <c r="U164" s="409"/>
      <c r="V164" s="409"/>
      <c r="W164" s="409"/>
      <c r="X164" s="409"/>
      <c r="Y164" s="409"/>
      <c r="Z164" s="409"/>
      <c r="AA164" s="409"/>
      <c r="AB164" s="409"/>
      <c r="AC164" s="409"/>
      <c r="AD164" s="409"/>
    </row>
    <row r="165" spans="1:31" s="149" customFormat="1" ht="72.75" customHeight="1">
      <c r="A165" s="409" t="s">
        <v>5977</v>
      </c>
      <c r="B165" s="410" t="s">
        <v>6001</v>
      </c>
      <c r="C165" s="409" t="s">
        <v>7487</v>
      </c>
      <c r="D165" s="409" t="s">
        <v>7488</v>
      </c>
      <c r="E165" s="409" t="s">
        <v>7489</v>
      </c>
      <c r="F165" s="409" t="s">
        <v>7490</v>
      </c>
      <c r="G165" s="409" t="s">
        <v>7491</v>
      </c>
      <c r="H165" s="409" t="s">
        <v>7492</v>
      </c>
      <c r="I165" s="409" t="s">
        <v>7493</v>
      </c>
      <c r="J165" s="409" t="s">
        <v>7494</v>
      </c>
      <c r="K165" s="411" t="s">
        <v>7495</v>
      </c>
      <c r="L165" s="411" t="s">
        <v>486</v>
      </c>
      <c r="M165" s="411" t="s">
        <v>1040</v>
      </c>
      <c r="N165" s="409"/>
      <c r="O165" s="409"/>
      <c r="P165" s="409"/>
      <c r="Q165" s="409"/>
      <c r="R165" s="409" t="s">
        <v>631</v>
      </c>
      <c r="S165" s="409" t="s">
        <v>1285</v>
      </c>
      <c r="T165" s="409"/>
      <c r="U165" s="409" t="s">
        <v>487</v>
      </c>
      <c r="V165" s="411" t="s">
        <v>7496</v>
      </c>
      <c r="W165" s="409" t="s">
        <v>487</v>
      </c>
      <c r="X165" s="411" t="s">
        <v>7496</v>
      </c>
      <c r="Y165" s="409" t="s">
        <v>487</v>
      </c>
      <c r="Z165" s="411" t="s">
        <v>7496</v>
      </c>
      <c r="AA165" s="409"/>
      <c r="AB165" s="409"/>
      <c r="AC165" s="409"/>
      <c r="AD165" s="409"/>
    </row>
    <row r="166" spans="1:31" s="150" customFormat="1" ht="62.25" customHeight="1">
      <c r="A166" s="409" t="s">
        <v>5977</v>
      </c>
      <c r="B166" s="410" t="s">
        <v>6001</v>
      </c>
      <c r="C166" s="409" t="s">
        <v>7497</v>
      </c>
      <c r="D166" s="409" t="s">
        <v>7498</v>
      </c>
      <c r="E166" s="409" t="s">
        <v>7499</v>
      </c>
      <c r="F166" s="409" t="s">
        <v>7500</v>
      </c>
      <c r="G166" s="409" t="s">
        <v>7501</v>
      </c>
      <c r="H166" s="409" t="s">
        <v>7502</v>
      </c>
      <c r="I166" s="409" t="s">
        <v>7376</v>
      </c>
      <c r="J166" s="409" t="s">
        <v>7503</v>
      </c>
      <c r="K166" s="411" t="s">
        <v>7373</v>
      </c>
      <c r="L166" s="411" t="s">
        <v>7504</v>
      </c>
      <c r="M166" s="411" t="s">
        <v>7505</v>
      </c>
      <c r="N166" s="409"/>
      <c r="O166" s="409"/>
      <c r="P166" s="409"/>
      <c r="Q166" s="409"/>
      <c r="R166" s="409" t="s">
        <v>631</v>
      </c>
      <c r="S166" s="409" t="s">
        <v>1475</v>
      </c>
      <c r="T166" s="409"/>
      <c r="U166" s="409"/>
      <c r="V166" s="409"/>
      <c r="W166" s="409"/>
      <c r="X166" s="409"/>
      <c r="Y166" s="409"/>
      <c r="Z166" s="409"/>
      <c r="AA166" s="409" t="s">
        <v>487</v>
      </c>
      <c r="AB166" s="411" t="s">
        <v>7506</v>
      </c>
      <c r="AC166" s="409" t="s">
        <v>487</v>
      </c>
      <c r="AD166" s="411" t="s">
        <v>7506</v>
      </c>
    </row>
    <row r="167" spans="1:31" s="150" customFormat="1" ht="28.5">
      <c r="A167" s="409" t="s">
        <v>5977</v>
      </c>
      <c r="B167" s="410" t="s">
        <v>6001</v>
      </c>
      <c r="C167" s="409" t="s">
        <v>7507</v>
      </c>
      <c r="D167" s="409" t="s">
        <v>7508</v>
      </c>
      <c r="E167" s="409" t="s">
        <v>6084</v>
      </c>
      <c r="F167" s="409" t="s">
        <v>7509</v>
      </c>
      <c r="G167" s="409" t="s">
        <v>7510</v>
      </c>
      <c r="H167" s="409" t="s">
        <v>7511</v>
      </c>
      <c r="I167" s="409" t="s">
        <v>7512</v>
      </c>
      <c r="J167" s="409" t="s">
        <v>7513</v>
      </c>
      <c r="K167" s="411" t="s">
        <v>7514</v>
      </c>
      <c r="L167" s="409" t="s">
        <v>7515</v>
      </c>
      <c r="M167" s="409"/>
      <c r="N167" s="409"/>
      <c r="O167" s="409"/>
      <c r="P167" s="409"/>
      <c r="Q167" s="409"/>
      <c r="R167" s="409" t="s">
        <v>631</v>
      </c>
      <c r="S167" s="409" t="s">
        <v>1475</v>
      </c>
      <c r="T167" s="409"/>
      <c r="U167" s="409"/>
      <c r="V167" s="409"/>
      <c r="W167" s="409"/>
      <c r="X167" s="409"/>
      <c r="Y167" s="409"/>
      <c r="Z167" s="409"/>
      <c r="AA167" s="409"/>
      <c r="AB167" s="409"/>
      <c r="AC167" s="409" t="s">
        <v>487</v>
      </c>
      <c r="AD167" s="409" t="s">
        <v>7516</v>
      </c>
    </row>
    <row r="168" spans="1:31" s="150" customFormat="1" ht="39" customHeight="1">
      <c r="A168" s="409" t="s">
        <v>5977</v>
      </c>
      <c r="B168" s="410" t="s">
        <v>6001</v>
      </c>
      <c r="C168" s="409" t="s">
        <v>7517</v>
      </c>
      <c r="D168" s="409" t="s">
        <v>7518</v>
      </c>
      <c r="E168" s="409" t="s">
        <v>7519</v>
      </c>
      <c r="F168" s="409" t="s">
        <v>7520</v>
      </c>
      <c r="G168" s="409" t="s">
        <v>7521</v>
      </c>
      <c r="H168" s="409" t="s">
        <v>7522</v>
      </c>
      <c r="I168" s="409" t="s">
        <v>7371</v>
      </c>
      <c r="J168" s="409" t="s">
        <v>7523</v>
      </c>
      <c r="K168" s="411" t="s">
        <v>7373</v>
      </c>
      <c r="L168" s="411" t="s">
        <v>7504</v>
      </c>
      <c r="M168" s="411" t="s">
        <v>7505</v>
      </c>
      <c r="N168" s="409"/>
      <c r="O168" s="409"/>
      <c r="P168" s="409"/>
      <c r="Q168" s="409"/>
      <c r="R168" s="409" t="s">
        <v>631</v>
      </c>
      <c r="S168" s="409" t="s">
        <v>1475</v>
      </c>
      <c r="T168" s="409"/>
      <c r="U168" s="409"/>
      <c r="V168" s="409"/>
      <c r="W168" s="409"/>
      <c r="X168" s="409"/>
      <c r="Y168" s="409"/>
      <c r="Z168" s="409"/>
      <c r="AA168" s="409" t="s">
        <v>487</v>
      </c>
      <c r="AB168" s="409" t="s">
        <v>7506</v>
      </c>
      <c r="AC168" s="409" t="s">
        <v>487</v>
      </c>
      <c r="AD168" s="409" t="s">
        <v>7506</v>
      </c>
    </row>
    <row r="169" spans="1:31" s="150" customFormat="1" ht="39" customHeight="1">
      <c r="A169" s="409" t="s">
        <v>5977</v>
      </c>
      <c r="B169" s="410" t="s">
        <v>6001</v>
      </c>
      <c r="C169" s="409" t="s">
        <v>7524</v>
      </c>
      <c r="D169" s="409" t="s">
        <v>7525</v>
      </c>
      <c r="E169" s="409" t="s">
        <v>7526</v>
      </c>
      <c r="F169" s="409" t="s">
        <v>7527</v>
      </c>
      <c r="G169" s="409" t="s">
        <v>7528</v>
      </c>
      <c r="H169" s="409" t="s">
        <v>7529</v>
      </c>
      <c r="I169" s="409" t="s">
        <v>7530</v>
      </c>
      <c r="J169" s="409" t="s">
        <v>7531</v>
      </c>
      <c r="K169" s="411" t="s">
        <v>7532</v>
      </c>
      <c r="L169" s="411" t="s">
        <v>7533</v>
      </c>
      <c r="M169" s="411" t="s">
        <v>7534</v>
      </c>
      <c r="N169" s="409"/>
      <c r="O169" s="409"/>
      <c r="P169" s="409"/>
      <c r="Q169" s="409"/>
      <c r="R169" s="409" t="s">
        <v>631</v>
      </c>
      <c r="S169" s="409" t="s">
        <v>1475</v>
      </c>
      <c r="T169" s="409"/>
      <c r="U169" s="409"/>
      <c r="V169" s="409"/>
      <c r="W169" s="409"/>
      <c r="X169" s="409"/>
      <c r="Y169" s="409"/>
      <c r="Z169" s="409"/>
      <c r="AA169" s="409"/>
      <c r="AB169" s="409"/>
      <c r="AC169" s="409" t="s">
        <v>487</v>
      </c>
      <c r="AD169" s="409" t="s">
        <v>7535</v>
      </c>
    </row>
    <row r="170" spans="1:31" s="150" customFormat="1" ht="39" customHeight="1">
      <c r="A170" s="409" t="s">
        <v>5977</v>
      </c>
      <c r="B170" s="410" t="s">
        <v>6001</v>
      </c>
      <c r="C170" s="409" t="s">
        <v>7536</v>
      </c>
      <c r="D170" s="409" t="s">
        <v>6251</v>
      </c>
      <c r="E170" s="409" t="s">
        <v>7537</v>
      </c>
      <c r="F170" s="409" t="s">
        <v>7538</v>
      </c>
      <c r="G170" s="409" t="s">
        <v>7539</v>
      </c>
      <c r="H170" s="409" t="s">
        <v>6255</v>
      </c>
      <c r="I170" s="409" t="s">
        <v>7540</v>
      </c>
      <c r="J170" s="409" t="s">
        <v>7541</v>
      </c>
      <c r="K170" s="411" t="s">
        <v>7542</v>
      </c>
      <c r="L170" s="411" t="s">
        <v>7543</v>
      </c>
      <c r="M170" s="411" t="s">
        <v>7544</v>
      </c>
      <c r="N170" s="409"/>
      <c r="O170" s="409"/>
      <c r="P170" s="409"/>
      <c r="Q170" s="409"/>
      <c r="R170" s="409" t="s">
        <v>631</v>
      </c>
      <c r="S170" s="409" t="s">
        <v>1475</v>
      </c>
      <c r="T170" s="409"/>
      <c r="U170" s="409" t="s">
        <v>487</v>
      </c>
      <c r="V170" s="409" t="s">
        <v>7545</v>
      </c>
      <c r="W170" s="409"/>
      <c r="X170" s="409"/>
      <c r="Y170" s="409" t="s">
        <v>487</v>
      </c>
      <c r="Z170" s="409" t="s">
        <v>7545</v>
      </c>
      <c r="AA170" s="409"/>
      <c r="AB170" s="409"/>
      <c r="AC170" s="409"/>
      <c r="AD170" s="409"/>
    </row>
    <row r="171" spans="1:31" s="150" customFormat="1" ht="39" customHeight="1">
      <c r="A171" s="409" t="s">
        <v>5977</v>
      </c>
      <c r="B171" s="410" t="s">
        <v>6001</v>
      </c>
      <c r="C171" s="409" t="s">
        <v>7546</v>
      </c>
      <c r="D171" s="409" t="s">
        <v>7547</v>
      </c>
      <c r="E171" s="409" t="s">
        <v>7548</v>
      </c>
      <c r="F171" s="409" t="s">
        <v>7549</v>
      </c>
      <c r="G171" s="409" t="s">
        <v>7550</v>
      </c>
      <c r="H171" s="409" t="s">
        <v>7551</v>
      </c>
      <c r="I171" s="409" t="s">
        <v>7552</v>
      </c>
      <c r="J171" s="409" t="s">
        <v>7553</v>
      </c>
      <c r="K171" s="411" t="s">
        <v>7554</v>
      </c>
      <c r="L171" s="411" t="s">
        <v>7555</v>
      </c>
      <c r="M171" s="411" t="s">
        <v>7556</v>
      </c>
      <c r="N171" s="409"/>
      <c r="O171" s="409"/>
      <c r="P171" s="409"/>
      <c r="Q171" s="409"/>
      <c r="R171" s="409" t="s">
        <v>631</v>
      </c>
      <c r="S171" s="409" t="s">
        <v>1475</v>
      </c>
      <c r="T171" s="409"/>
      <c r="U171" s="409"/>
      <c r="V171" s="409"/>
      <c r="W171" s="409"/>
      <c r="X171" s="409"/>
      <c r="Y171" s="409" t="s">
        <v>487</v>
      </c>
      <c r="Z171" s="409" t="s">
        <v>7557</v>
      </c>
      <c r="AA171" s="409"/>
      <c r="AB171" s="409"/>
      <c r="AC171" s="409"/>
      <c r="AD171" s="409"/>
    </row>
    <row r="172" spans="1:31" s="150" customFormat="1" ht="57">
      <c r="A172" s="409" t="s">
        <v>6511</v>
      </c>
      <c r="B172" s="410" t="s">
        <v>6001</v>
      </c>
      <c r="C172" s="274" t="s">
        <v>7558</v>
      </c>
      <c r="D172" s="409" t="s">
        <v>7559</v>
      </c>
      <c r="E172" s="409" t="s">
        <v>7560</v>
      </c>
      <c r="F172" s="409" t="s">
        <v>7561</v>
      </c>
      <c r="G172" s="409" t="s">
        <v>7562</v>
      </c>
      <c r="H172" s="409" t="s">
        <v>7563</v>
      </c>
      <c r="I172" s="409" t="s">
        <v>7564</v>
      </c>
      <c r="J172" s="361" t="s">
        <v>7565</v>
      </c>
      <c r="K172" s="411" t="s">
        <v>7566</v>
      </c>
      <c r="L172" s="411" t="s">
        <v>7567</v>
      </c>
      <c r="M172" s="409" t="s">
        <v>7568</v>
      </c>
      <c r="N172" s="409"/>
      <c r="O172" s="409"/>
      <c r="P172" s="409"/>
      <c r="Q172" s="409"/>
      <c r="R172" s="409" t="s">
        <v>631</v>
      </c>
      <c r="S172" s="409" t="s">
        <v>1475</v>
      </c>
      <c r="T172" s="409"/>
      <c r="U172" s="409"/>
      <c r="V172" s="409"/>
      <c r="W172" s="409" t="s">
        <v>487</v>
      </c>
      <c r="X172" s="409" t="s">
        <v>7569</v>
      </c>
      <c r="Y172" s="409"/>
      <c r="Z172" s="409"/>
      <c r="AA172" s="409"/>
      <c r="AB172" s="409"/>
      <c r="AC172" s="409"/>
      <c r="AD172" s="409"/>
    </row>
    <row r="173" spans="1:31" s="150" customFormat="1" ht="57" customHeight="1">
      <c r="A173" s="409" t="s">
        <v>6511</v>
      </c>
      <c r="B173" s="410" t="s">
        <v>6001</v>
      </c>
      <c r="C173" s="274" t="s">
        <v>7570</v>
      </c>
      <c r="D173" s="409" t="s">
        <v>7571</v>
      </c>
      <c r="E173" s="409" t="s">
        <v>6880</v>
      </c>
      <c r="F173" s="409" t="s">
        <v>7572</v>
      </c>
      <c r="G173" s="409" t="s">
        <v>7573</v>
      </c>
      <c r="H173" s="409" t="s">
        <v>7574</v>
      </c>
      <c r="I173" s="409" t="s">
        <v>7575</v>
      </c>
      <c r="J173" s="361" t="s">
        <v>7576</v>
      </c>
      <c r="K173" s="411" t="s">
        <v>7577</v>
      </c>
      <c r="L173" s="409" t="s">
        <v>6702</v>
      </c>
      <c r="M173" s="409"/>
      <c r="N173" s="409"/>
      <c r="O173" s="409"/>
      <c r="P173" s="409"/>
      <c r="Q173" s="409"/>
      <c r="R173" s="409" t="s">
        <v>631</v>
      </c>
      <c r="S173" s="409" t="s">
        <v>1475</v>
      </c>
      <c r="T173" s="409"/>
      <c r="U173" s="409" t="s">
        <v>487</v>
      </c>
      <c r="V173" s="409" t="s">
        <v>7578</v>
      </c>
      <c r="W173" s="409"/>
      <c r="X173" s="409"/>
      <c r="Y173" s="409"/>
      <c r="Z173" s="409"/>
      <c r="AA173" s="409"/>
      <c r="AB173" s="409"/>
      <c r="AC173" s="409" t="s">
        <v>487</v>
      </c>
      <c r="AD173" s="411" t="s">
        <v>7579</v>
      </c>
    </row>
    <row r="174" spans="1:31" s="150" customFormat="1" ht="57" customHeight="1">
      <c r="A174" s="409" t="s">
        <v>6511</v>
      </c>
      <c r="B174" s="410" t="s">
        <v>6001</v>
      </c>
      <c r="C174" s="274" t="s">
        <v>7580</v>
      </c>
      <c r="D174" s="409" t="s">
        <v>7581</v>
      </c>
      <c r="E174" s="409" t="s">
        <v>7582</v>
      </c>
      <c r="F174" s="409" t="s">
        <v>7583</v>
      </c>
      <c r="G174" s="409" t="s">
        <v>7584</v>
      </c>
      <c r="H174" s="409" t="s">
        <v>7585</v>
      </c>
      <c r="I174" s="409" t="s">
        <v>7586</v>
      </c>
      <c r="J174" s="361" t="s">
        <v>7587</v>
      </c>
      <c r="K174" s="411" t="s">
        <v>7588</v>
      </c>
      <c r="L174" s="409" t="s">
        <v>7589</v>
      </c>
      <c r="M174" s="409" t="s">
        <v>1040</v>
      </c>
      <c r="N174" s="409"/>
      <c r="O174" s="409"/>
      <c r="P174" s="409"/>
      <c r="Q174" s="409"/>
      <c r="R174" s="409" t="s">
        <v>631</v>
      </c>
      <c r="S174" s="409" t="s">
        <v>1475</v>
      </c>
      <c r="T174" s="409"/>
      <c r="U174" s="409"/>
      <c r="V174" s="409"/>
      <c r="W174" s="409"/>
      <c r="X174" s="409"/>
      <c r="Y174" s="409" t="s">
        <v>487</v>
      </c>
      <c r="Z174" s="409" t="s">
        <v>7590</v>
      </c>
      <c r="AA174" s="409"/>
      <c r="AB174" s="409"/>
      <c r="AC174" s="409" t="s">
        <v>487</v>
      </c>
      <c r="AD174" s="411" t="s">
        <v>7591</v>
      </c>
      <c r="AE174" s="150" t="s">
        <v>7592</v>
      </c>
    </row>
    <row r="175" spans="1:31" s="150" customFormat="1" ht="57" customHeight="1">
      <c r="A175" s="409" t="s">
        <v>6511</v>
      </c>
      <c r="B175" s="410" t="s">
        <v>6001</v>
      </c>
      <c r="C175" s="274" t="s">
        <v>7593</v>
      </c>
      <c r="D175" s="409" t="s">
        <v>7594</v>
      </c>
      <c r="E175" s="409" t="s">
        <v>7595</v>
      </c>
      <c r="F175" s="409" t="s">
        <v>7596</v>
      </c>
      <c r="G175" s="409" t="s">
        <v>7597</v>
      </c>
      <c r="H175" s="409" t="s">
        <v>7598</v>
      </c>
      <c r="I175" s="409" t="s">
        <v>7599</v>
      </c>
      <c r="J175" s="361" t="s">
        <v>7600</v>
      </c>
      <c r="K175" s="411" t="s">
        <v>7601</v>
      </c>
      <c r="L175" s="409" t="s">
        <v>7602</v>
      </c>
      <c r="M175" s="409" t="s">
        <v>7603</v>
      </c>
      <c r="N175" s="409"/>
      <c r="O175" s="409"/>
      <c r="P175" s="409"/>
      <c r="Q175" s="409"/>
      <c r="R175" s="409" t="s">
        <v>386</v>
      </c>
      <c r="S175" s="409" t="s">
        <v>852</v>
      </c>
      <c r="T175" s="409"/>
      <c r="U175" s="409" t="s">
        <v>487</v>
      </c>
      <c r="V175" s="409" t="s">
        <v>7604</v>
      </c>
      <c r="W175" s="409"/>
      <c r="X175" s="409"/>
      <c r="Y175" s="409" t="s">
        <v>487</v>
      </c>
      <c r="Z175" s="409" t="s">
        <v>7605</v>
      </c>
      <c r="AA175" s="409" t="s">
        <v>487</v>
      </c>
      <c r="AB175" s="409" t="s">
        <v>7606</v>
      </c>
      <c r="AC175" s="409"/>
      <c r="AD175" s="411"/>
      <c r="AE175" s="150" t="s">
        <v>7607</v>
      </c>
    </row>
    <row r="176" spans="1:31" s="150" customFormat="1" ht="57" customHeight="1">
      <c r="A176" s="409" t="s">
        <v>6511</v>
      </c>
      <c r="B176" s="410" t="s">
        <v>6001</v>
      </c>
      <c r="C176" s="274" t="s">
        <v>7608</v>
      </c>
      <c r="D176" s="409" t="s">
        <v>7608</v>
      </c>
      <c r="E176" s="409" t="s">
        <v>6378</v>
      </c>
      <c r="F176" s="409" t="s">
        <v>7609</v>
      </c>
      <c r="G176" s="409" t="s">
        <v>7610</v>
      </c>
      <c r="H176" s="409" t="s">
        <v>7611</v>
      </c>
      <c r="I176" s="409" t="s">
        <v>7612</v>
      </c>
      <c r="J176" s="361" t="s">
        <v>7613</v>
      </c>
      <c r="K176" s="411" t="s">
        <v>7614</v>
      </c>
      <c r="L176" s="409" t="s">
        <v>7615</v>
      </c>
      <c r="M176" s="409" t="s">
        <v>7616</v>
      </c>
      <c r="N176" s="409"/>
      <c r="O176" s="409"/>
      <c r="P176" s="409"/>
      <c r="Q176" s="409"/>
      <c r="R176" s="409" t="s">
        <v>631</v>
      </c>
      <c r="S176" s="409" t="s">
        <v>7617</v>
      </c>
      <c r="T176" s="409"/>
      <c r="U176" s="409"/>
      <c r="V176" s="409"/>
      <c r="W176" s="409"/>
      <c r="X176" s="409"/>
      <c r="Y176" s="409" t="s">
        <v>487</v>
      </c>
      <c r="Z176" s="409" t="s">
        <v>7618</v>
      </c>
      <c r="AA176" s="409"/>
      <c r="AB176" s="409"/>
      <c r="AC176" s="409" t="s">
        <v>487</v>
      </c>
      <c r="AD176" s="411" t="s">
        <v>7619</v>
      </c>
    </row>
    <row r="177" spans="1:49" s="150" customFormat="1" ht="57" customHeight="1">
      <c r="A177" s="409" t="s">
        <v>6511</v>
      </c>
      <c r="B177" s="410" t="s">
        <v>6001</v>
      </c>
      <c r="C177" s="274" t="s">
        <v>7620</v>
      </c>
      <c r="D177" s="409" t="s">
        <v>7621</v>
      </c>
      <c r="E177" s="409" t="s">
        <v>7622</v>
      </c>
      <c r="F177" s="409" t="s">
        <v>7623</v>
      </c>
      <c r="G177" s="409" t="s">
        <v>7624</v>
      </c>
      <c r="H177" s="409" t="s">
        <v>7625</v>
      </c>
      <c r="I177" s="409" t="s">
        <v>7612</v>
      </c>
      <c r="J177" s="361" t="s">
        <v>7626</v>
      </c>
      <c r="K177" s="411" t="s">
        <v>7627</v>
      </c>
      <c r="L177" s="409" t="s">
        <v>7615</v>
      </c>
      <c r="M177" s="409" t="s">
        <v>7616</v>
      </c>
      <c r="N177" s="409"/>
      <c r="O177" s="409"/>
      <c r="P177" s="409"/>
      <c r="Q177" s="409"/>
      <c r="R177" s="409" t="s">
        <v>631</v>
      </c>
      <c r="S177" s="409" t="s">
        <v>7617</v>
      </c>
      <c r="T177" s="409"/>
      <c r="U177" s="409"/>
      <c r="V177" s="409"/>
      <c r="W177" s="409"/>
      <c r="X177" s="409"/>
      <c r="Y177" s="409" t="s">
        <v>487</v>
      </c>
      <c r="Z177" s="409" t="s">
        <v>7618</v>
      </c>
      <c r="AA177" s="409"/>
      <c r="AB177" s="409"/>
      <c r="AC177" s="409" t="s">
        <v>487</v>
      </c>
      <c r="AD177" s="411" t="s">
        <v>7619</v>
      </c>
    </row>
    <row r="178" spans="1:49" s="150" customFormat="1" ht="57" customHeight="1">
      <c r="A178" s="409" t="s">
        <v>6511</v>
      </c>
      <c r="B178" s="410" t="s">
        <v>6001</v>
      </c>
      <c r="C178" s="274" t="s">
        <v>7628</v>
      </c>
      <c r="D178" s="409" t="s">
        <v>7628</v>
      </c>
      <c r="E178" s="409" t="s">
        <v>7622</v>
      </c>
      <c r="F178" s="409" t="s">
        <v>7629</v>
      </c>
      <c r="G178" s="409" t="s">
        <v>7630</v>
      </c>
      <c r="H178" s="409" t="s">
        <v>7631</v>
      </c>
      <c r="I178" s="409" t="s">
        <v>7632</v>
      </c>
      <c r="J178" s="361" t="s">
        <v>7633</v>
      </c>
      <c r="K178" s="411" t="s">
        <v>7614</v>
      </c>
      <c r="L178" s="409" t="s">
        <v>6521</v>
      </c>
      <c r="M178" s="409" t="s">
        <v>7634</v>
      </c>
      <c r="N178" s="409"/>
      <c r="O178" s="409"/>
      <c r="P178" s="409"/>
      <c r="Q178" s="409"/>
      <c r="R178" s="409" t="s">
        <v>631</v>
      </c>
      <c r="S178" s="409" t="s">
        <v>3149</v>
      </c>
      <c r="T178" s="409"/>
      <c r="U178" s="409"/>
      <c r="V178" s="409"/>
      <c r="W178" s="409"/>
      <c r="X178" s="409"/>
      <c r="Y178" s="409" t="s">
        <v>487</v>
      </c>
      <c r="Z178" s="409" t="s">
        <v>7635</v>
      </c>
      <c r="AA178" s="409"/>
      <c r="AB178" s="409"/>
      <c r="AC178" s="409" t="s">
        <v>487</v>
      </c>
      <c r="AD178" s="411" t="s">
        <v>7636</v>
      </c>
    </row>
    <row r="179" spans="1:49" s="150" customFormat="1" ht="57" customHeight="1">
      <c r="A179" s="409" t="s">
        <v>6511</v>
      </c>
      <c r="B179" s="410" t="s">
        <v>6001</v>
      </c>
      <c r="C179" s="274" t="s">
        <v>7637</v>
      </c>
      <c r="D179" s="409" t="s">
        <v>7638</v>
      </c>
      <c r="E179" s="409" t="s">
        <v>7639</v>
      </c>
      <c r="F179" s="409" t="s">
        <v>7640</v>
      </c>
      <c r="G179" s="409" t="s">
        <v>7641</v>
      </c>
      <c r="H179" s="409" t="s">
        <v>7642</v>
      </c>
      <c r="I179" s="409" t="s">
        <v>7643</v>
      </c>
      <c r="J179" s="361" t="s">
        <v>7644</v>
      </c>
      <c r="K179" s="411" t="s">
        <v>7645</v>
      </c>
      <c r="L179" s="409" t="s">
        <v>7646</v>
      </c>
      <c r="M179" s="409"/>
      <c r="N179" s="409"/>
      <c r="O179" s="409"/>
      <c r="P179" s="409"/>
      <c r="Q179" s="409"/>
      <c r="R179" s="409" t="s">
        <v>631</v>
      </c>
      <c r="S179" s="409" t="s">
        <v>852</v>
      </c>
      <c r="T179" s="409"/>
      <c r="U179" s="409"/>
      <c r="V179" s="409"/>
      <c r="W179" s="409"/>
      <c r="X179" s="409"/>
      <c r="Y179" s="409"/>
      <c r="Z179" s="409"/>
      <c r="AA179" s="409"/>
      <c r="AB179" s="409"/>
      <c r="AC179" s="409" t="s">
        <v>487</v>
      </c>
      <c r="AD179" s="411" t="s">
        <v>7647</v>
      </c>
    </row>
    <row r="180" spans="1:49" s="150" customFormat="1" ht="57" customHeight="1">
      <c r="A180" s="409" t="s">
        <v>7648</v>
      </c>
      <c r="B180" s="409" t="s">
        <v>6001</v>
      </c>
      <c r="C180" s="409" t="s">
        <v>7649</v>
      </c>
      <c r="D180" s="411" t="s">
        <v>7650</v>
      </c>
      <c r="E180" s="409" t="s">
        <v>7651</v>
      </c>
      <c r="F180" s="411" t="s">
        <v>7652</v>
      </c>
      <c r="G180" s="411" t="s">
        <v>7653</v>
      </c>
      <c r="H180" s="409" t="s">
        <v>7654</v>
      </c>
      <c r="I180" s="411" t="s">
        <v>7655</v>
      </c>
      <c r="J180" s="361" t="s">
        <v>7656</v>
      </c>
      <c r="K180" s="409" t="s">
        <v>7657</v>
      </c>
      <c r="L180" s="411" t="s">
        <v>7658</v>
      </c>
      <c r="M180" s="409"/>
      <c r="N180" s="409"/>
      <c r="O180" s="409"/>
      <c r="P180" s="409"/>
      <c r="Q180" s="409"/>
      <c r="R180" s="409" t="s">
        <v>631</v>
      </c>
      <c r="S180" s="409" t="s">
        <v>852</v>
      </c>
      <c r="T180" s="409"/>
      <c r="U180" s="409"/>
      <c r="V180" s="409"/>
      <c r="W180" s="409"/>
      <c r="X180" s="409"/>
      <c r="Y180" s="409" t="s">
        <v>1408</v>
      </c>
      <c r="Z180" s="419" t="s">
        <v>7659</v>
      </c>
      <c r="AA180" s="409"/>
      <c r="AB180" s="409"/>
      <c r="AC180" s="409" t="s">
        <v>1408</v>
      </c>
      <c r="AD180" s="419" t="s">
        <v>7659</v>
      </c>
      <c r="AE180" s="123"/>
      <c r="AF180" s="123"/>
      <c r="AG180" s="123"/>
      <c r="AH180" s="123"/>
      <c r="AI180" s="123"/>
      <c r="AJ180" s="123"/>
      <c r="AK180" s="123"/>
      <c r="AL180" s="123"/>
      <c r="AM180" s="123"/>
      <c r="AN180" s="123"/>
      <c r="AO180" s="123"/>
      <c r="AP180" s="123"/>
      <c r="AQ180" s="123"/>
      <c r="AR180" s="123"/>
      <c r="AS180" s="123"/>
      <c r="AT180" s="123"/>
      <c r="AU180" s="123"/>
      <c r="AV180" s="123"/>
      <c r="AW180" s="123"/>
    </row>
    <row r="181" spans="1:49" s="150" customFormat="1" ht="57" customHeight="1">
      <c r="A181" s="409" t="s">
        <v>7648</v>
      </c>
      <c r="B181" s="409" t="s">
        <v>6001</v>
      </c>
      <c r="C181" s="409" t="s">
        <v>7660</v>
      </c>
      <c r="D181" s="411" t="s">
        <v>7661</v>
      </c>
      <c r="E181" s="409">
        <v>1100015</v>
      </c>
      <c r="F181" s="411" t="s">
        <v>7662</v>
      </c>
      <c r="G181" s="411" t="s">
        <v>7663</v>
      </c>
      <c r="H181" s="409" t="s">
        <v>7664</v>
      </c>
      <c r="I181" s="411" t="s">
        <v>7665</v>
      </c>
      <c r="J181" s="361" t="s">
        <v>7666</v>
      </c>
      <c r="K181" s="409" t="s">
        <v>7667</v>
      </c>
      <c r="L181" s="411" t="s">
        <v>7668</v>
      </c>
      <c r="M181" s="409"/>
      <c r="N181" s="409"/>
      <c r="O181" s="409"/>
      <c r="P181" s="409"/>
      <c r="Q181" s="409"/>
      <c r="R181" s="409" t="s">
        <v>631</v>
      </c>
      <c r="S181" s="409" t="s">
        <v>3149</v>
      </c>
      <c r="T181" s="409"/>
      <c r="U181" s="409" t="s">
        <v>487</v>
      </c>
      <c r="V181" s="409" t="s">
        <v>3173</v>
      </c>
      <c r="W181" s="409"/>
      <c r="X181" s="409"/>
      <c r="Y181" s="409" t="s">
        <v>487</v>
      </c>
      <c r="Z181" s="419" t="s">
        <v>7669</v>
      </c>
      <c r="AA181" s="409"/>
      <c r="AB181" s="409"/>
      <c r="AC181" s="409"/>
      <c r="AD181" s="419"/>
      <c r="AE181" s="123"/>
      <c r="AF181" s="123"/>
      <c r="AG181" s="123"/>
      <c r="AH181" s="123"/>
      <c r="AI181" s="123"/>
      <c r="AJ181" s="123"/>
      <c r="AK181" s="123"/>
      <c r="AL181" s="123"/>
      <c r="AM181" s="123"/>
      <c r="AN181" s="123"/>
      <c r="AO181" s="123"/>
      <c r="AP181" s="123"/>
      <c r="AQ181" s="123"/>
      <c r="AR181" s="123"/>
      <c r="AS181" s="123"/>
      <c r="AT181" s="123"/>
      <c r="AU181" s="123"/>
      <c r="AV181" s="123"/>
      <c r="AW181" s="123"/>
    </row>
    <row r="182" spans="1:49" s="150" customFormat="1" ht="57" customHeight="1">
      <c r="A182" s="409" t="s">
        <v>7648</v>
      </c>
      <c r="B182" s="409" t="s">
        <v>6001</v>
      </c>
      <c r="C182" s="409" t="s">
        <v>7670</v>
      </c>
      <c r="D182" s="411" t="s">
        <v>7671</v>
      </c>
      <c r="E182" s="409" t="s">
        <v>7479</v>
      </c>
      <c r="F182" s="411" t="s">
        <v>7672</v>
      </c>
      <c r="G182" s="411" t="s">
        <v>7673</v>
      </c>
      <c r="H182" s="409" t="s">
        <v>7674</v>
      </c>
      <c r="I182" s="411" t="s">
        <v>7675</v>
      </c>
      <c r="J182" s="420" t="s">
        <v>7676</v>
      </c>
      <c r="K182" s="409" t="s">
        <v>7677</v>
      </c>
      <c r="L182" s="411" t="s">
        <v>503</v>
      </c>
      <c r="M182" s="409" t="s">
        <v>7678</v>
      </c>
      <c r="N182" s="409"/>
      <c r="O182" s="409"/>
      <c r="P182" s="409"/>
      <c r="Q182" s="409"/>
      <c r="R182" s="409"/>
      <c r="S182" s="409" t="s">
        <v>852</v>
      </c>
      <c r="T182" s="409"/>
      <c r="U182" s="409"/>
      <c r="V182" s="409"/>
      <c r="W182" s="409"/>
      <c r="X182" s="409"/>
      <c r="Y182" s="409" t="s">
        <v>487</v>
      </c>
      <c r="Z182" s="419" t="s">
        <v>7590</v>
      </c>
      <c r="AA182" s="409"/>
      <c r="AB182" s="409"/>
      <c r="AC182" s="409" t="s">
        <v>487</v>
      </c>
      <c r="AD182" s="419" t="s">
        <v>7591</v>
      </c>
      <c r="AE182" s="123"/>
      <c r="AF182" s="123"/>
      <c r="AG182" s="123"/>
      <c r="AH182" s="123"/>
      <c r="AI182" s="123"/>
      <c r="AJ182" s="123"/>
      <c r="AK182" s="123"/>
      <c r="AL182" s="123"/>
      <c r="AM182" s="123"/>
      <c r="AN182" s="123"/>
      <c r="AO182" s="123"/>
      <c r="AP182" s="123"/>
      <c r="AQ182" s="123"/>
      <c r="AR182" s="123"/>
      <c r="AS182" s="123"/>
      <c r="AT182" s="123"/>
      <c r="AU182" s="123"/>
      <c r="AV182" s="123"/>
      <c r="AW182" s="123"/>
    </row>
    <row r="183" spans="1:49" s="149" customFormat="1" ht="87" customHeight="1">
      <c r="A183" s="409" t="s">
        <v>5977</v>
      </c>
      <c r="B183" s="410" t="s">
        <v>107</v>
      </c>
      <c r="C183" s="274" t="s">
        <v>7679</v>
      </c>
      <c r="D183" s="409" t="s">
        <v>7680</v>
      </c>
      <c r="E183" s="409" t="s">
        <v>7681</v>
      </c>
      <c r="F183" s="409" t="s">
        <v>7682</v>
      </c>
      <c r="G183" s="409" t="s">
        <v>7683</v>
      </c>
      <c r="H183" s="409" t="s">
        <v>7684</v>
      </c>
      <c r="I183" s="409" t="s">
        <v>7685</v>
      </c>
      <c r="J183" s="409" t="s">
        <v>7686</v>
      </c>
      <c r="K183" s="411" t="s">
        <v>7687</v>
      </c>
      <c r="L183" s="411" t="s">
        <v>7688</v>
      </c>
      <c r="M183" s="409"/>
      <c r="N183" s="409" t="s">
        <v>7689</v>
      </c>
      <c r="O183" s="409"/>
      <c r="P183" s="409"/>
      <c r="Q183" s="409"/>
      <c r="R183" s="409"/>
      <c r="S183" s="409" t="s">
        <v>7690</v>
      </c>
      <c r="T183" s="409"/>
      <c r="U183" s="409"/>
      <c r="V183" s="409"/>
      <c r="W183" s="409"/>
      <c r="X183" s="409"/>
      <c r="Y183" s="409"/>
      <c r="Z183" s="409"/>
      <c r="AA183" s="409"/>
      <c r="AB183" s="409"/>
      <c r="AC183" s="409"/>
      <c r="AD183" s="409"/>
    </row>
    <row r="184" spans="1:49" s="149" customFormat="1" ht="17.25" customHeight="1">
      <c r="A184" s="409" t="s">
        <v>5977</v>
      </c>
      <c r="B184" s="410" t="s">
        <v>7691</v>
      </c>
      <c r="C184" s="274" t="s">
        <v>7692</v>
      </c>
      <c r="D184" s="409" t="s">
        <v>7693</v>
      </c>
      <c r="E184" s="409" t="s">
        <v>7694</v>
      </c>
      <c r="F184" s="409" t="s">
        <v>7695</v>
      </c>
      <c r="G184" s="409" t="s">
        <v>7696</v>
      </c>
      <c r="H184" s="409" t="s">
        <v>7697</v>
      </c>
      <c r="I184" s="409" t="s">
        <v>7698</v>
      </c>
      <c r="J184" s="409" t="s">
        <v>7699</v>
      </c>
      <c r="K184" s="411" t="s">
        <v>7700</v>
      </c>
      <c r="L184" s="409" t="s">
        <v>802</v>
      </c>
      <c r="M184" s="409"/>
      <c r="N184" s="409"/>
      <c r="O184" s="409"/>
      <c r="P184" s="409"/>
      <c r="Q184" s="409"/>
      <c r="R184" s="409"/>
      <c r="S184" s="409" t="s">
        <v>6020</v>
      </c>
      <c r="T184" s="409"/>
      <c r="U184" s="409"/>
      <c r="V184" s="409"/>
      <c r="W184" s="409"/>
      <c r="X184" s="409"/>
      <c r="Y184" s="409"/>
      <c r="Z184" s="409"/>
      <c r="AA184" s="409"/>
      <c r="AB184" s="409"/>
      <c r="AC184" s="409"/>
      <c r="AD184" s="409"/>
    </row>
    <row r="185" spans="1:49" s="149" customFormat="1" ht="228.75" customHeight="1">
      <c r="A185" s="409" t="s">
        <v>5977</v>
      </c>
      <c r="B185" s="410" t="s">
        <v>7691</v>
      </c>
      <c r="C185" s="274" t="s">
        <v>7701</v>
      </c>
      <c r="D185" s="409" t="s">
        <v>7702</v>
      </c>
      <c r="E185" s="409" t="s">
        <v>7703</v>
      </c>
      <c r="F185" s="409" t="s">
        <v>7704</v>
      </c>
      <c r="G185" s="409" t="s">
        <v>7705</v>
      </c>
      <c r="H185" s="409" t="s">
        <v>7706</v>
      </c>
      <c r="I185" s="409" t="s">
        <v>7707</v>
      </c>
      <c r="J185" s="409" t="s">
        <v>7708</v>
      </c>
      <c r="K185" s="31" t="s">
        <v>7709</v>
      </c>
      <c r="L185" s="411" t="s">
        <v>7710</v>
      </c>
      <c r="M185" s="411" t="s">
        <v>7711</v>
      </c>
      <c r="N185" s="409" t="s">
        <v>487</v>
      </c>
      <c r="O185" s="409" t="s">
        <v>487</v>
      </c>
      <c r="P185" s="409" t="s">
        <v>487</v>
      </c>
      <c r="Q185" s="409" t="s">
        <v>487</v>
      </c>
      <c r="R185" s="409" t="s">
        <v>489</v>
      </c>
      <c r="S185" s="409" t="s">
        <v>490</v>
      </c>
      <c r="T185" s="409" t="s">
        <v>2364</v>
      </c>
      <c r="U185" s="409" t="s">
        <v>487</v>
      </c>
      <c r="V185" s="411" t="s">
        <v>7712</v>
      </c>
      <c r="W185" s="409" t="s">
        <v>487</v>
      </c>
      <c r="X185" s="411" t="s">
        <v>7713</v>
      </c>
      <c r="Y185" s="409" t="s">
        <v>487</v>
      </c>
      <c r="Z185" s="411" t="s">
        <v>7714</v>
      </c>
      <c r="AA185" s="409" t="s">
        <v>487</v>
      </c>
      <c r="AB185" s="411" t="s">
        <v>7715</v>
      </c>
      <c r="AC185" s="409" t="s">
        <v>487</v>
      </c>
      <c r="AD185" s="411" t="s">
        <v>7716</v>
      </c>
    </row>
    <row r="186" spans="1:49" s="150" customFormat="1" ht="99.75">
      <c r="A186" s="409" t="s">
        <v>5977</v>
      </c>
      <c r="B186" s="410" t="s">
        <v>7691</v>
      </c>
      <c r="C186" s="224" t="s">
        <v>7717</v>
      </c>
      <c r="D186" s="224" t="s">
        <v>7718</v>
      </c>
      <c r="E186" s="409" t="s">
        <v>7719</v>
      </c>
      <c r="F186" s="409" t="s">
        <v>7720</v>
      </c>
      <c r="G186" s="409" t="s">
        <v>7721</v>
      </c>
      <c r="H186" s="409" t="s">
        <v>7722</v>
      </c>
      <c r="I186" s="409" t="s">
        <v>7723</v>
      </c>
      <c r="J186" s="409" t="s">
        <v>7724</v>
      </c>
      <c r="K186" s="411" t="s">
        <v>7725</v>
      </c>
      <c r="L186" s="411" t="s">
        <v>2406</v>
      </c>
      <c r="M186" s="411" t="s">
        <v>7726</v>
      </c>
      <c r="N186" s="409"/>
      <c r="O186" s="409" t="s">
        <v>7727</v>
      </c>
      <c r="P186" s="409"/>
      <c r="Q186" s="409"/>
      <c r="R186" s="409" t="s">
        <v>489</v>
      </c>
      <c r="S186" s="409" t="s">
        <v>490</v>
      </c>
      <c r="T186" s="409" t="s">
        <v>7728</v>
      </c>
      <c r="U186" s="409"/>
      <c r="V186" s="409"/>
      <c r="W186" s="409"/>
      <c r="X186" s="409"/>
      <c r="Y186" s="409"/>
      <c r="Z186" s="409"/>
      <c r="AA186" s="409"/>
      <c r="AB186" s="409"/>
      <c r="AC186" s="409" t="s">
        <v>487</v>
      </c>
      <c r="AD186" s="411" t="s">
        <v>7729</v>
      </c>
    </row>
    <row r="187" spans="1:49" s="149" customFormat="1" ht="17.25" customHeight="1">
      <c r="A187" s="409" t="s">
        <v>5977</v>
      </c>
      <c r="B187" s="410" t="s">
        <v>7691</v>
      </c>
      <c r="C187" s="274" t="s">
        <v>7730</v>
      </c>
      <c r="D187" s="409" t="s">
        <v>7731</v>
      </c>
      <c r="E187" s="409" t="s">
        <v>7732</v>
      </c>
      <c r="F187" s="409" t="s">
        <v>7733</v>
      </c>
      <c r="G187" s="409" t="s">
        <v>7734</v>
      </c>
      <c r="H187" s="409" t="s">
        <v>7735</v>
      </c>
      <c r="I187" s="409" t="s">
        <v>7736</v>
      </c>
      <c r="J187" s="409" t="s">
        <v>7737</v>
      </c>
      <c r="K187" s="411" t="s">
        <v>2860</v>
      </c>
      <c r="L187" s="409"/>
      <c r="M187" s="409"/>
      <c r="N187" s="409"/>
      <c r="O187" s="409"/>
      <c r="P187" s="409"/>
      <c r="Q187" s="409"/>
      <c r="R187" s="409"/>
      <c r="S187" s="409" t="s">
        <v>6020</v>
      </c>
      <c r="T187" s="409"/>
      <c r="U187" s="409"/>
      <c r="V187" s="409"/>
      <c r="W187" s="409"/>
      <c r="X187" s="409"/>
      <c r="Y187" s="409"/>
      <c r="Z187" s="409"/>
      <c r="AA187" s="409"/>
      <c r="AB187" s="409"/>
      <c r="AC187" s="409"/>
      <c r="AD187" s="409"/>
    </row>
    <row r="188" spans="1:49" s="149" customFormat="1" ht="17.25" customHeight="1">
      <c r="A188" s="409" t="s">
        <v>5977</v>
      </c>
      <c r="B188" s="410" t="s">
        <v>107</v>
      </c>
      <c r="C188" s="274" t="s">
        <v>7738</v>
      </c>
      <c r="D188" s="409" t="s">
        <v>7739</v>
      </c>
      <c r="E188" s="409" t="s">
        <v>7740</v>
      </c>
      <c r="F188" s="409" t="s">
        <v>7741</v>
      </c>
      <c r="G188" s="409" t="s">
        <v>7742</v>
      </c>
      <c r="H188" s="409" t="s">
        <v>7743</v>
      </c>
      <c r="I188" s="409" t="s">
        <v>7744</v>
      </c>
      <c r="J188" s="409" t="s">
        <v>7745</v>
      </c>
      <c r="K188" s="411" t="s">
        <v>7746</v>
      </c>
      <c r="L188" s="409" t="s">
        <v>7747</v>
      </c>
      <c r="M188" s="409"/>
      <c r="N188" s="409"/>
      <c r="O188" s="409"/>
      <c r="P188" s="409"/>
      <c r="Q188" s="409"/>
      <c r="R188" s="409" t="s">
        <v>621</v>
      </c>
      <c r="S188" s="409" t="s">
        <v>2605</v>
      </c>
      <c r="T188" s="409"/>
      <c r="U188" s="409"/>
      <c r="V188" s="409"/>
      <c r="W188" s="409"/>
      <c r="X188" s="409"/>
      <c r="Y188" s="409"/>
      <c r="Z188" s="409"/>
      <c r="AA188" s="409"/>
      <c r="AB188" s="409"/>
      <c r="AC188" s="409"/>
      <c r="AD188" s="409"/>
    </row>
    <row r="189" spans="1:49" s="149" customFormat="1" ht="17.25" customHeight="1">
      <c r="A189" s="409" t="s">
        <v>5977</v>
      </c>
      <c r="B189" s="410" t="s">
        <v>7691</v>
      </c>
      <c r="C189" s="274" t="s">
        <v>7748</v>
      </c>
      <c r="D189" s="409" t="s">
        <v>7749</v>
      </c>
      <c r="E189" s="409" t="s">
        <v>7750</v>
      </c>
      <c r="F189" s="409" t="s">
        <v>7751</v>
      </c>
      <c r="G189" s="409" t="s">
        <v>7752</v>
      </c>
      <c r="H189" s="409" t="s">
        <v>7753</v>
      </c>
      <c r="I189" s="409" t="s">
        <v>7754</v>
      </c>
      <c r="J189" s="409"/>
      <c r="K189" s="411" t="s">
        <v>6626</v>
      </c>
      <c r="L189" s="409" t="s">
        <v>3010</v>
      </c>
      <c r="M189" s="409"/>
      <c r="N189" s="409"/>
      <c r="O189" s="409"/>
      <c r="P189" s="409"/>
      <c r="Q189" s="409"/>
      <c r="R189" s="409" t="s">
        <v>621</v>
      </c>
      <c r="S189" s="409" t="s">
        <v>4090</v>
      </c>
      <c r="T189" s="409"/>
      <c r="U189" s="409" t="s">
        <v>488</v>
      </c>
      <c r="V189" s="409" t="s">
        <v>7755</v>
      </c>
      <c r="W189" s="409"/>
      <c r="X189" s="409"/>
      <c r="Y189" s="409"/>
      <c r="Z189" s="409"/>
      <c r="AA189" s="409"/>
      <c r="AB189" s="409"/>
      <c r="AC189" s="409"/>
      <c r="AD189" s="409"/>
    </row>
    <row r="190" spans="1:49" s="149" customFormat="1" ht="17.25" customHeight="1">
      <c r="A190" s="409" t="s">
        <v>5977</v>
      </c>
      <c r="B190" s="410" t="s">
        <v>7691</v>
      </c>
      <c r="C190" s="274" t="s">
        <v>7756</v>
      </c>
      <c r="D190" s="409" t="s">
        <v>7757</v>
      </c>
      <c r="E190" s="409" t="s">
        <v>7758</v>
      </c>
      <c r="F190" s="409" t="s">
        <v>7759</v>
      </c>
      <c r="G190" s="409" t="s">
        <v>7760</v>
      </c>
      <c r="H190" s="409" t="s">
        <v>7761</v>
      </c>
      <c r="I190" s="409" t="s">
        <v>7762</v>
      </c>
      <c r="J190" s="409"/>
      <c r="K190" s="411" t="s">
        <v>6886</v>
      </c>
      <c r="L190" s="409"/>
      <c r="M190" s="409"/>
      <c r="N190" s="409"/>
      <c r="O190" s="409"/>
      <c r="P190" s="409"/>
      <c r="Q190" s="409"/>
      <c r="R190" s="409"/>
      <c r="S190" s="409" t="s">
        <v>6045</v>
      </c>
      <c r="T190" s="409"/>
      <c r="U190" s="409"/>
      <c r="V190" s="409"/>
      <c r="W190" s="409"/>
      <c r="X190" s="409"/>
      <c r="Y190" s="409"/>
      <c r="Z190" s="409"/>
      <c r="AA190" s="409"/>
      <c r="AB190" s="409"/>
      <c r="AC190" s="409"/>
      <c r="AD190" s="409"/>
    </row>
    <row r="191" spans="1:49" s="149" customFormat="1" ht="17.25" customHeight="1">
      <c r="A191" s="409" t="s">
        <v>5977</v>
      </c>
      <c r="B191" s="410" t="s">
        <v>7691</v>
      </c>
      <c r="C191" s="274" t="s">
        <v>7763</v>
      </c>
      <c r="D191" s="409" t="s">
        <v>7764</v>
      </c>
      <c r="E191" s="409" t="s">
        <v>7765</v>
      </c>
      <c r="F191" s="409" t="s">
        <v>7766</v>
      </c>
      <c r="G191" s="409" t="s">
        <v>7767</v>
      </c>
      <c r="H191" s="409" t="s">
        <v>7768</v>
      </c>
      <c r="I191" s="409" t="s">
        <v>7769</v>
      </c>
      <c r="J191" s="409" t="s">
        <v>7770</v>
      </c>
      <c r="K191" s="411" t="s">
        <v>7771</v>
      </c>
      <c r="L191" s="409" t="s">
        <v>3010</v>
      </c>
      <c r="M191" s="409"/>
      <c r="N191" s="409"/>
      <c r="O191" s="409"/>
      <c r="P191" s="409"/>
      <c r="Q191" s="409"/>
      <c r="R191" s="409"/>
      <c r="S191" s="409" t="s">
        <v>6045</v>
      </c>
      <c r="T191" s="409"/>
      <c r="U191" s="409"/>
      <c r="V191" s="409"/>
      <c r="W191" s="409"/>
      <c r="X191" s="409"/>
      <c r="Y191" s="409"/>
      <c r="Z191" s="409"/>
      <c r="AA191" s="409"/>
      <c r="AB191" s="409"/>
      <c r="AC191" s="409"/>
      <c r="AD191" s="409"/>
    </row>
    <row r="192" spans="1:49" s="149" customFormat="1" ht="17.25" customHeight="1">
      <c r="A192" s="409" t="s">
        <v>5977</v>
      </c>
      <c r="B192" s="410" t="s">
        <v>7691</v>
      </c>
      <c r="C192" s="274" t="s">
        <v>7772</v>
      </c>
      <c r="D192" s="409" t="s">
        <v>7773</v>
      </c>
      <c r="E192" s="409" t="s">
        <v>7694</v>
      </c>
      <c r="F192" s="409" t="s">
        <v>7695</v>
      </c>
      <c r="G192" s="409" t="s">
        <v>7696</v>
      </c>
      <c r="H192" s="409" t="s">
        <v>7774</v>
      </c>
      <c r="I192" s="409" t="s">
        <v>7698</v>
      </c>
      <c r="J192" s="409" t="s">
        <v>7699</v>
      </c>
      <c r="K192" s="411" t="s">
        <v>7700</v>
      </c>
      <c r="L192" s="409"/>
      <c r="M192" s="409"/>
      <c r="N192" s="409"/>
      <c r="O192" s="409"/>
      <c r="P192" s="409"/>
      <c r="Q192" s="409"/>
      <c r="R192" s="409"/>
      <c r="S192" s="409" t="s">
        <v>6020</v>
      </c>
      <c r="T192" s="409"/>
      <c r="U192" s="409"/>
      <c r="V192" s="409"/>
      <c r="W192" s="409"/>
      <c r="X192" s="409"/>
      <c r="Y192" s="409"/>
      <c r="Z192" s="409"/>
      <c r="AA192" s="409"/>
      <c r="AB192" s="409"/>
      <c r="AC192" s="409"/>
      <c r="AD192" s="409"/>
    </row>
    <row r="193" spans="1:30" s="149" customFormat="1" ht="17.25" customHeight="1">
      <c r="A193" s="409" t="s">
        <v>5977</v>
      </c>
      <c r="B193" s="410" t="s">
        <v>7691</v>
      </c>
      <c r="C193" s="274" t="s">
        <v>7775</v>
      </c>
      <c r="D193" s="409" t="s">
        <v>7776</v>
      </c>
      <c r="E193" s="409" t="s">
        <v>7750</v>
      </c>
      <c r="F193" s="409" t="s">
        <v>7777</v>
      </c>
      <c r="G193" s="409" t="s">
        <v>7778</v>
      </c>
      <c r="H193" s="409" t="s">
        <v>7779</v>
      </c>
      <c r="I193" s="409" t="s">
        <v>7780</v>
      </c>
      <c r="J193" s="409" t="s">
        <v>7781</v>
      </c>
      <c r="K193" s="411" t="s">
        <v>6229</v>
      </c>
      <c r="L193" s="409"/>
      <c r="M193" s="409"/>
      <c r="N193" s="409"/>
      <c r="O193" s="409"/>
      <c r="P193" s="409"/>
      <c r="Q193" s="409"/>
      <c r="R193" s="409"/>
      <c r="S193" s="409" t="s">
        <v>6045</v>
      </c>
      <c r="T193" s="409"/>
      <c r="U193" s="409"/>
      <c r="V193" s="409"/>
      <c r="W193" s="409"/>
      <c r="X193" s="409"/>
      <c r="Y193" s="409"/>
      <c r="Z193" s="409"/>
      <c r="AA193" s="409"/>
      <c r="AB193" s="409"/>
      <c r="AC193" s="409"/>
      <c r="AD193" s="409"/>
    </row>
    <row r="194" spans="1:30" s="149" customFormat="1" ht="17.25" customHeight="1">
      <c r="A194" s="409" t="s">
        <v>5977</v>
      </c>
      <c r="B194" s="410" t="s">
        <v>7691</v>
      </c>
      <c r="C194" s="274" t="s">
        <v>7782</v>
      </c>
      <c r="D194" s="409" t="s">
        <v>7783</v>
      </c>
      <c r="E194" s="409" t="s">
        <v>7784</v>
      </c>
      <c r="F194" s="409" t="s">
        <v>7785</v>
      </c>
      <c r="G194" s="409" t="s">
        <v>7786</v>
      </c>
      <c r="H194" s="409" t="s">
        <v>7787</v>
      </c>
      <c r="I194" s="409" t="s">
        <v>7788</v>
      </c>
      <c r="J194" s="409" t="s">
        <v>7789</v>
      </c>
      <c r="K194" s="411" t="s">
        <v>2405</v>
      </c>
      <c r="L194" s="409"/>
      <c r="M194" s="409"/>
      <c r="N194" s="409"/>
      <c r="O194" s="409"/>
      <c r="P194" s="409"/>
      <c r="Q194" s="409"/>
      <c r="R194" s="409"/>
      <c r="S194" s="409" t="s">
        <v>6045</v>
      </c>
      <c r="T194" s="409"/>
      <c r="U194" s="409"/>
      <c r="V194" s="409"/>
      <c r="W194" s="409"/>
      <c r="X194" s="409"/>
      <c r="Y194" s="409"/>
      <c r="Z194" s="409"/>
      <c r="AA194" s="409"/>
      <c r="AB194" s="409"/>
      <c r="AC194" s="409"/>
      <c r="AD194" s="409"/>
    </row>
    <row r="195" spans="1:30" s="149" customFormat="1" ht="17.25" customHeight="1">
      <c r="A195" s="409" t="s">
        <v>5977</v>
      </c>
      <c r="B195" s="410" t="s">
        <v>7691</v>
      </c>
      <c r="C195" s="274" t="s">
        <v>7790</v>
      </c>
      <c r="D195" s="409" t="s">
        <v>7791</v>
      </c>
      <c r="E195" s="409" t="s">
        <v>7792</v>
      </c>
      <c r="F195" s="409" t="s">
        <v>7793</v>
      </c>
      <c r="G195" s="409" t="s">
        <v>7794</v>
      </c>
      <c r="H195" s="409" t="s">
        <v>7795</v>
      </c>
      <c r="I195" s="409" t="s">
        <v>7796</v>
      </c>
      <c r="J195" s="409" t="s">
        <v>7797</v>
      </c>
      <c r="K195" s="411" t="s">
        <v>7798</v>
      </c>
      <c r="L195" s="409"/>
      <c r="M195" s="409"/>
      <c r="N195" s="409"/>
      <c r="O195" s="409"/>
      <c r="P195" s="409"/>
      <c r="Q195" s="409"/>
      <c r="R195" s="409" t="s">
        <v>631</v>
      </c>
      <c r="S195" s="409" t="s">
        <v>1338</v>
      </c>
      <c r="T195" s="409"/>
      <c r="U195" s="409"/>
      <c r="V195" s="409"/>
      <c r="W195" s="409"/>
      <c r="X195" s="409"/>
      <c r="Y195" s="409"/>
      <c r="Z195" s="409"/>
      <c r="AA195" s="409"/>
      <c r="AB195" s="409"/>
      <c r="AC195" s="409"/>
      <c r="AD195" s="409"/>
    </row>
    <row r="196" spans="1:30" s="149" customFormat="1" ht="17.25" customHeight="1">
      <c r="A196" s="409" t="s">
        <v>5977</v>
      </c>
      <c r="B196" s="410" t="s">
        <v>7691</v>
      </c>
      <c r="C196" s="274" t="s">
        <v>7799</v>
      </c>
      <c r="D196" s="409" t="s">
        <v>7800</v>
      </c>
      <c r="E196" s="409" t="s">
        <v>7801</v>
      </c>
      <c r="F196" s="409" t="s">
        <v>7802</v>
      </c>
      <c r="G196" s="409" t="s">
        <v>7803</v>
      </c>
      <c r="H196" s="409" t="s">
        <v>7804</v>
      </c>
      <c r="I196" s="409" t="s">
        <v>6985</v>
      </c>
      <c r="J196" s="409" t="s">
        <v>7805</v>
      </c>
      <c r="K196" s="411" t="s">
        <v>7806</v>
      </c>
      <c r="L196" s="409"/>
      <c r="M196" s="409" t="s">
        <v>3076</v>
      </c>
      <c r="N196" s="409"/>
      <c r="O196" s="409"/>
      <c r="P196" s="409"/>
      <c r="Q196" s="409"/>
      <c r="R196" s="409" t="s">
        <v>631</v>
      </c>
      <c r="S196" s="409" t="s">
        <v>2246</v>
      </c>
      <c r="T196" s="409"/>
      <c r="U196" s="409"/>
      <c r="V196" s="409"/>
      <c r="W196" s="409"/>
      <c r="X196" s="409"/>
      <c r="Y196" s="409"/>
      <c r="Z196" s="409"/>
      <c r="AA196" s="409"/>
      <c r="AB196" s="409"/>
      <c r="AC196" s="409"/>
      <c r="AD196" s="409"/>
    </row>
    <row r="197" spans="1:30" s="149" customFormat="1" ht="17.25" customHeight="1">
      <c r="A197" s="409" t="s">
        <v>5977</v>
      </c>
      <c r="B197" s="410" t="s">
        <v>7691</v>
      </c>
      <c r="C197" s="274" t="s">
        <v>7807</v>
      </c>
      <c r="D197" s="409" t="s">
        <v>7808</v>
      </c>
      <c r="E197" s="409" t="s">
        <v>7809</v>
      </c>
      <c r="F197" s="409" t="s">
        <v>7810</v>
      </c>
      <c r="G197" s="409" t="s">
        <v>7811</v>
      </c>
      <c r="H197" s="409" t="s">
        <v>7812</v>
      </c>
      <c r="I197" s="409" t="s">
        <v>6170</v>
      </c>
      <c r="J197" s="409" t="s">
        <v>7813</v>
      </c>
      <c r="K197" s="411" t="s">
        <v>7814</v>
      </c>
      <c r="L197" s="409" t="s">
        <v>802</v>
      </c>
      <c r="M197" s="409"/>
      <c r="N197" s="409"/>
      <c r="O197" s="409"/>
      <c r="P197" s="409"/>
      <c r="Q197" s="409"/>
      <c r="R197" s="409"/>
      <c r="S197" s="409" t="s">
        <v>6020</v>
      </c>
      <c r="T197" s="409"/>
      <c r="U197" s="409"/>
      <c r="V197" s="409"/>
      <c r="W197" s="409"/>
      <c r="X197" s="409"/>
      <c r="Y197" s="409"/>
      <c r="Z197" s="409"/>
      <c r="AA197" s="409"/>
      <c r="AB197" s="409"/>
      <c r="AC197" s="409"/>
      <c r="AD197" s="409"/>
    </row>
    <row r="198" spans="1:30" s="149" customFormat="1" ht="17.25" customHeight="1">
      <c r="A198" s="409" t="s">
        <v>5977</v>
      </c>
      <c r="B198" s="410" t="s">
        <v>7691</v>
      </c>
      <c r="C198" s="274" t="s">
        <v>7815</v>
      </c>
      <c r="D198" s="409" t="s">
        <v>7816</v>
      </c>
      <c r="E198" s="409" t="s">
        <v>7817</v>
      </c>
      <c r="F198" s="409" t="s">
        <v>7818</v>
      </c>
      <c r="G198" s="409" t="s">
        <v>7819</v>
      </c>
      <c r="H198" s="409" t="s">
        <v>7820</v>
      </c>
      <c r="I198" s="409" t="s">
        <v>7821</v>
      </c>
      <c r="J198" s="409" t="s">
        <v>7822</v>
      </c>
      <c r="K198" s="411" t="s">
        <v>2860</v>
      </c>
      <c r="L198" s="409" t="s">
        <v>6646</v>
      </c>
      <c r="M198" s="409"/>
      <c r="N198" s="409"/>
      <c r="O198" s="409"/>
      <c r="P198" s="409"/>
      <c r="Q198" s="409"/>
      <c r="R198" s="409"/>
      <c r="S198" s="409" t="s">
        <v>6020</v>
      </c>
      <c r="T198" s="409"/>
      <c r="U198" s="409"/>
      <c r="V198" s="409"/>
      <c r="W198" s="409"/>
      <c r="X198" s="409"/>
      <c r="Y198" s="409"/>
      <c r="Z198" s="409"/>
      <c r="AA198" s="409"/>
      <c r="AB198" s="409"/>
      <c r="AC198" s="409"/>
      <c r="AD198" s="409"/>
    </row>
    <row r="199" spans="1:30" s="149" customFormat="1" ht="17.25" customHeight="1">
      <c r="A199" s="409" t="s">
        <v>5977</v>
      </c>
      <c r="B199" s="410" t="s">
        <v>7691</v>
      </c>
      <c r="C199" s="275" t="s">
        <v>7823</v>
      </c>
      <c r="D199" s="409" t="s">
        <v>7824</v>
      </c>
      <c r="E199" s="409" t="s">
        <v>7758</v>
      </c>
      <c r="F199" s="409" t="s">
        <v>7825</v>
      </c>
      <c r="G199" s="409" t="s">
        <v>7826</v>
      </c>
      <c r="H199" s="409" t="s">
        <v>7827</v>
      </c>
      <c r="I199" s="409" t="s">
        <v>7828</v>
      </c>
      <c r="J199" s="409" t="s">
        <v>7829</v>
      </c>
      <c r="K199" s="411" t="s">
        <v>2405</v>
      </c>
      <c r="L199" s="409" t="s">
        <v>7830</v>
      </c>
      <c r="M199" s="409"/>
      <c r="N199" s="409"/>
      <c r="O199" s="409"/>
      <c r="P199" s="409"/>
      <c r="Q199" s="409"/>
      <c r="R199" s="409" t="s">
        <v>631</v>
      </c>
      <c r="S199" s="409" t="s">
        <v>7831</v>
      </c>
      <c r="T199" s="409"/>
      <c r="U199" s="409"/>
      <c r="V199" s="409"/>
      <c r="W199" s="409"/>
      <c r="X199" s="409"/>
      <c r="Y199" s="409"/>
      <c r="Z199" s="409"/>
      <c r="AA199" s="409"/>
      <c r="AB199" s="409"/>
      <c r="AC199" s="409"/>
      <c r="AD199" s="409"/>
    </row>
    <row r="200" spans="1:30" s="149" customFormat="1" ht="17.25" customHeight="1">
      <c r="A200" s="409" t="s">
        <v>5977</v>
      </c>
      <c r="B200" s="410" t="s">
        <v>7691</v>
      </c>
      <c r="C200" s="274" t="s">
        <v>7832</v>
      </c>
      <c r="D200" s="409" t="s">
        <v>7833</v>
      </c>
      <c r="E200" s="409" t="s">
        <v>7834</v>
      </c>
      <c r="F200" s="409" t="s">
        <v>7835</v>
      </c>
      <c r="G200" s="409" t="s">
        <v>7836</v>
      </c>
      <c r="H200" s="409" t="s">
        <v>7837</v>
      </c>
      <c r="I200" s="409" t="s">
        <v>7838</v>
      </c>
      <c r="J200" s="409" t="s">
        <v>7839</v>
      </c>
      <c r="K200" s="411" t="s">
        <v>7840</v>
      </c>
      <c r="L200" s="409"/>
      <c r="M200" s="409"/>
      <c r="N200" s="409"/>
      <c r="O200" s="409"/>
      <c r="P200" s="409"/>
      <c r="Q200" s="409"/>
      <c r="R200" s="409"/>
      <c r="S200" s="409" t="s">
        <v>6045</v>
      </c>
      <c r="T200" s="409"/>
      <c r="U200" s="409"/>
      <c r="V200" s="409"/>
      <c r="W200" s="409"/>
      <c r="X200" s="409"/>
      <c r="Y200" s="409"/>
      <c r="Z200" s="409"/>
      <c r="AA200" s="409"/>
      <c r="AB200" s="409"/>
      <c r="AC200" s="409"/>
      <c r="AD200" s="409"/>
    </row>
    <row r="201" spans="1:30" s="149" customFormat="1" ht="17.25" customHeight="1">
      <c r="A201" s="409" t="s">
        <v>5977</v>
      </c>
      <c r="B201" s="410" t="s">
        <v>7691</v>
      </c>
      <c r="C201" s="274" t="s">
        <v>7841</v>
      </c>
      <c r="D201" s="409" t="s">
        <v>7842</v>
      </c>
      <c r="E201" s="409" t="s">
        <v>7801</v>
      </c>
      <c r="F201" s="409" t="s">
        <v>7843</v>
      </c>
      <c r="G201" s="409" t="s">
        <v>7844</v>
      </c>
      <c r="H201" s="409" t="s">
        <v>7845</v>
      </c>
      <c r="I201" s="409" t="s">
        <v>7846</v>
      </c>
      <c r="J201" s="420" t="s">
        <v>7847</v>
      </c>
      <c r="K201" s="411" t="s">
        <v>7848</v>
      </c>
      <c r="L201" s="409"/>
      <c r="M201" s="409"/>
      <c r="N201" s="409"/>
      <c r="O201" s="409"/>
      <c r="P201" s="409"/>
      <c r="Q201" s="409"/>
      <c r="R201" s="409" t="s">
        <v>631</v>
      </c>
      <c r="S201" s="409" t="s">
        <v>1338</v>
      </c>
      <c r="T201" s="409"/>
      <c r="U201" s="409" t="s">
        <v>487</v>
      </c>
      <c r="V201" s="409" t="s">
        <v>7849</v>
      </c>
      <c r="W201" s="409"/>
      <c r="X201" s="409"/>
      <c r="Y201" s="409"/>
      <c r="Z201" s="409"/>
      <c r="AA201" s="409"/>
      <c r="AB201" s="409"/>
      <c r="AC201" s="409" t="s">
        <v>487</v>
      </c>
      <c r="AD201" s="409" t="s">
        <v>7849</v>
      </c>
    </row>
    <row r="202" spans="1:30" s="149" customFormat="1" ht="17.25" customHeight="1">
      <c r="A202" s="409" t="s">
        <v>5977</v>
      </c>
      <c r="B202" s="410" t="s">
        <v>7691</v>
      </c>
      <c r="C202" s="274" t="s">
        <v>7850</v>
      </c>
      <c r="D202" s="409" t="s">
        <v>7851</v>
      </c>
      <c r="E202" s="409" t="s">
        <v>7694</v>
      </c>
      <c r="F202" s="409" t="s">
        <v>7852</v>
      </c>
      <c r="G202" s="409" t="s">
        <v>7853</v>
      </c>
      <c r="H202" s="409" t="s">
        <v>7854</v>
      </c>
      <c r="I202" s="409" t="s">
        <v>7855</v>
      </c>
      <c r="J202" s="409" t="s">
        <v>7856</v>
      </c>
      <c r="K202" s="411" t="s">
        <v>7857</v>
      </c>
      <c r="L202" s="409" t="s">
        <v>7858</v>
      </c>
      <c r="M202" s="409"/>
      <c r="N202" s="409"/>
      <c r="O202" s="409"/>
      <c r="P202" s="409"/>
      <c r="Q202" s="409"/>
      <c r="R202" s="409" t="s">
        <v>631</v>
      </c>
      <c r="S202" s="409" t="s">
        <v>2246</v>
      </c>
      <c r="T202" s="409"/>
      <c r="U202" s="409"/>
      <c r="V202" s="409"/>
      <c r="W202" s="409"/>
      <c r="X202" s="409"/>
      <c r="Y202" s="409"/>
      <c r="Z202" s="409"/>
      <c r="AA202" s="409"/>
      <c r="AB202" s="409"/>
      <c r="AC202" s="409"/>
      <c r="AD202" s="409"/>
    </row>
    <row r="203" spans="1:30" s="149" customFormat="1" ht="17.25" customHeight="1">
      <c r="A203" s="409" t="s">
        <v>5977</v>
      </c>
      <c r="B203" s="410" t="s">
        <v>7691</v>
      </c>
      <c r="C203" s="274" t="s">
        <v>7859</v>
      </c>
      <c r="D203" s="409" t="s">
        <v>7860</v>
      </c>
      <c r="E203" s="409" t="s">
        <v>7765</v>
      </c>
      <c r="F203" s="409" t="s">
        <v>7861</v>
      </c>
      <c r="G203" s="409" t="s">
        <v>7862</v>
      </c>
      <c r="H203" s="409" t="s">
        <v>7863</v>
      </c>
      <c r="I203" s="409" t="s">
        <v>7864</v>
      </c>
      <c r="J203" s="409" t="s">
        <v>7865</v>
      </c>
      <c r="K203" s="411" t="s">
        <v>7806</v>
      </c>
      <c r="L203" s="409" t="s">
        <v>7866</v>
      </c>
      <c r="M203" s="409"/>
      <c r="N203" s="409"/>
      <c r="O203" s="409"/>
      <c r="P203" s="409"/>
      <c r="Q203" s="409"/>
      <c r="R203" s="409" t="s">
        <v>631</v>
      </c>
      <c r="S203" s="409" t="s">
        <v>7867</v>
      </c>
      <c r="T203" s="409"/>
      <c r="U203" s="409"/>
      <c r="V203" s="409"/>
      <c r="W203" s="409"/>
      <c r="X203" s="409"/>
      <c r="Y203" s="409"/>
      <c r="Z203" s="409"/>
      <c r="AA203" s="409"/>
      <c r="AB203" s="409"/>
      <c r="AC203" s="409" t="s">
        <v>487</v>
      </c>
      <c r="AD203" s="409" t="s">
        <v>7868</v>
      </c>
    </row>
    <row r="204" spans="1:30" s="149" customFormat="1" ht="17.25" customHeight="1">
      <c r="A204" s="409" t="s">
        <v>5977</v>
      </c>
      <c r="B204" s="410" t="s">
        <v>7691</v>
      </c>
      <c r="C204" s="274" t="s">
        <v>7869</v>
      </c>
      <c r="D204" s="409" t="s">
        <v>7870</v>
      </c>
      <c r="E204" s="409" t="s">
        <v>7758</v>
      </c>
      <c r="F204" s="409" t="s">
        <v>7871</v>
      </c>
      <c r="G204" s="409" t="s">
        <v>7872</v>
      </c>
      <c r="H204" s="409" t="s">
        <v>7873</v>
      </c>
      <c r="I204" s="411" t="s">
        <v>7874</v>
      </c>
      <c r="J204" s="409" t="s">
        <v>7875</v>
      </c>
      <c r="K204" s="411" t="s">
        <v>7876</v>
      </c>
      <c r="L204" s="411" t="s">
        <v>7877</v>
      </c>
      <c r="M204" s="409"/>
      <c r="N204" s="409"/>
      <c r="O204" s="409"/>
      <c r="P204" s="409"/>
      <c r="Q204" s="409"/>
      <c r="R204" s="409" t="s">
        <v>631</v>
      </c>
      <c r="S204" s="409" t="s">
        <v>1475</v>
      </c>
      <c r="T204" s="409"/>
      <c r="U204" s="409"/>
      <c r="V204" s="409"/>
      <c r="W204" s="409"/>
      <c r="X204" s="409"/>
      <c r="Y204" s="409"/>
      <c r="Z204" s="411" t="s">
        <v>7878</v>
      </c>
      <c r="AA204" s="409"/>
      <c r="AB204" s="409"/>
      <c r="AC204" s="409"/>
      <c r="AD204" s="409"/>
    </row>
    <row r="205" spans="1:30" s="149" customFormat="1" ht="17.25" customHeight="1">
      <c r="A205" s="409" t="s">
        <v>5977</v>
      </c>
      <c r="B205" s="410" t="s">
        <v>7691</v>
      </c>
      <c r="C205" s="274" t="s">
        <v>7879</v>
      </c>
      <c r="D205" s="409" t="s">
        <v>7880</v>
      </c>
      <c r="E205" s="409" t="s">
        <v>7881</v>
      </c>
      <c r="F205" s="409" t="s">
        <v>7882</v>
      </c>
      <c r="G205" s="409" t="s">
        <v>7883</v>
      </c>
      <c r="H205" s="409" t="s">
        <v>7884</v>
      </c>
      <c r="I205" s="409" t="s">
        <v>7885</v>
      </c>
      <c r="J205" s="409" t="s">
        <v>7886</v>
      </c>
      <c r="K205" s="411" t="s">
        <v>7887</v>
      </c>
      <c r="L205" s="409"/>
      <c r="M205" s="409"/>
      <c r="N205" s="409"/>
      <c r="O205" s="409"/>
      <c r="P205" s="409"/>
      <c r="Q205" s="409"/>
      <c r="R205" s="409" t="s">
        <v>631</v>
      </c>
      <c r="S205" s="409" t="s">
        <v>1338</v>
      </c>
      <c r="T205" s="409"/>
      <c r="U205" s="409"/>
      <c r="V205" s="409"/>
      <c r="W205" s="409"/>
      <c r="X205" s="409"/>
      <c r="Y205" s="409"/>
      <c r="Z205" s="409"/>
      <c r="AA205" s="409" t="s">
        <v>487</v>
      </c>
      <c r="AB205" s="409" t="s">
        <v>7888</v>
      </c>
      <c r="AC205" s="409"/>
      <c r="AD205" s="409"/>
    </row>
    <row r="206" spans="1:30" s="149" customFormat="1" ht="17.25" customHeight="1">
      <c r="A206" s="409" t="s">
        <v>5977</v>
      </c>
      <c r="B206" s="410" t="s">
        <v>7691</v>
      </c>
      <c r="C206" s="274" t="s">
        <v>7889</v>
      </c>
      <c r="D206" s="409" t="s">
        <v>7890</v>
      </c>
      <c r="E206" s="409" t="s">
        <v>7891</v>
      </c>
      <c r="F206" s="409" t="s">
        <v>7892</v>
      </c>
      <c r="G206" s="409" t="s">
        <v>7893</v>
      </c>
      <c r="H206" s="409" t="s">
        <v>7894</v>
      </c>
      <c r="I206" s="409" t="s">
        <v>7895</v>
      </c>
      <c r="J206" s="409" t="s">
        <v>7896</v>
      </c>
      <c r="K206" s="411" t="s">
        <v>7897</v>
      </c>
      <c r="L206" s="409"/>
      <c r="M206" s="409"/>
      <c r="N206" s="409"/>
      <c r="O206" s="409"/>
      <c r="P206" s="409"/>
      <c r="Q206" s="409"/>
      <c r="R206" s="409" t="s">
        <v>631</v>
      </c>
      <c r="S206" s="409" t="s">
        <v>1475</v>
      </c>
      <c r="T206" s="409"/>
      <c r="U206" s="409"/>
      <c r="V206" s="409"/>
      <c r="W206" s="409"/>
      <c r="X206" s="409"/>
      <c r="Y206" s="409"/>
      <c r="Z206" s="409"/>
      <c r="AA206" s="409"/>
      <c r="AB206" s="409"/>
      <c r="AC206" s="409"/>
      <c r="AD206" s="409"/>
    </row>
    <row r="207" spans="1:30" s="149" customFormat="1" ht="17.25" customHeight="1">
      <c r="A207" s="409" t="s">
        <v>5977</v>
      </c>
      <c r="B207" s="410" t="s">
        <v>7691</v>
      </c>
      <c r="C207" s="274" t="s">
        <v>7898</v>
      </c>
      <c r="D207" s="409" t="s">
        <v>7899</v>
      </c>
      <c r="E207" s="409" t="s">
        <v>7900</v>
      </c>
      <c r="F207" s="409" t="s">
        <v>7901</v>
      </c>
      <c r="G207" s="409" t="s">
        <v>7902</v>
      </c>
      <c r="H207" s="409" t="s">
        <v>7903</v>
      </c>
      <c r="I207" s="409" t="s">
        <v>7904</v>
      </c>
      <c r="J207" s="409" t="s">
        <v>7905</v>
      </c>
      <c r="K207" s="411" t="s">
        <v>7906</v>
      </c>
      <c r="L207" s="409"/>
      <c r="M207" s="409"/>
      <c r="N207" s="409"/>
      <c r="O207" s="409"/>
      <c r="P207" s="409"/>
      <c r="Q207" s="409"/>
      <c r="R207" s="409" t="s">
        <v>631</v>
      </c>
      <c r="S207" s="409" t="s">
        <v>1285</v>
      </c>
      <c r="T207" s="409"/>
      <c r="U207" s="409"/>
      <c r="V207" s="409"/>
      <c r="W207" s="409"/>
      <c r="X207" s="409"/>
      <c r="Y207" s="409"/>
      <c r="Z207" s="409"/>
      <c r="AA207" s="409"/>
      <c r="AB207" s="409"/>
      <c r="AC207" s="409"/>
      <c r="AD207" s="409"/>
    </row>
    <row r="208" spans="1:30" s="149" customFormat="1" ht="156.75">
      <c r="A208" s="409" t="s">
        <v>5977</v>
      </c>
      <c r="B208" s="410" t="s">
        <v>7691</v>
      </c>
      <c r="C208" s="274" t="s">
        <v>7907</v>
      </c>
      <c r="D208" s="409" t="s">
        <v>7908</v>
      </c>
      <c r="E208" s="409" t="s">
        <v>7909</v>
      </c>
      <c r="F208" s="409" t="s">
        <v>7910</v>
      </c>
      <c r="G208" s="409" t="s">
        <v>7911</v>
      </c>
      <c r="H208" s="409" t="s">
        <v>7912</v>
      </c>
      <c r="I208" s="409" t="s">
        <v>7913</v>
      </c>
      <c r="J208" s="409" t="s">
        <v>7914</v>
      </c>
      <c r="K208" s="421" t="s">
        <v>7915</v>
      </c>
      <c r="L208" s="409" t="s">
        <v>3445</v>
      </c>
      <c r="M208" s="409"/>
      <c r="N208" s="409" t="s">
        <v>487</v>
      </c>
      <c r="O208" s="409" t="s">
        <v>487</v>
      </c>
      <c r="P208" s="409" t="s">
        <v>487</v>
      </c>
      <c r="Q208" s="409"/>
      <c r="R208" s="409" t="s">
        <v>489</v>
      </c>
      <c r="S208" s="409" t="s">
        <v>490</v>
      </c>
      <c r="T208" s="409" t="s">
        <v>1175</v>
      </c>
      <c r="U208" s="409" t="s">
        <v>487</v>
      </c>
      <c r="V208" s="411" t="s">
        <v>7916</v>
      </c>
      <c r="W208" s="409" t="s">
        <v>487</v>
      </c>
      <c r="X208" s="411" t="s">
        <v>7916</v>
      </c>
      <c r="Y208" s="409" t="s">
        <v>487</v>
      </c>
      <c r="Z208" s="411" t="s">
        <v>7916</v>
      </c>
      <c r="AA208" s="409" t="s">
        <v>487</v>
      </c>
      <c r="AB208" s="411" t="s">
        <v>7917</v>
      </c>
      <c r="AC208" s="409" t="s">
        <v>487</v>
      </c>
      <c r="AD208" s="411" t="s">
        <v>7918</v>
      </c>
    </row>
    <row r="209" spans="1:30" s="149" customFormat="1" ht="57">
      <c r="A209" s="409" t="s">
        <v>5977</v>
      </c>
      <c r="B209" s="410" t="s">
        <v>7691</v>
      </c>
      <c r="C209" s="274" t="s">
        <v>7919</v>
      </c>
      <c r="D209" s="409" t="s">
        <v>7920</v>
      </c>
      <c r="E209" s="409" t="s">
        <v>7921</v>
      </c>
      <c r="F209" s="409" t="s">
        <v>7922</v>
      </c>
      <c r="G209" s="409" t="s">
        <v>7923</v>
      </c>
      <c r="H209" s="409" t="s">
        <v>7924</v>
      </c>
      <c r="I209" s="409" t="s">
        <v>7925</v>
      </c>
      <c r="J209" s="409" t="s">
        <v>7926</v>
      </c>
      <c r="K209" s="411" t="s">
        <v>7927</v>
      </c>
      <c r="L209" s="411" t="s">
        <v>7928</v>
      </c>
      <c r="M209" s="411" t="s">
        <v>7929</v>
      </c>
      <c r="N209" s="409" t="s">
        <v>487</v>
      </c>
      <c r="O209" s="409" t="s">
        <v>487</v>
      </c>
      <c r="P209" s="409"/>
      <c r="Q209" s="409"/>
      <c r="R209" s="409" t="s">
        <v>489</v>
      </c>
      <c r="S209" s="409" t="s">
        <v>490</v>
      </c>
      <c r="T209" s="409" t="s">
        <v>2364</v>
      </c>
      <c r="U209" s="409" t="s">
        <v>487</v>
      </c>
      <c r="V209" s="411" t="s">
        <v>7930</v>
      </c>
      <c r="W209" s="409"/>
      <c r="X209" s="409"/>
      <c r="Y209" s="409"/>
      <c r="Z209" s="409"/>
      <c r="AA209" s="409" t="s">
        <v>487</v>
      </c>
      <c r="AB209" s="411" t="s">
        <v>7931</v>
      </c>
      <c r="AC209" s="409" t="s">
        <v>487</v>
      </c>
      <c r="AD209" s="411" t="s">
        <v>7932</v>
      </c>
    </row>
    <row r="210" spans="1:30" s="149" customFormat="1" ht="17.25" customHeight="1">
      <c r="A210" s="409" t="s">
        <v>5977</v>
      </c>
      <c r="B210" s="410" t="s">
        <v>7691</v>
      </c>
      <c r="C210" s="274" t="s">
        <v>7933</v>
      </c>
      <c r="D210" s="409" t="s">
        <v>7934</v>
      </c>
      <c r="E210" s="409" t="s">
        <v>7935</v>
      </c>
      <c r="F210" s="409" t="s">
        <v>7936</v>
      </c>
      <c r="G210" s="409" t="s">
        <v>7937</v>
      </c>
      <c r="H210" s="409" t="s">
        <v>7938</v>
      </c>
      <c r="I210" s="409" t="s">
        <v>7939</v>
      </c>
      <c r="J210" s="409" t="s">
        <v>7940</v>
      </c>
      <c r="K210" s="411" t="s">
        <v>7941</v>
      </c>
      <c r="L210" s="409"/>
      <c r="M210" s="409"/>
      <c r="N210" s="409"/>
      <c r="O210" s="409"/>
      <c r="P210" s="409"/>
      <c r="Q210" s="409"/>
      <c r="R210" s="409" t="s">
        <v>631</v>
      </c>
      <c r="S210" s="409" t="s">
        <v>1475</v>
      </c>
      <c r="T210" s="409"/>
      <c r="U210" s="409" t="s">
        <v>395</v>
      </c>
      <c r="V210" s="409" t="s">
        <v>7942</v>
      </c>
      <c r="W210" s="409"/>
      <c r="X210" s="409"/>
      <c r="Y210" s="409"/>
      <c r="Z210" s="409"/>
      <c r="AA210" s="409"/>
      <c r="AB210" s="409"/>
      <c r="AC210" s="409" t="s">
        <v>395</v>
      </c>
      <c r="AD210" s="409" t="s">
        <v>7942</v>
      </c>
    </row>
    <row r="211" spans="1:30" s="149" customFormat="1" ht="17.25" customHeight="1">
      <c r="A211" s="409" t="s">
        <v>5977</v>
      </c>
      <c r="B211" s="410" t="s">
        <v>7691</v>
      </c>
      <c r="C211" s="274" t="s">
        <v>7943</v>
      </c>
      <c r="D211" s="409" t="s">
        <v>7944</v>
      </c>
      <c r="E211" s="409" t="s">
        <v>7945</v>
      </c>
      <c r="F211" s="409" t="s">
        <v>7946</v>
      </c>
      <c r="G211" s="409" t="s">
        <v>7947</v>
      </c>
      <c r="H211" s="409" t="s">
        <v>7948</v>
      </c>
      <c r="I211" s="409" t="s">
        <v>7949</v>
      </c>
      <c r="J211" s="409" t="s">
        <v>7950</v>
      </c>
      <c r="K211" s="411" t="s">
        <v>7951</v>
      </c>
      <c r="L211" s="409" t="s">
        <v>7952</v>
      </c>
      <c r="M211" s="409"/>
      <c r="N211" s="409"/>
      <c r="O211" s="409"/>
      <c r="P211" s="409"/>
      <c r="Q211" s="409"/>
      <c r="R211" s="409"/>
      <c r="S211" s="409" t="s">
        <v>490</v>
      </c>
      <c r="T211" s="409"/>
      <c r="U211" s="409"/>
      <c r="V211" s="409"/>
      <c r="W211" s="409"/>
      <c r="X211" s="409"/>
      <c r="Y211" s="409"/>
      <c r="Z211" s="409"/>
      <c r="AA211" s="409" t="s">
        <v>395</v>
      </c>
      <c r="AB211" s="409"/>
      <c r="AC211" s="409"/>
      <c r="AD211" s="409"/>
    </row>
    <row r="212" spans="1:30" s="149" customFormat="1" ht="79.5" customHeight="1">
      <c r="A212" s="409" t="s">
        <v>5977</v>
      </c>
      <c r="B212" s="410" t="s">
        <v>7691</v>
      </c>
      <c r="C212" s="274" t="s">
        <v>7953</v>
      </c>
      <c r="D212" s="409" t="s">
        <v>7954</v>
      </c>
      <c r="E212" s="409" t="s">
        <v>7955</v>
      </c>
      <c r="F212" s="409" t="s">
        <v>7956</v>
      </c>
      <c r="G212" s="409" t="s">
        <v>7957</v>
      </c>
      <c r="H212" s="409" t="s">
        <v>7958</v>
      </c>
      <c r="I212" s="409" t="s">
        <v>7959</v>
      </c>
      <c r="J212" s="409" t="s">
        <v>7960</v>
      </c>
      <c r="K212" s="411" t="s">
        <v>7961</v>
      </c>
      <c r="L212" s="411" t="s">
        <v>7962</v>
      </c>
      <c r="M212" s="411" t="s">
        <v>2264</v>
      </c>
      <c r="N212" s="409"/>
      <c r="O212" s="409"/>
      <c r="P212" s="409"/>
      <c r="Q212" s="409"/>
      <c r="R212" s="409" t="s">
        <v>631</v>
      </c>
      <c r="S212" s="409" t="s">
        <v>3329</v>
      </c>
      <c r="T212" s="409"/>
      <c r="U212" s="409" t="s">
        <v>487</v>
      </c>
      <c r="V212" s="411" t="s">
        <v>7963</v>
      </c>
      <c r="W212" s="409"/>
      <c r="X212" s="409"/>
      <c r="Y212" s="409"/>
      <c r="Z212" s="409"/>
      <c r="AA212" s="409" t="s">
        <v>487</v>
      </c>
      <c r="AB212" s="411" t="s">
        <v>7964</v>
      </c>
      <c r="AC212" s="409" t="s">
        <v>487</v>
      </c>
      <c r="AD212" s="411" t="s">
        <v>7965</v>
      </c>
    </row>
    <row r="213" spans="1:30" s="150" customFormat="1" ht="79.5" customHeight="1">
      <c r="A213" s="409" t="s">
        <v>5977</v>
      </c>
      <c r="B213" s="410" t="s">
        <v>7691</v>
      </c>
      <c r="C213" s="274" t="s">
        <v>7966</v>
      </c>
      <c r="D213" s="409" t="s">
        <v>7967</v>
      </c>
      <c r="E213" s="409" t="s">
        <v>7968</v>
      </c>
      <c r="F213" s="409" t="s">
        <v>7969</v>
      </c>
      <c r="G213" s="409" t="s">
        <v>7970</v>
      </c>
      <c r="H213" s="409" t="s">
        <v>7971</v>
      </c>
      <c r="I213" s="409" t="s">
        <v>7972</v>
      </c>
      <c r="J213" s="409" t="s">
        <v>7973</v>
      </c>
      <c r="K213" s="411" t="s">
        <v>7974</v>
      </c>
      <c r="L213" s="411" t="s">
        <v>6521</v>
      </c>
      <c r="M213" s="411" t="s">
        <v>7975</v>
      </c>
      <c r="N213" s="409"/>
      <c r="O213" s="409"/>
      <c r="P213" s="409"/>
      <c r="Q213" s="409"/>
      <c r="R213" s="409" t="s">
        <v>631</v>
      </c>
      <c r="S213" s="409" t="s">
        <v>1475</v>
      </c>
      <c r="T213" s="409"/>
      <c r="U213" s="409" t="s">
        <v>487</v>
      </c>
      <c r="V213" s="411" t="s">
        <v>7976</v>
      </c>
      <c r="W213" s="409" t="s">
        <v>487</v>
      </c>
      <c r="X213" s="411" t="s">
        <v>7976</v>
      </c>
      <c r="Y213" s="409" t="s">
        <v>487</v>
      </c>
      <c r="Z213" s="411" t="s">
        <v>7976</v>
      </c>
      <c r="AA213" s="409"/>
      <c r="AB213" s="409"/>
      <c r="AC213" s="409"/>
      <c r="AD213" s="409"/>
    </row>
    <row r="214" spans="1:30" s="150" customFormat="1" ht="99.75">
      <c r="A214" s="409" t="s">
        <v>6511</v>
      </c>
      <c r="B214" s="410" t="s">
        <v>7691</v>
      </c>
      <c r="C214" s="274" t="s">
        <v>7977</v>
      </c>
      <c r="D214" s="409" t="s">
        <v>7978</v>
      </c>
      <c r="E214" s="409" t="s">
        <v>7979</v>
      </c>
      <c r="F214" s="409" t="s">
        <v>7980</v>
      </c>
      <c r="G214" s="409" t="s">
        <v>7981</v>
      </c>
      <c r="H214" s="411" t="s">
        <v>7982</v>
      </c>
      <c r="I214" s="411" t="s">
        <v>7983</v>
      </c>
      <c r="J214" s="409" t="s">
        <v>7984</v>
      </c>
      <c r="K214" s="411" t="s">
        <v>7985</v>
      </c>
      <c r="L214" s="411" t="s">
        <v>7986</v>
      </c>
      <c r="M214" s="411" t="s">
        <v>2264</v>
      </c>
      <c r="N214" s="409"/>
      <c r="O214" s="409"/>
      <c r="P214" s="409"/>
      <c r="Q214" s="409"/>
      <c r="R214" s="409" t="s">
        <v>631</v>
      </c>
      <c r="S214" s="409" t="s">
        <v>1475</v>
      </c>
      <c r="T214" s="409"/>
      <c r="U214" s="409"/>
      <c r="V214" s="409"/>
      <c r="W214" s="409"/>
      <c r="X214" s="409"/>
      <c r="Y214" s="409"/>
      <c r="Z214" s="409"/>
      <c r="AA214" s="409" t="s">
        <v>487</v>
      </c>
      <c r="AB214" s="411" t="s">
        <v>7987</v>
      </c>
      <c r="AC214" s="409" t="s">
        <v>487</v>
      </c>
      <c r="AD214" s="411" t="s">
        <v>7988</v>
      </c>
    </row>
    <row r="215" spans="1:30" s="150" customFormat="1" ht="71.25">
      <c r="A215" s="409" t="s">
        <v>6511</v>
      </c>
      <c r="B215" s="410" t="s">
        <v>7691</v>
      </c>
      <c r="C215" s="274" t="s">
        <v>7989</v>
      </c>
      <c r="D215" s="409" t="s">
        <v>7990</v>
      </c>
      <c r="E215" s="409" t="s">
        <v>7991</v>
      </c>
      <c r="F215" s="409" t="s">
        <v>7992</v>
      </c>
      <c r="G215" s="409" t="s">
        <v>7993</v>
      </c>
      <c r="H215" s="411" t="s">
        <v>7994</v>
      </c>
      <c r="I215" s="411" t="s">
        <v>7995</v>
      </c>
      <c r="J215" s="361" t="s">
        <v>7996</v>
      </c>
      <c r="K215" s="411" t="s">
        <v>7997</v>
      </c>
      <c r="L215" s="411" t="s">
        <v>7998</v>
      </c>
      <c r="M215" s="411"/>
      <c r="N215" s="409"/>
      <c r="O215" s="409"/>
      <c r="P215" s="409"/>
      <c r="Q215" s="409"/>
      <c r="R215" s="409" t="s">
        <v>386</v>
      </c>
      <c r="S215" s="409" t="s">
        <v>7999</v>
      </c>
      <c r="T215" s="409"/>
      <c r="U215" s="409"/>
      <c r="V215" s="409"/>
      <c r="W215" s="409"/>
      <c r="X215" s="409"/>
      <c r="Y215" s="409"/>
      <c r="Z215" s="409"/>
      <c r="AA215" s="409"/>
      <c r="AB215" s="411"/>
      <c r="AC215" s="409"/>
      <c r="AD215" s="409"/>
    </row>
    <row r="216" spans="1:30" s="149" customFormat="1" ht="17.25" customHeight="1">
      <c r="A216" s="409" t="s">
        <v>5977</v>
      </c>
      <c r="B216" s="410" t="s">
        <v>154</v>
      </c>
      <c r="C216" s="409" t="s">
        <v>8000</v>
      </c>
      <c r="D216" s="409" t="s">
        <v>8001</v>
      </c>
      <c r="E216" s="409" t="s">
        <v>8002</v>
      </c>
      <c r="F216" s="409" t="s">
        <v>8003</v>
      </c>
      <c r="G216" s="409" t="s">
        <v>8004</v>
      </c>
      <c r="H216" s="409" t="s">
        <v>8005</v>
      </c>
      <c r="I216" s="409" t="s">
        <v>8006</v>
      </c>
      <c r="J216" s="409" t="s">
        <v>8007</v>
      </c>
      <c r="K216" s="411" t="s">
        <v>8008</v>
      </c>
      <c r="L216" s="409"/>
      <c r="M216" s="409"/>
      <c r="N216" s="409"/>
      <c r="O216" s="409"/>
      <c r="P216" s="409"/>
      <c r="Q216" s="409"/>
      <c r="R216" s="409"/>
      <c r="S216" s="409" t="s">
        <v>6045</v>
      </c>
      <c r="T216" s="409"/>
      <c r="U216" s="409"/>
      <c r="V216" s="409"/>
      <c r="W216" s="409"/>
      <c r="X216" s="409"/>
      <c r="Y216" s="409"/>
      <c r="Z216" s="409"/>
      <c r="AA216" s="409"/>
      <c r="AB216" s="409"/>
      <c r="AC216" s="409"/>
      <c r="AD216" s="409"/>
    </row>
    <row r="217" spans="1:30" s="149" customFormat="1" ht="17.25" customHeight="1">
      <c r="A217" s="409" t="s">
        <v>5977</v>
      </c>
      <c r="B217" s="410" t="s">
        <v>8009</v>
      </c>
      <c r="C217" s="409" t="s">
        <v>8010</v>
      </c>
      <c r="D217" s="409" t="s">
        <v>8011</v>
      </c>
      <c r="E217" s="409" t="s">
        <v>8012</v>
      </c>
      <c r="F217" s="409" t="s">
        <v>8013</v>
      </c>
      <c r="G217" s="409" t="s">
        <v>8014</v>
      </c>
      <c r="H217" s="409" t="s">
        <v>8015</v>
      </c>
      <c r="I217" s="409" t="s">
        <v>8016</v>
      </c>
      <c r="J217" s="409" t="s">
        <v>8017</v>
      </c>
      <c r="K217" s="411" t="s">
        <v>8018</v>
      </c>
      <c r="L217" s="409"/>
      <c r="M217" s="409"/>
      <c r="N217" s="409"/>
      <c r="O217" s="409"/>
      <c r="P217" s="409"/>
      <c r="Q217" s="409"/>
      <c r="R217" s="409" t="s">
        <v>631</v>
      </c>
      <c r="S217" s="409" t="s">
        <v>1475</v>
      </c>
      <c r="T217" s="409"/>
      <c r="U217" s="409"/>
      <c r="V217" s="409"/>
      <c r="W217" s="409"/>
      <c r="X217" s="409"/>
      <c r="Y217" s="409"/>
      <c r="Z217" s="409"/>
      <c r="AA217" s="409"/>
      <c r="AB217" s="409"/>
      <c r="AC217" s="409"/>
      <c r="AD217" s="409"/>
    </row>
    <row r="218" spans="1:30" s="149" customFormat="1" ht="17.25" customHeight="1">
      <c r="A218" s="409" t="s">
        <v>5977</v>
      </c>
      <c r="B218" s="410" t="s">
        <v>8009</v>
      </c>
      <c r="C218" s="409" t="s">
        <v>8019</v>
      </c>
      <c r="D218" s="409" t="s">
        <v>8020</v>
      </c>
      <c r="E218" s="409" t="s">
        <v>8021</v>
      </c>
      <c r="F218" s="409" t="s">
        <v>8022</v>
      </c>
      <c r="G218" s="409" t="s">
        <v>8023</v>
      </c>
      <c r="H218" s="409" t="s">
        <v>8024</v>
      </c>
      <c r="I218" s="409" t="s">
        <v>8025</v>
      </c>
      <c r="J218" s="409"/>
      <c r="K218" s="411" t="s">
        <v>2860</v>
      </c>
      <c r="L218" s="409" t="s">
        <v>958</v>
      </c>
      <c r="M218" s="409"/>
      <c r="N218" s="409"/>
      <c r="O218" s="409"/>
      <c r="P218" s="409"/>
      <c r="Q218" s="409"/>
      <c r="R218" s="409"/>
      <c r="S218" s="409" t="s">
        <v>6020</v>
      </c>
      <c r="T218" s="409"/>
      <c r="U218" s="409"/>
      <c r="V218" s="409"/>
      <c r="W218" s="409"/>
      <c r="X218" s="409"/>
      <c r="Y218" s="409"/>
      <c r="Z218" s="409"/>
      <c r="AA218" s="409"/>
      <c r="AB218" s="409"/>
      <c r="AC218" s="409"/>
      <c r="AD218" s="409"/>
    </row>
    <row r="219" spans="1:30" s="149" customFormat="1" ht="17.25" customHeight="1">
      <c r="A219" s="409" t="s">
        <v>5977</v>
      </c>
      <c r="B219" s="410" t="s">
        <v>8009</v>
      </c>
      <c r="C219" s="409" t="s">
        <v>8026</v>
      </c>
      <c r="D219" s="409" t="s">
        <v>8027</v>
      </c>
      <c r="E219" s="409" t="s">
        <v>8028</v>
      </c>
      <c r="F219" s="409" t="s">
        <v>8029</v>
      </c>
      <c r="G219" s="409" t="s">
        <v>8030</v>
      </c>
      <c r="H219" s="409" t="s">
        <v>8031</v>
      </c>
      <c r="I219" s="409" t="s">
        <v>8032</v>
      </c>
      <c r="J219" s="409" t="s">
        <v>8033</v>
      </c>
      <c r="K219" s="411" t="s">
        <v>6886</v>
      </c>
      <c r="L219" s="409"/>
      <c r="M219" s="409"/>
      <c r="N219" s="409"/>
      <c r="O219" s="409"/>
      <c r="P219" s="409"/>
      <c r="Q219" s="409"/>
      <c r="R219" s="409"/>
      <c r="S219" s="409" t="s">
        <v>6045</v>
      </c>
      <c r="T219" s="409"/>
      <c r="U219" s="409"/>
      <c r="V219" s="409"/>
      <c r="W219" s="409"/>
      <c r="X219" s="409"/>
      <c r="Y219" s="409"/>
      <c r="Z219" s="409"/>
      <c r="AA219" s="409"/>
      <c r="AB219" s="409"/>
      <c r="AC219" s="409"/>
      <c r="AD219" s="409"/>
    </row>
    <row r="220" spans="1:30" s="149" customFormat="1" ht="17.25" customHeight="1">
      <c r="A220" s="409" t="s">
        <v>5977</v>
      </c>
      <c r="B220" s="410" t="s">
        <v>8009</v>
      </c>
      <c r="C220" s="409" t="s">
        <v>8034</v>
      </c>
      <c r="D220" s="409" t="s">
        <v>8035</v>
      </c>
      <c r="E220" s="409" t="s">
        <v>8036</v>
      </c>
      <c r="F220" s="409" t="s">
        <v>8037</v>
      </c>
      <c r="G220" s="409" t="s">
        <v>8038</v>
      </c>
      <c r="H220" s="409" t="s">
        <v>8039</v>
      </c>
      <c r="I220" s="409" t="s">
        <v>8040</v>
      </c>
      <c r="J220" s="409" t="s">
        <v>8041</v>
      </c>
      <c r="K220" s="411" t="s">
        <v>8042</v>
      </c>
      <c r="L220" s="409" t="s">
        <v>8043</v>
      </c>
      <c r="M220" s="409"/>
      <c r="N220" s="409"/>
      <c r="O220" s="409"/>
      <c r="P220" s="409"/>
      <c r="Q220" s="409"/>
      <c r="R220" s="409"/>
      <c r="S220" s="409" t="s">
        <v>6045</v>
      </c>
      <c r="T220" s="409"/>
      <c r="U220" s="409"/>
      <c r="V220" s="409"/>
      <c r="W220" s="409"/>
      <c r="X220" s="409"/>
      <c r="Y220" s="409"/>
      <c r="Z220" s="409"/>
      <c r="AA220" s="409"/>
      <c r="AB220" s="409"/>
      <c r="AC220" s="409"/>
      <c r="AD220" s="409"/>
    </row>
    <row r="221" spans="1:30" s="149" customFormat="1" ht="17.25" customHeight="1">
      <c r="A221" s="409" t="s">
        <v>5977</v>
      </c>
      <c r="B221" s="410" t="s">
        <v>8009</v>
      </c>
      <c r="C221" s="409" t="s">
        <v>8044</v>
      </c>
      <c r="D221" s="409" t="s">
        <v>8045</v>
      </c>
      <c r="E221" s="409" t="s">
        <v>8002</v>
      </c>
      <c r="F221" s="409" t="s">
        <v>8046</v>
      </c>
      <c r="G221" s="409" t="s">
        <v>8047</v>
      </c>
      <c r="H221" s="409" t="s">
        <v>8048</v>
      </c>
      <c r="I221" s="409" t="s">
        <v>8049</v>
      </c>
      <c r="J221" s="409" t="s">
        <v>8050</v>
      </c>
      <c r="K221" s="411" t="s">
        <v>8051</v>
      </c>
      <c r="L221" s="409"/>
      <c r="M221" s="409"/>
      <c r="N221" s="409"/>
      <c r="O221" s="409"/>
      <c r="P221" s="409"/>
      <c r="Q221" s="409"/>
      <c r="R221" s="409"/>
      <c r="S221" s="409" t="s">
        <v>6045</v>
      </c>
      <c r="T221" s="409"/>
      <c r="U221" s="409"/>
      <c r="V221" s="409"/>
      <c r="W221" s="409"/>
      <c r="X221" s="409"/>
      <c r="Y221" s="409"/>
      <c r="Z221" s="409"/>
      <c r="AA221" s="409"/>
      <c r="AB221" s="409"/>
      <c r="AC221" s="409"/>
      <c r="AD221" s="409"/>
    </row>
    <row r="222" spans="1:30" s="149" customFormat="1" ht="17.25" customHeight="1">
      <c r="A222" s="409" t="s">
        <v>5977</v>
      </c>
      <c r="B222" s="410" t="s">
        <v>8009</v>
      </c>
      <c r="C222" s="409" t="s">
        <v>8052</v>
      </c>
      <c r="D222" s="409" t="s">
        <v>8053</v>
      </c>
      <c r="E222" s="409" t="s">
        <v>8054</v>
      </c>
      <c r="F222" s="409" t="s">
        <v>8055</v>
      </c>
      <c r="G222" s="409" t="s">
        <v>8056</v>
      </c>
      <c r="H222" s="409" t="s">
        <v>8057</v>
      </c>
      <c r="I222" s="409" t="s">
        <v>8058</v>
      </c>
      <c r="J222" s="409" t="s">
        <v>8059</v>
      </c>
      <c r="K222" s="411" t="s">
        <v>2860</v>
      </c>
      <c r="L222" s="409" t="s">
        <v>802</v>
      </c>
      <c r="M222" s="409"/>
      <c r="N222" s="409"/>
      <c r="O222" s="409"/>
      <c r="P222" s="409"/>
      <c r="Q222" s="409"/>
      <c r="R222" s="409"/>
      <c r="S222" s="409" t="s">
        <v>6020</v>
      </c>
      <c r="T222" s="409"/>
      <c r="U222" s="409"/>
      <c r="V222" s="409"/>
      <c r="W222" s="409"/>
      <c r="X222" s="409"/>
      <c r="Y222" s="409"/>
      <c r="Z222" s="409"/>
      <c r="AA222" s="409"/>
      <c r="AB222" s="409"/>
      <c r="AC222" s="409"/>
      <c r="AD222" s="409"/>
    </row>
    <row r="223" spans="1:30" s="149" customFormat="1" ht="17.25" customHeight="1">
      <c r="A223" s="409" t="s">
        <v>5977</v>
      </c>
      <c r="B223" s="410" t="s">
        <v>8009</v>
      </c>
      <c r="C223" s="409" t="s">
        <v>8060</v>
      </c>
      <c r="D223" s="409" t="s">
        <v>8061</v>
      </c>
      <c r="E223" s="409" t="s">
        <v>8062</v>
      </c>
      <c r="F223" s="409" t="s">
        <v>8063</v>
      </c>
      <c r="G223" s="409" t="s">
        <v>8064</v>
      </c>
      <c r="H223" s="409" t="s">
        <v>8065</v>
      </c>
      <c r="I223" s="409" t="s">
        <v>8066</v>
      </c>
      <c r="J223" s="409" t="s">
        <v>8067</v>
      </c>
      <c r="K223" s="411" t="s">
        <v>8068</v>
      </c>
      <c r="L223" s="409"/>
      <c r="M223" s="409"/>
      <c r="N223" s="409"/>
      <c r="O223" s="409"/>
      <c r="P223" s="409"/>
      <c r="Q223" s="409"/>
      <c r="R223" s="409"/>
      <c r="S223" s="409" t="s">
        <v>6045</v>
      </c>
      <c r="T223" s="409"/>
      <c r="U223" s="409"/>
      <c r="V223" s="409"/>
      <c r="W223" s="409"/>
      <c r="X223" s="409"/>
      <c r="Y223" s="409"/>
      <c r="Z223" s="409"/>
      <c r="AA223" s="409"/>
      <c r="AB223" s="409"/>
      <c r="AC223" s="409"/>
      <c r="AD223" s="409"/>
    </row>
    <row r="224" spans="1:30" s="149" customFormat="1" ht="17.25" customHeight="1">
      <c r="A224" s="409" t="s">
        <v>5977</v>
      </c>
      <c r="B224" s="410" t="s">
        <v>8009</v>
      </c>
      <c r="C224" s="409" t="s">
        <v>8069</v>
      </c>
      <c r="D224" s="409" t="s">
        <v>8070</v>
      </c>
      <c r="E224" s="409" t="s">
        <v>8071</v>
      </c>
      <c r="F224" s="409" t="s">
        <v>8072</v>
      </c>
      <c r="G224" s="409" t="s">
        <v>8073</v>
      </c>
      <c r="H224" s="409" t="s">
        <v>8074</v>
      </c>
      <c r="I224" s="409" t="s">
        <v>8075</v>
      </c>
      <c r="J224" s="409"/>
      <c r="K224" s="411" t="s">
        <v>2860</v>
      </c>
      <c r="L224" s="409"/>
      <c r="M224" s="409"/>
      <c r="N224" s="409"/>
      <c r="O224" s="409"/>
      <c r="P224" s="409"/>
      <c r="Q224" s="409"/>
      <c r="R224" s="409"/>
      <c r="S224" s="409" t="s">
        <v>6020</v>
      </c>
      <c r="T224" s="409"/>
      <c r="U224" s="409"/>
      <c r="V224" s="409"/>
      <c r="W224" s="409"/>
      <c r="X224" s="409"/>
      <c r="Y224" s="409"/>
      <c r="Z224" s="409"/>
      <c r="AA224" s="409"/>
      <c r="AB224" s="409"/>
      <c r="AC224" s="409"/>
      <c r="AD224" s="409"/>
    </row>
    <row r="225" spans="1:30" s="149" customFormat="1" ht="17.25" customHeight="1">
      <c r="A225" s="409" t="s">
        <v>5977</v>
      </c>
      <c r="B225" s="410" t="s">
        <v>8009</v>
      </c>
      <c r="C225" s="409" t="s">
        <v>8076</v>
      </c>
      <c r="D225" s="409" t="s">
        <v>8077</v>
      </c>
      <c r="E225" s="409" t="s">
        <v>8078</v>
      </c>
      <c r="F225" s="409" t="s">
        <v>8079</v>
      </c>
      <c r="G225" s="409" t="s">
        <v>8080</v>
      </c>
      <c r="H225" s="409" t="s">
        <v>8081</v>
      </c>
      <c r="I225" s="409" t="s">
        <v>8082</v>
      </c>
      <c r="J225" s="409" t="s">
        <v>8083</v>
      </c>
      <c r="K225" s="411" t="s">
        <v>8084</v>
      </c>
      <c r="L225" s="409" t="s">
        <v>4319</v>
      </c>
      <c r="M225" s="409"/>
      <c r="N225" s="409"/>
      <c r="O225" s="409"/>
      <c r="P225" s="409"/>
      <c r="Q225" s="409"/>
      <c r="R225" s="409"/>
      <c r="S225" s="409" t="s">
        <v>6045</v>
      </c>
      <c r="T225" s="409"/>
      <c r="U225" s="409"/>
      <c r="V225" s="409"/>
      <c r="W225" s="409"/>
      <c r="X225" s="409"/>
      <c r="Y225" s="409"/>
      <c r="Z225" s="409"/>
      <c r="AA225" s="409"/>
      <c r="AB225" s="409"/>
      <c r="AC225" s="409"/>
      <c r="AD225" s="409"/>
    </row>
    <row r="226" spans="1:30" s="149" customFormat="1" ht="17.25" customHeight="1">
      <c r="A226" s="409" t="s">
        <v>5977</v>
      </c>
      <c r="B226" s="410" t="s">
        <v>8009</v>
      </c>
      <c r="C226" s="409" t="s">
        <v>8085</v>
      </c>
      <c r="D226" s="409" t="s">
        <v>8086</v>
      </c>
      <c r="E226" s="409" t="s">
        <v>8087</v>
      </c>
      <c r="F226" s="409" t="s">
        <v>8088</v>
      </c>
      <c r="G226" s="409" t="s">
        <v>8089</v>
      </c>
      <c r="H226" s="409" t="s">
        <v>8090</v>
      </c>
      <c r="I226" s="409" t="s">
        <v>8091</v>
      </c>
      <c r="J226" s="409" t="s">
        <v>8092</v>
      </c>
      <c r="K226" s="411" t="s">
        <v>8093</v>
      </c>
      <c r="L226" s="409" t="s">
        <v>3010</v>
      </c>
      <c r="M226" s="409"/>
      <c r="N226" s="409"/>
      <c r="O226" s="409"/>
      <c r="P226" s="409"/>
      <c r="Q226" s="409"/>
      <c r="R226" s="409"/>
      <c r="S226" s="409" t="s">
        <v>6045</v>
      </c>
      <c r="T226" s="409"/>
      <c r="U226" s="409"/>
      <c r="V226" s="409"/>
      <c r="W226" s="409"/>
      <c r="X226" s="409"/>
      <c r="Y226" s="409"/>
      <c r="Z226" s="409"/>
      <c r="AA226" s="409"/>
      <c r="AB226" s="409"/>
      <c r="AC226" s="409"/>
      <c r="AD226" s="409"/>
    </row>
    <row r="227" spans="1:30" s="149" customFormat="1" ht="17.25" customHeight="1">
      <c r="A227" s="409" t="s">
        <v>5977</v>
      </c>
      <c r="B227" s="410" t="s">
        <v>8009</v>
      </c>
      <c r="C227" s="409" t="s">
        <v>8094</v>
      </c>
      <c r="D227" s="409" t="s">
        <v>8095</v>
      </c>
      <c r="E227" s="409" t="s">
        <v>8021</v>
      </c>
      <c r="F227" s="409" t="s">
        <v>8096</v>
      </c>
      <c r="G227" s="409" t="s">
        <v>8097</v>
      </c>
      <c r="H227" s="409" t="s">
        <v>8098</v>
      </c>
      <c r="I227" s="409" t="s">
        <v>8099</v>
      </c>
      <c r="J227" s="409" t="s">
        <v>8100</v>
      </c>
      <c r="K227" s="411" t="s">
        <v>6977</v>
      </c>
      <c r="L227" s="409" t="s">
        <v>2880</v>
      </c>
      <c r="M227" s="409"/>
      <c r="N227" s="409"/>
      <c r="O227" s="409"/>
      <c r="P227" s="409"/>
      <c r="Q227" s="409"/>
      <c r="R227" s="409" t="s">
        <v>631</v>
      </c>
      <c r="S227" s="409" t="s">
        <v>1475</v>
      </c>
      <c r="T227" s="409"/>
      <c r="U227" s="409"/>
      <c r="V227" s="409"/>
      <c r="W227" s="409"/>
      <c r="X227" s="409"/>
      <c r="Y227" s="409" t="s">
        <v>487</v>
      </c>
      <c r="Z227" s="409" t="s">
        <v>8101</v>
      </c>
      <c r="AA227" s="409"/>
      <c r="AB227" s="409"/>
      <c r="AC227" s="409"/>
      <c r="AD227" s="409"/>
    </row>
    <row r="228" spans="1:30" s="149" customFormat="1" ht="17.25" customHeight="1">
      <c r="A228" s="409" t="s">
        <v>5977</v>
      </c>
      <c r="B228" s="410" t="s">
        <v>8009</v>
      </c>
      <c r="C228" s="409" t="s">
        <v>8102</v>
      </c>
      <c r="D228" s="409" t="s">
        <v>8103</v>
      </c>
      <c r="E228" s="409" t="s">
        <v>8104</v>
      </c>
      <c r="F228" s="409" t="s">
        <v>8105</v>
      </c>
      <c r="G228" s="409" t="s">
        <v>8106</v>
      </c>
      <c r="H228" s="409" t="s">
        <v>8107</v>
      </c>
      <c r="I228" s="409" t="s">
        <v>8108</v>
      </c>
      <c r="J228" s="409" t="s">
        <v>8109</v>
      </c>
      <c r="K228" s="411" t="s">
        <v>2860</v>
      </c>
      <c r="L228" s="409" t="s">
        <v>802</v>
      </c>
      <c r="M228" s="409"/>
      <c r="N228" s="409"/>
      <c r="O228" s="409"/>
      <c r="P228" s="409"/>
      <c r="Q228" s="409"/>
      <c r="R228" s="409"/>
      <c r="S228" s="409" t="s">
        <v>6020</v>
      </c>
      <c r="T228" s="409"/>
      <c r="U228" s="409"/>
      <c r="V228" s="409"/>
      <c r="W228" s="409"/>
      <c r="X228" s="409"/>
      <c r="Y228" s="409"/>
      <c r="Z228" s="409"/>
      <c r="AA228" s="409"/>
      <c r="AB228" s="409"/>
      <c r="AC228" s="409"/>
      <c r="AD228" s="409"/>
    </row>
    <row r="229" spans="1:30" s="149" customFormat="1" ht="17.25" customHeight="1">
      <c r="A229" s="409" t="s">
        <v>5977</v>
      </c>
      <c r="B229" s="410" t="s">
        <v>8009</v>
      </c>
      <c r="C229" s="409" t="s">
        <v>8110</v>
      </c>
      <c r="D229" s="409" t="s">
        <v>8111</v>
      </c>
      <c r="E229" s="409" t="s">
        <v>8112</v>
      </c>
      <c r="F229" s="409" t="s">
        <v>8113</v>
      </c>
      <c r="G229" s="409" t="s">
        <v>8114</v>
      </c>
      <c r="H229" s="409" t="s">
        <v>8115</v>
      </c>
      <c r="I229" s="409" t="s">
        <v>8116</v>
      </c>
      <c r="J229" s="409" t="s">
        <v>8117</v>
      </c>
      <c r="K229" s="411" t="s">
        <v>6054</v>
      </c>
      <c r="L229" s="409"/>
      <c r="M229" s="409"/>
      <c r="N229" s="409"/>
      <c r="O229" s="409"/>
      <c r="P229" s="409"/>
      <c r="Q229" s="409"/>
      <c r="R229" s="409"/>
      <c r="S229" s="409" t="s">
        <v>6045</v>
      </c>
      <c r="T229" s="409"/>
      <c r="U229" s="409"/>
      <c r="V229" s="409"/>
      <c r="W229" s="409"/>
      <c r="X229" s="409"/>
      <c r="Y229" s="409"/>
      <c r="Z229" s="409"/>
      <c r="AA229" s="409"/>
      <c r="AB229" s="409"/>
      <c r="AC229" s="409"/>
      <c r="AD229" s="409"/>
    </row>
    <row r="230" spans="1:30" s="149" customFormat="1" ht="17.25" customHeight="1">
      <c r="A230" s="409" t="s">
        <v>5977</v>
      </c>
      <c r="B230" s="410" t="s">
        <v>8009</v>
      </c>
      <c r="C230" s="409" t="s">
        <v>8118</v>
      </c>
      <c r="D230" s="409" t="s">
        <v>8119</v>
      </c>
      <c r="E230" s="409" t="s">
        <v>8120</v>
      </c>
      <c r="F230" s="409" t="s">
        <v>8121</v>
      </c>
      <c r="G230" s="409" t="s">
        <v>8122</v>
      </c>
      <c r="H230" s="409" t="s">
        <v>8123</v>
      </c>
      <c r="I230" s="409" t="s">
        <v>8124</v>
      </c>
      <c r="J230" s="409" t="s">
        <v>8125</v>
      </c>
      <c r="K230" s="411" t="s">
        <v>6266</v>
      </c>
      <c r="L230" s="409"/>
      <c r="M230" s="409"/>
      <c r="N230" s="409"/>
      <c r="O230" s="409"/>
      <c r="P230" s="409"/>
      <c r="Q230" s="409"/>
      <c r="R230" s="409"/>
      <c r="S230" s="409" t="s">
        <v>6045</v>
      </c>
      <c r="T230" s="409"/>
      <c r="U230" s="409"/>
      <c r="V230" s="409"/>
      <c r="W230" s="409"/>
      <c r="X230" s="409"/>
      <c r="Y230" s="409"/>
      <c r="Z230" s="409"/>
      <c r="AA230" s="409"/>
      <c r="AB230" s="409"/>
      <c r="AC230" s="409"/>
      <c r="AD230" s="409"/>
    </row>
    <row r="231" spans="1:30" s="149" customFormat="1" ht="17.25" customHeight="1">
      <c r="A231" s="409" t="s">
        <v>5977</v>
      </c>
      <c r="B231" s="410" t="s">
        <v>8009</v>
      </c>
      <c r="C231" s="409" t="s">
        <v>8126</v>
      </c>
      <c r="D231" s="409" t="s">
        <v>8127</v>
      </c>
      <c r="E231" s="409" t="s">
        <v>8128</v>
      </c>
      <c r="F231" s="409" t="s">
        <v>8129</v>
      </c>
      <c r="G231" s="409" t="s">
        <v>8130</v>
      </c>
      <c r="H231" s="409" t="s">
        <v>8131</v>
      </c>
      <c r="I231" s="409" t="s">
        <v>8132</v>
      </c>
      <c r="J231" s="409" t="s">
        <v>8133</v>
      </c>
      <c r="K231" s="411" t="s">
        <v>6510</v>
      </c>
      <c r="L231" s="409"/>
      <c r="M231" s="409"/>
      <c r="N231" s="409"/>
      <c r="O231" s="409"/>
      <c r="P231" s="409"/>
      <c r="Q231" s="409"/>
      <c r="R231" s="409"/>
      <c r="S231" s="409" t="s">
        <v>6045</v>
      </c>
      <c r="T231" s="409"/>
      <c r="U231" s="409"/>
      <c r="V231" s="409"/>
      <c r="W231" s="409"/>
      <c r="X231" s="409"/>
      <c r="Y231" s="409"/>
      <c r="Z231" s="409"/>
      <c r="AA231" s="409"/>
      <c r="AB231" s="409"/>
      <c r="AC231" s="409"/>
      <c r="AD231" s="409"/>
    </row>
    <row r="232" spans="1:30" s="149" customFormat="1" ht="17.25" customHeight="1">
      <c r="A232" s="409" t="s">
        <v>5977</v>
      </c>
      <c r="B232" s="410" t="s">
        <v>8009</v>
      </c>
      <c r="C232" s="409" t="s">
        <v>8134</v>
      </c>
      <c r="D232" s="409" t="s">
        <v>8135</v>
      </c>
      <c r="E232" s="409" t="s">
        <v>8136</v>
      </c>
      <c r="F232" s="409" t="s">
        <v>8137</v>
      </c>
      <c r="G232" s="409" t="s">
        <v>8138</v>
      </c>
      <c r="H232" s="409" t="s">
        <v>8139</v>
      </c>
      <c r="I232" s="409" t="s">
        <v>8140</v>
      </c>
      <c r="J232" s="409" t="s">
        <v>8141</v>
      </c>
      <c r="K232" s="411" t="s">
        <v>2860</v>
      </c>
      <c r="L232" s="409" t="s">
        <v>4403</v>
      </c>
      <c r="M232" s="409"/>
      <c r="N232" s="409"/>
      <c r="O232" s="409"/>
      <c r="P232" s="409"/>
      <c r="Q232" s="409"/>
      <c r="R232" s="409"/>
      <c r="S232" s="409" t="s">
        <v>6020</v>
      </c>
      <c r="T232" s="409"/>
      <c r="U232" s="409"/>
      <c r="V232" s="409"/>
      <c r="W232" s="409"/>
      <c r="X232" s="409"/>
      <c r="Y232" s="409"/>
      <c r="Z232" s="409"/>
      <c r="AA232" s="409"/>
      <c r="AB232" s="409"/>
      <c r="AC232" s="409"/>
      <c r="AD232" s="409"/>
    </row>
    <row r="233" spans="1:30" s="149" customFormat="1" ht="313.5">
      <c r="A233" s="409" t="s">
        <v>5977</v>
      </c>
      <c r="B233" s="410" t="s">
        <v>8009</v>
      </c>
      <c r="C233" s="409" t="s">
        <v>8142</v>
      </c>
      <c r="D233" s="409" t="s">
        <v>8143</v>
      </c>
      <c r="E233" s="409" t="s">
        <v>8144</v>
      </c>
      <c r="F233" s="409" t="s">
        <v>8145</v>
      </c>
      <c r="G233" s="409" t="s">
        <v>8146</v>
      </c>
      <c r="H233" s="409" t="s">
        <v>8147</v>
      </c>
      <c r="I233" s="409" t="s">
        <v>8148</v>
      </c>
      <c r="J233" s="409" t="s">
        <v>8149</v>
      </c>
      <c r="K233" s="411" t="s">
        <v>8150</v>
      </c>
      <c r="L233" s="409" t="s">
        <v>8151</v>
      </c>
      <c r="M233" s="409"/>
      <c r="N233" s="409" t="s">
        <v>487</v>
      </c>
      <c r="O233" s="409" t="s">
        <v>487</v>
      </c>
      <c r="P233" s="409" t="s">
        <v>487</v>
      </c>
      <c r="Q233" s="409"/>
      <c r="R233" s="409" t="s">
        <v>489</v>
      </c>
      <c r="S233" s="409" t="s">
        <v>490</v>
      </c>
      <c r="T233" s="409" t="s">
        <v>2364</v>
      </c>
      <c r="U233" s="409" t="s">
        <v>487</v>
      </c>
      <c r="V233" s="411" t="s">
        <v>8152</v>
      </c>
      <c r="W233" s="409" t="s">
        <v>487</v>
      </c>
      <c r="X233" s="411" t="s">
        <v>8153</v>
      </c>
      <c r="Y233" s="409"/>
      <c r="Z233" s="409"/>
      <c r="AA233" s="409" t="s">
        <v>487</v>
      </c>
      <c r="AB233" s="411" t="s">
        <v>8154</v>
      </c>
      <c r="AC233" s="409"/>
      <c r="AD233" s="409"/>
    </row>
    <row r="234" spans="1:30" s="149" customFormat="1" ht="17.25" customHeight="1">
      <c r="A234" s="409" t="s">
        <v>5977</v>
      </c>
      <c r="B234" s="410" t="s">
        <v>8009</v>
      </c>
      <c r="C234" s="409" t="s">
        <v>8155</v>
      </c>
      <c r="D234" s="409" t="s">
        <v>8156</v>
      </c>
      <c r="E234" s="409" t="s">
        <v>8157</v>
      </c>
      <c r="F234" s="409" t="s">
        <v>8158</v>
      </c>
      <c r="G234" s="409" t="s">
        <v>8159</v>
      </c>
      <c r="H234" s="409" t="s">
        <v>8160</v>
      </c>
      <c r="I234" s="409" t="s">
        <v>8161</v>
      </c>
      <c r="J234" s="409" t="s">
        <v>8162</v>
      </c>
      <c r="K234" s="411" t="s">
        <v>8163</v>
      </c>
      <c r="L234" s="409"/>
      <c r="M234" s="409"/>
      <c r="N234" s="409"/>
      <c r="O234" s="409"/>
      <c r="P234" s="409"/>
      <c r="Q234" s="409"/>
      <c r="R234" s="409"/>
      <c r="S234" s="409" t="s">
        <v>6045</v>
      </c>
      <c r="T234" s="409"/>
      <c r="U234" s="409"/>
      <c r="V234" s="409"/>
      <c r="W234" s="409"/>
      <c r="X234" s="409"/>
      <c r="Y234" s="409"/>
      <c r="Z234" s="409"/>
      <c r="AA234" s="409"/>
      <c r="AB234" s="409"/>
      <c r="AC234" s="409"/>
      <c r="AD234" s="409"/>
    </row>
    <row r="235" spans="1:30" s="149" customFormat="1" ht="17.25" customHeight="1">
      <c r="A235" s="409" t="s">
        <v>5977</v>
      </c>
      <c r="B235" s="410" t="s">
        <v>8009</v>
      </c>
      <c r="C235" s="409" t="s">
        <v>8164</v>
      </c>
      <c r="D235" s="409" t="s">
        <v>8165</v>
      </c>
      <c r="E235" s="409" t="s">
        <v>8062</v>
      </c>
      <c r="F235" s="409" t="s">
        <v>8166</v>
      </c>
      <c r="G235" s="409" t="s">
        <v>8167</v>
      </c>
      <c r="H235" s="409" t="s">
        <v>8168</v>
      </c>
      <c r="I235" s="409" t="s">
        <v>8169</v>
      </c>
      <c r="J235" s="409" t="s">
        <v>8170</v>
      </c>
      <c r="K235" s="411" t="s">
        <v>6229</v>
      </c>
      <c r="L235" s="409" t="s">
        <v>8171</v>
      </c>
      <c r="M235" s="409"/>
      <c r="N235" s="409"/>
      <c r="O235" s="409"/>
      <c r="P235" s="409"/>
      <c r="Q235" s="409"/>
      <c r="R235" s="409"/>
      <c r="S235" s="409" t="s">
        <v>6045</v>
      </c>
      <c r="T235" s="409"/>
      <c r="U235" s="409"/>
      <c r="V235" s="409"/>
      <c r="W235" s="409"/>
      <c r="X235" s="409"/>
      <c r="Y235" s="409"/>
      <c r="Z235" s="409"/>
      <c r="AA235" s="409"/>
      <c r="AB235" s="409"/>
      <c r="AC235" s="409"/>
      <c r="AD235" s="409"/>
    </row>
    <row r="236" spans="1:30" s="149" customFormat="1" ht="17.25" customHeight="1">
      <c r="A236" s="409" t="s">
        <v>5977</v>
      </c>
      <c r="B236" s="410" t="s">
        <v>8009</v>
      </c>
      <c r="C236" s="409" t="s">
        <v>8172</v>
      </c>
      <c r="D236" s="409" t="s">
        <v>8173</v>
      </c>
      <c r="E236" s="409" t="s">
        <v>8174</v>
      </c>
      <c r="F236" s="409" t="s">
        <v>8175</v>
      </c>
      <c r="G236" s="409" t="s">
        <v>8176</v>
      </c>
      <c r="H236" s="409" t="s">
        <v>8177</v>
      </c>
      <c r="I236" s="409" t="s">
        <v>8178</v>
      </c>
      <c r="J236" s="409" t="s">
        <v>8179</v>
      </c>
      <c r="K236" s="411" t="s">
        <v>2860</v>
      </c>
      <c r="L236" s="409" t="s">
        <v>4403</v>
      </c>
      <c r="M236" s="409"/>
      <c r="N236" s="409"/>
      <c r="O236" s="409"/>
      <c r="P236" s="409"/>
      <c r="Q236" s="409"/>
      <c r="R236" s="409" t="s">
        <v>621</v>
      </c>
      <c r="S236" s="409" t="s">
        <v>8180</v>
      </c>
      <c r="T236" s="409"/>
      <c r="U236" s="409"/>
      <c r="V236" s="409"/>
      <c r="W236" s="409"/>
      <c r="X236" s="409"/>
      <c r="Y236" s="409"/>
      <c r="Z236" s="409"/>
      <c r="AA236" s="409"/>
      <c r="AB236" s="409"/>
      <c r="AC236" s="409"/>
      <c r="AD236" s="409"/>
    </row>
    <row r="237" spans="1:30" s="149" customFormat="1" ht="17.25" customHeight="1">
      <c r="A237" s="409" t="s">
        <v>5977</v>
      </c>
      <c r="B237" s="410" t="s">
        <v>8009</v>
      </c>
      <c r="C237" s="409" t="s">
        <v>8181</v>
      </c>
      <c r="D237" s="409" t="s">
        <v>8182</v>
      </c>
      <c r="E237" s="409" t="s">
        <v>8183</v>
      </c>
      <c r="F237" s="409" t="s">
        <v>8184</v>
      </c>
      <c r="G237" s="409" t="s">
        <v>8185</v>
      </c>
      <c r="H237" s="409" t="s">
        <v>8186</v>
      </c>
      <c r="I237" s="409" t="s">
        <v>8187</v>
      </c>
      <c r="J237" s="409" t="s">
        <v>8188</v>
      </c>
      <c r="K237" s="411" t="s">
        <v>8189</v>
      </c>
      <c r="L237" s="409"/>
      <c r="M237" s="409"/>
      <c r="N237" s="409"/>
      <c r="O237" s="409"/>
      <c r="P237" s="409"/>
      <c r="Q237" s="409"/>
      <c r="R237" s="409"/>
      <c r="S237" s="409" t="s">
        <v>6045</v>
      </c>
      <c r="T237" s="409"/>
      <c r="U237" s="409"/>
      <c r="V237" s="409"/>
      <c r="W237" s="409"/>
      <c r="X237" s="409"/>
      <c r="Y237" s="409"/>
      <c r="Z237" s="409"/>
      <c r="AA237" s="409"/>
      <c r="AB237" s="409"/>
      <c r="AC237" s="409"/>
      <c r="AD237" s="409"/>
    </row>
    <row r="238" spans="1:30" s="149" customFormat="1" ht="17.25" customHeight="1">
      <c r="A238" s="409" t="s">
        <v>5977</v>
      </c>
      <c r="B238" s="410" t="s">
        <v>8009</v>
      </c>
      <c r="C238" s="409" t="s">
        <v>8190</v>
      </c>
      <c r="D238" s="409" t="s">
        <v>8191</v>
      </c>
      <c r="E238" s="409" t="s">
        <v>8192</v>
      </c>
      <c r="F238" s="409" t="s">
        <v>8193</v>
      </c>
      <c r="G238" s="409" t="s">
        <v>8194</v>
      </c>
      <c r="H238" s="409" t="s">
        <v>8195</v>
      </c>
      <c r="I238" s="409" t="s">
        <v>8196</v>
      </c>
      <c r="J238" s="409" t="s">
        <v>8197</v>
      </c>
      <c r="K238" s="411" t="s">
        <v>2860</v>
      </c>
      <c r="L238" s="409" t="s">
        <v>8198</v>
      </c>
      <c r="M238" s="409"/>
      <c r="N238" s="409"/>
      <c r="O238" s="409"/>
      <c r="P238" s="409"/>
      <c r="Q238" s="409"/>
      <c r="R238" s="409"/>
      <c r="S238" s="409" t="s">
        <v>6020</v>
      </c>
      <c r="T238" s="409"/>
      <c r="U238" s="409"/>
      <c r="V238" s="409"/>
      <c r="W238" s="409"/>
      <c r="X238" s="409"/>
      <c r="Y238" s="409"/>
      <c r="Z238" s="409"/>
      <c r="AA238" s="409"/>
      <c r="AB238" s="409"/>
      <c r="AC238" s="409"/>
      <c r="AD238" s="409"/>
    </row>
    <row r="239" spans="1:30" s="149" customFormat="1" ht="42.75">
      <c r="A239" s="409" t="s">
        <v>5977</v>
      </c>
      <c r="B239" s="410" t="s">
        <v>8009</v>
      </c>
      <c r="C239" s="409" t="s">
        <v>8199</v>
      </c>
      <c r="D239" s="409" t="s">
        <v>8200</v>
      </c>
      <c r="E239" s="409" t="s">
        <v>8201</v>
      </c>
      <c r="F239" s="409" t="s">
        <v>8202</v>
      </c>
      <c r="G239" s="409" t="s">
        <v>8203</v>
      </c>
      <c r="H239" s="409" t="s">
        <v>8204</v>
      </c>
      <c r="I239" s="409" t="s">
        <v>8205</v>
      </c>
      <c r="J239" s="409" t="s">
        <v>8206</v>
      </c>
      <c r="K239" s="411" t="s">
        <v>8207</v>
      </c>
      <c r="L239" s="409" t="s">
        <v>6702</v>
      </c>
      <c r="M239" s="409"/>
      <c r="N239" s="409"/>
      <c r="O239" s="409"/>
      <c r="P239" s="409"/>
      <c r="Q239" s="409"/>
      <c r="R239" s="409" t="s">
        <v>621</v>
      </c>
      <c r="S239" s="409" t="s">
        <v>2605</v>
      </c>
      <c r="T239" s="409"/>
      <c r="U239" s="409" t="s">
        <v>488</v>
      </c>
      <c r="V239" s="409" t="s">
        <v>8208</v>
      </c>
      <c r="W239" s="409"/>
      <c r="X239" s="409"/>
      <c r="Y239" s="409"/>
      <c r="Z239" s="409"/>
      <c r="AA239" s="409"/>
      <c r="AB239" s="409"/>
      <c r="AC239" s="409"/>
      <c r="AD239" s="409"/>
    </row>
    <row r="240" spans="1:30" s="149" customFormat="1" ht="17.25" customHeight="1">
      <c r="A240" s="409" t="s">
        <v>5977</v>
      </c>
      <c r="B240" s="410" t="s">
        <v>8009</v>
      </c>
      <c r="C240" s="409" t="s">
        <v>8209</v>
      </c>
      <c r="D240" s="409" t="s">
        <v>8210</v>
      </c>
      <c r="E240" s="409" t="s">
        <v>8211</v>
      </c>
      <c r="F240" s="409" t="s">
        <v>8212</v>
      </c>
      <c r="G240" s="409" t="s">
        <v>8213</v>
      </c>
      <c r="H240" s="409" t="s">
        <v>8214</v>
      </c>
      <c r="I240" s="409" t="s">
        <v>8215</v>
      </c>
      <c r="J240" s="409" t="s">
        <v>8216</v>
      </c>
      <c r="K240" s="411" t="s">
        <v>8217</v>
      </c>
      <c r="L240" s="409"/>
      <c r="M240" s="409"/>
      <c r="N240" s="409"/>
      <c r="O240" s="409"/>
      <c r="P240" s="409"/>
      <c r="Q240" s="409"/>
      <c r="R240" s="409"/>
      <c r="S240" s="409" t="s">
        <v>6045</v>
      </c>
      <c r="T240" s="409"/>
      <c r="U240" s="409"/>
      <c r="V240" s="409"/>
      <c r="W240" s="409"/>
      <c r="X240" s="409"/>
      <c r="Y240" s="409"/>
      <c r="Z240" s="409"/>
      <c r="AA240" s="409"/>
      <c r="AB240" s="409"/>
      <c r="AC240" s="409"/>
      <c r="AD240" s="409"/>
    </row>
    <row r="241" spans="1:30" s="149" customFormat="1" ht="17.25" customHeight="1">
      <c r="A241" s="409" t="s">
        <v>5977</v>
      </c>
      <c r="B241" s="410" t="s">
        <v>8009</v>
      </c>
      <c r="C241" s="409" t="s">
        <v>8218</v>
      </c>
      <c r="D241" s="409" t="s">
        <v>8219</v>
      </c>
      <c r="E241" s="409" t="s">
        <v>8220</v>
      </c>
      <c r="F241" s="409" t="s">
        <v>8221</v>
      </c>
      <c r="G241" s="409" t="s">
        <v>8222</v>
      </c>
      <c r="H241" s="409" t="s">
        <v>8223</v>
      </c>
      <c r="I241" s="409" t="s">
        <v>8224</v>
      </c>
      <c r="J241" s="409" t="s">
        <v>8225</v>
      </c>
      <c r="K241" s="411" t="s">
        <v>6080</v>
      </c>
      <c r="L241" s="409" t="s">
        <v>8226</v>
      </c>
      <c r="M241" s="409"/>
      <c r="N241" s="409"/>
      <c r="O241" s="409"/>
      <c r="P241" s="409"/>
      <c r="Q241" s="409"/>
      <c r="R241" s="409" t="s">
        <v>621</v>
      </c>
      <c r="S241" s="409" t="s">
        <v>8227</v>
      </c>
      <c r="T241" s="409"/>
      <c r="U241" s="409"/>
      <c r="V241" s="409"/>
      <c r="W241" s="409"/>
      <c r="X241" s="409"/>
      <c r="Y241" s="409"/>
      <c r="Z241" s="409"/>
      <c r="AA241" s="409"/>
      <c r="AB241" s="409"/>
      <c r="AC241" s="409"/>
      <c r="AD241" s="409"/>
    </row>
    <row r="242" spans="1:30" s="149" customFormat="1" ht="17.25" customHeight="1">
      <c r="A242" s="409" t="s">
        <v>5977</v>
      </c>
      <c r="B242" s="410" t="s">
        <v>8009</v>
      </c>
      <c r="C242" s="409" t="s">
        <v>8228</v>
      </c>
      <c r="D242" s="409" t="s">
        <v>8229</v>
      </c>
      <c r="E242" s="409" t="s">
        <v>8230</v>
      </c>
      <c r="F242" s="409" t="s">
        <v>8231</v>
      </c>
      <c r="G242" s="409" t="s">
        <v>8232</v>
      </c>
      <c r="H242" s="409" t="s">
        <v>8233</v>
      </c>
      <c r="I242" s="409" t="s">
        <v>8234</v>
      </c>
      <c r="J242" s="409" t="s">
        <v>8235</v>
      </c>
      <c r="K242" s="411" t="s">
        <v>8236</v>
      </c>
      <c r="L242" s="409" t="s">
        <v>8237</v>
      </c>
      <c r="M242" s="409"/>
      <c r="N242" s="409"/>
      <c r="O242" s="409"/>
      <c r="P242" s="409"/>
      <c r="Q242" s="409"/>
      <c r="R242" s="409" t="s">
        <v>631</v>
      </c>
      <c r="S242" s="409" t="s">
        <v>1285</v>
      </c>
      <c r="T242" s="409"/>
      <c r="U242" s="409"/>
      <c r="V242" s="409"/>
      <c r="W242" s="409"/>
      <c r="X242" s="409"/>
      <c r="Y242" s="409"/>
      <c r="Z242" s="409"/>
      <c r="AA242" s="409"/>
      <c r="AB242" s="409"/>
      <c r="AC242" s="409"/>
      <c r="AD242" s="409"/>
    </row>
    <row r="243" spans="1:30" s="149" customFormat="1" ht="17.25" customHeight="1">
      <c r="A243" s="409" t="s">
        <v>5977</v>
      </c>
      <c r="B243" s="410" t="s">
        <v>8009</v>
      </c>
      <c r="C243" s="409" t="s">
        <v>8238</v>
      </c>
      <c r="D243" s="409" t="s">
        <v>8239</v>
      </c>
      <c r="E243" s="409" t="s">
        <v>8240</v>
      </c>
      <c r="F243" s="409" t="s">
        <v>8241</v>
      </c>
      <c r="G243" s="409" t="s">
        <v>8242</v>
      </c>
      <c r="H243" s="409" t="s">
        <v>8243</v>
      </c>
      <c r="I243" s="409" t="s">
        <v>8244</v>
      </c>
      <c r="J243" s="409" t="s">
        <v>8245</v>
      </c>
      <c r="K243" s="411" t="s">
        <v>8246</v>
      </c>
      <c r="L243" s="409" t="s">
        <v>802</v>
      </c>
      <c r="M243" s="409"/>
      <c r="N243" s="409"/>
      <c r="O243" s="409"/>
      <c r="P243" s="409"/>
      <c r="Q243" s="409"/>
      <c r="R243" s="409" t="s">
        <v>621</v>
      </c>
      <c r="S243" s="409" t="s">
        <v>852</v>
      </c>
      <c r="T243" s="409"/>
      <c r="U243" s="409" t="s">
        <v>488</v>
      </c>
      <c r="V243" s="409" t="s">
        <v>8247</v>
      </c>
      <c r="W243" s="409"/>
      <c r="X243" s="409"/>
      <c r="Y243" s="409"/>
      <c r="Z243" s="409"/>
      <c r="AA243" s="409"/>
      <c r="AB243" s="409"/>
      <c r="AC243" s="409" t="s">
        <v>395</v>
      </c>
      <c r="AD243" s="409"/>
    </row>
    <row r="244" spans="1:30" s="149" customFormat="1" ht="17.25" customHeight="1">
      <c r="A244" s="409" t="s">
        <v>5977</v>
      </c>
      <c r="B244" s="410" t="s">
        <v>8009</v>
      </c>
      <c r="C244" s="409" t="s">
        <v>8248</v>
      </c>
      <c r="D244" s="409" t="s">
        <v>8249</v>
      </c>
      <c r="E244" s="409" t="s">
        <v>8250</v>
      </c>
      <c r="F244" s="409" t="s">
        <v>8251</v>
      </c>
      <c r="G244" s="409" t="s">
        <v>8252</v>
      </c>
      <c r="H244" s="409" t="s">
        <v>8253</v>
      </c>
      <c r="I244" s="409" t="s">
        <v>8254</v>
      </c>
      <c r="J244" s="409" t="s">
        <v>8255</v>
      </c>
      <c r="K244" s="411" t="s">
        <v>7201</v>
      </c>
      <c r="L244" s="409"/>
      <c r="M244" s="409"/>
      <c r="N244" s="409"/>
      <c r="O244" s="409"/>
      <c r="P244" s="409"/>
      <c r="Q244" s="409"/>
      <c r="R244" s="409"/>
      <c r="S244" s="409" t="s">
        <v>6045</v>
      </c>
      <c r="T244" s="409"/>
      <c r="U244" s="409"/>
      <c r="V244" s="409"/>
      <c r="W244" s="409"/>
      <c r="X244" s="409"/>
      <c r="Y244" s="409"/>
      <c r="Z244" s="409"/>
      <c r="AA244" s="409"/>
      <c r="AB244" s="409"/>
      <c r="AC244" s="409"/>
      <c r="AD244" s="409"/>
    </row>
    <row r="245" spans="1:30" s="149" customFormat="1" ht="17.25" customHeight="1">
      <c r="A245" s="409" t="s">
        <v>5977</v>
      </c>
      <c r="B245" s="410" t="s">
        <v>8009</v>
      </c>
      <c r="C245" s="409" t="s">
        <v>8256</v>
      </c>
      <c r="D245" s="409" t="s">
        <v>8257</v>
      </c>
      <c r="E245" s="409" t="s">
        <v>8258</v>
      </c>
      <c r="F245" s="409" t="s">
        <v>8259</v>
      </c>
      <c r="G245" s="409" t="s">
        <v>8260</v>
      </c>
      <c r="H245" s="409" t="s">
        <v>8261</v>
      </c>
      <c r="I245" s="409" t="s">
        <v>8262</v>
      </c>
      <c r="J245" s="409" t="s">
        <v>8263</v>
      </c>
      <c r="K245" s="411" t="s">
        <v>2860</v>
      </c>
      <c r="L245" s="409" t="s">
        <v>8264</v>
      </c>
      <c r="M245" s="409"/>
      <c r="N245" s="409"/>
      <c r="O245" s="409"/>
      <c r="P245" s="409"/>
      <c r="Q245" s="409"/>
      <c r="R245" s="409" t="s">
        <v>621</v>
      </c>
      <c r="S245" s="409" t="s">
        <v>5986</v>
      </c>
      <c r="T245" s="409"/>
      <c r="U245" s="409"/>
      <c r="V245" s="409"/>
      <c r="W245" s="409"/>
      <c r="X245" s="409"/>
      <c r="Y245" s="409"/>
      <c r="Z245" s="409"/>
      <c r="AA245" s="409"/>
      <c r="AB245" s="409"/>
      <c r="AC245" s="409"/>
      <c r="AD245" s="409"/>
    </row>
    <row r="246" spans="1:30" s="149" customFormat="1" ht="356.25">
      <c r="A246" s="409" t="s">
        <v>5977</v>
      </c>
      <c r="B246" s="410" t="s">
        <v>8009</v>
      </c>
      <c r="C246" s="409" t="s">
        <v>8265</v>
      </c>
      <c r="D246" s="409" t="s">
        <v>8266</v>
      </c>
      <c r="E246" s="409" t="s">
        <v>8267</v>
      </c>
      <c r="F246" s="409" t="s">
        <v>8268</v>
      </c>
      <c r="G246" s="409" t="s">
        <v>8269</v>
      </c>
      <c r="H246" s="409" t="s">
        <v>8270</v>
      </c>
      <c r="I246" s="411" t="s">
        <v>8271</v>
      </c>
      <c r="J246" s="409" t="s">
        <v>8272</v>
      </c>
      <c r="K246" s="411" t="s">
        <v>8273</v>
      </c>
      <c r="L246" s="411" t="s">
        <v>8274</v>
      </c>
      <c r="M246" s="411" t="s">
        <v>8275</v>
      </c>
      <c r="N246" s="409" t="s">
        <v>487</v>
      </c>
      <c r="O246" s="409" t="s">
        <v>487</v>
      </c>
      <c r="P246" s="409" t="s">
        <v>487</v>
      </c>
      <c r="Q246" s="409"/>
      <c r="R246" s="409" t="s">
        <v>489</v>
      </c>
      <c r="S246" s="409" t="s">
        <v>490</v>
      </c>
      <c r="T246" s="409" t="s">
        <v>1175</v>
      </c>
      <c r="U246" s="409" t="s">
        <v>487</v>
      </c>
      <c r="V246" s="411" t="s">
        <v>8276</v>
      </c>
      <c r="W246" s="409" t="s">
        <v>487</v>
      </c>
      <c r="X246" s="411" t="s">
        <v>8277</v>
      </c>
      <c r="Y246" s="409" t="s">
        <v>487</v>
      </c>
      <c r="Z246" s="411" t="s">
        <v>8276</v>
      </c>
      <c r="AA246" s="409" t="s">
        <v>487</v>
      </c>
      <c r="AB246" s="411" t="s">
        <v>8278</v>
      </c>
      <c r="AC246" s="409" t="s">
        <v>487</v>
      </c>
      <c r="AD246" s="411" t="s">
        <v>8279</v>
      </c>
    </row>
    <row r="247" spans="1:30" s="149" customFormat="1" ht="242.25">
      <c r="A247" s="409" t="s">
        <v>5977</v>
      </c>
      <c r="B247" s="410" t="s">
        <v>8009</v>
      </c>
      <c r="C247" s="409" t="s">
        <v>8280</v>
      </c>
      <c r="D247" s="409" t="s">
        <v>8281</v>
      </c>
      <c r="E247" s="409" t="s">
        <v>8282</v>
      </c>
      <c r="F247" s="409" t="s">
        <v>8283</v>
      </c>
      <c r="G247" s="409" t="s">
        <v>8284</v>
      </c>
      <c r="H247" s="409" t="s">
        <v>8285</v>
      </c>
      <c r="I247" s="409" t="s">
        <v>8286</v>
      </c>
      <c r="J247" s="409" t="s">
        <v>8287</v>
      </c>
      <c r="K247" s="411" t="s">
        <v>8288</v>
      </c>
      <c r="L247" s="411" t="s">
        <v>3010</v>
      </c>
      <c r="M247" s="411" t="s">
        <v>8289</v>
      </c>
      <c r="N247" s="409" t="s">
        <v>487</v>
      </c>
      <c r="O247" s="409"/>
      <c r="P247" s="409"/>
      <c r="Q247" s="409"/>
      <c r="R247" s="409" t="s">
        <v>631</v>
      </c>
      <c r="S247" s="409" t="s">
        <v>384</v>
      </c>
      <c r="T247" s="409"/>
      <c r="U247" s="409"/>
      <c r="V247" s="409"/>
      <c r="W247" s="409"/>
      <c r="X247" s="409"/>
      <c r="Y247" s="409"/>
      <c r="Z247" s="409"/>
      <c r="AA247" s="409"/>
      <c r="AB247" s="409"/>
      <c r="AC247" s="409" t="s">
        <v>395</v>
      </c>
      <c r="AD247" s="411" t="s">
        <v>8290</v>
      </c>
    </row>
    <row r="248" spans="1:30" s="149" customFormat="1" ht="17.25" customHeight="1">
      <c r="A248" s="409" t="s">
        <v>5977</v>
      </c>
      <c r="B248" s="410" t="s">
        <v>8009</v>
      </c>
      <c r="C248" s="409" t="s">
        <v>8291</v>
      </c>
      <c r="D248" s="409" t="s">
        <v>8292</v>
      </c>
      <c r="E248" s="409" t="s">
        <v>8293</v>
      </c>
      <c r="F248" s="409" t="s">
        <v>8294</v>
      </c>
      <c r="G248" s="409" t="s">
        <v>8295</v>
      </c>
      <c r="H248" s="409" t="s">
        <v>8296</v>
      </c>
      <c r="I248" s="409" t="s">
        <v>8297</v>
      </c>
      <c r="J248" s="409" t="s">
        <v>8298</v>
      </c>
      <c r="K248" s="411" t="s">
        <v>6266</v>
      </c>
      <c r="L248" s="409"/>
      <c r="M248" s="409"/>
      <c r="N248" s="409"/>
      <c r="O248" s="409"/>
      <c r="P248" s="409"/>
      <c r="Q248" s="409"/>
      <c r="R248" s="409"/>
      <c r="S248" s="409" t="s">
        <v>6045</v>
      </c>
      <c r="T248" s="409"/>
      <c r="U248" s="409"/>
      <c r="V248" s="409"/>
      <c r="W248" s="409"/>
      <c r="X248" s="409"/>
      <c r="Y248" s="409"/>
      <c r="Z248" s="409"/>
      <c r="AA248" s="409"/>
      <c r="AB248" s="409"/>
      <c r="AC248" s="409"/>
      <c r="AD248" s="409"/>
    </row>
    <row r="249" spans="1:30" s="149" customFormat="1" ht="69.75" customHeight="1">
      <c r="A249" s="409" t="s">
        <v>5977</v>
      </c>
      <c r="B249" s="410" t="s">
        <v>8009</v>
      </c>
      <c r="C249" s="409" t="s">
        <v>8299</v>
      </c>
      <c r="D249" s="409" t="s">
        <v>8300</v>
      </c>
      <c r="E249" s="409" t="s">
        <v>8301</v>
      </c>
      <c r="F249" s="409" t="s">
        <v>8302</v>
      </c>
      <c r="G249" s="409" t="s">
        <v>8303</v>
      </c>
      <c r="H249" s="409" t="s">
        <v>8304</v>
      </c>
      <c r="I249" s="409" t="s">
        <v>2591</v>
      </c>
      <c r="J249" s="409" t="s">
        <v>8305</v>
      </c>
      <c r="K249" s="411" t="s">
        <v>8306</v>
      </c>
      <c r="L249" s="411" t="s">
        <v>802</v>
      </c>
      <c r="M249" s="409"/>
      <c r="N249" s="409" t="s">
        <v>487</v>
      </c>
      <c r="O249" s="409" t="s">
        <v>487</v>
      </c>
      <c r="P249" s="409"/>
      <c r="Q249" s="409"/>
      <c r="R249" s="409"/>
      <c r="S249" s="409" t="s">
        <v>7690</v>
      </c>
      <c r="T249" s="409"/>
      <c r="U249" s="409"/>
      <c r="V249" s="411" t="s">
        <v>8307</v>
      </c>
      <c r="W249" s="409"/>
      <c r="X249" s="409"/>
      <c r="Y249" s="409"/>
      <c r="Z249" s="409"/>
      <c r="AA249" s="409"/>
      <c r="AB249" s="409"/>
      <c r="AC249" s="409"/>
      <c r="AD249" s="409"/>
    </row>
    <row r="250" spans="1:30" s="149" customFormat="1" ht="17.25" customHeight="1">
      <c r="A250" s="409" t="s">
        <v>5977</v>
      </c>
      <c r="B250" s="410" t="s">
        <v>8009</v>
      </c>
      <c r="C250" s="409" t="s">
        <v>8308</v>
      </c>
      <c r="D250" s="409" t="s">
        <v>8309</v>
      </c>
      <c r="E250" s="409" t="s">
        <v>8310</v>
      </c>
      <c r="F250" s="409" t="s">
        <v>8311</v>
      </c>
      <c r="G250" s="409" t="s">
        <v>8312</v>
      </c>
      <c r="H250" s="409" t="s">
        <v>8313</v>
      </c>
      <c r="I250" s="409" t="s">
        <v>8314</v>
      </c>
      <c r="J250" s="409" t="s">
        <v>8315</v>
      </c>
      <c r="K250" s="411" t="s">
        <v>6311</v>
      </c>
      <c r="L250" s="409" t="s">
        <v>802</v>
      </c>
      <c r="M250" s="409"/>
      <c r="N250" s="409"/>
      <c r="O250" s="409"/>
      <c r="P250" s="409"/>
      <c r="Q250" s="409"/>
      <c r="R250" s="409"/>
      <c r="S250" s="409" t="s">
        <v>6045</v>
      </c>
      <c r="T250" s="409"/>
      <c r="U250" s="409"/>
      <c r="V250" s="409"/>
      <c r="W250" s="409"/>
      <c r="X250" s="409"/>
      <c r="Y250" s="409"/>
      <c r="Z250" s="409"/>
      <c r="AA250" s="409"/>
      <c r="AB250" s="409"/>
      <c r="AC250" s="409"/>
      <c r="AD250" s="409"/>
    </row>
    <row r="251" spans="1:30" s="149" customFormat="1" ht="63.75" customHeight="1">
      <c r="A251" s="409" t="s">
        <v>5977</v>
      </c>
      <c r="B251" s="410" t="s">
        <v>8009</v>
      </c>
      <c r="C251" s="409" t="s">
        <v>8316</v>
      </c>
      <c r="D251" s="409" t="s">
        <v>8317</v>
      </c>
      <c r="E251" s="409" t="s">
        <v>8318</v>
      </c>
      <c r="F251" s="409" t="s">
        <v>8319</v>
      </c>
      <c r="G251" s="409" t="s">
        <v>8320</v>
      </c>
      <c r="H251" s="409" t="s">
        <v>8321</v>
      </c>
      <c r="I251" s="409" t="s">
        <v>8322</v>
      </c>
      <c r="J251" s="409"/>
      <c r="K251" s="411" t="s">
        <v>8323</v>
      </c>
      <c r="L251" s="411" t="s">
        <v>8324</v>
      </c>
      <c r="M251" s="411" t="s">
        <v>8325</v>
      </c>
      <c r="N251" s="409"/>
      <c r="O251" s="409"/>
      <c r="P251" s="409"/>
      <c r="Q251" s="409"/>
      <c r="R251" s="409" t="s">
        <v>631</v>
      </c>
      <c r="S251" s="409" t="s">
        <v>1475</v>
      </c>
      <c r="T251" s="409"/>
      <c r="U251" s="409"/>
      <c r="V251" s="409"/>
      <c r="W251" s="409"/>
      <c r="X251" s="409"/>
      <c r="Y251" s="409"/>
      <c r="Z251" s="409"/>
      <c r="AA251" s="409"/>
      <c r="AB251" s="409"/>
      <c r="AC251" s="409"/>
      <c r="AD251" s="409"/>
    </row>
    <row r="252" spans="1:30" s="149" customFormat="1" ht="17.25" customHeight="1">
      <c r="A252" s="409" t="s">
        <v>5977</v>
      </c>
      <c r="B252" s="410" t="s">
        <v>8009</v>
      </c>
      <c r="C252" s="409" t="s">
        <v>8326</v>
      </c>
      <c r="D252" s="409" t="s">
        <v>8327</v>
      </c>
      <c r="E252" s="409" t="s">
        <v>8328</v>
      </c>
      <c r="F252" s="409" t="s">
        <v>8329</v>
      </c>
      <c r="G252" s="409" t="s">
        <v>8330</v>
      </c>
      <c r="H252" s="409" t="s">
        <v>8331</v>
      </c>
      <c r="I252" s="409" t="s">
        <v>8332</v>
      </c>
      <c r="J252" s="409"/>
      <c r="K252" s="411" t="s">
        <v>8333</v>
      </c>
      <c r="L252" s="409"/>
      <c r="M252" s="409"/>
      <c r="N252" s="409"/>
      <c r="O252" s="409"/>
      <c r="P252" s="409"/>
      <c r="Q252" s="409"/>
      <c r="R252" s="409"/>
      <c r="S252" s="409" t="s">
        <v>6045</v>
      </c>
      <c r="T252" s="409"/>
      <c r="U252" s="409"/>
      <c r="V252" s="409"/>
      <c r="W252" s="409"/>
      <c r="X252" s="409"/>
      <c r="Y252" s="409"/>
      <c r="Z252" s="409"/>
      <c r="AA252" s="409"/>
      <c r="AB252" s="409"/>
      <c r="AC252" s="409"/>
      <c r="AD252" s="409"/>
    </row>
    <row r="253" spans="1:30" s="149" customFormat="1" ht="17.25" customHeight="1">
      <c r="A253" s="409" t="s">
        <v>5977</v>
      </c>
      <c r="B253" s="410" t="s">
        <v>8009</v>
      </c>
      <c r="C253" s="409" t="s">
        <v>8334</v>
      </c>
      <c r="D253" s="409" t="s">
        <v>8335</v>
      </c>
      <c r="E253" s="409" t="s">
        <v>8336</v>
      </c>
      <c r="F253" s="409" t="s">
        <v>8337</v>
      </c>
      <c r="G253" s="409" t="s">
        <v>8338</v>
      </c>
      <c r="H253" s="409" t="s">
        <v>8339</v>
      </c>
      <c r="I253" s="409" t="s">
        <v>8340</v>
      </c>
      <c r="J253" s="409" t="s">
        <v>8341</v>
      </c>
      <c r="K253" s="411" t="s">
        <v>6501</v>
      </c>
      <c r="L253" s="409" t="s">
        <v>802</v>
      </c>
      <c r="M253" s="409"/>
      <c r="N253" s="409"/>
      <c r="O253" s="409"/>
      <c r="P253" s="409"/>
      <c r="Q253" s="409"/>
      <c r="R253" s="409"/>
      <c r="S253" s="409" t="s">
        <v>6045</v>
      </c>
      <c r="T253" s="409"/>
      <c r="U253" s="409"/>
      <c r="V253" s="409"/>
      <c r="W253" s="409"/>
      <c r="X253" s="409"/>
      <c r="Y253" s="409"/>
      <c r="Z253" s="409"/>
      <c r="AA253" s="409"/>
      <c r="AB253" s="409"/>
      <c r="AC253" s="409"/>
      <c r="AD253" s="409"/>
    </row>
    <row r="254" spans="1:30" s="149" customFormat="1" ht="98.25" customHeight="1">
      <c r="A254" s="409" t="s">
        <v>5977</v>
      </c>
      <c r="B254" s="410" t="s">
        <v>8009</v>
      </c>
      <c r="C254" s="409" t="s">
        <v>8342</v>
      </c>
      <c r="D254" s="409" t="s">
        <v>8343</v>
      </c>
      <c r="E254" s="409" t="s">
        <v>8344</v>
      </c>
      <c r="F254" s="409" t="s">
        <v>8345</v>
      </c>
      <c r="G254" s="409" t="s">
        <v>8346</v>
      </c>
      <c r="H254" s="409" t="s">
        <v>8347</v>
      </c>
      <c r="I254" s="409" t="s">
        <v>2591</v>
      </c>
      <c r="J254" s="409" t="s">
        <v>8348</v>
      </c>
      <c r="K254" s="411" t="s">
        <v>8349</v>
      </c>
      <c r="L254" s="411" t="s">
        <v>802</v>
      </c>
      <c r="M254" s="411" t="s">
        <v>8350</v>
      </c>
      <c r="N254" s="409" t="s">
        <v>487</v>
      </c>
      <c r="O254" s="409" t="s">
        <v>395</v>
      </c>
      <c r="P254" s="409"/>
      <c r="Q254" s="409"/>
      <c r="R254" s="409"/>
      <c r="S254" s="409" t="s">
        <v>8351</v>
      </c>
      <c r="T254" s="409" t="s">
        <v>391</v>
      </c>
      <c r="U254" s="409"/>
      <c r="V254" s="409"/>
      <c r="W254" s="409"/>
      <c r="X254" s="409"/>
      <c r="Y254" s="409" t="s">
        <v>395</v>
      </c>
      <c r="Z254" s="411" t="s">
        <v>8352</v>
      </c>
      <c r="AA254" s="224" t="s">
        <v>7689</v>
      </c>
      <c r="AB254" s="411" t="s">
        <v>8353</v>
      </c>
      <c r="AC254" s="409" t="s">
        <v>395</v>
      </c>
      <c r="AD254" s="411" t="s">
        <v>8354</v>
      </c>
    </row>
    <row r="255" spans="1:30" s="149" customFormat="1" ht="57.75" customHeight="1">
      <c r="A255" s="409" t="s">
        <v>5977</v>
      </c>
      <c r="B255" s="410" t="s">
        <v>8009</v>
      </c>
      <c r="C255" s="409" t="s">
        <v>8355</v>
      </c>
      <c r="D255" s="409" t="s">
        <v>8356</v>
      </c>
      <c r="E255" s="409" t="s">
        <v>8310</v>
      </c>
      <c r="F255" s="409" t="s">
        <v>8357</v>
      </c>
      <c r="G255" s="409" t="s">
        <v>8358</v>
      </c>
      <c r="H255" s="409" t="s">
        <v>8359</v>
      </c>
      <c r="I255" s="409" t="s">
        <v>8360</v>
      </c>
      <c r="J255" s="409" t="s">
        <v>8361</v>
      </c>
      <c r="K255" s="411" t="s">
        <v>8362</v>
      </c>
      <c r="L255" s="411" t="s">
        <v>8363</v>
      </c>
      <c r="M255" s="411" t="s">
        <v>8364</v>
      </c>
      <c r="N255" s="409"/>
      <c r="O255" s="409"/>
      <c r="P255" s="409"/>
      <c r="Q255" s="409"/>
      <c r="R255" s="409" t="s">
        <v>631</v>
      </c>
      <c r="S255" s="409" t="s">
        <v>2246</v>
      </c>
      <c r="T255" s="409"/>
      <c r="U255" s="409"/>
      <c r="V255" s="409"/>
      <c r="W255" s="409"/>
      <c r="X255" s="409"/>
      <c r="Y255" s="409"/>
      <c r="Z255" s="409"/>
      <c r="AA255" s="409"/>
      <c r="AB255" s="409"/>
      <c r="AC255" s="409"/>
      <c r="AD255" s="409"/>
    </row>
    <row r="256" spans="1:30" s="149" customFormat="1" ht="17.25" customHeight="1">
      <c r="A256" s="409" t="s">
        <v>5977</v>
      </c>
      <c r="B256" s="410" t="s">
        <v>8009</v>
      </c>
      <c r="C256" s="409" t="s">
        <v>8365</v>
      </c>
      <c r="D256" s="409" t="s">
        <v>8366</v>
      </c>
      <c r="E256" s="409" t="s">
        <v>8367</v>
      </c>
      <c r="F256" s="409" t="s">
        <v>8368</v>
      </c>
      <c r="G256" s="409" t="s">
        <v>8369</v>
      </c>
      <c r="H256" s="409" t="s">
        <v>8370</v>
      </c>
      <c r="I256" s="409" t="s">
        <v>8371</v>
      </c>
      <c r="J256" s="409" t="s">
        <v>8372</v>
      </c>
      <c r="K256" s="411" t="s">
        <v>2860</v>
      </c>
      <c r="L256" s="409" t="s">
        <v>802</v>
      </c>
      <c r="M256" s="409"/>
      <c r="N256" s="409"/>
      <c r="O256" s="409"/>
      <c r="P256" s="409"/>
      <c r="Q256" s="409"/>
      <c r="R256" s="409"/>
      <c r="S256" s="409" t="s">
        <v>6020</v>
      </c>
      <c r="T256" s="409"/>
      <c r="U256" s="409"/>
      <c r="V256" s="409"/>
      <c r="W256" s="409"/>
      <c r="X256" s="409"/>
      <c r="Y256" s="409"/>
      <c r="Z256" s="409"/>
      <c r="AA256" s="409"/>
      <c r="AB256" s="409"/>
      <c r="AC256" s="409"/>
      <c r="AD256" s="409"/>
    </row>
    <row r="257" spans="1:30" s="149" customFormat="1" ht="17.25" customHeight="1">
      <c r="A257" s="409" t="s">
        <v>5977</v>
      </c>
      <c r="B257" s="410" t="s">
        <v>8009</v>
      </c>
      <c r="C257" s="409" t="s">
        <v>8373</v>
      </c>
      <c r="D257" s="409" t="s">
        <v>8374</v>
      </c>
      <c r="E257" s="409" t="s">
        <v>8318</v>
      </c>
      <c r="F257" s="409" t="s">
        <v>8375</v>
      </c>
      <c r="G257" s="409" t="s">
        <v>8376</v>
      </c>
      <c r="H257" s="409" t="s">
        <v>8377</v>
      </c>
      <c r="I257" s="409" t="s">
        <v>8378</v>
      </c>
      <c r="J257" s="409" t="s">
        <v>8379</v>
      </c>
      <c r="K257" s="411" t="s">
        <v>6510</v>
      </c>
      <c r="L257" s="409" t="s">
        <v>802</v>
      </c>
      <c r="M257" s="409"/>
      <c r="N257" s="409"/>
      <c r="O257" s="409"/>
      <c r="P257" s="409"/>
      <c r="Q257" s="409"/>
      <c r="R257" s="409"/>
      <c r="S257" s="409" t="s">
        <v>6045</v>
      </c>
      <c r="T257" s="409"/>
      <c r="U257" s="409"/>
      <c r="V257" s="409"/>
      <c r="W257" s="409"/>
      <c r="X257" s="409"/>
      <c r="Y257" s="409"/>
      <c r="Z257" s="409"/>
      <c r="AA257" s="409"/>
      <c r="AB257" s="409"/>
      <c r="AC257" s="409"/>
      <c r="AD257" s="409"/>
    </row>
    <row r="258" spans="1:30" s="149" customFormat="1" ht="44.25" customHeight="1">
      <c r="A258" s="409" t="s">
        <v>5977</v>
      </c>
      <c r="B258" s="410" t="s">
        <v>8009</v>
      </c>
      <c r="C258" s="409" t="s">
        <v>8380</v>
      </c>
      <c r="D258" s="409" t="s">
        <v>8381</v>
      </c>
      <c r="E258" s="409" t="s">
        <v>8382</v>
      </c>
      <c r="F258" s="409" t="s">
        <v>8383</v>
      </c>
      <c r="G258" s="409" t="s">
        <v>8384</v>
      </c>
      <c r="H258" s="409" t="s">
        <v>8385</v>
      </c>
      <c r="I258" s="409" t="s">
        <v>8386</v>
      </c>
      <c r="J258" s="409" t="s">
        <v>8387</v>
      </c>
      <c r="K258" s="411" t="s">
        <v>8388</v>
      </c>
      <c r="L258" s="409" t="s">
        <v>8389</v>
      </c>
      <c r="M258" s="409"/>
      <c r="N258" s="409"/>
      <c r="O258" s="409"/>
      <c r="P258" s="409"/>
      <c r="Q258" s="409"/>
      <c r="R258" s="409" t="s">
        <v>631</v>
      </c>
      <c r="S258" s="409" t="s">
        <v>7831</v>
      </c>
      <c r="T258" s="409"/>
      <c r="U258" s="409" t="s">
        <v>487</v>
      </c>
      <c r="V258" s="411" t="s">
        <v>8390</v>
      </c>
      <c r="W258" s="409" t="s">
        <v>487</v>
      </c>
      <c r="X258" s="411" t="s">
        <v>8390</v>
      </c>
      <c r="Y258" s="409" t="s">
        <v>487</v>
      </c>
      <c r="Z258" s="411" t="s">
        <v>8390</v>
      </c>
      <c r="AA258" s="409"/>
      <c r="AB258" s="409"/>
      <c r="AC258" s="409"/>
      <c r="AD258" s="409"/>
    </row>
    <row r="259" spans="1:30" s="149" customFormat="1" ht="17.25" customHeight="1">
      <c r="A259" s="409" t="s">
        <v>5977</v>
      </c>
      <c r="B259" s="410" t="s">
        <v>8009</v>
      </c>
      <c r="C259" s="409" t="s">
        <v>8391</v>
      </c>
      <c r="D259" s="409" t="s">
        <v>8392</v>
      </c>
      <c r="E259" s="409" t="s">
        <v>8393</v>
      </c>
      <c r="F259" s="409" t="s">
        <v>8394</v>
      </c>
      <c r="G259" s="409" t="s">
        <v>8395</v>
      </c>
      <c r="H259" s="409" t="s">
        <v>8396</v>
      </c>
      <c r="I259" s="409" t="s">
        <v>8397</v>
      </c>
      <c r="J259" s="409" t="s">
        <v>8398</v>
      </c>
      <c r="K259" s="411" t="s">
        <v>8399</v>
      </c>
      <c r="L259" s="409" t="s">
        <v>802</v>
      </c>
      <c r="M259" s="409"/>
      <c r="N259" s="409"/>
      <c r="O259" s="409"/>
      <c r="P259" s="409"/>
      <c r="Q259" s="409"/>
      <c r="R259" s="409"/>
      <c r="S259" s="409" t="s">
        <v>6045</v>
      </c>
      <c r="T259" s="409"/>
      <c r="U259" s="409"/>
      <c r="V259" s="409"/>
      <c r="W259" s="409"/>
      <c r="X259" s="409"/>
      <c r="Y259" s="409"/>
      <c r="Z259" s="409"/>
      <c r="AA259" s="409"/>
      <c r="AB259" s="409"/>
      <c r="AC259" s="409"/>
      <c r="AD259" s="409"/>
    </row>
    <row r="260" spans="1:30" s="149" customFormat="1" ht="17.25" customHeight="1">
      <c r="A260" s="409" t="s">
        <v>5977</v>
      </c>
      <c r="B260" s="410" t="s">
        <v>8009</v>
      </c>
      <c r="C260" s="409" t="s">
        <v>8400</v>
      </c>
      <c r="D260" s="409" t="s">
        <v>8401</v>
      </c>
      <c r="E260" s="409" t="s">
        <v>8028</v>
      </c>
      <c r="F260" s="409" t="s">
        <v>8402</v>
      </c>
      <c r="G260" s="409" t="s">
        <v>8403</v>
      </c>
      <c r="H260" s="409" t="s">
        <v>8404</v>
      </c>
      <c r="I260" s="409" t="s">
        <v>8405</v>
      </c>
      <c r="J260" s="409" t="s">
        <v>8406</v>
      </c>
      <c r="K260" s="411" t="s">
        <v>8407</v>
      </c>
      <c r="L260" s="409"/>
      <c r="M260" s="409"/>
      <c r="N260" s="409"/>
      <c r="O260" s="409"/>
      <c r="P260" s="409"/>
      <c r="Q260" s="409"/>
      <c r="R260" s="409" t="s">
        <v>631</v>
      </c>
      <c r="S260" s="409" t="s">
        <v>7831</v>
      </c>
      <c r="T260" s="409"/>
      <c r="U260" s="409"/>
      <c r="V260" s="409"/>
      <c r="W260" s="409"/>
      <c r="X260" s="409"/>
      <c r="Y260" s="409"/>
      <c r="Z260" s="409"/>
      <c r="AA260" s="409"/>
      <c r="AB260" s="409"/>
      <c r="AC260" s="409"/>
      <c r="AD260" s="409"/>
    </row>
    <row r="261" spans="1:30" s="149" customFormat="1" ht="17.25" customHeight="1">
      <c r="A261" s="409" t="s">
        <v>5977</v>
      </c>
      <c r="B261" s="410" t="s">
        <v>8009</v>
      </c>
      <c r="C261" s="409" t="s">
        <v>8408</v>
      </c>
      <c r="D261" s="409" t="s">
        <v>8409</v>
      </c>
      <c r="E261" s="409" t="s">
        <v>8410</v>
      </c>
      <c r="F261" s="409" t="s">
        <v>8411</v>
      </c>
      <c r="G261" s="409" t="s">
        <v>8412</v>
      </c>
      <c r="H261" s="409" t="s">
        <v>8413</v>
      </c>
      <c r="I261" s="409" t="s">
        <v>8414</v>
      </c>
      <c r="J261" s="409" t="s">
        <v>8415</v>
      </c>
      <c r="K261" s="411" t="s">
        <v>6510</v>
      </c>
      <c r="L261" s="409"/>
      <c r="M261" s="409"/>
      <c r="N261" s="409"/>
      <c r="O261" s="409"/>
      <c r="P261" s="409"/>
      <c r="Q261" s="409"/>
      <c r="R261" s="409"/>
      <c r="S261" s="409" t="s">
        <v>6045</v>
      </c>
      <c r="T261" s="409"/>
      <c r="U261" s="409"/>
      <c r="V261" s="409"/>
      <c r="W261" s="409"/>
      <c r="X261" s="409"/>
      <c r="Y261" s="409"/>
      <c r="Z261" s="409"/>
      <c r="AA261" s="409"/>
      <c r="AB261" s="409"/>
      <c r="AC261" s="409"/>
      <c r="AD261" s="409"/>
    </row>
    <row r="262" spans="1:30" s="149" customFormat="1" ht="17.25" customHeight="1">
      <c r="A262" s="409" t="s">
        <v>5977</v>
      </c>
      <c r="B262" s="410" t="s">
        <v>8009</v>
      </c>
      <c r="C262" s="409" t="s">
        <v>8416</v>
      </c>
      <c r="D262" s="409" t="s">
        <v>8417</v>
      </c>
      <c r="E262" s="409" t="s">
        <v>8418</v>
      </c>
      <c r="F262" s="409" t="s">
        <v>8419</v>
      </c>
      <c r="G262" s="409" t="s">
        <v>8420</v>
      </c>
      <c r="H262" s="409" t="s">
        <v>8421</v>
      </c>
      <c r="I262" s="409" t="s">
        <v>8422</v>
      </c>
      <c r="J262" s="409" t="s">
        <v>8423</v>
      </c>
      <c r="K262" s="411" t="s">
        <v>6266</v>
      </c>
      <c r="L262" s="409"/>
      <c r="M262" s="409"/>
      <c r="N262" s="409"/>
      <c r="O262" s="409"/>
      <c r="P262" s="409"/>
      <c r="Q262" s="409"/>
      <c r="R262" s="409"/>
      <c r="S262" s="409" t="s">
        <v>6045</v>
      </c>
      <c r="T262" s="409"/>
      <c r="U262" s="409"/>
      <c r="V262" s="409"/>
      <c r="W262" s="409"/>
      <c r="X262" s="409"/>
      <c r="Y262" s="409"/>
      <c r="Z262" s="409"/>
      <c r="AA262" s="409"/>
      <c r="AB262" s="409"/>
      <c r="AC262" s="409"/>
      <c r="AD262" s="409"/>
    </row>
    <row r="263" spans="1:30" s="149" customFormat="1" ht="17.25" customHeight="1">
      <c r="A263" s="409" t="s">
        <v>5977</v>
      </c>
      <c r="B263" s="410" t="s">
        <v>8009</v>
      </c>
      <c r="C263" s="409" t="s">
        <v>8424</v>
      </c>
      <c r="D263" s="409" t="s">
        <v>8425</v>
      </c>
      <c r="E263" s="409" t="s">
        <v>8426</v>
      </c>
      <c r="F263" s="409" t="s">
        <v>8427</v>
      </c>
      <c r="G263" s="409" t="s">
        <v>8428</v>
      </c>
      <c r="H263" s="409" t="s">
        <v>8429</v>
      </c>
      <c r="I263" s="409" t="s">
        <v>8430</v>
      </c>
      <c r="J263" s="409"/>
      <c r="K263" s="411" t="s">
        <v>2860</v>
      </c>
      <c r="L263" s="409"/>
      <c r="M263" s="409"/>
      <c r="N263" s="409"/>
      <c r="O263" s="409"/>
      <c r="P263" s="409"/>
      <c r="Q263" s="409"/>
      <c r="R263" s="409"/>
      <c r="S263" s="409" t="s">
        <v>6020</v>
      </c>
      <c r="T263" s="409"/>
      <c r="U263" s="409"/>
      <c r="V263" s="409"/>
      <c r="W263" s="409"/>
      <c r="X263" s="409"/>
      <c r="Y263" s="409"/>
      <c r="Z263" s="409"/>
      <c r="AA263" s="409"/>
      <c r="AB263" s="409"/>
      <c r="AC263" s="409"/>
      <c r="AD263" s="409"/>
    </row>
    <row r="264" spans="1:30" s="149" customFormat="1" ht="17.25" customHeight="1">
      <c r="A264" s="409" t="s">
        <v>5977</v>
      </c>
      <c r="B264" s="410" t="s">
        <v>8009</v>
      </c>
      <c r="C264" s="409" t="s">
        <v>8431</v>
      </c>
      <c r="D264" s="409" t="s">
        <v>8432</v>
      </c>
      <c r="E264" s="409" t="s">
        <v>8433</v>
      </c>
      <c r="F264" s="409" t="s">
        <v>8434</v>
      </c>
      <c r="G264" s="409" t="s">
        <v>8435</v>
      </c>
      <c r="H264" s="409" t="s">
        <v>8436</v>
      </c>
      <c r="I264" s="409" t="s">
        <v>8437</v>
      </c>
      <c r="J264" s="409" t="s">
        <v>8438</v>
      </c>
      <c r="K264" s="411" t="s">
        <v>8439</v>
      </c>
      <c r="L264" s="409"/>
      <c r="M264" s="409"/>
      <c r="N264" s="409"/>
      <c r="O264" s="409"/>
      <c r="P264" s="409"/>
      <c r="Q264" s="409"/>
      <c r="R264" s="409"/>
      <c r="S264" s="409" t="s">
        <v>6045</v>
      </c>
      <c r="T264" s="409"/>
      <c r="U264" s="409"/>
      <c r="V264" s="409"/>
      <c r="W264" s="409"/>
      <c r="X264" s="409"/>
      <c r="Y264" s="409"/>
      <c r="Z264" s="409"/>
      <c r="AA264" s="409"/>
      <c r="AB264" s="409"/>
      <c r="AC264" s="409"/>
      <c r="AD264" s="409"/>
    </row>
    <row r="265" spans="1:30" s="149" customFormat="1" ht="17.25" customHeight="1">
      <c r="A265" s="409" t="s">
        <v>5977</v>
      </c>
      <c r="B265" s="410" t="s">
        <v>8009</v>
      </c>
      <c r="C265" s="409" t="s">
        <v>8440</v>
      </c>
      <c r="D265" s="409" t="s">
        <v>8441</v>
      </c>
      <c r="E265" s="409" t="s">
        <v>8442</v>
      </c>
      <c r="F265" s="409" t="s">
        <v>8443</v>
      </c>
      <c r="G265" s="409" t="s">
        <v>8444</v>
      </c>
      <c r="H265" s="409" t="s">
        <v>8445</v>
      </c>
      <c r="I265" s="409" t="s">
        <v>8446</v>
      </c>
      <c r="J265" s="409" t="s">
        <v>8447</v>
      </c>
      <c r="K265" s="411" t="s">
        <v>8448</v>
      </c>
      <c r="L265" s="409" t="s">
        <v>8449</v>
      </c>
      <c r="M265" s="409"/>
      <c r="N265" s="409"/>
      <c r="O265" s="409"/>
      <c r="P265" s="409"/>
      <c r="Q265" s="409"/>
      <c r="R265" s="409" t="s">
        <v>631</v>
      </c>
      <c r="S265" s="409" t="s">
        <v>1285</v>
      </c>
      <c r="T265" s="409"/>
      <c r="U265" s="409"/>
      <c r="V265" s="409"/>
      <c r="W265" s="409"/>
      <c r="X265" s="409"/>
      <c r="Y265" s="409"/>
      <c r="Z265" s="409"/>
      <c r="AA265" s="409"/>
      <c r="AB265" s="409"/>
      <c r="AC265" s="409"/>
      <c r="AD265" s="409"/>
    </row>
    <row r="266" spans="1:30" s="149" customFormat="1" ht="17.25" customHeight="1">
      <c r="A266" s="409" t="s">
        <v>5977</v>
      </c>
      <c r="B266" s="410" t="s">
        <v>8009</v>
      </c>
      <c r="C266" s="409" t="s">
        <v>8450</v>
      </c>
      <c r="D266" s="409" t="s">
        <v>8451</v>
      </c>
      <c r="E266" s="409" t="s">
        <v>8452</v>
      </c>
      <c r="F266" s="409" t="s">
        <v>8453</v>
      </c>
      <c r="G266" s="409" t="s">
        <v>8454</v>
      </c>
      <c r="H266" s="409" t="s">
        <v>8455</v>
      </c>
      <c r="I266" s="409" t="s">
        <v>8456</v>
      </c>
      <c r="J266" s="409" t="s">
        <v>8457</v>
      </c>
      <c r="K266" s="411" t="s">
        <v>8458</v>
      </c>
      <c r="L266" s="409" t="s">
        <v>533</v>
      </c>
      <c r="M266" s="409"/>
      <c r="N266" s="409"/>
      <c r="O266" s="409"/>
      <c r="P266" s="409"/>
      <c r="Q266" s="409"/>
      <c r="R266" s="409"/>
      <c r="S266" s="409" t="s">
        <v>6045</v>
      </c>
      <c r="T266" s="409"/>
      <c r="U266" s="409"/>
      <c r="V266" s="409"/>
      <c r="W266" s="409"/>
      <c r="X266" s="409"/>
      <c r="Y266" s="409"/>
      <c r="Z266" s="409"/>
      <c r="AA266" s="409"/>
      <c r="AB266" s="409"/>
      <c r="AC266" s="409"/>
      <c r="AD266" s="409"/>
    </row>
    <row r="267" spans="1:30" s="149" customFormat="1" ht="17.25" customHeight="1">
      <c r="A267" s="409" t="s">
        <v>5977</v>
      </c>
      <c r="B267" s="410" t="s">
        <v>8009</v>
      </c>
      <c r="C267" s="409" t="s">
        <v>8459</v>
      </c>
      <c r="D267" s="409" t="s">
        <v>8460</v>
      </c>
      <c r="E267" s="409" t="s">
        <v>8461</v>
      </c>
      <c r="F267" s="409" t="s">
        <v>8462</v>
      </c>
      <c r="G267" s="409" t="s">
        <v>8463</v>
      </c>
      <c r="H267" s="409" t="s">
        <v>8464</v>
      </c>
      <c r="I267" s="409" t="s">
        <v>8465</v>
      </c>
      <c r="J267" s="409" t="s">
        <v>8466</v>
      </c>
      <c r="K267" s="411" t="s">
        <v>8467</v>
      </c>
      <c r="L267" s="409" t="s">
        <v>8468</v>
      </c>
      <c r="M267" s="409"/>
      <c r="N267" s="409"/>
      <c r="O267" s="409"/>
      <c r="P267" s="409"/>
      <c r="Q267" s="409"/>
      <c r="R267" s="409" t="s">
        <v>631</v>
      </c>
      <c r="S267" s="409" t="s">
        <v>7867</v>
      </c>
      <c r="T267" s="409"/>
      <c r="U267" s="409"/>
      <c r="V267" s="409"/>
      <c r="W267" s="409"/>
      <c r="X267" s="409"/>
      <c r="Y267" s="409"/>
      <c r="Z267" s="409"/>
      <c r="AA267" s="409"/>
      <c r="AB267" s="409"/>
      <c r="AC267" s="409"/>
      <c r="AD267" s="409"/>
    </row>
    <row r="268" spans="1:30" s="149" customFormat="1" ht="81.75" customHeight="1">
      <c r="A268" s="409" t="s">
        <v>5977</v>
      </c>
      <c r="B268" s="410" t="s">
        <v>8009</v>
      </c>
      <c r="C268" s="411" t="s">
        <v>8469</v>
      </c>
      <c r="D268" s="409" t="s">
        <v>8470</v>
      </c>
      <c r="E268" s="409" t="s">
        <v>8183</v>
      </c>
      <c r="F268" s="409" t="s">
        <v>8471</v>
      </c>
      <c r="G268" s="409" t="s">
        <v>8472</v>
      </c>
      <c r="H268" s="409" t="s">
        <v>8473</v>
      </c>
      <c r="I268" s="409" t="s">
        <v>8474</v>
      </c>
      <c r="J268" s="409" t="s">
        <v>8475</v>
      </c>
      <c r="K268" s="411" t="s">
        <v>8476</v>
      </c>
      <c r="L268" s="411" t="s">
        <v>8477</v>
      </c>
      <c r="M268" s="411" t="s">
        <v>8478</v>
      </c>
      <c r="N268" s="409"/>
      <c r="O268" s="409"/>
      <c r="P268" s="409"/>
      <c r="Q268" s="409"/>
      <c r="R268" s="409" t="s">
        <v>631</v>
      </c>
      <c r="S268" s="409" t="s">
        <v>1475</v>
      </c>
      <c r="T268" s="409"/>
      <c r="U268" s="409"/>
      <c r="V268" s="409"/>
      <c r="W268" s="409"/>
      <c r="X268" s="409"/>
      <c r="Y268" s="409"/>
      <c r="Z268" s="409"/>
      <c r="AA268" s="409"/>
      <c r="AB268" s="409"/>
      <c r="AC268" s="409"/>
      <c r="AD268" s="409"/>
    </row>
    <row r="269" spans="1:30" s="149" customFormat="1" ht="86.25" customHeight="1">
      <c r="A269" s="409" t="s">
        <v>5977</v>
      </c>
      <c r="B269" s="410" t="s">
        <v>8009</v>
      </c>
      <c r="C269" s="409" t="s">
        <v>8479</v>
      </c>
      <c r="D269" s="409" t="s">
        <v>8480</v>
      </c>
      <c r="E269" s="409" t="s">
        <v>8481</v>
      </c>
      <c r="F269" s="409" t="s">
        <v>8482</v>
      </c>
      <c r="G269" s="409" t="s">
        <v>8483</v>
      </c>
      <c r="H269" s="409" t="s">
        <v>8484</v>
      </c>
      <c r="I269" s="409" t="s">
        <v>8485</v>
      </c>
      <c r="J269" s="319" t="s">
        <v>8486</v>
      </c>
      <c r="K269" s="411" t="s">
        <v>8487</v>
      </c>
      <c r="L269" s="411" t="s">
        <v>8488</v>
      </c>
      <c r="M269" s="411" t="s">
        <v>8489</v>
      </c>
      <c r="N269" s="409"/>
      <c r="O269" s="409"/>
      <c r="P269" s="409"/>
      <c r="Q269" s="409"/>
      <c r="R269" s="409" t="s">
        <v>631</v>
      </c>
      <c r="S269" s="409" t="s">
        <v>1475</v>
      </c>
      <c r="T269" s="409"/>
      <c r="U269" s="409"/>
      <c r="V269" s="409"/>
      <c r="W269" s="409"/>
      <c r="X269" s="409"/>
      <c r="Y269" s="409"/>
      <c r="Z269" s="409"/>
      <c r="AA269" s="409"/>
      <c r="AB269" s="409"/>
      <c r="AC269" s="409"/>
      <c r="AD269" s="409"/>
    </row>
    <row r="270" spans="1:30" s="149" customFormat="1" ht="17.25" customHeight="1">
      <c r="A270" s="409" t="s">
        <v>5977</v>
      </c>
      <c r="B270" s="410" t="s">
        <v>8009</v>
      </c>
      <c r="C270" s="409" t="s">
        <v>8490</v>
      </c>
      <c r="D270" s="409" t="s">
        <v>8491</v>
      </c>
      <c r="E270" s="409" t="s">
        <v>8492</v>
      </c>
      <c r="F270" s="409" t="s">
        <v>8493</v>
      </c>
      <c r="G270" s="409" t="s">
        <v>8494</v>
      </c>
      <c r="H270" s="409" t="s">
        <v>8495</v>
      </c>
      <c r="I270" s="409" t="s">
        <v>8496</v>
      </c>
      <c r="J270" s="409" t="s">
        <v>8497</v>
      </c>
      <c r="K270" s="411" t="s">
        <v>6080</v>
      </c>
      <c r="L270" s="409" t="s">
        <v>8498</v>
      </c>
      <c r="M270" s="409"/>
      <c r="N270" s="409"/>
      <c r="O270" s="409"/>
      <c r="P270" s="409"/>
      <c r="Q270" s="409"/>
      <c r="R270" s="409" t="s">
        <v>631</v>
      </c>
      <c r="S270" s="409" t="s">
        <v>1285</v>
      </c>
      <c r="T270" s="409"/>
      <c r="U270" s="409"/>
      <c r="V270" s="409"/>
      <c r="W270" s="409"/>
      <c r="X270" s="409"/>
      <c r="Y270" s="409"/>
      <c r="Z270" s="409"/>
      <c r="AA270" s="409"/>
      <c r="AB270" s="409"/>
      <c r="AC270" s="409"/>
      <c r="AD270" s="409"/>
    </row>
    <row r="271" spans="1:30" s="149" customFormat="1" ht="17.25" customHeight="1">
      <c r="A271" s="409" t="s">
        <v>5977</v>
      </c>
      <c r="B271" s="410" t="s">
        <v>8009</v>
      </c>
      <c r="C271" s="409" t="s">
        <v>8499</v>
      </c>
      <c r="D271" s="409" t="s">
        <v>8500</v>
      </c>
      <c r="E271" s="409" t="s">
        <v>8501</v>
      </c>
      <c r="F271" s="409" t="s">
        <v>8502</v>
      </c>
      <c r="G271" s="409" t="s">
        <v>8503</v>
      </c>
      <c r="H271" s="409" t="s">
        <v>8504</v>
      </c>
      <c r="I271" s="409" t="s">
        <v>8505</v>
      </c>
      <c r="J271" s="409" t="s">
        <v>8506</v>
      </c>
      <c r="K271" s="411" t="s">
        <v>8507</v>
      </c>
      <c r="L271" s="409" t="s">
        <v>8508</v>
      </c>
      <c r="M271" s="409"/>
      <c r="N271" s="409"/>
      <c r="O271" s="409"/>
      <c r="P271" s="409"/>
      <c r="Q271" s="409"/>
      <c r="R271" s="409" t="s">
        <v>631</v>
      </c>
      <c r="S271" s="409" t="s">
        <v>2246</v>
      </c>
      <c r="T271" s="409"/>
      <c r="U271" s="409"/>
      <c r="V271" s="409"/>
      <c r="W271" s="409"/>
      <c r="X271" s="409"/>
      <c r="Y271" s="409"/>
      <c r="Z271" s="409"/>
      <c r="AA271" s="409"/>
      <c r="AB271" s="409"/>
      <c r="AC271" s="409"/>
      <c r="AD271" s="409"/>
    </row>
    <row r="272" spans="1:30" s="149" customFormat="1" ht="17.25" customHeight="1">
      <c r="A272" s="409" t="s">
        <v>5977</v>
      </c>
      <c r="B272" s="410" t="s">
        <v>8009</v>
      </c>
      <c r="C272" s="409" t="s">
        <v>8509</v>
      </c>
      <c r="D272" s="409" t="s">
        <v>8510</v>
      </c>
      <c r="E272" s="409" t="s">
        <v>8511</v>
      </c>
      <c r="F272" s="409" t="s">
        <v>8512</v>
      </c>
      <c r="G272" s="409" t="s">
        <v>8513</v>
      </c>
      <c r="H272" s="409" t="s">
        <v>8514</v>
      </c>
      <c r="I272" s="409" t="s">
        <v>8515</v>
      </c>
      <c r="J272" s="409" t="s">
        <v>8516</v>
      </c>
      <c r="K272" s="411" t="s">
        <v>8517</v>
      </c>
      <c r="L272" s="411" t="s">
        <v>8518</v>
      </c>
      <c r="M272" s="409"/>
      <c r="N272" s="409"/>
      <c r="O272" s="409"/>
      <c r="P272" s="409"/>
      <c r="Q272" s="409"/>
      <c r="R272" s="409" t="s">
        <v>631</v>
      </c>
      <c r="S272" s="409" t="s">
        <v>1475</v>
      </c>
      <c r="T272" s="409"/>
      <c r="U272" s="409"/>
      <c r="V272" s="409"/>
      <c r="W272" s="409"/>
      <c r="X272" s="409"/>
      <c r="Y272" s="409"/>
      <c r="Z272" s="409"/>
      <c r="AA272" s="409"/>
      <c r="AB272" s="409"/>
      <c r="AC272" s="409"/>
      <c r="AD272" s="409"/>
    </row>
    <row r="273" spans="1:31" s="149" customFormat="1" ht="17.25" customHeight="1">
      <c r="A273" s="409" t="s">
        <v>5977</v>
      </c>
      <c r="B273" s="410" t="s">
        <v>8009</v>
      </c>
      <c r="C273" s="409" t="s">
        <v>8519</v>
      </c>
      <c r="D273" s="409" t="s">
        <v>8520</v>
      </c>
      <c r="E273" s="409" t="s">
        <v>8521</v>
      </c>
      <c r="F273" s="409" t="s">
        <v>8522</v>
      </c>
      <c r="G273" s="409" t="s">
        <v>8523</v>
      </c>
      <c r="H273" s="409" t="s">
        <v>8524</v>
      </c>
      <c r="I273" s="409" t="s">
        <v>8525</v>
      </c>
      <c r="J273" s="342" t="s">
        <v>8526</v>
      </c>
      <c r="K273" s="411" t="s">
        <v>8527</v>
      </c>
      <c r="L273" s="409" t="s">
        <v>6702</v>
      </c>
      <c r="M273" s="409"/>
      <c r="N273" s="413"/>
      <c r="O273" s="413"/>
      <c r="P273" s="409"/>
      <c r="Q273" s="409"/>
      <c r="R273" s="409" t="s">
        <v>631</v>
      </c>
      <c r="S273" s="409" t="s">
        <v>390</v>
      </c>
      <c r="T273" s="409"/>
      <c r="U273" s="409"/>
      <c r="V273" s="409"/>
      <c r="W273" s="409"/>
      <c r="X273" s="409"/>
      <c r="Y273" s="409"/>
      <c r="Z273" s="409"/>
      <c r="AA273" s="409"/>
      <c r="AB273" s="409"/>
      <c r="AC273" s="409"/>
      <c r="AD273" s="409"/>
    </row>
    <row r="274" spans="1:31" s="149" customFormat="1" ht="17.25" customHeight="1">
      <c r="A274" s="409" t="s">
        <v>5977</v>
      </c>
      <c r="B274" s="410" t="s">
        <v>8009</v>
      </c>
      <c r="C274" s="409" t="s">
        <v>8528</v>
      </c>
      <c r="D274" s="409" t="s">
        <v>8529</v>
      </c>
      <c r="E274" s="409" t="s">
        <v>8530</v>
      </c>
      <c r="F274" s="409" t="s">
        <v>8531</v>
      </c>
      <c r="G274" s="409" t="s">
        <v>8532</v>
      </c>
      <c r="H274" s="409" t="s">
        <v>8533</v>
      </c>
      <c r="I274" s="409" t="s">
        <v>8534</v>
      </c>
      <c r="J274" s="409" t="s">
        <v>8535</v>
      </c>
      <c r="K274" s="411" t="s">
        <v>8536</v>
      </c>
      <c r="L274" s="409" t="s">
        <v>8537</v>
      </c>
      <c r="M274" s="409"/>
      <c r="N274" s="409"/>
      <c r="O274" s="409"/>
      <c r="P274" s="409"/>
      <c r="Q274" s="409"/>
      <c r="R274" s="409" t="s">
        <v>631</v>
      </c>
      <c r="S274" s="409" t="s">
        <v>2246</v>
      </c>
      <c r="T274" s="409"/>
      <c r="U274" s="409" t="s">
        <v>487</v>
      </c>
      <c r="V274" s="409" t="s">
        <v>8538</v>
      </c>
      <c r="W274" s="409"/>
      <c r="X274" s="409"/>
      <c r="Y274" s="409" t="s">
        <v>487</v>
      </c>
      <c r="Z274" s="409" t="s">
        <v>8538</v>
      </c>
      <c r="AA274" s="409"/>
      <c r="AB274" s="409"/>
      <c r="AC274" s="409"/>
      <c r="AD274" s="409"/>
    </row>
    <row r="275" spans="1:31" s="149" customFormat="1" ht="17.25" customHeight="1">
      <c r="A275" s="409" t="s">
        <v>5977</v>
      </c>
      <c r="B275" s="410" t="s">
        <v>8009</v>
      </c>
      <c r="C275" s="409" t="s">
        <v>8539</v>
      </c>
      <c r="D275" s="409" t="s">
        <v>8540</v>
      </c>
      <c r="E275" s="409" t="s">
        <v>8054</v>
      </c>
      <c r="F275" s="409" t="s">
        <v>8541</v>
      </c>
      <c r="G275" s="409" t="s">
        <v>8542</v>
      </c>
      <c r="H275" s="409" t="s">
        <v>8543</v>
      </c>
      <c r="I275" s="409" t="s">
        <v>8544</v>
      </c>
      <c r="J275" s="409" t="s">
        <v>8545</v>
      </c>
      <c r="K275" s="411" t="s">
        <v>7008</v>
      </c>
      <c r="L275" s="409" t="s">
        <v>958</v>
      </c>
      <c r="M275" s="409"/>
      <c r="N275" s="409"/>
      <c r="O275" s="409"/>
      <c r="P275" s="409"/>
      <c r="Q275" s="409"/>
      <c r="R275" s="409" t="s">
        <v>621</v>
      </c>
      <c r="S275" s="409" t="s">
        <v>8227</v>
      </c>
      <c r="T275" s="409"/>
      <c r="U275" s="409" t="s">
        <v>487</v>
      </c>
      <c r="V275" s="409"/>
      <c r="W275" s="409"/>
      <c r="X275" s="409"/>
      <c r="Y275" s="409"/>
      <c r="Z275" s="409"/>
      <c r="AA275" s="409"/>
      <c r="AB275" s="409"/>
      <c r="AC275" s="409"/>
      <c r="AD275" s="409"/>
    </row>
    <row r="276" spans="1:31" s="149" customFormat="1" ht="17.25" customHeight="1">
      <c r="A276" s="409" t="s">
        <v>5977</v>
      </c>
      <c r="B276" s="410" t="s">
        <v>154</v>
      </c>
      <c r="C276" s="409" t="s">
        <v>8546</v>
      </c>
      <c r="D276" s="409" t="s">
        <v>8547</v>
      </c>
      <c r="E276" s="409" t="s">
        <v>8548</v>
      </c>
      <c r="F276" s="409" t="s">
        <v>8549</v>
      </c>
      <c r="G276" s="409" t="s">
        <v>8550</v>
      </c>
      <c r="H276" s="409" t="s">
        <v>8551</v>
      </c>
      <c r="I276" s="409" t="s">
        <v>8552</v>
      </c>
      <c r="J276" s="409" t="s">
        <v>8553</v>
      </c>
      <c r="K276" s="411" t="s">
        <v>6626</v>
      </c>
      <c r="L276" s="409" t="s">
        <v>8554</v>
      </c>
      <c r="M276" s="409"/>
      <c r="N276" s="409"/>
      <c r="O276" s="409"/>
      <c r="P276" s="409"/>
      <c r="Q276" s="409"/>
      <c r="R276" s="409" t="s">
        <v>631</v>
      </c>
      <c r="S276" s="409" t="s">
        <v>390</v>
      </c>
      <c r="T276" s="409"/>
      <c r="U276" s="409"/>
      <c r="V276" s="409"/>
      <c r="W276" s="409"/>
      <c r="X276" s="409"/>
      <c r="Y276" s="409"/>
      <c r="Z276" s="409"/>
      <c r="AA276" s="409"/>
      <c r="AB276" s="409"/>
      <c r="AC276" s="409"/>
      <c r="AD276" s="409"/>
    </row>
    <row r="277" spans="1:31" s="149" customFormat="1" ht="17.25" customHeight="1">
      <c r="A277" s="409" t="s">
        <v>5977</v>
      </c>
      <c r="B277" s="410" t="s">
        <v>8009</v>
      </c>
      <c r="C277" s="409" t="s">
        <v>8555</v>
      </c>
      <c r="D277" s="409" t="s">
        <v>8556</v>
      </c>
      <c r="E277" s="409" t="s">
        <v>8557</v>
      </c>
      <c r="F277" s="409" t="s">
        <v>8558</v>
      </c>
      <c r="G277" s="409" t="s">
        <v>8559</v>
      </c>
      <c r="H277" s="409" t="s">
        <v>8560</v>
      </c>
      <c r="I277" s="409" t="s">
        <v>8561</v>
      </c>
      <c r="J277" s="409"/>
      <c r="K277" s="411" t="s">
        <v>6080</v>
      </c>
      <c r="L277" s="409"/>
      <c r="M277" s="409"/>
      <c r="N277" s="409"/>
      <c r="O277" s="409"/>
      <c r="P277" s="409"/>
      <c r="Q277" s="409"/>
      <c r="R277" s="409" t="s">
        <v>631</v>
      </c>
      <c r="S277" s="409" t="s">
        <v>8227</v>
      </c>
      <c r="T277" s="409"/>
      <c r="U277" s="409"/>
      <c r="V277" s="409"/>
      <c r="W277" s="409"/>
      <c r="X277" s="409"/>
      <c r="Y277" s="409"/>
      <c r="Z277" s="411"/>
      <c r="AA277" s="409"/>
      <c r="AB277" s="409"/>
      <c r="AC277" s="409"/>
      <c r="AD277" s="409"/>
    </row>
    <row r="278" spans="1:31" s="149" customFormat="1" ht="85.5">
      <c r="A278" s="409" t="s">
        <v>5977</v>
      </c>
      <c r="B278" s="410" t="s">
        <v>8009</v>
      </c>
      <c r="C278" s="409" t="s">
        <v>8562</v>
      </c>
      <c r="D278" s="409" t="s">
        <v>8563</v>
      </c>
      <c r="E278" s="409" t="s">
        <v>8564</v>
      </c>
      <c r="F278" s="409" t="s">
        <v>8565</v>
      </c>
      <c r="G278" s="409" t="s">
        <v>8566</v>
      </c>
      <c r="H278" s="409" t="s">
        <v>8567</v>
      </c>
      <c r="I278" s="409" t="s">
        <v>8568</v>
      </c>
      <c r="J278" s="409" t="s">
        <v>8569</v>
      </c>
      <c r="K278" s="411" t="s">
        <v>8570</v>
      </c>
      <c r="L278" s="411" t="s">
        <v>8571</v>
      </c>
      <c r="M278" s="409"/>
      <c r="N278" s="409"/>
      <c r="O278" s="409"/>
      <c r="P278" s="409"/>
      <c r="Q278" s="409" t="s">
        <v>487</v>
      </c>
      <c r="R278" s="409" t="s">
        <v>489</v>
      </c>
      <c r="S278" s="409" t="s">
        <v>2438</v>
      </c>
      <c r="T278" s="409" t="s">
        <v>2364</v>
      </c>
      <c r="U278" s="409"/>
      <c r="V278" s="409"/>
      <c r="W278" s="409"/>
      <c r="X278" s="409"/>
      <c r="Y278" s="409"/>
      <c r="Z278" s="409"/>
      <c r="AA278" s="409"/>
      <c r="AB278" s="409"/>
      <c r="AC278" s="409" t="s">
        <v>487</v>
      </c>
      <c r="AD278" s="411" t="s">
        <v>8572</v>
      </c>
    </row>
    <row r="279" spans="1:31" s="149" customFormat="1" ht="17.25" customHeight="1">
      <c r="A279" s="409" t="s">
        <v>5977</v>
      </c>
      <c r="B279" s="410" t="s">
        <v>8009</v>
      </c>
      <c r="C279" s="409" t="s">
        <v>8573</v>
      </c>
      <c r="D279" s="409" t="s">
        <v>8574</v>
      </c>
      <c r="E279" s="409" t="s">
        <v>8575</v>
      </c>
      <c r="F279" s="409" t="s">
        <v>8576</v>
      </c>
      <c r="G279" s="409" t="s">
        <v>8577</v>
      </c>
      <c r="H279" s="409" t="s">
        <v>8578</v>
      </c>
      <c r="I279" s="409" t="s">
        <v>8579</v>
      </c>
      <c r="J279" s="409" t="s">
        <v>8580</v>
      </c>
      <c r="K279" s="411" t="s">
        <v>8581</v>
      </c>
      <c r="L279" s="409"/>
      <c r="M279" s="409"/>
      <c r="N279" s="409"/>
      <c r="O279" s="409"/>
      <c r="P279" s="409"/>
      <c r="Q279" s="409"/>
      <c r="R279" s="409"/>
      <c r="S279" s="409" t="s">
        <v>390</v>
      </c>
      <c r="T279" s="409"/>
      <c r="U279" s="409"/>
      <c r="V279" s="409"/>
      <c r="W279" s="409"/>
      <c r="X279" s="409"/>
      <c r="Y279" s="409"/>
      <c r="Z279" s="409"/>
      <c r="AA279" s="409"/>
      <c r="AB279" s="409"/>
      <c r="AC279" s="409" t="s">
        <v>487</v>
      </c>
      <c r="AD279" s="409" t="s">
        <v>8582</v>
      </c>
    </row>
    <row r="280" spans="1:31" s="149" customFormat="1" ht="71.25">
      <c r="A280" s="409" t="s">
        <v>5977</v>
      </c>
      <c r="B280" s="410" t="s">
        <v>8009</v>
      </c>
      <c r="C280" s="409" t="s">
        <v>8583</v>
      </c>
      <c r="D280" s="409" t="s">
        <v>8584</v>
      </c>
      <c r="E280" s="409" t="s">
        <v>8585</v>
      </c>
      <c r="F280" s="409" t="s">
        <v>8586</v>
      </c>
      <c r="G280" s="409" t="s">
        <v>8587</v>
      </c>
      <c r="H280" s="409" t="s">
        <v>8588</v>
      </c>
      <c r="I280" s="409" t="s">
        <v>8589</v>
      </c>
      <c r="J280" s="409" t="s">
        <v>8590</v>
      </c>
      <c r="K280" s="411" t="s">
        <v>8591</v>
      </c>
      <c r="L280" s="409" t="s">
        <v>8592</v>
      </c>
      <c r="M280" s="409"/>
      <c r="N280" s="409"/>
      <c r="O280" s="409"/>
      <c r="P280" s="409"/>
      <c r="Q280" s="409"/>
      <c r="R280" s="409" t="s">
        <v>631</v>
      </c>
      <c r="S280" s="409" t="s">
        <v>2246</v>
      </c>
      <c r="T280" s="409"/>
      <c r="U280" s="409" t="s">
        <v>487</v>
      </c>
      <c r="V280" s="411" t="s">
        <v>8593</v>
      </c>
      <c r="W280" s="409" t="s">
        <v>487</v>
      </c>
      <c r="X280" s="411" t="s">
        <v>8594</v>
      </c>
      <c r="Y280" s="409" t="s">
        <v>487</v>
      </c>
      <c r="Z280" s="411" t="s">
        <v>8593</v>
      </c>
      <c r="AA280" s="409"/>
      <c r="AB280" s="409"/>
      <c r="AC280" s="409"/>
      <c r="AD280" s="409" t="s">
        <v>8595</v>
      </c>
      <c r="AE280" s="149" t="s">
        <v>8596</v>
      </c>
    </row>
    <row r="281" spans="1:31" s="149" customFormat="1" ht="342">
      <c r="A281" s="409" t="s">
        <v>5977</v>
      </c>
      <c r="B281" s="410" t="s">
        <v>8009</v>
      </c>
      <c r="C281" s="409" t="s">
        <v>8597</v>
      </c>
      <c r="D281" s="409" t="s">
        <v>8598</v>
      </c>
      <c r="E281" s="409" t="s">
        <v>8599</v>
      </c>
      <c r="F281" s="409" t="s">
        <v>8600</v>
      </c>
      <c r="G281" s="409" t="s">
        <v>8601</v>
      </c>
      <c r="H281" s="409" t="s">
        <v>8602</v>
      </c>
      <c r="I281" s="409" t="s">
        <v>8603</v>
      </c>
      <c r="J281" s="409" t="s">
        <v>8604</v>
      </c>
      <c r="K281" s="411" t="s">
        <v>8605</v>
      </c>
      <c r="L281" s="411" t="s">
        <v>1497</v>
      </c>
      <c r="M281" s="409"/>
      <c r="N281" s="409"/>
      <c r="O281" s="409" t="s">
        <v>395</v>
      </c>
      <c r="P281" s="409"/>
      <c r="Q281" s="409"/>
      <c r="R281" s="409" t="s">
        <v>621</v>
      </c>
      <c r="S281" s="409" t="s">
        <v>2438</v>
      </c>
      <c r="T281" s="409" t="s">
        <v>491</v>
      </c>
      <c r="U281" s="409"/>
      <c r="V281" s="409"/>
      <c r="W281" s="409"/>
      <c r="X281" s="409"/>
      <c r="Y281" s="409"/>
      <c r="Z281" s="409"/>
      <c r="AA281" s="409"/>
      <c r="AB281" s="409"/>
      <c r="AC281" s="409" t="s">
        <v>487</v>
      </c>
      <c r="AD281" s="411" t="s">
        <v>8606</v>
      </c>
    </row>
    <row r="282" spans="1:31" s="149" customFormat="1" ht="73.5" customHeight="1">
      <c r="A282" s="409" t="s">
        <v>5977</v>
      </c>
      <c r="B282" s="410" t="s">
        <v>8009</v>
      </c>
      <c r="C282" s="409" t="s">
        <v>8607</v>
      </c>
      <c r="D282" s="409" t="s">
        <v>8608</v>
      </c>
      <c r="E282" s="409" t="s">
        <v>8609</v>
      </c>
      <c r="F282" s="409" t="s">
        <v>8610</v>
      </c>
      <c r="G282" s="409" t="s">
        <v>8611</v>
      </c>
      <c r="H282" s="409" t="s">
        <v>8612</v>
      </c>
      <c r="I282" s="409" t="s">
        <v>8613</v>
      </c>
      <c r="J282" s="409" t="s">
        <v>8614</v>
      </c>
      <c r="K282" s="411" t="s">
        <v>8615</v>
      </c>
      <c r="L282" s="411" t="s">
        <v>3445</v>
      </c>
      <c r="M282" s="411" t="s">
        <v>8616</v>
      </c>
      <c r="N282" s="409"/>
      <c r="O282" s="409"/>
      <c r="P282" s="409"/>
      <c r="Q282" s="409"/>
      <c r="R282" s="409"/>
      <c r="S282" s="409" t="s">
        <v>387</v>
      </c>
      <c r="T282" s="409"/>
      <c r="U282" s="409"/>
      <c r="V282" s="409"/>
      <c r="W282" s="409"/>
      <c r="X282" s="409"/>
      <c r="Y282" s="409"/>
      <c r="Z282" s="409"/>
      <c r="AA282" s="409"/>
      <c r="AB282" s="409"/>
      <c r="AC282" s="409"/>
      <c r="AD282" s="409"/>
    </row>
    <row r="283" spans="1:31" s="149" customFormat="1" ht="33" customHeight="1">
      <c r="A283" s="409" t="s">
        <v>5977</v>
      </c>
      <c r="B283" s="410" t="s">
        <v>8009</v>
      </c>
      <c r="C283" s="409" t="s">
        <v>8617</v>
      </c>
      <c r="D283" s="409" t="s">
        <v>8618</v>
      </c>
      <c r="E283" s="409" t="s">
        <v>8619</v>
      </c>
      <c r="F283" s="409" t="s">
        <v>8620</v>
      </c>
      <c r="G283" s="409" t="s">
        <v>8621</v>
      </c>
      <c r="H283" s="409" t="s">
        <v>8622</v>
      </c>
      <c r="I283" s="409" t="s">
        <v>8623</v>
      </c>
      <c r="J283" s="409" t="s">
        <v>8624</v>
      </c>
      <c r="K283" s="411" t="s">
        <v>8008</v>
      </c>
      <c r="L283" s="411" t="s">
        <v>8625</v>
      </c>
      <c r="M283" s="409"/>
      <c r="N283" s="409"/>
      <c r="O283" s="409"/>
      <c r="P283" s="409"/>
      <c r="Q283" s="409"/>
      <c r="R283" s="409" t="s">
        <v>631</v>
      </c>
      <c r="S283" s="409" t="s">
        <v>2605</v>
      </c>
      <c r="T283" s="409"/>
      <c r="U283" s="409"/>
      <c r="V283" s="409"/>
      <c r="W283" s="409"/>
      <c r="X283" s="409"/>
      <c r="Y283" s="409"/>
      <c r="Z283" s="409"/>
      <c r="AA283" s="409"/>
      <c r="AB283" s="409"/>
      <c r="AC283" s="409" t="s">
        <v>487</v>
      </c>
      <c r="AD283" s="409" t="s">
        <v>8626</v>
      </c>
    </row>
    <row r="284" spans="1:31" s="149" customFormat="1" ht="49.5" customHeight="1">
      <c r="A284" s="409" t="s">
        <v>5977</v>
      </c>
      <c r="B284" s="410" t="s">
        <v>8009</v>
      </c>
      <c r="C284" s="409" t="s">
        <v>8627</v>
      </c>
      <c r="D284" s="409" t="s">
        <v>8628</v>
      </c>
      <c r="E284" s="409" t="s">
        <v>8629</v>
      </c>
      <c r="F284" s="409" t="s">
        <v>8630</v>
      </c>
      <c r="G284" s="409" t="s">
        <v>8631</v>
      </c>
      <c r="H284" s="409" t="s">
        <v>8632</v>
      </c>
      <c r="I284" s="409" t="s">
        <v>8633</v>
      </c>
      <c r="J284" s="409" t="s">
        <v>8634</v>
      </c>
      <c r="K284" s="411" t="s">
        <v>8635</v>
      </c>
      <c r="L284" s="409" t="s">
        <v>8636</v>
      </c>
      <c r="M284" s="409"/>
      <c r="N284" s="409"/>
      <c r="O284" s="409"/>
      <c r="P284" s="409"/>
      <c r="Q284" s="409"/>
      <c r="R284" s="409" t="s">
        <v>631</v>
      </c>
      <c r="S284" s="409" t="s">
        <v>2605</v>
      </c>
      <c r="T284" s="409"/>
      <c r="U284" s="409" t="s">
        <v>487</v>
      </c>
      <c r="V284" s="411" t="s">
        <v>6779</v>
      </c>
      <c r="W284" s="409" t="s">
        <v>487</v>
      </c>
      <c r="X284" s="411" t="s">
        <v>6779</v>
      </c>
      <c r="Y284" s="409" t="s">
        <v>487</v>
      </c>
      <c r="Z284" s="411" t="s">
        <v>6779</v>
      </c>
      <c r="AA284" s="409"/>
      <c r="AB284" s="409"/>
      <c r="AC284" s="409"/>
      <c r="AD284" s="409"/>
    </row>
    <row r="285" spans="1:31" s="149" customFormat="1" ht="71.25">
      <c r="A285" s="409" t="s">
        <v>5977</v>
      </c>
      <c r="B285" s="410" t="s">
        <v>8009</v>
      </c>
      <c r="C285" s="409" t="s">
        <v>8637</v>
      </c>
      <c r="D285" s="409" t="s">
        <v>8638</v>
      </c>
      <c r="E285" s="409" t="s">
        <v>8054</v>
      </c>
      <c r="F285" s="409" t="s">
        <v>8639</v>
      </c>
      <c r="G285" s="409" t="s">
        <v>8640</v>
      </c>
      <c r="H285" s="409" t="s">
        <v>8641</v>
      </c>
      <c r="I285" s="409" t="s">
        <v>8642</v>
      </c>
      <c r="J285" s="409" t="s">
        <v>8643</v>
      </c>
      <c r="K285" s="411" t="s">
        <v>8644</v>
      </c>
      <c r="L285" s="409" t="s">
        <v>802</v>
      </c>
      <c r="M285" s="409"/>
      <c r="N285" s="409"/>
      <c r="O285" s="409"/>
      <c r="P285" s="409"/>
      <c r="Q285" s="409"/>
      <c r="R285" s="409" t="s">
        <v>8645</v>
      </c>
      <c r="S285" s="409" t="s">
        <v>2605</v>
      </c>
      <c r="T285" s="409"/>
      <c r="U285" s="409" t="s">
        <v>487</v>
      </c>
      <c r="V285" s="411" t="s">
        <v>8646</v>
      </c>
      <c r="W285" s="409" t="s">
        <v>487</v>
      </c>
      <c r="X285" s="411" t="s">
        <v>8646</v>
      </c>
      <c r="Y285" s="409" t="s">
        <v>487</v>
      </c>
      <c r="Z285" s="411" t="s">
        <v>8646</v>
      </c>
      <c r="AA285" s="409" t="s">
        <v>487</v>
      </c>
      <c r="AB285" s="411" t="s">
        <v>8646</v>
      </c>
      <c r="AC285" s="409"/>
      <c r="AD285" s="409"/>
    </row>
    <row r="286" spans="1:31" s="150" customFormat="1" ht="17.25" customHeight="1">
      <c r="A286" s="409" t="s">
        <v>5977</v>
      </c>
      <c r="B286" s="410" t="s">
        <v>8009</v>
      </c>
      <c r="C286" s="409" t="s">
        <v>8647</v>
      </c>
      <c r="D286" s="409" t="s">
        <v>8648</v>
      </c>
      <c r="E286" s="409" t="s">
        <v>8382</v>
      </c>
      <c r="F286" s="409" t="s">
        <v>8649</v>
      </c>
      <c r="G286" s="409" t="s">
        <v>8650</v>
      </c>
      <c r="H286" s="409" t="s">
        <v>8651</v>
      </c>
      <c r="I286" s="409" t="s">
        <v>8652</v>
      </c>
      <c r="J286" s="409" t="s">
        <v>8653</v>
      </c>
      <c r="K286" s="411" t="s">
        <v>8654</v>
      </c>
      <c r="L286" s="409" t="s">
        <v>8655</v>
      </c>
      <c r="M286" s="409"/>
      <c r="N286" s="409"/>
      <c r="O286" s="409"/>
      <c r="P286" s="409"/>
      <c r="Q286" s="409"/>
      <c r="R286" s="409" t="s">
        <v>8645</v>
      </c>
      <c r="S286" s="409" t="s">
        <v>2605</v>
      </c>
      <c r="T286" s="409"/>
      <c r="U286" s="409"/>
      <c r="V286" s="409"/>
      <c r="W286" s="409"/>
      <c r="X286" s="409"/>
      <c r="Y286" s="409"/>
      <c r="Z286" s="409"/>
      <c r="AA286" s="409"/>
      <c r="AB286" s="409"/>
      <c r="AC286" s="409" t="s">
        <v>487</v>
      </c>
      <c r="AD286" s="409" t="s">
        <v>8656</v>
      </c>
    </row>
    <row r="287" spans="1:31" s="150" customFormat="1" ht="17.25" customHeight="1">
      <c r="A287" s="409" t="s">
        <v>5977</v>
      </c>
      <c r="B287" s="410" t="s">
        <v>8009</v>
      </c>
      <c r="C287" s="409" t="s">
        <v>8657</v>
      </c>
      <c r="D287" s="409" t="s">
        <v>8658</v>
      </c>
      <c r="E287" s="409" t="s">
        <v>8071</v>
      </c>
      <c r="F287" s="409" t="s">
        <v>8659</v>
      </c>
      <c r="G287" s="409" t="s">
        <v>8660</v>
      </c>
      <c r="H287" s="409" t="s">
        <v>8661</v>
      </c>
      <c r="I287" s="409" t="s">
        <v>8662</v>
      </c>
      <c r="J287" s="409" t="s">
        <v>8663</v>
      </c>
      <c r="K287" s="411" t="s">
        <v>7554</v>
      </c>
      <c r="L287" s="409"/>
      <c r="M287" s="409" t="s">
        <v>3076</v>
      </c>
      <c r="N287" s="409"/>
      <c r="O287" s="409"/>
      <c r="P287" s="409"/>
      <c r="Q287" s="409"/>
      <c r="R287" s="409" t="s">
        <v>8645</v>
      </c>
      <c r="S287" s="409" t="s">
        <v>2605</v>
      </c>
      <c r="T287" s="409"/>
      <c r="U287" s="409"/>
      <c r="V287" s="409"/>
      <c r="W287" s="409"/>
      <c r="X287" s="409"/>
      <c r="Y287" s="409"/>
      <c r="Z287" s="409"/>
      <c r="AA287" s="409"/>
      <c r="AB287" s="409"/>
      <c r="AC287" s="409" t="s">
        <v>487</v>
      </c>
      <c r="AD287" s="409" t="s">
        <v>8664</v>
      </c>
    </row>
    <row r="288" spans="1:31" s="150" customFormat="1" ht="61.5" customHeight="1">
      <c r="A288" s="409" t="s">
        <v>5977</v>
      </c>
      <c r="B288" s="410" t="s">
        <v>8009</v>
      </c>
      <c r="C288" s="409" t="s">
        <v>8665</v>
      </c>
      <c r="D288" s="409" t="s">
        <v>8666</v>
      </c>
      <c r="E288" s="409" t="s">
        <v>8201</v>
      </c>
      <c r="F288" s="409" t="s">
        <v>8667</v>
      </c>
      <c r="G288" s="409" t="s">
        <v>8668</v>
      </c>
      <c r="H288" s="409" t="s">
        <v>8669</v>
      </c>
      <c r="I288" s="409" t="s">
        <v>8670</v>
      </c>
      <c r="J288" s="409" t="s">
        <v>8671</v>
      </c>
      <c r="K288" s="411" t="s">
        <v>8672</v>
      </c>
      <c r="L288" s="411" t="s">
        <v>8673</v>
      </c>
      <c r="M288" s="411" t="s">
        <v>8674</v>
      </c>
      <c r="N288" s="409"/>
      <c r="O288" s="409"/>
      <c r="P288" s="409"/>
      <c r="Q288" s="409"/>
      <c r="R288" s="409" t="s">
        <v>8645</v>
      </c>
      <c r="S288" s="409" t="s">
        <v>2605</v>
      </c>
      <c r="T288" s="409"/>
      <c r="U288" s="409"/>
      <c r="V288" s="409"/>
      <c r="W288" s="409"/>
      <c r="X288" s="409"/>
      <c r="Y288" s="409"/>
      <c r="Z288" s="409"/>
      <c r="AA288" s="409"/>
      <c r="AB288" s="409"/>
      <c r="AC288" s="409" t="s">
        <v>487</v>
      </c>
      <c r="AD288" s="409" t="s">
        <v>8675</v>
      </c>
    </row>
    <row r="289" spans="1:31" s="150" customFormat="1" ht="17.25" customHeight="1">
      <c r="A289" s="409" t="s">
        <v>5977</v>
      </c>
      <c r="B289" s="410" t="s">
        <v>8009</v>
      </c>
      <c r="C289" s="409" t="s">
        <v>8676</v>
      </c>
      <c r="D289" s="409" t="s">
        <v>8677</v>
      </c>
      <c r="E289" s="409" t="s">
        <v>8461</v>
      </c>
      <c r="F289" s="409" t="s">
        <v>8678</v>
      </c>
      <c r="G289" s="409" t="s">
        <v>8679</v>
      </c>
      <c r="H289" s="409" t="s">
        <v>8680</v>
      </c>
      <c r="I289" s="409" t="s">
        <v>8681</v>
      </c>
      <c r="J289" s="409" t="s">
        <v>8682</v>
      </c>
      <c r="K289" s="411" t="s">
        <v>8683</v>
      </c>
      <c r="L289" s="409" t="s">
        <v>6702</v>
      </c>
      <c r="M289" s="409"/>
      <c r="N289" s="409"/>
      <c r="O289" s="409"/>
      <c r="P289" s="409"/>
      <c r="Q289" s="409"/>
      <c r="R289" s="409" t="s">
        <v>8645</v>
      </c>
      <c r="S289" s="409" t="s">
        <v>2605</v>
      </c>
      <c r="T289" s="409"/>
      <c r="U289" s="409" t="s">
        <v>487</v>
      </c>
      <c r="V289" s="409" t="s">
        <v>8684</v>
      </c>
      <c r="W289" s="409"/>
      <c r="X289" s="409"/>
      <c r="Y289" s="409" t="s">
        <v>487</v>
      </c>
      <c r="Z289" s="409" t="s">
        <v>8684</v>
      </c>
      <c r="AA289" s="409"/>
      <c r="AB289" s="409"/>
      <c r="AC289" s="409"/>
      <c r="AD289" s="409"/>
    </row>
    <row r="290" spans="1:31" s="150" customFormat="1" ht="27.75" customHeight="1">
      <c r="A290" s="409" t="s">
        <v>5977</v>
      </c>
      <c r="B290" s="410" t="s">
        <v>8009</v>
      </c>
      <c r="C290" s="409" t="s">
        <v>8685</v>
      </c>
      <c r="D290" s="409" t="s">
        <v>8686</v>
      </c>
      <c r="E290" s="409" t="s">
        <v>8687</v>
      </c>
      <c r="F290" s="409" t="s">
        <v>8688</v>
      </c>
      <c r="G290" s="409" t="s">
        <v>8689</v>
      </c>
      <c r="H290" s="409" t="s">
        <v>8690</v>
      </c>
      <c r="I290" s="411" t="s">
        <v>8691</v>
      </c>
      <c r="J290" s="276" t="s">
        <v>8692</v>
      </c>
      <c r="K290" s="411" t="s">
        <v>8693</v>
      </c>
      <c r="L290" s="409"/>
      <c r="M290" s="409"/>
      <c r="N290" s="409"/>
      <c r="O290" s="409"/>
      <c r="P290" s="409"/>
      <c r="Q290" s="409"/>
      <c r="R290" s="409" t="s">
        <v>631</v>
      </c>
      <c r="S290" s="409" t="s">
        <v>490</v>
      </c>
      <c r="T290" s="409"/>
      <c r="U290" s="409"/>
      <c r="V290" s="409"/>
      <c r="W290" s="409"/>
      <c r="X290" s="409"/>
      <c r="Y290" s="409"/>
      <c r="Z290" s="409"/>
      <c r="AA290" s="409" t="s">
        <v>487</v>
      </c>
      <c r="AB290" s="411" t="s">
        <v>8694</v>
      </c>
      <c r="AC290" s="409" t="s">
        <v>487</v>
      </c>
      <c r="AD290" s="409" t="s">
        <v>8695</v>
      </c>
    </row>
    <row r="291" spans="1:31" s="150" customFormat="1" ht="27.75" customHeight="1">
      <c r="A291" s="409" t="s">
        <v>5977</v>
      </c>
      <c r="B291" s="410" t="s">
        <v>8009</v>
      </c>
      <c r="C291" s="409" t="s">
        <v>8696</v>
      </c>
      <c r="D291" s="409" t="s">
        <v>8697</v>
      </c>
      <c r="E291" s="409">
        <v>1540004</v>
      </c>
      <c r="F291" s="409" t="s">
        <v>8698</v>
      </c>
      <c r="G291" s="409" t="s">
        <v>8699</v>
      </c>
      <c r="H291" s="409" t="s">
        <v>8700</v>
      </c>
      <c r="I291" s="411" t="s">
        <v>8701</v>
      </c>
      <c r="J291" s="420" t="s">
        <v>8702</v>
      </c>
      <c r="K291" s="411" t="s">
        <v>8703</v>
      </c>
      <c r="L291" s="409"/>
      <c r="M291" s="409" t="s">
        <v>8704</v>
      </c>
      <c r="N291" s="409"/>
      <c r="O291" s="409"/>
      <c r="P291" s="409"/>
      <c r="Q291" s="409"/>
      <c r="R291" s="409" t="s">
        <v>631</v>
      </c>
      <c r="S291" s="409" t="s">
        <v>852</v>
      </c>
      <c r="T291" s="409"/>
      <c r="U291" s="409"/>
      <c r="V291" s="409"/>
      <c r="W291" s="409"/>
      <c r="X291" s="409"/>
      <c r="Y291" s="409"/>
      <c r="Z291" s="409"/>
      <c r="AA291" s="409"/>
      <c r="AB291" s="411"/>
      <c r="AC291" s="409"/>
      <c r="AD291" s="409"/>
    </row>
    <row r="292" spans="1:31" s="150" customFormat="1" ht="27.75" customHeight="1">
      <c r="A292" s="409" t="s">
        <v>5977</v>
      </c>
      <c r="B292" s="410" t="s">
        <v>8009</v>
      </c>
      <c r="C292" s="409" t="s">
        <v>8705</v>
      </c>
      <c r="D292" s="409" t="s">
        <v>8706</v>
      </c>
      <c r="E292" s="409" t="s">
        <v>8707</v>
      </c>
      <c r="F292" s="409" t="s">
        <v>8708</v>
      </c>
      <c r="G292" s="409" t="s">
        <v>8709</v>
      </c>
      <c r="H292" s="409" t="s">
        <v>8710</v>
      </c>
      <c r="I292" s="422" t="s">
        <v>8711</v>
      </c>
      <c r="J292" s="420" t="s">
        <v>8712</v>
      </c>
      <c r="K292" s="411" t="s">
        <v>2860</v>
      </c>
      <c r="L292" s="409" t="s">
        <v>8713</v>
      </c>
      <c r="M292" s="409" t="s">
        <v>8714</v>
      </c>
      <c r="N292" s="409"/>
      <c r="O292" s="409"/>
      <c r="P292" s="409"/>
      <c r="Q292" s="409"/>
      <c r="R292" s="409" t="s">
        <v>631</v>
      </c>
      <c r="S292" s="409" t="s">
        <v>852</v>
      </c>
      <c r="T292" s="409"/>
      <c r="U292" s="409" t="s">
        <v>487</v>
      </c>
      <c r="V292" s="409"/>
      <c r="W292" s="409" t="s">
        <v>487</v>
      </c>
      <c r="X292" s="409" t="s">
        <v>8715</v>
      </c>
      <c r="Y292" s="409" t="s">
        <v>487</v>
      </c>
      <c r="Z292" s="409" t="s">
        <v>8715</v>
      </c>
      <c r="AA292" s="409"/>
      <c r="AB292" s="411"/>
      <c r="AC292" s="409"/>
      <c r="AD292" s="409"/>
    </row>
    <row r="293" spans="1:31" s="150" customFormat="1" ht="27.75" customHeight="1">
      <c r="A293" s="409" t="s">
        <v>5977</v>
      </c>
      <c r="B293" s="410" t="s">
        <v>8009</v>
      </c>
      <c r="C293" s="409" t="s">
        <v>8716</v>
      </c>
      <c r="D293" s="409" t="s">
        <v>8717</v>
      </c>
      <c r="E293" s="409" t="s">
        <v>8433</v>
      </c>
      <c r="F293" s="409" t="s">
        <v>8718</v>
      </c>
      <c r="G293" s="409" t="s">
        <v>8719</v>
      </c>
      <c r="H293" s="409" t="s">
        <v>8720</v>
      </c>
      <c r="I293" s="422" t="s">
        <v>8721</v>
      </c>
      <c r="J293" s="420" t="s">
        <v>8722</v>
      </c>
      <c r="K293" s="411" t="s">
        <v>8723</v>
      </c>
      <c r="L293" s="409" t="s">
        <v>8724</v>
      </c>
      <c r="M293" s="409" t="s">
        <v>8725</v>
      </c>
      <c r="N293" s="409"/>
      <c r="O293" s="409"/>
      <c r="P293" s="409"/>
      <c r="Q293" s="409"/>
      <c r="R293" s="409" t="s">
        <v>631</v>
      </c>
      <c r="S293" s="409" t="s">
        <v>3149</v>
      </c>
      <c r="T293" s="409"/>
      <c r="U293" s="409"/>
      <c r="V293" s="409"/>
      <c r="W293" s="409"/>
      <c r="X293" s="409"/>
      <c r="Y293" s="409"/>
      <c r="Z293" s="409"/>
      <c r="AA293" s="409" t="s">
        <v>487</v>
      </c>
      <c r="AB293" s="411" t="s">
        <v>1013</v>
      </c>
      <c r="AC293" s="409"/>
      <c r="AD293" s="409"/>
      <c r="AE293" s="150" t="s">
        <v>8726</v>
      </c>
    </row>
    <row r="294" spans="1:31" s="150" customFormat="1" ht="27.75" customHeight="1">
      <c r="A294" s="409" t="s">
        <v>5977</v>
      </c>
      <c r="B294" s="410" t="s">
        <v>8009</v>
      </c>
      <c r="C294" s="409" t="s">
        <v>8727</v>
      </c>
      <c r="D294" s="409" t="s">
        <v>8728</v>
      </c>
      <c r="E294" s="409" t="s">
        <v>8729</v>
      </c>
      <c r="F294" s="409" t="s">
        <v>8730</v>
      </c>
      <c r="G294" s="409" t="s">
        <v>8731</v>
      </c>
      <c r="H294" s="409" t="s">
        <v>8732</v>
      </c>
      <c r="I294" s="422" t="s">
        <v>8733</v>
      </c>
      <c r="J294" s="420" t="s">
        <v>8734</v>
      </c>
      <c r="K294" s="411" t="s">
        <v>8735</v>
      </c>
      <c r="L294" s="409" t="s">
        <v>8736</v>
      </c>
      <c r="M294" s="409" t="s">
        <v>8737</v>
      </c>
      <c r="N294" s="409"/>
      <c r="O294" s="409"/>
      <c r="P294" s="409"/>
      <c r="Q294" s="409"/>
      <c r="R294" s="409" t="s">
        <v>631</v>
      </c>
      <c r="S294" s="409" t="s">
        <v>852</v>
      </c>
      <c r="T294" s="409"/>
      <c r="U294" s="409"/>
      <c r="V294" s="409"/>
      <c r="W294" s="409"/>
      <c r="X294" s="409"/>
      <c r="Y294" s="409" t="s">
        <v>487</v>
      </c>
      <c r="Z294" s="409" t="s">
        <v>8738</v>
      </c>
      <c r="AA294" s="409"/>
      <c r="AB294" s="411"/>
      <c r="AC294" s="409"/>
      <c r="AD294" s="409"/>
    </row>
    <row r="295" spans="1:31" s="150" customFormat="1" ht="27.75" customHeight="1">
      <c r="A295" s="409" t="s">
        <v>5977</v>
      </c>
      <c r="B295" s="410" t="s">
        <v>8009</v>
      </c>
      <c r="C295" s="409" t="s">
        <v>8739</v>
      </c>
      <c r="D295" s="409" t="s">
        <v>8740</v>
      </c>
      <c r="E295" s="409" t="s">
        <v>8310</v>
      </c>
      <c r="F295" s="409" t="s">
        <v>8741</v>
      </c>
      <c r="G295" s="409" t="s">
        <v>8742</v>
      </c>
      <c r="H295" s="409" t="s">
        <v>8743</v>
      </c>
      <c r="I295" s="422" t="s">
        <v>8744</v>
      </c>
      <c r="J295" s="420" t="s">
        <v>8745</v>
      </c>
      <c r="K295" s="411" t="s">
        <v>8746</v>
      </c>
      <c r="L295" s="409" t="s">
        <v>6521</v>
      </c>
      <c r="M295" s="409" t="s">
        <v>8747</v>
      </c>
      <c r="N295" s="409"/>
      <c r="O295" s="409"/>
      <c r="P295" s="409"/>
      <c r="Q295" s="409"/>
      <c r="R295" s="409" t="s">
        <v>631</v>
      </c>
      <c r="S295" s="409" t="s">
        <v>852</v>
      </c>
      <c r="T295" s="409"/>
      <c r="U295" s="409"/>
      <c r="V295" s="409"/>
      <c r="W295" s="409"/>
      <c r="X295" s="409"/>
      <c r="Y295" s="409"/>
      <c r="Z295" s="409"/>
      <c r="AA295" s="409" t="s">
        <v>487</v>
      </c>
      <c r="AB295" s="411" t="s">
        <v>8748</v>
      </c>
      <c r="AC295" s="409"/>
      <c r="AD295" s="409"/>
    </row>
    <row r="296" spans="1:31" s="150" customFormat="1" ht="27.75" customHeight="1">
      <c r="A296" s="409" t="s">
        <v>5977</v>
      </c>
      <c r="B296" s="410" t="s">
        <v>8009</v>
      </c>
      <c r="C296" s="409" t="s">
        <v>8749</v>
      </c>
      <c r="D296" s="409" t="s">
        <v>8750</v>
      </c>
      <c r="E296" s="409" t="s">
        <v>8751</v>
      </c>
      <c r="F296" s="409" t="s">
        <v>8752</v>
      </c>
      <c r="G296" s="409" t="s">
        <v>8753</v>
      </c>
      <c r="H296" s="409" t="s">
        <v>8754</v>
      </c>
      <c r="I296" s="422" t="s">
        <v>8755</v>
      </c>
      <c r="J296" s="420" t="s">
        <v>8756</v>
      </c>
      <c r="K296" s="411" t="s">
        <v>8757</v>
      </c>
      <c r="L296" s="409"/>
      <c r="M296" s="409"/>
      <c r="N296" s="409"/>
      <c r="O296" s="409"/>
      <c r="P296" s="409"/>
      <c r="Q296" s="409"/>
      <c r="R296" s="409" t="s">
        <v>631</v>
      </c>
      <c r="S296" s="409" t="s">
        <v>852</v>
      </c>
      <c r="T296" s="409"/>
      <c r="U296" s="409" t="s">
        <v>487</v>
      </c>
      <c r="V296" s="409" t="s">
        <v>8758</v>
      </c>
      <c r="W296" s="409"/>
      <c r="X296" s="409"/>
      <c r="Y296" s="409" t="s">
        <v>487</v>
      </c>
      <c r="Z296" s="409" t="s">
        <v>8758</v>
      </c>
      <c r="AA296" s="409"/>
      <c r="AB296" s="411"/>
      <c r="AC296" s="409"/>
      <c r="AD296" s="409"/>
    </row>
    <row r="297" spans="1:31" s="150" customFormat="1" ht="27.75" customHeight="1">
      <c r="A297" s="409" t="s">
        <v>5977</v>
      </c>
      <c r="B297" s="410" t="s">
        <v>8009</v>
      </c>
      <c r="C297" s="409" t="s">
        <v>8759</v>
      </c>
      <c r="D297" s="409" t="s">
        <v>8760</v>
      </c>
      <c r="E297" s="409">
        <v>1580083</v>
      </c>
      <c r="F297" s="409" t="s">
        <v>8761</v>
      </c>
      <c r="G297" s="411" t="s">
        <v>8762</v>
      </c>
      <c r="H297" s="409" t="s">
        <v>8763</v>
      </c>
      <c r="I297" s="422" t="s">
        <v>8764</v>
      </c>
      <c r="J297" s="420" t="s">
        <v>8765</v>
      </c>
      <c r="K297" s="411" t="s">
        <v>8766</v>
      </c>
      <c r="L297" s="409"/>
      <c r="M297" s="409"/>
      <c r="N297" s="409"/>
      <c r="O297" s="409"/>
      <c r="P297" s="409"/>
      <c r="Q297" s="409"/>
      <c r="R297" s="409" t="s">
        <v>631</v>
      </c>
      <c r="S297" s="409" t="s">
        <v>3149</v>
      </c>
      <c r="T297" s="409"/>
      <c r="U297" s="409"/>
      <c r="V297" s="409"/>
      <c r="W297" s="409"/>
      <c r="X297" s="409"/>
      <c r="Y297" s="409" t="s">
        <v>487</v>
      </c>
      <c r="Z297" s="409" t="s">
        <v>8767</v>
      </c>
      <c r="AA297" s="409"/>
      <c r="AB297" s="411"/>
      <c r="AC297" s="409"/>
      <c r="AD297" s="409"/>
    </row>
    <row r="298" spans="1:31" s="150" customFormat="1" ht="114">
      <c r="A298" s="409" t="s">
        <v>5977</v>
      </c>
      <c r="B298" s="410" t="s">
        <v>201</v>
      </c>
      <c r="C298" s="409" t="s">
        <v>8768</v>
      </c>
      <c r="D298" s="409" t="s">
        <v>8769</v>
      </c>
      <c r="E298" s="409" t="s">
        <v>8770</v>
      </c>
      <c r="F298" s="409" t="s">
        <v>8771</v>
      </c>
      <c r="G298" s="409" t="s">
        <v>8772</v>
      </c>
      <c r="H298" s="409" t="s">
        <v>8773</v>
      </c>
      <c r="I298" s="409" t="s">
        <v>8774</v>
      </c>
      <c r="J298" s="220" t="s">
        <v>8775</v>
      </c>
      <c r="K298" s="411" t="s">
        <v>8776</v>
      </c>
      <c r="L298" s="411" t="s">
        <v>8777</v>
      </c>
      <c r="M298" s="411" t="s">
        <v>8778</v>
      </c>
      <c r="N298" s="409" t="s">
        <v>7727</v>
      </c>
      <c r="O298" s="409"/>
      <c r="P298" s="409"/>
      <c r="Q298" s="409"/>
      <c r="R298" s="409" t="s">
        <v>489</v>
      </c>
      <c r="S298" s="409" t="s">
        <v>490</v>
      </c>
      <c r="T298" s="409" t="s">
        <v>491</v>
      </c>
      <c r="U298" s="409" t="s">
        <v>487</v>
      </c>
      <c r="V298" s="411" t="s">
        <v>8779</v>
      </c>
      <c r="W298" s="409"/>
      <c r="X298" s="409"/>
      <c r="Y298" s="409" t="s">
        <v>487</v>
      </c>
      <c r="Z298" s="411" t="s">
        <v>8780</v>
      </c>
      <c r="AA298" s="409" t="s">
        <v>487</v>
      </c>
      <c r="AB298" s="224"/>
      <c r="AC298" s="411" t="s">
        <v>487</v>
      </c>
      <c r="AD298" s="411" t="s">
        <v>8781</v>
      </c>
    </row>
    <row r="299" spans="1:31" s="149" customFormat="1" ht="17.25" customHeight="1">
      <c r="A299" s="409" t="s">
        <v>5977</v>
      </c>
      <c r="B299" s="410" t="s">
        <v>8782</v>
      </c>
      <c r="C299" s="409" t="s">
        <v>8783</v>
      </c>
      <c r="D299" s="409" t="s">
        <v>8784</v>
      </c>
      <c r="E299" s="409" t="s">
        <v>8785</v>
      </c>
      <c r="F299" s="409" t="s">
        <v>8786</v>
      </c>
      <c r="G299" s="409" t="s">
        <v>8787</v>
      </c>
      <c r="H299" s="409" t="s">
        <v>8788</v>
      </c>
      <c r="I299" s="409" t="s">
        <v>8789</v>
      </c>
      <c r="J299" s="409"/>
      <c r="K299" s="411" t="s">
        <v>6626</v>
      </c>
      <c r="L299" s="409" t="s">
        <v>802</v>
      </c>
      <c r="M299" s="409"/>
      <c r="N299" s="409"/>
      <c r="O299" s="409"/>
      <c r="P299" s="409"/>
      <c r="Q299" s="409"/>
      <c r="R299" s="409"/>
      <c r="S299" s="409" t="s">
        <v>6020</v>
      </c>
      <c r="T299" s="409"/>
      <c r="U299" s="409"/>
      <c r="V299" s="409"/>
      <c r="W299" s="409"/>
      <c r="X299" s="409"/>
      <c r="Y299" s="409"/>
      <c r="Z299" s="409"/>
      <c r="AA299" s="409"/>
      <c r="AB299" s="409"/>
      <c r="AC299" s="409"/>
      <c r="AD299" s="409"/>
    </row>
    <row r="300" spans="1:31" s="149" customFormat="1" ht="17.25" customHeight="1">
      <c r="A300" s="409" t="s">
        <v>5977</v>
      </c>
      <c r="B300" s="410" t="s">
        <v>8782</v>
      </c>
      <c r="C300" s="409" t="s">
        <v>8790</v>
      </c>
      <c r="D300" s="409" t="s">
        <v>8791</v>
      </c>
      <c r="E300" s="409" t="s">
        <v>8792</v>
      </c>
      <c r="F300" s="409" t="s">
        <v>8793</v>
      </c>
      <c r="G300" s="409" t="s">
        <v>8794</v>
      </c>
      <c r="H300" s="409" t="s">
        <v>8795</v>
      </c>
      <c r="I300" s="409" t="s">
        <v>8796</v>
      </c>
      <c r="J300" s="409" t="s">
        <v>8797</v>
      </c>
      <c r="K300" s="411" t="s">
        <v>2860</v>
      </c>
      <c r="L300" s="409" t="s">
        <v>802</v>
      </c>
      <c r="M300" s="409"/>
      <c r="N300" s="409"/>
      <c r="O300" s="409"/>
      <c r="P300" s="409"/>
      <c r="Q300" s="409"/>
      <c r="R300" s="409"/>
      <c r="S300" s="409" t="s">
        <v>6020</v>
      </c>
      <c r="T300" s="409"/>
      <c r="U300" s="409"/>
      <c r="V300" s="409"/>
      <c r="W300" s="409"/>
      <c r="X300" s="409"/>
      <c r="Y300" s="409"/>
      <c r="Z300" s="409"/>
      <c r="AA300" s="409"/>
      <c r="AB300" s="409"/>
      <c r="AC300" s="409"/>
      <c r="AD300" s="409"/>
    </row>
    <row r="301" spans="1:31" s="149" customFormat="1" ht="17.25" customHeight="1">
      <c r="A301" s="409" t="s">
        <v>5977</v>
      </c>
      <c r="B301" s="410" t="s">
        <v>8782</v>
      </c>
      <c r="C301" s="409" t="s">
        <v>8798</v>
      </c>
      <c r="D301" s="409" t="s">
        <v>8799</v>
      </c>
      <c r="E301" s="409" t="s">
        <v>8800</v>
      </c>
      <c r="F301" s="409" t="s">
        <v>8801</v>
      </c>
      <c r="G301" s="409" t="s">
        <v>8802</v>
      </c>
      <c r="H301" s="409" t="s">
        <v>8803</v>
      </c>
      <c r="I301" s="409" t="s">
        <v>8804</v>
      </c>
      <c r="J301" s="409" t="s">
        <v>8805</v>
      </c>
      <c r="K301" s="411" t="s">
        <v>8806</v>
      </c>
      <c r="L301" s="409" t="s">
        <v>802</v>
      </c>
      <c r="M301" s="409"/>
      <c r="N301" s="409"/>
      <c r="O301" s="409"/>
      <c r="P301" s="409"/>
      <c r="Q301" s="409"/>
      <c r="R301" s="409" t="s">
        <v>621</v>
      </c>
      <c r="S301" s="409" t="s">
        <v>5986</v>
      </c>
      <c r="T301" s="409"/>
      <c r="U301" s="409"/>
      <c r="V301" s="409"/>
      <c r="W301" s="409"/>
      <c r="X301" s="409"/>
      <c r="Y301" s="409"/>
      <c r="Z301" s="409"/>
      <c r="AA301" s="409"/>
      <c r="AB301" s="409"/>
      <c r="AC301" s="409"/>
      <c r="AD301" s="409"/>
    </row>
    <row r="302" spans="1:31" s="149" customFormat="1" ht="17.25" customHeight="1">
      <c r="A302" s="409" t="s">
        <v>5977</v>
      </c>
      <c r="B302" s="410" t="s">
        <v>8782</v>
      </c>
      <c r="C302" s="409" t="s">
        <v>8807</v>
      </c>
      <c r="D302" s="409" t="s">
        <v>8808</v>
      </c>
      <c r="E302" s="409" t="s">
        <v>8770</v>
      </c>
      <c r="F302" s="409" t="s">
        <v>8809</v>
      </c>
      <c r="G302" s="409" t="s">
        <v>8810</v>
      </c>
      <c r="H302" s="409" t="s">
        <v>8811</v>
      </c>
      <c r="I302" s="409" t="s">
        <v>8812</v>
      </c>
      <c r="J302" s="409" t="s">
        <v>8813</v>
      </c>
      <c r="K302" s="411" t="s">
        <v>6510</v>
      </c>
      <c r="L302" s="409"/>
      <c r="M302" s="409"/>
      <c r="N302" s="409"/>
      <c r="O302" s="409"/>
      <c r="P302" s="409"/>
      <c r="Q302" s="409"/>
      <c r="R302" s="409"/>
      <c r="S302" s="409" t="s">
        <v>6045</v>
      </c>
      <c r="T302" s="409"/>
      <c r="U302" s="409"/>
      <c r="V302" s="409"/>
      <c r="W302" s="409"/>
      <c r="X302" s="409"/>
      <c r="Y302" s="409"/>
      <c r="Z302" s="409"/>
      <c r="AA302" s="409"/>
      <c r="AB302" s="409"/>
      <c r="AC302" s="409"/>
      <c r="AD302" s="409"/>
    </row>
    <row r="303" spans="1:31" s="149" customFormat="1" ht="17.25" customHeight="1">
      <c r="A303" s="409" t="s">
        <v>5977</v>
      </c>
      <c r="B303" s="410" t="s">
        <v>8782</v>
      </c>
      <c r="C303" s="409" t="s">
        <v>8814</v>
      </c>
      <c r="D303" s="409" t="s">
        <v>8815</v>
      </c>
      <c r="E303" s="409" t="s">
        <v>8816</v>
      </c>
      <c r="F303" s="409" t="s">
        <v>8817</v>
      </c>
      <c r="G303" s="409" t="s">
        <v>8818</v>
      </c>
      <c r="H303" s="409" t="s">
        <v>8819</v>
      </c>
      <c r="I303" s="409" t="s">
        <v>8820</v>
      </c>
      <c r="J303" s="409" t="s">
        <v>8821</v>
      </c>
      <c r="K303" s="411" t="s">
        <v>8822</v>
      </c>
      <c r="L303" s="409"/>
      <c r="M303" s="409"/>
      <c r="N303" s="409"/>
      <c r="O303" s="409"/>
      <c r="P303" s="409"/>
      <c r="Q303" s="409"/>
      <c r="R303" s="409" t="s">
        <v>621</v>
      </c>
      <c r="S303" s="409" t="s">
        <v>387</v>
      </c>
      <c r="T303" s="409"/>
      <c r="U303" s="409"/>
      <c r="V303" s="409"/>
      <c r="W303" s="409"/>
      <c r="X303" s="409"/>
      <c r="Y303" s="409" t="s">
        <v>487</v>
      </c>
      <c r="Z303" s="409" t="s">
        <v>8823</v>
      </c>
      <c r="AA303" s="409"/>
      <c r="AB303" s="409"/>
      <c r="AC303" s="409" t="s">
        <v>487</v>
      </c>
      <c r="AD303" s="409" t="s">
        <v>8824</v>
      </c>
    </row>
    <row r="304" spans="1:31" s="149" customFormat="1" ht="17.25" customHeight="1">
      <c r="A304" s="409" t="s">
        <v>5977</v>
      </c>
      <c r="B304" s="410" t="s">
        <v>8782</v>
      </c>
      <c r="C304" s="409" t="s">
        <v>8825</v>
      </c>
      <c r="D304" s="409" t="s">
        <v>8826</v>
      </c>
      <c r="E304" s="409" t="s">
        <v>8827</v>
      </c>
      <c r="F304" s="411" t="s">
        <v>8828</v>
      </c>
      <c r="G304" s="409" t="s">
        <v>8829</v>
      </c>
      <c r="H304" s="409" t="s">
        <v>8830</v>
      </c>
      <c r="I304" s="423" t="s">
        <v>8831</v>
      </c>
      <c r="J304" s="423" t="s">
        <v>8832</v>
      </c>
      <c r="K304" s="411" t="s">
        <v>8833</v>
      </c>
      <c r="L304" s="409" t="s">
        <v>802</v>
      </c>
      <c r="M304" s="409"/>
      <c r="N304" s="409"/>
      <c r="O304" s="409"/>
      <c r="P304" s="409"/>
      <c r="Q304" s="409"/>
      <c r="R304" s="409"/>
      <c r="S304" s="409" t="s">
        <v>6020</v>
      </c>
      <c r="T304" s="409"/>
      <c r="U304" s="409"/>
      <c r="V304" s="409"/>
      <c r="W304" s="409"/>
      <c r="X304" s="409"/>
      <c r="Y304" s="409"/>
      <c r="Z304" s="409"/>
      <c r="AA304" s="409"/>
      <c r="AB304" s="409"/>
      <c r="AC304" s="409"/>
      <c r="AD304" s="409"/>
    </row>
    <row r="305" spans="1:30" s="149" customFormat="1" ht="17.25" customHeight="1">
      <c r="A305" s="409" t="s">
        <v>5977</v>
      </c>
      <c r="B305" s="410" t="s">
        <v>8782</v>
      </c>
      <c r="C305" s="409" t="s">
        <v>8834</v>
      </c>
      <c r="D305" s="409" t="s">
        <v>8835</v>
      </c>
      <c r="E305" s="409" t="s">
        <v>8800</v>
      </c>
      <c r="F305" s="409" t="s">
        <v>8836</v>
      </c>
      <c r="G305" s="409" t="s">
        <v>8837</v>
      </c>
      <c r="H305" s="409" t="s">
        <v>8838</v>
      </c>
      <c r="I305" s="409" t="s">
        <v>8839</v>
      </c>
      <c r="J305" s="409" t="s">
        <v>8840</v>
      </c>
      <c r="K305" s="411" t="s">
        <v>6510</v>
      </c>
      <c r="L305" s="409"/>
      <c r="M305" s="409"/>
      <c r="N305" s="409"/>
      <c r="O305" s="409"/>
      <c r="P305" s="409"/>
      <c r="Q305" s="409"/>
      <c r="R305" s="409"/>
      <c r="S305" s="409" t="s">
        <v>6045</v>
      </c>
      <c r="T305" s="409"/>
      <c r="U305" s="409"/>
      <c r="V305" s="409"/>
      <c r="W305" s="409"/>
      <c r="X305" s="409"/>
      <c r="Y305" s="409"/>
      <c r="Z305" s="409"/>
      <c r="AA305" s="409"/>
      <c r="AB305" s="409"/>
      <c r="AC305" s="409"/>
      <c r="AD305" s="409"/>
    </row>
    <row r="306" spans="1:30" s="149" customFormat="1" ht="17.25" customHeight="1">
      <c r="A306" s="409" t="s">
        <v>5977</v>
      </c>
      <c r="B306" s="410" t="s">
        <v>8782</v>
      </c>
      <c r="C306" s="409" t="s">
        <v>8841</v>
      </c>
      <c r="D306" s="409" t="s">
        <v>8842</v>
      </c>
      <c r="E306" s="409" t="s">
        <v>8843</v>
      </c>
      <c r="F306" s="409" t="s">
        <v>8844</v>
      </c>
      <c r="G306" s="409" t="s">
        <v>8845</v>
      </c>
      <c r="H306" s="409" t="s">
        <v>8846</v>
      </c>
      <c r="I306" s="409" t="s">
        <v>2996</v>
      </c>
      <c r="J306" s="409" t="s">
        <v>8847</v>
      </c>
      <c r="K306" s="411" t="s">
        <v>8848</v>
      </c>
      <c r="L306" s="409" t="s">
        <v>802</v>
      </c>
      <c r="M306" s="409"/>
      <c r="N306" s="409" t="s">
        <v>487</v>
      </c>
      <c r="O306" s="409"/>
      <c r="P306" s="409"/>
      <c r="Q306" s="409"/>
      <c r="R306" s="409"/>
      <c r="S306" s="409" t="s">
        <v>7690</v>
      </c>
      <c r="T306" s="409"/>
      <c r="U306" s="409"/>
      <c r="V306" s="409"/>
      <c r="W306" s="409"/>
      <c r="X306" s="409"/>
      <c r="Y306" s="409"/>
      <c r="Z306" s="409"/>
      <c r="AA306" s="409" t="s">
        <v>487</v>
      </c>
      <c r="AB306" s="411" t="s">
        <v>8849</v>
      </c>
      <c r="AC306" s="409" t="s">
        <v>487</v>
      </c>
      <c r="AD306" s="409"/>
    </row>
    <row r="307" spans="1:30" s="149" customFormat="1" ht="17.25" customHeight="1">
      <c r="A307" s="409" t="s">
        <v>5977</v>
      </c>
      <c r="B307" s="410" t="s">
        <v>8782</v>
      </c>
      <c r="C307" s="409" t="s">
        <v>8850</v>
      </c>
      <c r="D307" s="409" t="s">
        <v>8851</v>
      </c>
      <c r="E307" s="409" t="s">
        <v>8852</v>
      </c>
      <c r="F307" s="409" t="s">
        <v>8853</v>
      </c>
      <c r="G307" s="409" t="s">
        <v>8854</v>
      </c>
      <c r="H307" s="409" t="s">
        <v>8855</v>
      </c>
      <c r="I307" s="409" t="s">
        <v>8856</v>
      </c>
      <c r="J307" s="409" t="s">
        <v>8857</v>
      </c>
      <c r="K307" s="411" t="s">
        <v>6480</v>
      </c>
      <c r="L307" s="409"/>
      <c r="M307" s="409"/>
      <c r="N307" s="409"/>
      <c r="O307" s="409"/>
      <c r="P307" s="409"/>
      <c r="Q307" s="409"/>
      <c r="R307" s="409"/>
      <c r="S307" s="409" t="s">
        <v>6045</v>
      </c>
      <c r="T307" s="409"/>
      <c r="U307" s="409"/>
      <c r="V307" s="409"/>
      <c r="W307" s="409"/>
      <c r="X307" s="409"/>
      <c r="Y307" s="409"/>
      <c r="Z307" s="409"/>
      <c r="AA307" s="409"/>
      <c r="AB307" s="409"/>
      <c r="AC307" s="409"/>
      <c r="AD307" s="409"/>
    </row>
    <row r="308" spans="1:30" s="149" customFormat="1" ht="17.25" customHeight="1">
      <c r="A308" s="409" t="s">
        <v>5977</v>
      </c>
      <c r="B308" s="410" t="s">
        <v>8782</v>
      </c>
      <c r="C308" s="409" t="s">
        <v>8858</v>
      </c>
      <c r="D308" s="409" t="s">
        <v>8859</v>
      </c>
      <c r="E308" s="409" t="s">
        <v>8860</v>
      </c>
      <c r="F308" s="409" t="s">
        <v>8861</v>
      </c>
      <c r="G308" s="409" t="s">
        <v>8862</v>
      </c>
      <c r="H308" s="409" t="s">
        <v>8863</v>
      </c>
      <c r="I308" s="409" t="s">
        <v>8864</v>
      </c>
      <c r="J308" s="409" t="s">
        <v>8865</v>
      </c>
      <c r="K308" s="411" t="s">
        <v>8866</v>
      </c>
      <c r="L308" s="409" t="s">
        <v>533</v>
      </c>
      <c r="M308" s="409"/>
      <c r="N308" s="409"/>
      <c r="O308" s="409"/>
      <c r="P308" s="409"/>
      <c r="Q308" s="409"/>
      <c r="R308" s="409"/>
      <c r="S308" s="409" t="s">
        <v>6045</v>
      </c>
      <c r="T308" s="409"/>
      <c r="U308" s="409"/>
      <c r="V308" s="409"/>
      <c r="W308" s="409"/>
      <c r="X308" s="409"/>
      <c r="Y308" s="409"/>
      <c r="Z308" s="409"/>
      <c r="AA308" s="409"/>
      <c r="AB308" s="409"/>
      <c r="AC308" s="409"/>
      <c r="AD308" s="409"/>
    </row>
    <row r="309" spans="1:30" s="149" customFormat="1" ht="17.25" customHeight="1">
      <c r="A309" s="409" t="s">
        <v>5977</v>
      </c>
      <c r="B309" s="410" t="s">
        <v>8782</v>
      </c>
      <c r="C309" s="409" t="s">
        <v>8867</v>
      </c>
      <c r="D309" s="409" t="s">
        <v>8868</v>
      </c>
      <c r="E309" s="409" t="s">
        <v>8869</v>
      </c>
      <c r="F309" s="409" t="s">
        <v>8870</v>
      </c>
      <c r="G309" s="409" t="s">
        <v>8871</v>
      </c>
      <c r="H309" s="409" t="s">
        <v>8872</v>
      </c>
      <c r="I309" s="409" t="s">
        <v>8873</v>
      </c>
      <c r="J309" s="409" t="s">
        <v>8874</v>
      </c>
      <c r="K309" s="411" t="s">
        <v>2405</v>
      </c>
      <c r="L309" s="409"/>
      <c r="M309" s="409"/>
      <c r="N309" s="409"/>
      <c r="O309" s="409"/>
      <c r="P309" s="409"/>
      <c r="Q309" s="409"/>
      <c r="R309" s="409"/>
      <c r="S309" s="409" t="s">
        <v>6045</v>
      </c>
      <c r="T309" s="409"/>
      <c r="U309" s="409"/>
      <c r="V309" s="409"/>
      <c r="W309" s="409"/>
      <c r="X309" s="409"/>
      <c r="Y309" s="409"/>
      <c r="Z309" s="409"/>
      <c r="AA309" s="409"/>
      <c r="AB309" s="409"/>
      <c r="AC309" s="409"/>
      <c r="AD309" s="409"/>
    </row>
    <row r="310" spans="1:30" s="149" customFormat="1" ht="17.25" customHeight="1">
      <c r="A310" s="409" t="s">
        <v>5977</v>
      </c>
      <c r="B310" s="410" t="s">
        <v>8782</v>
      </c>
      <c r="C310" s="409" t="s">
        <v>8875</v>
      </c>
      <c r="D310" s="409" t="s">
        <v>8876</v>
      </c>
      <c r="E310" s="409" t="s">
        <v>8860</v>
      </c>
      <c r="F310" s="409" t="s">
        <v>8877</v>
      </c>
      <c r="G310" s="409" t="s">
        <v>8878</v>
      </c>
      <c r="H310" s="409" t="s">
        <v>8879</v>
      </c>
      <c r="I310" s="409" t="s">
        <v>2838</v>
      </c>
      <c r="J310" s="409" t="s">
        <v>8880</v>
      </c>
      <c r="K310" s="411" t="s">
        <v>8881</v>
      </c>
      <c r="L310" s="409" t="s">
        <v>6646</v>
      </c>
      <c r="M310" s="409"/>
      <c r="N310" s="409"/>
      <c r="O310" s="409"/>
      <c r="P310" s="409"/>
      <c r="Q310" s="409"/>
      <c r="R310" s="409" t="s">
        <v>621</v>
      </c>
      <c r="S310" s="409" t="s">
        <v>852</v>
      </c>
      <c r="T310" s="409"/>
      <c r="U310" s="409" t="s">
        <v>488</v>
      </c>
      <c r="V310" s="409" t="s">
        <v>8882</v>
      </c>
      <c r="W310" s="409" t="s">
        <v>487</v>
      </c>
      <c r="X310" s="409"/>
      <c r="Y310" s="409"/>
      <c r="Z310" s="409"/>
      <c r="AA310" s="409" t="s">
        <v>395</v>
      </c>
      <c r="AB310" s="409" t="s">
        <v>8883</v>
      </c>
      <c r="AC310" s="409" t="s">
        <v>487</v>
      </c>
      <c r="AD310" s="409"/>
    </row>
    <row r="311" spans="1:30" s="149" customFormat="1" ht="17.25" customHeight="1">
      <c r="A311" s="409" t="s">
        <v>5977</v>
      </c>
      <c r="B311" s="410" t="s">
        <v>8782</v>
      </c>
      <c r="C311" s="409" t="s">
        <v>8884</v>
      </c>
      <c r="D311" s="409" t="s">
        <v>8885</v>
      </c>
      <c r="E311" s="409" t="s">
        <v>8886</v>
      </c>
      <c r="F311" s="409" t="s">
        <v>8887</v>
      </c>
      <c r="G311" s="409" t="s">
        <v>8888</v>
      </c>
      <c r="H311" s="409" t="s">
        <v>8889</v>
      </c>
      <c r="I311" s="409" t="s">
        <v>8890</v>
      </c>
      <c r="J311" s="409" t="s">
        <v>8891</v>
      </c>
      <c r="K311" s="411" t="s">
        <v>2860</v>
      </c>
      <c r="L311" s="409" t="s">
        <v>8892</v>
      </c>
      <c r="M311" s="409"/>
      <c r="N311" s="409"/>
      <c r="O311" s="409"/>
      <c r="P311" s="409"/>
      <c r="Q311" s="409"/>
      <c r="R311" s="409"/>
      <c r="S311" s="409" t="s">
        <v>6020</v>
      </c>
      <c r="T311" s="409"/>
      <c r="U311" s="409"/>
      <c r="V311" s="409"/>
      <c r="W311" s="409"/>
      <c r="X311" s="409"/>
      <c r="Y311" s="409"/>
      <c r="Z311" s="409"/>
      <c r="AA311" s="409"/>
      <c r="AB311" s="409"/>
      <c r="AC311" s="409"/>
      <c r="AD311" s="409"/>
    </row>
    <row r="312" spans="1:30" s="149" customFormat="1" ht="17.25" customHeight="1">
      <c r="A312" s="409" t="s">
        <v>5977</v>
      </c>
      <c r="B312" s="410" t="s">
        <v>8782</v>
      </c>
      <c r="C312" s="409" t="s">
        <v>8893</v>
      </c>
      <c r="D312" s="409" t="s">
        <v>8894</v>
      </c>
      <c r="E312" s="409" t="s">
        <v>8895</v>
      </c>
      <c r="F312" s="409" t="s">
        <v>8896</v>
      </c>
      <c r="G312" s="409" t="s">
        <v>8897</v>
      </c>
      <c r="H312" s="409" t="s">
        <v>8898</v>
      </c>
      <c r="I312" s="409" t="s">
        <v>8899</v>
      </c>
      <c r="J312" s="409" t="s">
        <v>8900</v>
      </c>
      <c r="K312" s="411" t="s">
        <v>6626</v>
      </c>
      <c r="L312" s="409" t="s">
        <v>802</v>
      </c>
      <c r="M312" s="409"/>
      <c r="N312" s="409"/>
      <c r="O312" s="409"/>
      <c r="P312" s="409"/>
      <c r="Q312" s="409"/>
      <c r="R312" s="409"/>
      <c r="S312" s="409" t="s">
        <v>6020</v>
      </c>
      <c r="T312" s="409"/>
      <c r="U312" s="409"/>
      <c r="V312" s="409"/>
      <c r="W312" s="409"/>
      <c r="X312" s="409"/>
      <c r="Y312" s="409"/>
      <c r="Z312" s="409"/>
      <c r="AA312" s="409"/>
      <c r="AB312" s="409"/>
      <c r="AC312" s="409"/>
      <c r="AD312" s="409"/>
    </row>
    <row r="313" spans="1:30" s="149" customFormat="1" ht="17.25" customHeight="1">
      <c r="A313" s="409" t="s">
        <v>5977</v>
      </c>
      <c r="B313" s="410" t="s">
        <v>8782</v>
      </c>
      <c r="C313" s="409" t="s">
        <v>8901</v>
      </c>
      <c r="D313" s="409" t="s">
        <v>8902</v>
      </c>
      <c r="E313" s="409" t="s">
        <v>8903</v>
      </c>
      <c r="F313" s="409" t="s">
        <v>8904</v>
      </c>
      <c r="G313" s="409" t="s">
        <v>8905</v>
      </c>
      <c r="H313" s="409" t="s">
        <v>8906</v>
      </c>
      <c r="I313" s="409" t="s">
        <v>8907</v>
      </c>
      <c r="J313" s="409" t="s">
        <v>8908</v>
      </c>
      <c r="K313" s="411" t="s">
        <v>8909</v>
      </c>
      <c r="L313" s="409"/>
      <c r="M313" s="409"/>
      <c r="N313" s="409"/>
      <c r="O313" s="409"/>
      <c r="P313" s="409"/>
      <c r="Q313" s="409"/>
      <c r="R313" s="409"/>
      <c r="S313" s="409" t="s">
        <v>6045</v>
      </c>
      <c r="T313" s="409"/>
      <c r="U313" s="409"/>
      <c r="V313" s="409"/>
      <c r="W313" s="409"/>
      <c r="X313" s="409"/>
      <c r="Y313" s="409"/>
      <c r="Z313" s="409"/>
      <c r="AA313" s="409"/>
      <c r="AB313" s="409"/>
      <c r="AC313" s="409"/>
      <c r="AD313" s="409"/>
    </row>
    <row r="314" spans="1:30" s="149" customFormat="1" ht="17.25" customHeight="1">
      <c r="A314" s="409" t="s">
        <v>5977</v>
      </c>
      <c r="B314" s="410" t="s">
        <v>8782</v>
      </c>
      <c r="C314" s="409" t="s">
        <v>8910</v>
      </c>
      <c r="D314" s="409" t="s">
        <v>8911</v>
      </c>
      <c r="E314" s="409" t="s">
        <v>8912</v>
      </c>
      <c r="F314" s="409" t="s">
        <v>8913</v>
      </c>
      <c r="G314" s="409" t="s">
        <v>8914</v>
      </c>
      <c r="H314" s="409" t="s">
        <v>8915</v>
      </c>
      <c r="I314" s="409" t="s">
        <v>8916</v>
      </c>
      <c r="J314" s="409" t="s">
        <v>8917</v>
      </c>
      <c r="K314" s="411" t="s">
        <v>2860</v>
      </c>
      <c r="L314" s="409" t="s">
        <v>802</v>
      </c>
      <c r="M314" s="409"/>
      <c r="N314" s="409"/>
      <c r="O314" s="409"/>
      <c r="P314" s="409"/>
      <c r="Q314" s="409"/>
      <c r="R314" s="409"/>
      <c r="S314" s="409" t="s">
        <v>6020</v>
      </c>
      <c r="T314" s="409"/>
      <c r="U314" s="409"/>
      <c r="V314" s="409"/>
      <c r="W314" s="409"/>
      <c r="X314" s="409"/>
      <c r="Y314" s="409"/>
      <c r="Z314" s="409"/>
      <c r="AA314" s="409"/>
      <c r="AB314" s="409"/>
      <c r="AC314" s="409"/>
      <c r="AD314" s="409"/>
    </row>
    <row r="315" spans="1:30" s="149" customFormat="1" ht="28.5">
      <c r="A315" s="409" t="s">
        <v>5977</v>
      </c>
      <c r="B315" s="410" t="s">
        <v>8782</v>
      </c>
      <c r="C315" s="409" t="s">
        <v>8918</v>
      </c>
      <c r="D315" s="409" t="s">
        <v>8919</v>
      </c>
      <c r="E315" s="409" t="s">
        <v>8920</v>
      </c>
      <c r="F315" s="409" t="s">
        <v>8921</v>
      </c>
      <c r="G315" s="409" t="s">
        <v>8922</v>
      </c>
      <c r="H315" s="409" t="s">
        <v>8923</v>
      </c>
      <c r="I315" s="409" t="s">
        <v>8924</v>
      </c>
      <c r="J315" s="409" t="s">
        <v>8925</v>
      </c>
      <c r="K315" s="411" t="s">
        <v>8926</v>
      </c>
      <c r="L315" s="409" t="s">
        <v>802</v>
      </c>
      <c r="M315" s="409"/>
      <c r="N315" s="409" t="s">
        <v>487</v>
      </c>
      <c r="O315" s="409"/>
      <c r="P315" s="409"/>
      <c r="Q315" s="409"/>
      <c r="R315" s="409"/>
      <c r="S315" s="409" t="s">
        <v>7690</v>
      </c>
      <c r="T315" s="409"/>
      <c r="U315" s="409"/>
      <c r="V315" s="409"/>
      <c r="W315" s="409"/>
      <c r="X315" s="409"/>
      <c r="Y315" s="409"/>
      <c r="Z315" s="409"/>
      <c r="AA315" s="409"/>
      <c r="AB315" s="409"/>
      <c r="AC315" s="409"/>
      <c r="AD315" s="409"/>
    </row>
    <row r="316" spans="1:30" s="149" customFormat="1" ht="57">
      <c r="A316" s="409" t="s">
        <v>5977</v>
      </c>
      <c r="B316" s="410" t="s">
        <v>8782</v>
      </c>
      <c r="C316" s="409" t="s">
        <v>8927</v>
      </c>
      <c r="D316" s="409" t="s">
        <v>8928</v>
      </c>
      <c r="E316" s="409" t="s">
        <v>8929</v>
      </c>
      <c r="F316" s="409" t="s">
        <v>8930</v>
      </c>
      <c r="G316" s="409" t="s">
        <v>8931</v>
      </c>
      <c r="H316" s="409" t="s">
        <v>8932</v>
      </c>
      <c r="I316" s="409" t="s">
        <v>8933</v>
      </c>
      <c r="J316" s="409" t="s">
        <v>8934</v>
      </c>
      <c r="K316" s="411" t="s">
        <v>8935</v>
      </c>
      <c r="L316" s="409" t="s">
        <v>2907</v>
      </c>
      <c r="M316" s="409"/>
      <c r="N316" s="409" t="s">
        <v>487</v>
      </c>
      <c r="O316" s="409" t="s">
        <v>487</v>
      </c>
      <c r="P316" s="409"/>
      <c r="Q316" s="409" t="s">
        <v>487</v>
      </c>
      <c r="R316" s="409"/>
      <c r="S316" s="409" t="s">
        <v>780</v>
      </c>
      <c r="T316" s="409" t="s">
        <v>8936</v>
      </c>
      <c r="U316" s="409"/>
      <c r="V316" s="409"/>
      <c r="W316" s="409"/>
      <c r="X316" s="409"/>
      <c r="Y316" s="409"/>
      <c r="Z316" s="409"/>
      <c r="AA316" s="409" t="s">
        <v>487</v>
      </c>
      <c r="AB316" s="409" t="s">
        <v>8937</v>
      </c>
      <c r="AC316" s="409"/>
      <c r="AD316" s="409"/>
    </row>
    <row r="317" spans="1:30" s="149" customFormat="1" ht="17.25" customHeight="1">
      <c r="A317" s="409" t="s">
        <v>5977</v>
      </c>
      <c r="B317" s="410" t="s">
        <v>8782</v>
      </c>
      <c r="C317" s="409" t="s">
        <v>8938</v>
      </c>
      <c r="D317" s="409" t="s">
        <v>8939</v>
      </c>
      <c r="E317" s="409" t="s">
        <v>8940</v>
      </c>
      <c r="F317" s="409" t="s">
        <v>8941</v>
      </c>
      <c r="G317" s="409" t="s">
        <v>8942</v>
      </c>
      <c r="H317" s="409" t="s">
        <v>8943</v>
      </c>
      <c r="I317" s="409" t="s">
        <v>8944</v>
      </c>
      <c r="J317" s="409" t="s">
        <v>8945</v>
      </c>
      <c r="K317" s="411" t="s">
        <v>6510</v>
      </c>
      <c r="L317" s="409"/>
      <c r="M317" s="409"/>
      <c r="N317" s="409"/>
      <c r="O317" s="409"/>
      <c r="P317" s="409"/>
      <c r="Q317" s="409"/>
      <c r="R317" s="409"/>
      <c r="S317" s="409" t="s">
        <v>6045</v>
      </c>
      <c r="T317" s="409"/>
      <c r="U317" s="409"/>
      <c r="V317" s="409"/>
      <c r="W317" s="409"/>
      <c r="X317" s="409"/>
      <c r="Y317" s="409"/>
      <c r="Z317" s="409"/>
      <c r="AA317" s="409"/>
      <c r="AB317" s="409"/>
      <c r="AC317" s="409"/>
      <c r="AD317" s="409"/>
    </row>
    <row r="318" spans="1:30" s="149" customFormat="1" ht="17.25" customHeight="1">
      <c r="A318" s="409" t="s">
        <v>5977</v>
      </c>
      <c r="B318" s="410" t="s">
        <v>8782</v>
      </c>
      <c r="C318" s="409" t="s">
        <v>8946</v>
      </c>
      <c r="D318" s="409" t="s">
        <v>8947</v>
      </c>
      <c r="E318" s="409" t="s">
        <v>8948</v>
      </c>
      <c r="F318" s="409" t="s">
        <v>8949</v>
      </c>
      <c r="G318" s="409" t="s">
        <v>8950</v>
      </c>
      <c r="H318" s="409" t="s">
        <v>8951</v>
      </c>
      <c r="I318" s="409" t="s">
        <v>8952</v>
      </c>
      <c r="J318" s="409" t="s">
        <v>8953</v>
      </c>
      <c r="K318" s="411" t="s">
        <v>2860</v>
      </c>
      <c r="L318" s="409" t="s">
        <v>802</v>
      </c>
      <c r="M318" s="409"/>
      <c r="N318" s="409"/>
      <c r="O318" s="409"/>
      <c r="P318" s="409"/>
      <c r="Q318" s="409"/>
      <c r="R318" s="409"/>
      <c r="S318" s="409" t="s">
        <v>6020</v>
      </c>
      <c r="T318" s="409"/>
      <c r="U318" s="409"/>
      <c r="V318" s="409"/>
      <c r="W318" s="409"/>
      <c r="X318" s="409"/>
      <c r="Y318" s="409"/>
      <c r="Z318" s="409"/>
      <c r="AA318" s="409"/>
      <c r="AB318" s="409"/>
      <c r="AC318" s="409"/>
      <c r="AD318" s="409"/>
    </row>
    <row r="319" spans="1:30" s="149" customFormat="1" ht="409.5">
      <c r="A319" s="409" t="s">
        <v>5977</v>
      </c>
      <c r="B319" s="410" t="s">
        <v>8782</v>
      </c>
      <c r="C319" s="409" t="s">
        <v>8954</v>
      </c>
      <c r="D319" s="409" t="s">
        <v>8955</v>
      </c>
      <c r="E319" s="409" t="s">
        <v>8956</v>
      </c>
      <c r="F319" s="409" t="s">
        <v>8957</v>
      </c>
      <c r="G319" s="409" t="s">
        <v>8958</v>
      </c>
      <c r="H319" s="409" t="s">
        <v>8959</v>
      </c>
      <c r="I319" s="409" t="s">
        <v>8960</v>
      </c>
      <c r="J319" s="411" t="s">
        <v>8961</v>
      </c>
      <c r="K319" s="411" t="s">
        <v>8962</v>
      </c>
      <c r="L319" s="411" t="s">
        <v>8963</v>
      </c>
      <c r="M319" s="409"/>
      <c r="N319" s="409" t="s">
        <v>487</v>
      </c>
      <c r="O319" s="409" t="s">
        <v>487</v>
      </c>
      <c r="P319" s="409" t="s">
        <v>487</v>
      </c>
      <c r="Q319" s="409" t="s">
        <v>487</v>
      </c>
      <c r="R319" s="409" t="s">
        <v>489</v>
      </c>
      <c r="S319" s="409" t="s">
        <v>490</v>
      </c>
      <c r="T319" s="409" t="s">
        <v>1175</v>
      </c>
      <c r="U319" s="409" t="s">
        <v>487</v>
      </c>
      <c r="V319" s="411" t="s">
        <v>8964</v>
      </c>
      <c r="W319" s="409" t="s">
        <v>487</v>
      </c>
      <c r="X319" s="411" t="s">
        <v>8965</v>
      </c>
      <c r="Y319" s="409" t="s">
        <v>487</v>
      </c>
      <c r="Z319" s="411" t="s">
        <v>8966</v>
      </c>
      <c r="AA319" s="409" t="s">
        <v>487</v>
      </c>
      <c r="AB319" s="411" t="s">
        <v>8967</v>
      </c>
      <c r="AC319" s="409" t="s">
        <v>487</v>
      </c>
      <c r="AD319" s="411" t="s">
        <v>8968</v>
      </c>
    </row>
    <row r="320" spans="1:30" s="149" customFormat="1" ht="17.25" customHeight="1">
      <c r="A320" s="409" t="s">
        <v>5977</v>
      </c>
      <c r="B320" s="410" t="s">
        <v>8782</v>
      </c>
      <c r="C320" s="409" t="s">
        <v>8969</v>
      </c>
      <c r="D320" s="409" t="s">
        <v>8970</v>
      </c>
      <c r="E320" s="409" t="s">
        <v>8800</v>
      </c>
      <c r="F320" s="409" t="s">
        <v>8971</v>
      </c>
      <c r="G320" s="409" t="s">
        <v>8972</v>
      </c>
      <c r="H320" s="409" t="s">
        <v>8973</v>
      </c>
      <c r="I320" s="409" t="s">
        <v>8974</v>
      </c>
      <c r="J320" s="409" t="s">
        <v>8975</v>
      </c>
      <c r="K320" s="411" t="s">
        <v>8976</v>
      </c>
      <c r="L320" s="409" t="s">
        <v>4960</v>
      </c>
      <c r="M320" s="409"/>
      <c r="N320" s="409"/>
      <c r="O320" s="409"/>
      <c r="P320" s="409"/>
      <c r="Q320" s="409"/>
      <c r="R320" s="409"/>
      <c r="S320" s="409" t="s">
        <v>6045</v>
      </c>
      <c r="T320" s="409"/>
      <c r="U320" s="409"/>
      <c r="V320" s="409"/>
      <c r="W320" s="409"/>
      <c r="X320" s="409"/>
      <c r="Y320" s="409"/>
      <c r="Z320" s="409"/>
      <c r="AA320" s="409"/>
      <c r="AB320" s="409"/>
      <c r="AC320" s="409"/>
      <c r="AD320" s="409"/>
    </row>
    <row r="321" spans="1:30" s="149" customFormat="1" ht="17.25" customHeight="1">
      <c r="A321" s="409" t="s">
        <v>5977</v>
      </c>
      <c r="B321" s="410" t="s">
        <v>8782</v>
      </c>
      <c r="C321" s="409" t="s">
        <v>8977</v>
      </c>
      <c r="D321" s="409" t="s">
        <v>8978</v>
      </c>
      <c r="E321" s="409" t="s">
        <v>8800</v>
      </c>
      <c r="F321" s="409" t="s">
        <v>8979</v>
      </c>
      <c r="G321" s="409" t="s">
        <v>8980</v>
      </c>
      <c r="H321" s="409" t="s">
        <v>8981</v>
      </c>
      <c r="I321" s="409" t="s">
        <v>8982</v>
      </c>
      <c r="J321" s="409" t="s">
        <v>8983</v>
      </c>
      <c r="K321" s="411" t="s">
        <v>2860</v>
      </c>
      <c r="L321" s="409" t="s">
        <v>503</v>
      </c>
      <c r="M321" s="409"/>
      <c r="N321" s="409"/>
      <c r="O321" s="409"/>
      <c r="P321" s="409"/>
      <c r="Q321" s="409"/>
      <c r="R321" s="409"/>
      <c r="S321" s="409" t="s">
        <v>6020</v>
      </c>
      <c r="T321" s="409"/>
      <c r="U321" s="409"/>
      <c r="V321" s="409"/>
      <c r="W321" s="409"/>
      <c r="X321" s="409"/>
      <c r="Y321" s="409"/>
      <c r="Z321" s="409"/>
      <c r="AA321" s="409"/>
      <c r="AB321" s="409"/>
      <c r="AC321" s="409"/>
      <c r="AD321" s="409"/>
    </row>
    <row r="322" spans="1:30" s="149" customFormat="1" ht="17.25" customHeight="1">
      <c r="A322" s="409" t="s">
        <v>5977</v>
      </c>
      <c r="B322" s="410" t="s">
        <v>8782</v>
      </c>
      <c r="C322" s="409" t="s">
        <v>8984</v>
      </c>
      <c r="D322" s="409" t="s">
        <v>8985</v>
      </c>
      <c r="E322" s="409" t="s">
        <v>8986</v>
      </c>
      <c r="F322" s="409" t="s">
        <v>8987</v>
      </c>
      <c r="G322" s="409" t="s">
        <v>8988</v>
      </c>
      <c r="H322" s="409" t="s">
        <v>8989</v>
      </c>
      <c r="I322" s="409" t="s">
        <v>8990</v>
      </c>
      <c r="J322" s="409" t="s">
        <v>8991</v>
      </c>
      <c r="K322" s="411" t="s">
        <v>2860</v>
      </c>
      <c r="L322" s="409" t="s">
        <v>958</v>
      </c>
      <c r="M322" s="409"/>
      <c r="N322" s="409"/>
      <c r="O322" s="409"/>
      <c r="P322" s="409"/>
      <c r="Q322" s="409"/>
      <c r="R322" s="409"/>
      <c r="S322" s="409" t="s">
        <v>6020</v>
      </c>
      <c r="T322" s="409"/>
      <c r="U322" s="409"/>
      <c r="V322" s="409"/>
      <c r="W322" s="409"/>
      <c r="X322" s="409"/>
      <c r="Y322" s="409"/>
      <c r="Z322" s="409"/>
      <c r="AA322" s="409"/>
      <c r="AB322" s="409"/>
      <c r="AC322" s="409"/>
      <c r="AD322" s="409"/>
    </row>
    <row r="323" spans="1:30" s="149" customFormat="1" ht="17.25" customHeight="1">
      <c r="A323" s="409" t="s">
        <v>5977</v>
      </c>
      <c r="B323" s="410" t="s">
        <v>8782</v>
      </c>
      <c r="C323" s="409" t="s">
        <v>8992</v>
      </c>
      <c r="D323" s="409" t="s">
        <v>8993</v>
      </c>
      <c r="E323" s="409" t="s">
        <v>8903</v>
      </c>
      <c r="F323" s="409" t="s">
        <v>8994</v>
      </c>
      <c r="G323" s="409" t="s">
        <v>8995</v>
      </c>
      <c r="H323" s="409" t="s">
        <v>8996</v>
      </c>
      <c r="I323" s="409" t="s">
        <v>8997</v>
      </c>
      <c r="J323" s="409" t="s">
        <v>8998</v>
      </c>
      <c r="K323" s="411" t="s">
        <v>8999</v>
      </c>
      <c r="L323" s="409" t="s">
        <v>958</v>
      </c>
      <c r="M323" s="409"/>
      <c r="N323" s="409"/>
      <c r="O323" s="409"/>
      <c r="P323" s="409"/>
      <c r="Q323" s="409"/>
      <c r="R323" s="409" t="s">
        <v>621</v>
      </c>
      <c r="S323" s="409" t="s">
        <v>5986</v>
      </c>
      <c r="T323" s="409"/>
      <c r="U323" s="409" t="s">
        <v>488</v>
      </c>
      <c r="V323" s="409" t="s">
        <v>9000</v>
      </c>
      <c r="W323" s="409"/>
      <c r="X323" s="409"/>
      <c r="Y323" s="409"/>
      <c r="Z323" s="409"/>
      <c r="AA323" s="409"/>
      <c r="AB323" s="409"/>
      <c r="AC323" s="409"/>
      <c r="AD323" s="409"/>
    </row>
    <row r="324" spans="1:30" s="149" customFormat="1" ht="17.25" customHeight="1">
      <c r="A324" s="409" t="s">
        <v>5977</v>
      </c>
      <c r="B324" s="410" t="s">
        <v>8782</v>
      </c>
      <c r="C324" s="409" t="s">
        <v>9001</v>
      </c>
      <c r="D324" s="409" t="s">
        <v>9002</v>
      </c>
      <c r="E324" s="409" t="s">
        <v>9003</v>
      </c>
      <c r="F324" s="409" t="s">
        <v>9004</v>
      </c>
      <c r="G324" s="409" t="s">
        <v>9005</v>
      </c>
      <c r="H324" s="409" t="s">
        <v>9006</v>
      </c>
      <c r="I324" s="409" t="s">
        <v>9007</v>
      </c>
      <c r="J324" s="409" t="s">
        <v>9008</v>
      </c>
      <c r="K324" s="411" t="s">
        <v>2860</v>
      </c>
      <c r="L324" s="409" t="s">
        <v>802</v>
      </c>
      <c r="M324" s="409"/>
      <c r="N324" s="409"/>
      <c r="O324" s="409"/>
      <c r="P324" s="409"/>
      <c r="Q324" s="409"/>
      <c r="R324" s="409"/>
      <c r="S324" s="409" t="s">
        <v>6020</v>
      </c>
      <c r="T324" s="409"/>
      <c r="U324" s="409"/>
      <c r="V324" s="409"/>
      <c r="W324" s="409"/>
      <c r="X324" s="409"/>
      <c r="Y324" s="409"/>
      <c r="Z324" s="409"/>
      <c r="AA324" s="409"/>
      <c r="AB324" s="409"/>
      <c r="AC324" s="409"/>
      <c r="AD324" s="409"/>
    </row>
    <row r="325" spans="1:30" s="149" customFormat="1" ht="17.25" customHeight="1">
      <c r="A325" s="409" t="s">
        <v>5977</v>
      </c>
      <c r="B325" s="410" t="s">
        <v>8782</v>
      </c>
      <c r="C325" s="409" t="s">
        <v>9009</v>
      </c>
      <c r="D325" s="409" t="s">
        <v>9010</v>
      </c>
      <c r="E325" s="409" t="s">
        <v>9011</v>
      </c>
      <c r="F325" s="409" t="s">
        <v>9012</v>
      </c>
      <c r="G325" s="409" t="s">
        <v>9013</v>
      </c>
      <c r="H325" s="409" t="s">
        <v>9014</v>
      </c>
      <c r="I325" s="409" t="s">
        <v>9015</v>
      </c>
      <c r="J325" s="409" t="s">
        <v>9016</v>
      </c>
      <c r="K325" s="411" t="s">
        <v>9017</v>
      </c>
      <c r="L325" s="409"/>
      <c r="M325" s="409"/>
      <c r="N325" s="409"/>
      <c r="O325" s="409"/>
      <c r="P325" s="409"/>
      <c r="Q325" s="409"/>
      <c r="R325" s="409"/>
      <c r="S325" s="409" t="s">
        <v>6045</v>
      </c>
      <c r="T325" s="409"/>
      <c r="U325" s="409"/>
      <c r="V325" s="409"/>
      <c r="W325" s="409"/>
      <c r="X325" s="409"/>
      <c r="Y325" s="409"/>
      <c r="Z325" s="409"/>
      <c r="AA325" s="409"/>
      <c r="AB325" s="409"/>
      <c r="AC325" s="409"/>
      <c r="AD325" s="409"/>
    </row>
    <row r="326" spans="1:30" s="149" customFormat="1" ht="17.25" customHeight="1">
      <c r="A326" s="409" t="s">
        <v>5977</v>
      </c>
      <c r="B326" s="410" t="s">
        <v>8782</v>
      </c>
      <c r="C326" s="409" t="s">
        <v>9018</v>
      </c>
      <c r="D326" s="409" t="s">
        <v>9019</v>
      </c>
      <c r="E326" s="409" t="s">
        <v>9020</v>
      </c>
      <c r="F326" s="409" t="s">
        <v>9021</v>
      </c>
      <c r="G326" s="409" t="s">
        <v>9022</v>
      </c>
      <c r="H326" s="409" t="s">
        <v>9023</v>
      </c>
      <c r="I326" s="409" t="s">
        <v>9024</v>
      </c>
      <c r="J326" s="409" t="s">
        <v>9025</v>
      </c>
      <c r="K326" s="411" t="s">
        <v>2860</v>
      </c>
      <c r="L326" s="411"/>
      <c r="M326" s="409"/>
      <c r="N326" s="409"/>
      <c r="O326" s="409"/>
      <c r="P326" s="409"/>
      <c r="Q326" s="409"/>
      <c r="R326" s="409"/>
      <c r="S326" s="409" t="s">
        <v>6020</v>
      </c>
      <c r="T326" s="409"/>
      <c r="U326" s="409"/>
      <c r="V326" s="409"/>
      <c r="W326" s="409"/>
      <c r="X326" s="409"/>
      <c r="Y326" s="409"/>
      <c r="Z326" s="409"/>
      <c r="AA326" s="409"/>
      <c r="AB326" s="411"/>
      <c r="AC326" s="409"/>
      <c r="AD326" s="409"/>
    </row>
    <row r="327" spans="1:30" s="149" customFormat="1" ht="17.25" customHeight="1">
      <c r="A327" s="409" t="s">
        <v>5977</v>
      </c>
      <c r="B327" s="410" t="s">
        <v>8782</v>
      </c>
      <c r="C327" s="409" t="s">
        <v>9026</v>
      </c>
      <c r="D327" s="409" t="s">
        <v>9027</v>
      </c>
      <c r="E327" s="409" t="s">
        <v>8816</v>
      </c>
      <c r="F327" s="409" t="s">
        <v>9028</v>
      </c>
      <c r="G327" s="409" t="s">
        <v>9029</v>
      </c>
      <c r="H327" s="409" t="s">
        <v>9030</v>
      </c>
      <c r="I327" s="409" t="s">
        <v>9031</v>
      </c>
      <c r="J327" s="409" t="s">
        <v>9032</v>
      </c>
      <c r="K327" s="411" t="s">
        <v>2860</v>
      </c>
      <c r="L327" s="409" t="s">
        <v>3010</v>
      </c>
      <c r="M327" s="409"/>
      <c r="N327" s="409"/>
      <c r="O327" s="409"/>
      <c r="P327" s="409"/>
      <c r="Q327" s="409"/>
      <c r="R327" s="409"/>
      <c r="S327" s="409" t="s">
        <v>6020</v>
      </c>
      <c r="T327" s="409"/>
      <c r="U327" s="409"/>
      <c r="V327" s="409"/>
      <c r="W327" s="409"/>
      <c r="X327" s="409"/>
      <c r="Y327" s="409"/>
      <c r="Z327" s="409"/>
      <c r="AA327" s="409"/>
      <c r="AB327" s="409"/>
      <c r="AC327" s="409"/>
      <c r="AD327" s="409"/>
    </row>
    <row r="328" spans="1:30" s="149" customFormat="1" ht="17.25" customHeight="1">
      <c r="A328" s="409" t="s">
        <v>5977</v>
      </c>
      <c r="B328" s="410" t="s">
        <v>8782</v>
      </c>
      <c r="C328" s="409" t="s">
        <v>9033</v>
      </c>
      <c r="D328" s="409" t="s">
        <v>9034</v>
      </c>
      <c r="E328" s="409" t="s">
        <v>9035</v>
      </c>
      <c r="F328" s="409" t="s">
        <v>9036</v>
      </c>
      <c r="G328" s="409" t="s">
        <v>9037</v>
      </c>
      <c r="H328" s="409" t="s">
        <v>9038</v>
      </c>
      <c r="I328" s="409" t="s">
        <v>9039</v>
      </c>
      <c r="J328" s="409" t="s">
        <v>9040</v>
      </c>
      <c r="K328" s="411" t="s">
        <v>6266</v>
      </c>
      <c r="L328" s="409"/>
      <c r="M328" s="409"/>
      <c r="N328" s="409"/>
      <c r="O328" s="409"/>
      <c r="P328" s="409"/>
      <c r="Q328" s="409"/>
      <c r="R328" s="409"/>
      <c r="S328" s="409" t="s">
        <v>6045</v>
      </c>
      <c r="T328" s="409"/>
      <c r="U328" s="409"/>
      <c r="V328" s="409"/>
      <c r="W328" s="409"/>
      <c r="X328" s="409"/>
      <c r="Y328" s="409"/>
      <c r="Z328" s="409"/>
      <c r="AA328" s="409"/>
      <c r="AB328" s="409"/>
      <c r="AC328" s="409"/>
      <c r="AD328" s="409"/>
    </row>
    <row r="329" spans="1:30" s="149" customFormat="1" ht="55.5" customHeight="1">
      <c r="A329" s="409" t="s">
        <v>5977</v>
      </c>
      <c r="B329" s="410" t="s">
        <v>8782</v>
      </c>
      <c r="C329" s="409" t="s">
        <v>9041</v>
      </c>
      <c r="D329" s="409" t="s">
        <v>9042</v>
      </c>
      <c r="E329" s="409" t="s">
        <v>8770</v>
      </c>
      <c r="F329" s="409" t="s">
        <v>9043</v>
      </c>
      <c r="G329" s="409" t="s">
        <v>9044</v>
      </c>
      <c r="H329" s="409" t="s">
        <v>9045</v>
      </c>
      <c r="I329" s="409" t="s">
        <v>9046</v>
      </c>
      <c r="J329" s="409" t="s">
        <v>9047</v>
      </c>
      <c r="K329" s="411" t="s">
        <v>9048</v>
      </c>
      <c r="L329" s="411" t="s">
        <v>9049</v>
      </c>
      <c r="M329" s="411" t="s">
        <v>9050</v>
      </c>
      <c r="N329" s="409"/>
      <c r="O329" s="409"/>
      <c r="P329" s="409"/>
      <c r="Q329" s="409"/>
      <c r="R329" s="409" t="s">
        <v>631</v>
      </c>
      <c r="S329" s="409" t="s">
        <v>2246</v>
      </c>
      <c r="T329" s="409"/>
      <c r="U329" s="409" t="s">
        <v>487</v>
      </c>
      <c r="V329" s="409" t="s">
        <v>9051</v>
      </c>
      <c r="W329" s="409"/>
      <c r="X329" s="409"/>
      <c r="Y329" s="409" t="s">
        <v>487</v>
      </c>
      <c r="Z329" s="411" t="s">
        <v>9052</v>
      </c>
      <c r="AA329" s="409"/>
      <c r="AB329" s="409"/>
      <c r="AC329" s="409" t="s">
        <v>487</v>
      </c>
      <c r="AD329" s="411" t="s">
        <v>9052</v>
      </c>
    </row>
    <row r="330" spans="1:30" s="149" customFormat="1" ht="17.25" customHeight="1">
      <c r="A330" s="409" t="s">
        <v>5977</v>
      </c>
      <c r="B330" s="410" t="s">
        <v>8782</v>
      </c>
      <c r="C330" s="409" t="s">
        <v>9053</v>
      </c>
      <c r="D330" s="409" t="s">
        <v>9054</v>
      </c>
      <c r="E330" s="409" t="s">
        <v>8816</v>
      </c>
      <c r="F330" s="409" t="s">
        <v>9055</v>
      </c>
      <c r="G330" s="409" t="s">
        <v>9056</v>
      </c>
      <c r="H330" s="409" t="s">
        <v>9057</v>
      </c>
      <c r="I330" s="409" t="s">
        <v>9058</v>
      </c>
      <c r="J330" s="409" t="s">
        <v>9059</v>
      </c>
      <c r="K330" s="411" t="s">
        <v>9060</v>
      </c>
      <c r="L330" s="409" t="s">
        <v>958</v>
      </c>
      <c r="M330" s="409"/>
      <c r="N330" s="409"/>
      <c r="O330" s="409"/>
      <c r="P330" s="409"/>
      <c r="Q330" s="409"/>
      <c r="R330" s="409" t="s">
        <v>631</v>
      </c>
      <c r="S330" s="409" t="s">
        <v>2605</v>
      </c>
      <c r="T330" s="409"/>
      <c r="U330" s="409"/>
      <c r="V330" s="409"/>
      <c r="W330" s="409"/>
      <c r="X330" s="409"/>
      <c r="Y330" s="409" t="s">
        <v>487</v>
      </c>
      <c r="Z330" s="409" t="s">
        <v>9061</v>
      </c>
      <c r="AA330" s="409"/>
      <c r="AB330" s="409"/>
      <c r="AC330" s="409" t="s">
        <v>487</v>
      </c>
      <c r="AD330" s="409" t="s">
        <v>9062</v>
      </c>
    </row>
    <row r="331" spans="1:30" s="149" customFormat="1" ht="57">
      <c r="A331" s="409" t="s">
        <v>5977</v>
      </c>
      <c r="B331" s="410" t="s">
        <v>8782</v>
      </c>
      <c r="C331" s="409" t="s">
        <v>9063</v>
      </c>
      <c r="D331" s="409" t="s">
        <v>9064</v>
      </c>
      <c r="E331" s="409" t="s">
        <v>8903</v>
      </c>
      <c r="F331" s="409" t="s">
        <v>9065</v>
      </c>
      <c r="G331" s="409" t="s">
        <v>9066</v>
      </c>
      <c r="H331" s="409" t="s">
        <v>9067</v>
      </c>
      <c r="I331" s="409" t="s">
        <v>9068</v>
      </c>
      <c r="J331" s="409" t="s">
        <v>9069</v>
      </c>
      <c r="K331" s="411" t="s">
        <v>9070</v>
      </c>
      <c r="L331" s="411" t="s">
        <v>9049</v>
      </c>
      <c r="M331" s="409"/>
      <c r="N331" s="409"/>
      <c r="O331" s="409"/>
      <c r="P331" s="409"/>
      <c r="Q331" s="409"/>
      <c r="R331" s="409" t="s">
        <v>621</v>
      </c>
      <c r="S331" s="409" t="s">
        <v>2605</v>
      </c>
      <c r="T331" s="409"/>
      <c r="U331" s="409"/>
      <c r="V331" s="409"/>
      <c r="W331" s="409"/>
      <c r="X331" s="409"/>
      <c r="Y331" s="409" t="s">
        <v>488</v>
      </c>
      <c r="Z331" s="409" t="s">
        <v>9071</v>
      </c>
      <c r="AA331" s="409"/>
      <c r="AB331" s="409"/>
      <c r="AC331" s="409"/>
      <c r="AD331" s="409"/>
    </row>
    <row r="332" spans="1:30" s="149" customFormat="1" ht="17.25" customHeight="1">
      <c r="A332" s="409" t="s">
        <v>5977</v>
      </c>
      <c r="B332" s="410" t="s">
        <v>8782</v>
      </c>
      <c r="C332" s="409" t="s">
        <v>9072</v>
      </c>
      <c r="D332" s="409" t="s">
        <v>9073</v>
      </c>
      <c r="E332" s="409" t="s">
        <v>9074</v>
      </c>
      <c r="F332" s="409" t="s">
        <v>9075</v>
      </c>
      <c r="G332" s="409" t="s">
        <v>9076</v>
      </c>
      <c r="H332" s="409" t="s">
        <v>9077</v>
      </c>
      <c r="I332" s="409" t="s">
        <v>9078</v>
      </c>
      <c r="J332" s="409" t="s">
        <v>9079</v>
      </c>
      <c r="K332" s="411" t="s">
        <v>9080</v>
      </c>
      <c r="L332" s="409"/>
      <c r="M332" s="409"/>
      <c r="N332" s="409"/>
      <c r="O332" s="409"/>
      <c r="P332" s="409"/>
      <c r="Q332" s="409"/>
      <c r="R332" s="409"/>
      <c r="S332" s="409" t="s">
        <v>6045</v>
      </c>
      <c r="T332" s="409"/>
      <c r="U332" s="409"/>
      <c r="V332" s="409"/>
      <c r="W332" s="409"/>
      <c r="X332" s="409"/>
      <c r="Y332" s="409"/>
      <c r="Z332" s="409"/>
      <c r="AA332" s="409"/>
      <c r="AB332" s="409"/>
      <c r="AC332" s="409"/>
      <c r="AD332" s="409"/>
    </row>
    <row r="333" spans="1:30" s="149" customFormat="1" ht="17.25" customHeight="1">
      <c r="A333" s="409" t="s">
        <v>5977</v>
      </c>
      <c r="B333" s="410" t="s">
        <v>8782</v>
      </c>
      <c r="C333" s="409" t="s">
        <v>9081</v>
      </c>
      <c r="D333" s="409" t="s">
        <v>9082</v>
      </c>
      <c r="E333" s="409" t="s">
        <v>9083</v>
      </c>
      <c r="F333" s="409" t="s">
        <v>9084</v>
      </c>
      <c r="G333" s="409" t="s">
        <v>9085</v>
      </c>
      <c r="H333" s="409" t="s">
        <v>9086</v>
      </c>
      <c r="I333" s="409" t="s">
        <v>9087</v>
      </c>
      <c r="J333" s="409" t="s">
        <v>9088</v>
      </c>
      <c r="K333" s="411" t="s">
        <v>9089</v>
      </c>
      <c r="L333" s="409" t="s">
        <v>9090</v>
      </c>
      <c r="M333" s="409"/>
      <c r="N333" s="409"/>
      <c r="O333" s="409"/>
      <c r="P333" s="409"/>
      <c r="Q333" s="409"/>
      <c r="R333" s="409" t="s">
        <v>631</v>
      </c>
      <c r="S333" s="409" t="s">
        <v>1285</v>
      </c>
      <c r="T333" s="409"/>
      <c r="U333" s="409" t="s">
        <v>487</v>
      </c>
      <c r="V333" s="409" t="s">
        <v>9091</v>
      </c>
      <c r="W333" s="409"/>
      <c r="X333" s="409"/>
      <c r="Y333" s="409"/>
      <c r="Z333" s="409"/>
      <c r="AA333" s="409"/>
      <c r="AB333" s="409"/>
      <c r="AC333" s="409"/>
      <c r="AD333" s="409"/>
    </row>
    <row r="334" spans="1:30" s="149" customFormat="1" ht="17.25" customHeight="1">
      <c r="A334" s="409" t="s">
        <v>5977</v>
      </c>
      <c r="B334" s="410" t="s">
        <v>8782</v>
      </c>
      <c r="C334" s="409" t="s">
        <v>9092</v>
      </c>
      <c r="D334" s="409" t="s">
        <v>9093</v>
      </c>
      <c r="E334" s="409" t="s">
        <v>9094</v>
      </c>
      <c r="F334" s="409" t="s">
        <v>9095</v>
      </c>
      <c r="G334" s="409" t="s">
        <v>9096</v>
      </c>
      <c r="H334" s="409" t="s">
        <v>9097</v>
      </c>
      <c r="I334" s="409" t="s">
        <v>9098</v>
      </c>
      <c r="J334" s="424" t="s">
        <v>9099</v>
      </c>
      <c r="K334" s="411" t="s">
        <v>2860</v>
      </c>
      <c r="L334" s="409"/>
      <c r="M334" s="409"/>
      <c r="N334" s="409"/>
      <c r="O334" s="409"/>
      <c r="P334" s="409"/>
      <c r="Q334" s="409"/>
      <c r="R334" s="409"/>
      <c r="S334" s="409" t="s">
        <v>6020</v>
      </c>
      <c r="T334" s="409"/>
      <c r="U334" s="409"/>
      <c r="V334" s="409"/>
      <c r="W334" s="409"/>
      <c r="X334" s="409"/>
      <c r="Y334" s="409"/>
      <c r="Z334" s="409"/>
      <c r="AA334" s="409"/>
      <c r="AB334" s="409"/>
      <c r="AC334" s="409"/>
      <c r="AD334" s="409"/>
    </row>
    <row r="335" spans="1:30" s="149" customFormat="1" ht="17.25" customHeight="1">
      <c r="A335" s="409" t="s">
        <v>5977</v>
      </c>
      <c r="B335" s="410" t="s">
        <v>8782</v>
      </c>
      <c r="C335" s="409" t="s">
        <v>9100</v>
      </c>
      <c r="D335" s="409" t="s">
        <v>9101</v>
      </c>
      <c r="E335" s="409" t="s">
        <v>9102</v>
      </c>
      <c r="F335" s="409" t="s">
        <v>9103</v>
      </c>
      <c r="G335" s="409" t="s">
        <v>9104</v>
      </c>
      <c r="H335" s="409" t="s">
        <v>9105</v>
      </c>
      <c r="I335" s="409" t="s">
        <v>9106</v>
      </c>
      <c r="J335" s="409"/>
      <c r="K335" s="411" t="s">
        <v>6054</v>
      </c>
      <c r="L335" s="409"/>
      <c r="M335" s="409"/>
      <c r="N335" s="409"/>
      <c r="O335" s="409"/>
      <c r="P335" s="409"/>
      <c r="Q335" s="409"/>
      <c r="R335" s="409"/>
      <c r="S335" s="409" t="s">
        <v>6045</v>
      </c>
      <c r="T335" s="409"/>
      <c r="U335" s="409"/>
      <c r="V335" s="409"/>
      <c r="W335" s="409"/>
      <c r="X335" s="409"/>
      <c r="Y335" s="409"/>
      <c r="Z335" s="409"/>
      <c r="AA335" s="409"/>
      <c r="AB335" s="409"/>
      <c r="AC335" s="409"/>
      <c r="AD335" s="409"/>
    </row>
    <row r="336" spans="1:30" s="149" customFormat="1" ht="17.25" customHeight="1">
      <c r="A336" s="409" t="s">
        <v>5977</v>
      </c>
      <c r="B336" s="410" t="s">
        <v>8782</v>
      </c>
      <c r="C336" s="409" t="s">
        <v>9107</v>
      </c>
      <c r="D336" s="409" t="s">
        <v>9108</v>
      </c>
      <c r="E336" s="409" t="s">
        <v>9102</v>
      </c>
      <c r="F336" s="409" t="s">
        <v>9109</v>
      </c>
      <c r="G336" s="409" t="s">
        <v>9110</v>
      </c>
      <c r="H336" s="409" t="s">
        <v>9111</v>
      </c>
      <c r="I336" s="409" t="s">
        <v>9112</v>
      </c>
      <c r="J336" s="409" t="s">
        <v>9113</v>
      </c>
      <c r="K336" s="411" t="s">
        <v>6229</v>
      </c>
      <c r="L336" s="409"/>
      <c r="M336" s="409"/>
      <c r="N336" s="409"/>
      <c r="O336" s="409"/>
      <c r="P336" s="409"/>
      <c r="Q336" s="409"/>
      <c r="R336" s="409"/>
      <c r="S336" s="409" t="s">
        <v>6045</v>
      </c>
      <c r="T336" s="409"/>
      <c r="U336" s="409"/>
      <c r="V336" s="409"/>
      <c r="W336" s="409"/>
      <c r="X336" s="409"/>
      <c r="Y336" s="409"/>
      <c r="Z336" s="409"/>
      <c r="AA336" s="409"/>
      <c r="AB336" s="409"/>
      <c r="AC336" s="409"/>
      <c r="AD336" s="409"/>
    </row>
    <row r="337" spans="1:30" s="149" customFormat="1" ht="28.5">
      <c r="A337" s="409" t="s">
        <v>5977</v>
      </c>
      <c r="B337" s="410" t="s">
        <v>8782</v>
      </c>
      <c r="C337" s="409" t="s">
        <v>9114</v>
      </c>
      <c r="D337" s="409" t="s">
        <v>9115</v>
      </c>
      <c r="E337" s="409" t="s">
        <v>9116</v>
      </c>
      <c r="F337" s="409" t="s">
        <v>9117</v>
      </c>
      <c r="G337" s="409" t="s">
        <v>9118</v>
      </c>
      <c r="H337" s="409" t="s">
        <v>9119</v>
      </c>
      <c r="I337" s="409" t="s">
        <v>9120</v>
      </c>
      <c r="J337" s="409" t="s">
        <v>9121</v>
      </c>
      <c r="K337" s="411" t="s">
        <v>9122</v>
      </c>
      <c r="L337" s="409"/>
      <c r="M337" s="409"/>
      <c r="N337" s="409"/>
      <c r="O337" s="409"/>
      <c r="P337" s="409"/>
      <c r="Q337" s="409"/>
      <c r="R337" s="409" t="s">
        <v>631</v>
      </c>
      <c r="S337" s="409" t="s">
        <v>1475</v>
      </c>
      <c r="T337" s="409"/>
      <c r="U337" s="409"/>
      <c r="V337" s="409"/>
      <c r="W337" s="409"/>
      <c r="X337" s="409"/>
      <c r="Y337" s="409"/>
      <c r="Z337" s="409"/>
      <c r="AA337" s="409"/>
      <c r="AB337" s="409"/>
      <c r="AC337" s="409"/>
      <c r="AD337" s="409"/>
    </row>
    <row r="338" spans="1:30" s="149" customFormat="1" ht="17.25" customHeight="1">
      <c r="A338" s="409" t="s">
        <v>5977</v>
      </c>
      <c r="B338" s="410" t="s">
        <v>8782</v>
      </c>
      <c r="C338" s="409" t="s">
        <v>9123</v>
      </c>
      <c r="D338" s="409" t="s">
        <v>9124</v>
      </c>
      <c r="E338" s="409" t="s">
        <v>9125</v>
      </c>
      <c r="F338" s="409" t="s">
        <v>9126</v>
      </c>
      <c r="G338" s="409" t="s">
        <v>9127</v>
      </c>
      <c r="H338" s="409" t="s">
        <v>9128</v>
      </c>
      <c r="I338" s="409" t="s">
        <v>9129</v>
      </c>
      <c r="J338" s="409" t="s">
        <v>9130</v>
      </c>
      <c r="K338" s="411" t="s">
        <v>9131</v>
      </c>
      <c r="L338" s="409"/>
      <c r="M338" s="409"/>
      <c r="N338" s="409"/>
      <c r="O338" s="409"/>
      <c r="P338" s="409"/>
      <c r="Q338" s="409"/>
      <c r="R338" s="409" t="s">
        <v>621</v>
      </c>
      <c r="S338" s="409" t="s">
        <v>2605</v>
      </c>
      <c r="T338" s="409"/>
      <c r="U338" s="409"/>
      <c r="V338" s="409"/>
      <c r="W338" s="409"/>
      <c r="X338" s="409"/>
      <c r="Y338" s="409" t="s">
        <v>488</v>
      </c>
      <c r="Z338" s="409" t="s">
        <v>9132</v>
      </c>
      <c r="AA338" s="409"/>
      <c r="AB338" s="409"/>
      <c r="AC338" s="409"/>
      <c r="AD338" s="409"/>
    </row>
    <row r="339" spans="1:30" s="149" customFormat="1" ht="409.5">
      <c r="A339" s="409" t="s">
        <v>5977</v>
      </c>
      <c r="B339" s="410" t="s">
        <v>8782</v>
      </c>
      <c r="C339" s="409" t="s">
        <v>9133</v>
      </c>
      <c r="D339" s="409" t="s">
        <v>9134</v>
      </c>
      <c r="E339" s="409" t="s">
        <v>9135</v>
      </c>
      <c r="F339" s="409" t="s">
        <v>9136</v>
      </c>
      <c r="G339" s="409" t="s">
        <v>9137</v>
      </c>
      <c r="H339" s="409" t="s">
        <v>9138</v>
      </c>
      <c r="I339" s="318" t="s">
        <v>9139</v>
      </c>
      <c r="J339" s="359" t="s">
        <v>9140</v>
      </c>
      <c r="K339" s="411" t="s">
        <v>9141</v>
      </c>
      <c r="L339" s="411" t="s">
        <v>9142</v>
      </c>
      <c r="M339" s="411" t="s">
        <v>9143</v>
      </c>
      <c r="N339" s="409" t="s">
        <v>487</v>
      </c>
      <c r="O339" s="409" t="s">
        <v>487</v>
      </c>
      <c r="P339" s="409" t="s">
        <v>487</v>
      </c>
      <c r="Q339" s="409"/>
      <c r="R339" s="409" t="s">
        <v>489</v>
      </c>
      <c r="S339" s="409" t="s">
        <v>490</v>
      </c>
      <c r="T339" s="411" t="s">
        <v>491</v>
      </c>
      <c r="U339" s="409"/>
      <c r="V339" s="409"/>
      <c r="W339" s="409" t="s">
        <v>9144</v>
      </c>
      <c r="X339" s="308" t="s">
        <v>9145</v>
      </c>
      <c r="Y339" s="409"/>
      <c r="Z339" s="308" t="s">
        <v>9146</v>
      </c>
      <c r="AA339" s="409" t="s">
        <v>487</v>
      </c>
      <c r="AB339" s="308" t="s">
        <v>9147</v>
      </c>
      <c r="AC339" s="409"/>
      <c r="AD339" s="409"/>
    </row>
    <row r="340" spans="1:30" s="149" customFormat="1" ht="17.25" customHeight="1">
      <c r="A340" s="409" t="s">
        <v>5977</v>
      </c>
      <c r="B340" s="410" t="s">
        <v>8782</v>
      </c>
      <c r="C340" s="409" t="s">
        <v>9148</v>
      </c>
      <c r="D340" s="409" t="s">
        <v>9149</v>
      </c>
      <c r="E340" s="409" t="s">
        <v>8852</v>
      </c>
      <c r="F340" s="409" t="s">
        <v>9150</v>
      </c>
      <c r="G340" s="409" t="s">
        <v>9151</v>
      </c>
      <c r="H340" s="409" t="s">
        <v>9152</v>
      </c>
      <c r="I340" s="409" t="s">
        <v>9153</v>
      </c>
      <c r="J340" s="409"/>
      <c r="K340" s="411" t="s">
        <v>6626</v>
      </c>
      <c r="L340" s="409"/>
      <c r="M340" s="409"/>
      <c r="N340" s="409"/>
      <c r="O340" s="409"/>
      <c r="P340" s="409"/>
      <c r="Q340" s="409"/>
      <c r="R340" s="409"/>
      <c r="S340" s="409" t="s">
        <v>6020</v>
      </c>
      <c r="T340" s="409"/>
      <c r="U340" s="409"/>
      <c r="V340" s="409"/>
      <c r="W340" s="409"/>
      <c r="X340" s="409"/>
      <c r="Y340" s="409"/>
      <c r="Z340" s="409"/>
      <c r="AA340" s="409"/>
      <c r="AB340" s="409"/>
      <c r="AC340" s="409"/>
      <c r="AD340" s="409"/>
    </row>
    <row r="341" spans="1:30" s="149" customFormat="1" ht="17.25" customHeight="1">
      <c r="A341" s="409" t="s">
        <v>5977</v>
      </c>
      <c r="B341" s="410" t="s">
        <v>8782</v>
      </c>
      <c r="C341" s="409" t="s">
        <v>9154</v>
      </c>
      <c r="D341" s="409" t="s">
        <v>9155</v>
      </c>
      <c r="E341" s="409" t="s">
        <v>8852</v>
      </c>
      <c r="F341" s="409" t="s">
        <v>9156</v>
      </c>
      <c r="G341" s="409" t="s">
        <v>9157</v>
      </c>
      <c r="H341" s="409" t="s">
        <v>9158</v>
      </c>
      <c r="I341" s="409" t="s">
        <v>9159</v>
      </c>
      <c r="J341" s="409" t="s">
        <v>9160</v>
      </c>
      <c r="K341" s="411" t="s">
        <v>9161</v>
      </c>
      <c r="L341" s="409"/>
      <c r="M341" s="409"/>
      <c r="N341" s="409"/>
      <c r="O341" s="409"/>
      <c r="P341" s="409"/>
      <c r="Q341" s="409"/>
      <c r="R341" s="409"/>
      <c r="S341" s="409" t="s">
        <v>6045</v>
      </c>
      <c r="T341" s="409"/>
      <c r="U341" s="409"/>
      <c r="V341" s="409"/>
      <c r="W341" s="409"/>
      <c r="X341" s="409"/>
      <c r="Y341" s="409"/>
      <c r="Z341" s="409"/>
      <c r="AA341" s="409"/>
      <c r="AB341" s="409"/>
      <c r="AC341" s="409"/>
      <c r="AD341" s="409"/>
    </row>
    <row r="342" spans="1:30" s="149" customFormat="1" ht="59.25" customHeight="1">
      <c r="A342" s="409" t="s">
        <v>5977</v>
      </c>
      <c r="B342" s="410" t="s">
        <v>8782</v>
      </c>
      <c r="C342" s="409" t="s">
        <v>9162</v>
      </c>
      <c r="D342" s="409" t="s">
        <v>9163</v>
      </c>
      <c r="E342" s="409" t="s">
        <v>8800</v>
      </c>
      <c r="F342" s="409" t="s">
        <v>9164</v>
      </c>
      <c r="G342" s="409" t="s">
        <v>9165</v>
      </c>
      <c r="H342" s="409" t="s">
        <v>9166</v>
      </c>
      <c r="I342" s="409" t="s">
        <v>9167</v>
      </c>
      <c r="J342" s="409" t="s">
        <v>9168</v>
      </c>
      <c r="K342" s="411" t="s">
        <v>9169</v>
      </c>
      <c r="L342" s="411" t="s">
        <v>9170</v>
      </c>
      <c r="M342" s="411" t="s">
        <v>9171</v>
      </c>
      <c r="N342" s="409"/>
      <c r="O342" s="409"/>
      <c r="P342" s="409"/>
      <c r="Q342" s="409"/>
      <c r="R342" s="409" t="s">
        <v>631</v>
      </c>
      <c r="S342" s="409" t="s">
        <v>2246</v>
      </c>
      <c r="T342" s="409"/>
      <c r="U342" s="409"/>
      <c r="V342" s="409"/>
      <c r="W342" s="409"/>
      <c r="X342" s="409"/>
      <c r="Y342" s="409"/>
      <c r="Z342" s="409"/>
      <c r="AA342" s="409"/>
      <c r="AB342" s="409"/>
      <c r="AC342" s="409"/>
      <c r="AD342" s="409"/>
    </row>
    <row r="343" spans="1:30" s="149" customFormat="1" ht="17.25" customHeight="1">
      <c r="A343" s="409" t="s">
        <v>5977</v>
      </c>
      <c r="B343" s="410" t="s">
        <v>8782</v>
      </c>
      <c r="C343" s="409" t="s">
        <v>9172</v>
      </c>
      <c r="D343" s="409" t="s">
        <v>9173</v>
      </c>
      <c r="E343" s="409" t="s">
        <v>8785</v>
      </c>
      <c r="F343" s="409" t="s">
        <v>9174</v>
      </c>
      <c r="G343" s="409" t="s">
        <v>9175</v>
      </c>
      <c r="H343" s="409" t="s">
        <v>9176</v>
      </c>
      <c r="I343" s="409" t="s">
        <v>9177</v>
      </c>
      <c r="J343" s="409"/>
      <c r="K343" s="411" t="s">
        <v>9178</v>
      </c>
      <c r="L343" s="409" t="s">
        <v>9179</v>
      </c>
      <c r="M343" s="409"/>
      <c r="N343" s="409"/>
      <c r="O343" s="409"/>
      <c r="P343" s="409"/>
      <c r="Q343" s="409"/>
      <c r="R343" s="409" t="s">
        <v>386</v>
      </c>
      <c r="S343" s="409" t="s">
        <v>390</v>
      </c>
      <c r="T343" s="409"/>
      <c r="U343" s="409" t="s">
        <v>487</v>
      </c>
      <c r="V343" s="409" t="s">
        <v>9180</v>
      </c>
      <c r="W343" s="409"/>
      <c r="X343" s="409"/>
      <c r="Y343" s="409"/>
      <c r="Z343" s="409"/>
      <c r="AA343" s="409"/>
      <c r="AB343" s="409"/>
      <c r="AC343" s="409"/>
      <c r="AD343" s="409"/>
    </row>
    <row r="344" spans="1:30" s="149" customFormat="1" ht="17.25" customHeight="1">
      <c r="A344" s="409" t="s">
        <v>5977</v>
      </c>
      <c r="B344" s="410" t="s">
        <v>8782</v>
      </c>
      <c r="C344" s="409" t="s">
        <v>9181</v>
      </c>
      <c r="D344" s="409" t="s">
        <v>9182</v>
      </c>
      <c r="E344" s="409" t="s">
        <v>8785</v>
      </c>
      <c r="F344" s="409" t="s">
        <v>9183</v>
      </c>
      <c r="G344" s="409" t="s">
        <v>9184</v>
      </c>
      <c r="H344" s="409" t="s">
        <v>9185</v>
      </c>
      <c r="I344" s="409" t="s">
        <v>9186</v>
      </c>
      <c r="J344" s="409" t="s">
        <v>9187</v>
      </c>
      <c r="K344" s="411" t="s">
        <v>9188</v>
      </c>
      <c r="L344" s="409"/>
      <c r="M344" s="409"/>
      <c r="N344" s="409"/>
      <c r="O344" s="409"/>
      <c r="P344" s="409"/>
      <c r="Q344" s="409"/>
      <c r="R344" s="409" t="s">
        <v>631</v>
      </c>
      <c r="S344" s="409" t="s">
        <v>1475</v>
      </c>
      <c r="T344" s="409"/>
      <c r="U344" s="409" t="s">
        <v>487</v>
      </c>
      <c r="V344" s="409" t="s">
        <v>9189</v>
      </c>
      <c r="W344" s="409"/>
      <c r="X344" s="409"/>
      <c r="Y344" s="409"/>
      <c r="Z344" s="409"/>
      <c r="AA344" s="409"/>
      <c r="AB344" s="409"/>
      <c r="AC344" s="409" t="s">
        <v>487</v>
      </c>
      <c r="AD344" s="409" t="s">
        <v>9190</v>
      </c>
    </row>
    <row r="345" spans="1:30" s="149" customFormat="1" ht="99.75">
      <c r="A345" s="409" t="s">
        <v>5977</v>
      </c>
      <c r="B345" s="410" t="s">
        <v>8782</v>
      </c>
      <c r="C345" s="409" t="s">
        <v>9191</v>
      </c>
      <c r="D345" s="409" t="s">
        <v>9192</v>
      </c>
      <c r="E345" s="409" t="s">
        <v>9094</v>
      </c>
      <c r="F345" s="409" t="s">
        <v>9193</v>
      </c>
      <c r="G345" s="409" t="s">
        <v>9194</v>
      </c>
      <c r="H345" s="409" t="s">
        <v>9195</v>
      </c>
      <c r="I345" s="409" t="s">
        <v>9196</v>
      </c>
      <c r="J345" s="409" t="s">
        <v>9197</v>
      </c>
      <c r="K345" s="411" t="s">
        <v>9198</v>
      </c>
      <c r="L345" s="409"/>
      <c r="M345" s="409"/>
      <c r="N345" s="409"/>
      <c r="O345" s="409"/>
      <c r="P345" s="409"/>
      <c r="Q345" s="409"/>
      <c r="R345" s="409" t="s">
        <v>631</v>
      </c>
      <c r="S345" s="409" t="s">
        <v>1475</v>
      </c>
      <c r="T345" s="409"/>
      <c r="U345" s="409"/>
      <c r="V345" s="409"/>
      <c r="W345" s="409"/>
      <c r="X345" s="409"/>
      <c r="Y345" s="409" t="s">
        <v>487</v>
      </c>
      <c r="Z345" s="411" t="s">
        <v>9199</v>
      </c>
      <c r="AA345" s="409"/>
      <c r="AB345" s="409"/>
      <c r="AC345" s="409" t="s">
        <v>487</v>
      </c>
      <c r="AD345" s="411" t="s">
        <v>9199</v>
      </c>
    </row>
    <row r="346" spans="1:30" s="149" customFormat="1" ht="17.25" customHeight="1">
      <c r="A346" s="409" t="s">
        <v>5977</v>
      </c>
      <c r="B346" s="410" t="s">
        <v>8782</v>
      </c>
      <c r="C346" s="409" t="s">
        <v>9200</v>
      </c>
      <c r="D346" s="409" t="s">
        <v>9201</v>
      </c>
      <c r="E346" s="409" t="s">
        <v>8869</v>
      </c>
      <c r="F346" s="409" t="s">
        <v>9202</v>
      </c>
      <c r="G346" s="409" t="s">
        <v>9203</v>
      </c>
      <c r="H346" s="409" t="s">
        <v>9204</v>
      </c>
      <c r="I346" s="409" t="s">
        <v>9205</v>
      </c>
      <c r="J346" s="409" t="s">
        <v>9206</v>
      </c>
      <c r="K346" s="411" t="s">
        <v>2860</v>
      </c>
      <c r="L346" s="409"/>
      <c r="M346" s="409"/>
      <c r="N346" s="409"/>
      <c r="O346" s="409"/>
      <c r="P346" s="409"/>
      <c r="Q346" s="409"/>
      <c r="R346" s="409" t="s">
        <v>631</v>
      </c>
      <c r="S346" s="409" t="s">
        <v>1285</v>
      </c>
      <c r="T346" s="409"/>
      <c r="U346" s="409"/>
      <c r="V346" s="409"/>
      <c r="W346" s="409"/>
      <c r="X346" s="409"/>
      <c r="Y346" s="409"/>
      <c r="Z346" s="409"/>
      <c r="AA346" s="409"/>
      <c r="AB346" s="409"/>
      <c r="AC346" s="409"/>
      <c r="AD346" s="409"/>
    </row>
    <row r="347" spans="1:30" s="149" customFormat="1" ht="28.5">
      <c r="A347" s="409" t="s">
        <v>5977</v>
      </c>
      <c r="B347" s="410" t="s">
        <v>201</v>
      </c>
      <c r="C347" s="409" t="s">
        <v>9207</v>
      </c>
      <c r="D347" s="409" t="s">
        <v>9208</v>
      </c>
      <c r="E347" s="409" t="s">
        <v>8770</v>
      </c>
      <c r="F347" s="409" t="s">
        <v>9209</v>
      </c>
      <c r="G347" s="409" t="s">
        <v>9210</v>
      </c>
      <c r="H347" s="409" t="s">
        <v>9211</v>
      </c>
      <c r="I347" s="409" t="s">
        <v>9212</v>
      </c>
      <c r="J347" s="409"/>
      <c r="K347" s="411" t="s">
        <v>9213</v>
      </c>
      <c r="L347" s="409"/>
      <c r="M347" s="409"/>
      <c r="N347" s="409"/>
      <c r="O347" s="409"/>
      <c r="P347" s="409"/>
      <c r="Q347" s="409"/>
      <c r="R347" s="409" t="s">
        <v>631</v>
      </c>
      <c r="S347" s="409" t="s">
        <v>1475</v>
      </c>
      <c r="T347" s="409"/>
      <c r="U347" s="409" t="s">
        <v>487</v>
      </c>
      <c r="V347" s="411" t="s">
        <v>9214</v>
      </c>
      <c r="W347" s="409" t="s">
        <v>487</v>
      </c>
      <c r="X347" s="411" t="s">
        <v>9214</v>
      </c>
      <c r="Y347" s="409" t="s">
        <v>487</v>
      </c>
      <c r="Z347" s="411" t="s">
        <v>9215</v>
      </c>
      <c r="AA347" s="409" t="s">
        <v>487</v>
      </c>
      <c r="AB347" s="411" t="s">
        <v>9214</v>
      </c>
      <c r="AC347" s="409"/>
      <c r="AD347" s="409"/>
    </row>
    <row r="348" spans="1:30" s="149" customFormat="1" ht="100.5" customHeight="1">
      <c r="A348" s="409" t="s">
        <v>5977</v>
      </c>
      <c r="B348" s="410" t="s">
        <v>8782</v>
      </c>
      <c r="C348" s="409" t="s">
        <v>9216</v>
      </c>
      <c r="D348" s="409" t="s">
        <v>9217</v>
      </c>
      <c r="E348" s="409" t="s">
        <v>9218</v>
      </c>
      <c r="F348" s="409" t="s">
        <v>9219</v>
      </c>
      <c r="G348" s="409" t="s">
        <v>9220</v>
      </c>
      <c r="H348" s="409" t="s">
        <v>9221</v>
      </c>
      <c r="I348" s="409" t="s">
        <v>9222</v>
      </c>
      <c r="J348" s="409" t="s">
        <v>9223</v>
      </c>
      <c r="K348" s="411" t="s">
        <v>9224</v>
      </c>
      <c r="L348" s="411" t="s">
        <v>9225</v>
      </c>
      <c r="M348" s="411" t="s">
        <v>9226</v>
      </c>
      <c r="N348" s="409"/>
      <c r="O348" s="409"/>
      <c r="P348" s="409"/>
      <c r="Q348" s="409"/>
      <c r="R348" s="409" t="s">
        <v>631</v>
      </c>
      <c r="S348" s="409" t="s">
        <v>1475</v>
      </c>
      <c r="T348" s="409"/>
      <c r="U348" s="409" t="s">
        <v>487</v>
      </c>
      <c r="V348" s="411" t="s">
        <v>9227</v>
      </c>
      <c r="W348" s="409" t="s">
        <v>487</v>
      </c>
      <c r="X348" s="411" t="s">
        <v>9228</v>
      </c>
      <c r="Y348" s="409" t="s">
        <v>487</v>
      </c>
      <c r="Z348" s="411" t="s">
        <v>9228</v>
      </c>
      <c r="AA348" s="409" t="s">
        <v>487</v>
      </c>
      <c r="AB348" s="411" t="s">
        <v>9228</v>
      </c>
      <c r="AC348" s="409" t="s">
        <v>487</v>
      </c>
      <c r="AD348" s="411" t="s">
        <v>9229</v>
      </c>
    </row>
    <row r="349" spans="1:30" s="149" customFormat="1" ht="409.5">
      <c r="A349" s="409" t="s">
        <v>5977</v>
      </c>
      <c r="B349" s="410" t="s">
        <v>8782</v>
      </c>
      <c r="C349" s="409" t="s">
        <v>9230</v>
      </c>
      <c r="D349" s="409" t="s">
        <v>9231</v>
      </c>
      <c r="E349" s="409" t="s">
        <v>9232</v>
      </c>
      <c r="F349" s="409" t="s">
        <v>9233</v>
      </c>
      <c r="G349" s="409" t="s">
        <v>9234</v>
      </c>
      <c r="H349" s="409" t="s">
        <v>9235</v>
      </c>
      <c r="I349" s="409" t="s">
        <v>9236</v>
      </c>
      <c r="J349" s="409" t="s">
        <v>9237</v>
      </c>
      <c r="K349" s="411" t="s">
        <v>9238</v>
      </c>
      <c r="L349" s="411" t="s">
        <v>9239</v>
      </c>
      <c r="M349" s="411" t="s">
        <v>9240</v>
      </c>
      <c r="N349" s="409"/>
      <c r="O349" s="409" t="s">
        <v>487</v>
      </c>
      <c r="P349" s="409"/>
      <c r="Q349" s="409"/>
      <c r="R349" s="409" t="s">
        <v>489</v>
      </c>
      <c r="S349" s="409" t="s">
        <v>490</v>
      </c>
      <c r="T349" s="409" t="s">
        <v>2364</v>
      </c>
      <c r="U349" s="409" t="s">
        <v>487</v>
      </c>
      <c r="V349" s="411" t="s">
        <v>9241</v>
      </c>
      <c r="W349" s="409" t="s">
        <v>487</v>
      </c>
      <c r="X349" s="411" t="s">
        <v>9242</v>
      </c>
      <c r="Y349" s="409" t="s">
        <v>395</v>
      </c>
      <c r="Z349" s="411" t="s">
        <v>9243</v>
      </c>
      <c r="AA349" s="409" t="s">
        <v>487</v>
      </c>
      <c r="AB349" s="411" t="s">
        <v>9244</v>
      </c>
      <c r="AC349" s="409" t="s">
        <v>487</v>
      </c>
      <c r="AD349" s="411" t="s">
        <v>9245</v>
      </c>
    </row>
    <row r="350" spans="1:30" s="149" customFormat="1" ht="17.25" customHeight="1">
      <c r="A350" s="409" t="s">
        <v>5977</v>
      </c>
      <c r="B350" s="410" t="s">
        <v>8782</v>
      </c>
      <c r="C350" s="409" t="s">
        <v>9246</v>
      </c>
      <c r="D350" s="409" t="s">
        <v>9247</v>
      </c>
      <c r="E350" s="409" t="s">
        <v>9248</v>
      </c>
      <c r="F350" s="409" t="s">
        <v>9249</v>
      </c>
      <c r="G350" s="409" t="s">
        <v>9250</v>
      </c>
      <c r="H350" s="409" t="s">
        <v>9251</v>
      </c>
      <c r="I350" s="409" t="s">
        <v>9252</v>
      </c>
      <c r="J350" s="409" t="s">
        <v>9253</v>
      </c>
      <c r="K350" s="411" t="s">
        <v>8448</v>
      </c>
      <c r="L350" s="409" t="s">
        <v>9254</v>
      </c>
      <c r="M350" s="409"/>
      <c r="N350" s="409"/>
      <c r="O350" s="409"/>
      <c r="P350" s="409"/>
      <c r="Q350" s="409"/>
      <c r="R350" s="409" t="s">
        <v>631</v>
      </c>
      <c r="S350" s="409" t="s">
        <v>2246</v>
      </c>
      <c r="T350" s="409"/>
      <c r="U350" s="409"/>
      <c r="V350" s="409"/>
      <c r="W350" s="409"/>
      <c r="X350" s="409"/>
      <c r="Y350" s="409"/>
      <c r="Z350" s="409"/>
      <c r="AA350" s="409"/>
      <c r="AB350" s="409"/>
      <c r="AC350" s="409"/>
      <c r="AD350" s="409"/>
    </row>
    <row r="351" spans="1:30" s="149" customFormat="1" ht="17.25" customHeight="1">
      <c r="A351" s="409" t="s">
        <v>5977</v>
      </c>
      <c r="B351" s="410" t="s">
        <v>8782</v>
      </c>
      <c r="C351" s="409" t="s">
        <v>9255</v>
      </c>
      <c r="D351" s="409" t="s">
        <v>9256</v>
      </c>
      <c r="E351" s="409" t="s">
        <v>9257</v>
      </c>
      <c r="F351" s="409" t="s">
        <v>9258</v>
      </c>
      <c r="G351" s="409" t="s">
        <v>9259</v>
      </c>
      <c r="H351" s="409" t="s">
        <v>9260</v>
      </c>
      <c r="I351" s="409" t="s">
        <v>9261</v>
      </c>
      <c r="J351" s="409" t="s">
        <v>9262</v>
      </c>
      <c r="K351" s="411" t="s">
        <v>9263</v>
      </c>
      <c r="L351" s="409"/>
      <c r="M351" s="409"/>
      <c r="N351" s="409"/>
      <c r="O351" s="409"/>
      <c r="P351" s="409"/>
      <c r="Q351" s="409"/>
      <c r="R351" s="409" t="s">
        <v>631</v>
      </c>
      <c r="S351" s="409" t="s">
        <v>9264</v>
      </c>
      <c r="T351" s="409"/>
      <c r="U351" s="409" t="s">
        <v>487</v>
      </c>
      <c r="V351" s="409" t="s">
        <v>9265</v>
      </c>
      <c r="W351" s="409"/>
      <c r="X351" s="409"/>
      <c r="Y351" s="409"/>
      <c r="Z351" s="409"/>
      <c r="AA351" s="409"/>
      <c r="AB351" s="409"/>
      <c r="AC351" s="409"/>
      <c r="AD351" s="409"/>
    </row>
    <row r="352" spans="1:30" s="149" customFormat="1" ht="17.25" customHeight="1">
      <c r="A352" s="409" t="s">
        <v>5977</v>
      </c>
      <c r="B352" s="410" t="s">
        <v>8782</v>
      </c>
      <c r="C352" s="409" t="s">
        <v>9266</v>
      </c>
      <c r="D352" s="409" t="s">
        <v>9267</v>
      </c>
      <c r="E352" s="409" t="s">
        <v>9268</v>
      </c>
      <c r="F352" s="409" t="s">
        <v>9269</v>
      </c>
      <c r="G352" s="409" t="s">
        <v>9270</v>
      </c>
      <c r="H352" s="409" t="s">
        <v>9271</v>
      </c>
      <c r="I352" s="409" t="s">
        <v>9272</v>
      </c>
      <c r="J352" s="409"/>
      <c r="K352" s="411" t="s">
        <v>9273</v>
      </c>
      <c r="L352" s="409"/>
      <c r="M352" s="409"/>
      <c r="N352" s="409"/>
      <c r="O352" s="409"/>
      <c r="P352" s="409"/>
      <c r="Q352" s="409"/>
      <c r="R352" s="409" t="s">
        <v>631</v>
      </c>
      <c r="S352" s="409" t="s">
        <v>2246</v>
      </c>
      <c r="T352" s="409"/>
      <c r="U352" s="409"/>
      <c r="V352" s="409"/>
      <c r="W352" s="409"/>
      <c r="X352" s="409"/>
      <c r="Y352" s="409"/>
      <c r="Z352" s="409"/>
      <c r="AA352" s="409"/>
      <c r="AB352" s="409"/>
      <c r="AC352" s="409"/>
      <c r="AD352" s="409"/>
    </row>
    <row r="353" spans="1:30" s="149" customFormat="1" ht="131.25" customHeight="1">
      <c r="A353" s="409" t="s">
        <v>5977</v>
      </c>
      <c r="B353" s="410" t="s">
        <v>8782</v>
      </c>
      <c r="C353" s="409" t="s">
        <v>9274</v>
      </c>
      <c r="D353" s="409" t="s">
        <v>9275</v>
      </c>
      <c r="E353" s="409" t="s">
        <v>8785</v>
      </c>
      <c r="F353" s="409" t="s">
        <v>9276</v>
      </c>
      <c r="G353" s="409" t="s">
        <v>9277</v>
      </c>
      <c r="H353" s="409" t="s">
        <v>9278</v>
      </c>
      <c r="I353" s="409" t="s">
        <v>9279</v>
      </c>
      <c r="J353" s="409" t="s">
        <v>9280</v>
      </c>
      <c r="K353" s="411" t="s">
        <v>9281</v>
      </c>
      <c r="L353" s="411" t="s">
        <v>9282</v>
      </c>
      <c r="M353" s="411" t="s">
        <v>9283</v>
      </c>
      <c r="N353" s="409"/>
      <c r="O353" s="409" t="s">
        <v>487</v>
      </c>
      <c r="P353" s="409"/>
      <c r="Q353" s="409"/>
      <c r="R353" s="409" t="s">
        <v>489</v>
      </c>
      <c r="S353" s="409" t="s">
        <v>490</v>
      </c>
      <c r="T353" s="409" t="s">
        <v>1175</v>
      </c>
      <c r="U353" s="409" t="s">
        <v>487</v>
      </c>
      <c r="V353" s="411" t="s">
        <v>9284</v>
      </c>
      <c r="W353" s="409" t="s">
        <v>487</v>
      </c>
      <c r="X353" s="411" t="s">
        <v>9284</v>
      </c>
      <c r="Y353" s="409" t="s">
        <v>487</v>
      </c>
      <c r="Z353" s="411" t="s">
        <v>9285</v>
      </c>
      <c r="AA353" s="409" t="s">
        <v>487</v>
      </c>
      <c r="AB353" s="411" t="s">
        <v>9286</v>
      </c>
      <c r="AC353" s="409" t="s">
        <v>487</v>
      </c>
      <c r="AD353" s="411" t="s">
        <v>9287</v>
      </c>
    </row>
    <row r="354" spans="1:30" s="149" customFormat="1" ht="72" customHeight="1">
      <c r="A354" s="409" t="s">
        <v>5977</v>
      </c>
      <c r="B354" s="410" t="s">
        <v>8782</v>
      </c>
      <c r="C354" s="409" t="s">
        <v>9288</v>
      </c>
      <c r="D354" s="411" t="s">
        <v>9289</v>
      </c>
      <c r="E354" s="411" t="s">
        <v>8816</v>
      </c>
      <c r="F354" s="409" t="s">
        <v>9290</v>
      </c>
      <c r="G354" s="409" t="s">
        <v>9291</v>
      </c>
      <c r="H354" s="409" t="s">
        <v>9292</v>
      </c>
      <c r="I354" s="409" t="s">
        <v>9293</v>
      </c>
      <c r="J354" s="409" t="s">
        <v>9294</v>
      </c>
      <c r="K354" s="411" t="s">
        <v>9295</v>
      </c>
      <c r="L354" s="411" t="s">
        <v>6521</v>
      </c>
      <c r="M354" s="411" t="s">
        <v>9296</v>
      </c>
      <c r="N354" s="411"/>
      <c r="O354" s="411"/>
      <c r="P354" s="411"/>
      <c r="Q354" s="411"/>
      <c r="R354" s="411" t="s">
        <v>631</v>
      </c>
      <c r="S354" s="411" t="s">
        <v>1475</v>
      </c>
      <c r="T354" s="411"/>
      <c r="U354" s="411"/>
      <c r="V354" s="409" t="s">
        <v>9297</v>
      </c>
      <c r="W354" s="411"/>
      <c r="X354" s="411"/>
      <c r="Y354" s="411"/>
      <c r="Z354" s="411"/>
      <c r="AA354" s="411"/>
      <c r="AB354" s="411"/>
      <c r="AC354" s="411"/>
      <c r="AD354" s="411"/>
    </row>
    <row r="355" spans="1:30" s="149" customFormat="1" ht="71.25">
      <c r="A355" s="409" t="s">
        <v>5977</v>
      </c>
      <c r="B355" s="410" t="s">
        <v>8782</v>
      </c>
      <c r="C355" s="409" t="s">
        <v>9298</v>
      </c>
      <c r="D355" s="409" t="s">
        <v>9299</v>
      </c>
      <c r="E355" s="409" t="s">
        <v>9300</v>
      </c>
      <c r="F355" s="409" t="s">
        <v>9301</v>
      </c>
      <c r="G355" s="409" t="s">
        <v>9302</v>
      </c>
      <c r="H355" s="409" t="s">
        <v>9303</v>
      </c>
      <c r="I355" s="409" t="s">
        <v>9304</v>
      </c>
      <c r="J355" s="409" t="s">
        <v>9305</v>
      </c>
      <c r="K355" s="411" t="s">
        <v>9306</v>
      </c>
      <c r="L355" s="411" t="s">
        <v>9307</v>
      </c>
      <c r="M355" s="411" t="s">
        <v>1653</v>
      </c>
      <c r="N355" s="409"/>
      <c r="O355" s="409"/>
      <c r="P355" s="409"/>
      <c r="Q355" s="409"/>
      <c r="R355" s="409" t="s">
        <v>383</v>
      </c>
      <c r="S355" s="409" t="s">
        <v>384</v>
      </c>
      <c r="T355" s="409" t="s">
        <v>2364</v>
      </c>
      <c r="U355" s="409" t="s">
        <v>487</v>
      </c>
      <c r="V355" s="409" t="s">
        <v>9308</v>
      </c>
      <c r="W355" s="409"/>
      <c r="X355" s="409"/>
      <c r="Y355" s="409" t="s">
        <v>487</v>
      </c>
      <c r="Z355" s="409" t="s">
        <v>9308</v>
      </c>
      <c r="AA355" s="409"/>
      <c r="AB355" s="409"/>
      <c r="AC355" s="409"/>
      <c r="AD355" s="409"/>
    </row>
    <row r="356" spans="1:30" s="149" customFormat="1" ht="96.75" customHeight="1">
      <c r="A356" s="409" t="s">
        <v>5977</v>
      </c>
      <c r="B356" s="410" t="s">
        <v>8782</v>
      </c>
      <c r="C356" s="409" t="s">
        <v>9309</v>
      </c>
      <c r="D356" s="409" t="s">
        <v>9310</v>
      </c>
      <c r="E356" s="409" t="s">
        <v>9311</v>
      </c>
      <c r="F356" s="409" t="s">
        <v>9312</v>
      </c>
      <c r="G356" s="409" t="s">
        <v>9313</v>
      </c>
      <c r="H356" s="409" t="s">
        <v>9314</v>
      </c>
      <c r="I356" s="409" t="s">
        <v>9315</v>
      </c>
      <c r="J356" s="409" t="s">
        <v>9316</v>
      </c>
      <c r="K356" s="411" t="s">
        <v>9317</v>
      </c>
      <c r="L356" s="411" t="s">
        <v>9318</v>
      </c>
      <c r="M356" s="411" t="s">
        <v>9319</v>
      </c>
      <c r="N356" s="409"/>
      <c r="O356" s="409"/>
      <c r="P356" s="409"/>
      <c r="Q356" s="409"/>
      <c r="R356" s="409" t="s">
        <v>631</v>
      </c>
      <c r="S356" s="409" t="s">
        <v>2605</v>
      </c>
      <c r="T356" s="409"/>
      <c r="U356" s="409"/>
      <c r="V356" s="409"/>
      <c r="W356" s="409"/>
      <c r="X356" s="411"/>
      <c r="Y356" s="409" t="s">
        <v>487</v>
      </c>
      <c r="Z356" s="411" t="s">
        <v>9320</v>
      </c>
      <c r="AA356" s="409"/>
      <c r="AB356" s="409"/>
      <c r="AC356" s="409"/>
      <c r="AD356" s="409"/>
    </row>
    <row r="357" spans="1:30" s="149" customFormat="1" ht="57">
      <c r="A357" s="409" t="s">
        <v>5977</v>
      </c>
      <c r="B357" s="410" t="s">
        <v>8782</v>
      </c>
      <c r="C357" s="409" t="s">
        <v>9321</v>
      </c>
      <c r="D357" s="409" t="s">
        <v>9322</v>
      </c>
      <c r="E357" s="409" t="s">
        <v>8816</v>
      </c>
      <c r="F357" s="409" t="s">
        <v>9323</v>
      </c>
      <c r="G357" s="409" t="s">
        <v>9324</v>
      </c>
      <c r="H357" s="409" t="s">
        <v>9325</v>
      </c>
      <c r="I357" s="409" t="s">
        <v>9326</v>
      </c>
      <c r="J357" s="409" t="s">
        <v>9327</v>
      </c>
      <c r="K357" s="411" t="s">
        <v>9328</v>
      </c>
      <c r="L357" s="409" t="s">
        <v>1040</v>
      </c>
      <c r="M357" s="409" t="s">
        <v>1040</v>
      </c>
      <c r="N357" s="409"/>
      <c r="O357" s="409"/>
      <c r="P357" s="409"/>
      <c r="Q357" s="409"/>
      <c r="R357" s="409" t="s">
        <v>631</v>
      </c>
      <c r="S357" s="409" t="s">
        <v>1475</v>
      </c>
      <c r="T357" s="409"/>
      <c r="U357" s="409" t="s">
        <v>487</v>
      </c>
      <c r="V357" s="409" t="s">
        <v>9329</v>
      </c>
      <c r="W357" s="409"/>
      <c r="X357" s="409"/>
      <c r="Y357" s="409"/>
      <c r="Z357" s="409"/>
      <c r="AA357" s="409"/>
      <c r="AB357" s="409"/>
      <c r="AC357" s="409"/>
      <c r="AD357" s="409"/>
    </row>
    <row r="358" spans="1:30" s="150" customFormat="1" ht="17.25" customHeight="1">
      <c r="A358" s="409" t="s">
        <v>5977</v>
      </c>
      <c r="B358" s="410" t="s">
        <v>8782</v>
      </c>
      <c r="C358" s="409" t="s">
        <v>9330</v>
      </c>
      <c r="D358" s="409" t="s">
        <v>9331</v>
      </c>
      <c r="E358" s="409" t="s">
        <v>9332</v>
      </c>
      <c r="F358" s="409" t="s">
        <v>9333</v>
      </c>
      <c r="G358" s="409" t="s">
        <v>9334</v>
      </c>
      <c r="H358" s="409" t="s">
        <v>9335</v>
      </c>
      <c r="I358" s="409" t="s">
        <v>9336</v>
      </c>
      <c r="J358" s="409" t="s">
        <v>9337</v>
      </c>
      <c r="K358" s="411" t="s">
        <v>9338</v>
      </c>
      <c r="L358" s="409" t="s">
        <v>6702</v>
      </c>
      <c r="M358" s="409"/>
      <c r="N358" s="409"/>
      <c r="O358" s="409"/>
      <c r="P358" s="409"/>
      <c r="Q358" s="409"/>
      <c r="R358" s="409" t="s">
        <v>631</v>
      </c>
      <c r="S358" s="409" t="s">
        <v>1475</v>
      </c>
      <c r="T358" s="409"/>
      <c r="U358" s="409"/>
      <c r="V358" s="409"/>
      <c r="W358" s="409"/>
      <c r="X358" s="409"/>
      <c r="Y358" s="409" t="s">
        <v>487</v>
      </c>
      <c r="Z358" s="409" t="s">
        <v>9339</v>
      </c>
      <c r="AA358" s="409"/>
      <c r="AB358" s="409"/>
      <c r="AC358" s="409"/>
      <c r="AD358" s="409"/>
    </row>
    <row r="359" spans="1:30" s="151" customFormat="1" ht="40.5" customHeight="1">
      <c r="A359" s="409" t="s">
        <v>6511</v>
      </c>
      <c r="B359" s="410" t="s">
        <v>8782</v>
      </c>
      <c r="C359" s="409" t="s">
        <v>9340</v>
      </c>
      <c r="D359" s="409" t="s">
        <v>9341</v>
      </c>
      <c r="E359" s="409" t="s">
        <v>9342</v>
      </c>
      <c r="F359" s="409" t="s">
        <v>9343</v>
      </c>
      <c r="G359" s="409" t="s">
        <v>9344</v>
      </c>
      <c r="H359" s="409" t="s">
        <v>9345</v>
      </c>
      <c r="I359" s="409" t="s">
        <v>9346</v>
      </c>
      <c r="J359" s="409" t="s">
        <v>9347</v>
      </c>
      <c r="K359" s="411" t="s">
        <v>9348</v>
      </c>
      <c r="L359" s="411" t="s">
        <v>9349</v>
      </c>
      <c r="M359" s="411" t="s">
        <v>9350</v>
      </c>
      <c r="N359" s="409"/>
      <c r="O359" s="409"/>
      <c r="P359" s="409"/>
      <c r="Q359" s="409"/>
      <c r="R359" s="409" t="s">
        <v>386</v>
      </c>
      <c r="S359" s="409" t="s">
        <v>1475</v>
      </c>
      <c r="T359" s="409"/>
      <c r="U359" s="409"/>
      <c r="V359" s="409"/>
      <c r="W359" s="409"/>
      <c r="X359" s="409"/>
      <c r="Y359" s="409" t="s">
        <v>487</v>
      </c>
      <c r="Z359" s="409" t="s">
        <v>9351</v>
      </c>
      <c r="AA359" s="409"/>
      <c r="AB359" s="409"/>
      <c r="AC359" s="409"/>
      <c r="AD359" s="409"/>
    </row>
    <row r="360" spans="1:30" s="151" customFormat="1" ht="61.35" customHeight="1">
      <c r="A360" s="409" t="s">
        <v>6511</v>
      </c>
      <c r="B360" s="410" t="s">
        <v>8782</v>
      </c>
      <c r="C360" s="409" t="s">
        <v>9352</v>
      </c>
      <c r="D360" s="409" t="s">
        <v>9353</v>
      </c>
      <c r="E360" s="409" t="s">
        <v>9354</v>
      </c>
      <c r="F360" s="411" t="s">
        <v>9355</v>
      </c>
      <c r="G360" s="409" t="s">
        <v>9356</v>
      </c>
      <c r="H360" s="409" t="s">
        <v>9357</v>
      </c>
      <c r="I360" s="225" t="s">
        <v>9358</v>
      </c>
      <c r="J360" s="226" t="s">
        <v>9359</v>
      </c>
      <c r="K360" s="411" t="s">
        <v>9360</v>
      </c>
      <c r="L360" s="411" t="s">
        <v>9361</v>
      </c>
      <c r="M360" s="411" t="s">
        <v>9362</v>
      </c>
      <c r="N360" s="409"/>
      <c r="O360" s="409"/>
      <c r="P360" s="409"/>
      <c r="Q360" s="409"/>
      <c r="R360" s="409" t="s">
        <v>386</v>
      </c>
      <c r="S360" s="409" t="s">
        <v>1475</v>
      </c>
      <c r="T360" s="409"/>
      <c r="U360" s="409"/>
      <c r="V360" s="409"/>
      <c r="W360" s="409"/>
      <c r="X360" s="409"/>
      <c r="Y360" s="409"/>
      <c r="Z360" s="409"/>
      <c r="AA360" s="409"/>
      <c r="AB360" s="409"/>
      <c r="AC360" s="409" t="s">
        <v>487</v>
      </c>
      <c r="AD360" s="227" t="s">
        <v>9363</v>
      </c>
    </row>
    <row r="361" spans="1:30" s="151" customFormat="1" ht="61.35" customHeight="1">
      <c r="A361" s="409" t="s">
        <v>6511</v>
      </c>
      <c r="B361" s="410" t="s">
        <v>8782</v>
      </c>
      <c r="C361" s="409" t="s">
        <v>9364</v>
      </c>
      <c r="D361" s="409" t="s">
        <v>9365</v>
      </c>
      <c r="E361" s="409" t="s">
        <v>8903</v>
      </c>
      <c r="F361" s="411" t="s">
        <v>9366</v>
      </c>
      <c r="G361" s="409" t="s">
        <v>9367</v>
      </c>
      <c r="H361" s="409" t="s">
        <v>9368</v>
      </c>
      <c r="I361" s="225" t="s">
        <v>9369</v>
      </c>
      <c r="J361" s="226" t="s">
        <v>9370</v>
      </c>
      <c r="K361" s="411" t="s">
        <v>9371</v>
      </c>
      <c r="L361" s="411" t="s">
        <v>6521</v>
      </c>
      <c r="M361" s="411" t="s">
        <v>7634</v>
      </c>
      <c r="N361" s="409"/>
      <c r="O361" s="409"/>
      <c r="P361" s="409"/>
      <c r="Q361" s="409"/>
      <c r="R361" s="409" t="s">
        <v>386</v>
      </c>
      <c r="S361" s="409" t="s">
        <v>3149</v>
      </c>
      <c r="T361" s="409"/>
      <c r="U361" s="409"/>
      <c r="V361" s="409"/>
      <c r="W361" s="409"/>
      <c r="X361" s="409"/>
      <c r="Y361" s="409" t="s">
        <v>487</v>
      </c>
      <c r="Z361" s="409" t="s">
        <v>7635</v>
      </c>
      <c r="AA361" s="409"/>
      <c r="AB361" s="409"/>
      <c r="AC361" s="409" t="s">
        <v>487</v>
      </c>
      <c r="AD361" s="227" t="s">
        <v>7636</v>
      </c>
    </row>
    <row r="362" spans="1:30" s="151" customFormat="1" ht="61.35" customHeight="1">
      <c r="A362" s="409" t="s">
        <v>6511</v>
      </c>
      <c r="B362" s="410" t="s">
        <v>8782</v>
      </c>
      <c r="C362" s="409" t="s">
        <v>9372</v>
      </c>
      <c r="D362" s="409" t="s">
        <v>9373</v>
      </c>
      <c r="E362" s="409" t="s">
        <v>8903</v>
      </c>
      <c r="F362" s="411" t="s">
        <v>9374</v>
      </c>
      <c r="G362" s="409" t="s">
        <v>9375</v>
      </c>
      <c r="H362" s="409" t="s">
        <v>9376</v>
      </c>
      <c r="I362" s="225" t="s">
        <v>9369</v>
      </c>
      <c r="J362" s="226" t="s">
        <v>9377</v>
      </c>
      <c r="K362" s="411" t="s">
        <v>9378</v>
      </c>
      <c r="L362" s="411" t="s">
        <v>6521</v>
      </c>
      <c r="M362" s="411" t="s">
        <v>7634</v>
      </c>
      <c r="N362" s="409"/>
      <c r="O362" s="409"/>
      <c r="P362" s="409"/>
      <c r="Q362" s="409"/>
      <c r="R362" s="409" t="s">
        <v>386</v>
      </c>
      <c r="S362" s="409" t="s">
        <v>3149</v>
      </c>
      <c r="T362" s="409"/>
      <c r="U362" s="409"/>
      <c r="V362" s="409"/>
      <c r="W362" s="409"/>
      <c r="X362" s="409"/>
      <c r="Y362" s="409" t="s">
        <v>487</v>
      </c>
      <c r="Z362" s="409" t="s">
        <v>9379</v>
      </c>
      <c r="AA362" s="409"/>
      <c r="AB362" s="409"/>
      <c r="AC362" s="409" t="s">
        <v>487</v>
      </c>
      <c r="AD362" s="227" t="s">
        <v>7636</v>
      </c>
    </row>
    <row r="363" spans="1:30" s="151" customFormat="1" ht="61.35" customHeight="1">
      <c r="A363" s="409" t="s">
        <v>6511</v>
      </c>
      <c r="B363" s="410" t="s">
        <v>8782</v>
      </c>
      <c r="C363" s="409" t="s">
        <v>9380</v>
      </c>
      <c r="D363" s="409" t="s">
        <v>9381</v>
      </c>
      <c r="E363" s="409" t="s">
        <v>8816</v>
      </c>
      <c r="F363" s="411" t="s">
        <v>9382</v>
      </c>
      <c r="G363" s="409" t="s">
        <v>9383</v>
      </c>
      <c r="H363" s="409" t="s">
        <v>9384</v>
      </c>
      <c r="I363" s="225" t="s">
        <v>9385</v>
      </c>
      <c r="J363" s="226" t="s">
        <v>9386</v>
      </c>
      <c r="K363" s="411" t="s">
        <v>3276</v>
      </c>
      <c r="L363" s="411" t="s">
        <v>802</v>
      </c>
      <c r="M363" s="411"/>
      <c r="N363" s="409"/>
      <c r="O363" s="409"/>
      <c r="P363" s="409"/>
      <c r="Q363" s="409"/>
      <c r="R363" s="409" t="s">
        <v>386</v>
      </c>
      <c r="S363" s="409" t="s">
        <v>3149</v>
      </c>
      <c r="T363" s="409"/>
      <c r="U363" s="409" t="s">
        <v>487</v>
      </c>
      <c r="V363" s="409" t="s">
        <v>9387</v>
      </c>
      <c r="W363" s="409" t="s">
        <v>487</v>
      </c>
      <c r="X363" s="409" t="s">
        <v>9387</v>
      </c>
      <c r="Y363" s="409"/>
      <c r="Z363" s="409"/>
      <c r="AA363" s="409" t="s">
        <v>487</v>
      </c>
      <c r="AB363" s="409" t="s">
        <v>9387</v>
      </c>
      <c r="AC363" s="409" t="s">
        <v>487</v>
      </c>
      <c r="AD363" s="227" t="s">
        <v>9387</v>
      </c>
    </row>
    <row r="364" spans="1:30" s="151" customFormat="1" ht="61.35" customHeight="1">
      <c r="A364" s="409" t="s">
        <v>6511</v>
      </c>
      <c r="B364" s="410" t="s">
        <v>8782</v>
      </c>
      <c r="C364" s="409" t="s">
        <v>9388</v>
      </c>
      <c r="D364" s="409" t="s">
        <v>9389</v>
      </c>
      <c r="E364" s="409" t="s">
        <v>9248</v>
      </c>
      <c r="F364" s="411" t="s">
        <v>9390</v>
      </c>
      <c r="G364" s="409" t="s">
        <v>9391</v>
      </c>
      <c r="H364" s="409" t="s">
        <v>9392</v>
      </c>
      <c r="I364" s="225" t="s">
        <v>9393</v>
      </c>
      <c r="J364" s="226" t="s">
        <v>9394</v>
      </c>
      <c r="K364" s="411" t="s">
        <v>9395</v>
      </c>
      <c r="L364" s="411" t="s">
        <v>802</v>
      </c>
      <c r="M364" s="411" t="s">
        <v>9396</v>
      </c>
      <c r="N364" s="409"/>
      <c r="O364" s="409"/>
      <c r="P364" s="409"/>
      <c r="Q364" s="409"/>
      <c r="R364" s="409" t="s">
        <v>386</v>
      </c>
      <c r="S364" s="409" t="s">
        <v>3149</v>
      </c>
      <c r="T364" s="409"/>
      <c r="U364" s="409"/>
      <c r="V364" s="409"/>
      <c r="W364" s="409" t="s">
        <v>487</v>
      </c>
      <c r="X364" s="411" t="s">
        <v>9397</v>
      </c>
      <c r="Y364" s="409"/>
      <c r="Z364" s="409"/>
      <c r="AA364" s="409"/>
      <c r="AB364" s="409"/>
      <c r="AC364" s="409" t="s">
        <v>487</v>
      </c>
      <c r="AD364" s="227" t="s">
        <v>9398</v>
      </c>
    </row>
    <row r="365" spans="1:30" s="151" customFormat="1" ht="61.35" customHeight="1">
      <c r="A365" s="409" t="s">
        <v>6511</v>
      </c>
      <c r="B365" s="410" t="s">
        <v>8782</v>
      </c>
      <c r="C365" s="409" t="s">
        <v>9399</v>
      </c>
      <c r="D365" s="409" t="s">
        <v>9400</v>
      </c>
      <c r="E365" s="409">
        <v>1630804</v>
      </c>
      <c r="F365" s="411" t="s">
        <v>9401</v>
      </c>
      <c r="G365" s="409" t="s">
        <v>9402</v>
      </c>
      <c r="H365" s="409" t="s">
        <v>9403</v>
      </c>
      <c r="I365" s="225" t="s">
        <v>9404</v>
      </c>
      <c r="J365" s="226" t="s">
        <v>9405</v>
      </c>
      <c r="K365" s="411" t="s">
        <v>9406</v>
      </c>
      <c r="L365" s="411" t="s">
        <v>6702</v>
      </c>
      <c r="M365" s="411" t="s">
        <v>9407</v>
      </c>
      <c r="N365" s="409"/>
      <c r="O365" s="409"/>
      <c r="P365" s="409"/>
      <c r="Q365" s="409"/>
      <c r="R365" s="409" t="s">
        <v>386</v>
      </c>
      <c r="S365" s="409" t="s">
        <v>852</v>
      </c>
      <c r="T365" s="409"/>
      <c r="U365" s="409" t="s">
        <v>487</v>
      </c>
      <c r="V365" s="409" t="s">
        <v>9408</v>
      </c>
      <c r="W365" s="409"/>
      <c r="X365" s="411"/>
      <c r="Y365" s="409" t="s">
        <v>487</v>
      </c>
      <c r="Z365" s="409" t="s">
        <v>9409</v>
      </c>
      <c r="AA365" s="409"/>
      <c r="AB365" s="409"/>
      <c r="AC365" s="409"/>
      <c r="AD365" s="227"/>
    </row>
    <row r="366" spans="1:30" s="149" customFormat="1" ht="40.5" customHeight="1">
      <c r="A366" s="409" t="s">
        <v>5977</v>
      </c>
      <c r="B366" s="410" t="s">
        <v>243</v>
      </c>
      <c r="C366" s="409" t="s">
        <v>9410</v>
      </c>
      <c r="D366" s="409" t="s">
        <v>8470</v>
      </c>
      <c r="E366" s="409" t="s">
        <v>9411</v>
      </c>
      <c r="F366" s="409" t="s">
        <v>9412</v>
      </c>
      <c r="G366" s="409" t="s">
        <v>9413</v>
      </c>
      <c r="H366" s="409" t="s">
        <v>9414</v>
      </c>
      <c r="I366" s="409" t="s">
        <v>9415</v>
      </c>
      <c r="J366" s="409" t="s">
        <v>9416</v>
      </c>
      <c r="K366" s="411" t="s">
        <v>9417</v>
      </c>
      <c r="L366" s="411" t="s">
        <v>9418</v>
      </c>
      <c r="M366" s="411" t="s">
        <v>9419</v>
      </c>
      <c r="N366" s="409"/>
      <c r="O366" s="409"/>
      <c r="P366" s="409"/>
      <c r="Q366" s="409"/>
      <c r="R366" s="409" t="s">
        <v>621</v>
      </c>
      <c r="S366" s="409" t="s">
        <v>7323</v>
      </c>
      <c r="T366" s="409"/>
      <c r="U366" s="409"/>
      <c r="V366" s="409"/>
      <c r="W366" s="409"/>
      <c r="X366" s="409"/>
      <c r="Y366" s="409"/>
      <c r="Z366" s="409"/>
      <c r="AA366" s="409"/>
      <c r="AB366" s="409"/>
      <c r="AC366" s="409"/>
      <c r="AD366" s="409"/>
    </row>
    <row r="367" spans="1:30" s="149" customFormat="1" ht="17.25" customHeight="1">
      <c r="A367" s="409" t="s">
        <v>5977</v>
      </c>
      <c r="B367" s="410" t="s">
        <v>9420</v>
      </c>
      <c r="C367" s="409" t="s">
        <v>9421</v>
      </c>
      <c r="D367" s="409" t="s">
        <v>9422</v>
      </c>
      <c r="E367" s="409" t="s">
        <v>9423</v>
      </c>
      <c r="F367" s="409" t="s">
        <v>9424</v>
      </c>
      <c r="G367" s="409" t="s">
        <v>9425</v>
      </c>
      <c r="H367" s="409" t="s">
        <v>9426</v>
      </c>
      <c r="I367" s="409" t="s">
        <v>9427</v>
      </c>
      <c r="J367" s="409" t="s">
        <v>9428</v>
      </c>
      <c r="K367" s="411" t="s">
        <v>2860</v>
      </c>
      <c r="L367" s="409" t="s">
        <v>9429</v>
      </c>
      <c r="M367" s="409"/>
      <c r="N367" s="409"/>
      <c r="O367" s="409"/>
      <c r="P367" s="409"/>
      <c r="Q367" s="409"/>
      <c r="R367" s="409"/>
      <c r="S367" s="409" t="s">
        <v>6020</v>
      </c>
      <c r="T367" s="409"/>
      <c r="U367" s="409"/>
      <c r="V367" s="409"/>
      <c r="W367" s="409"/>
      <c r="X367" s="409" t="s">
        <v>9430</v>
      </c>
      <c r="Y367" s="409"/>
      <c r="Z367" s="409"/>
      <c r="AA367" s="409"/>
      <c r="AB367" s="409"/>
      <c r="AC367" s="409"/>
      <c r="AD367" s="409"/>
    </row>
    <row r="368" spans="1:30" s="149" customFormat="1" ht="17.25" customHeight="1">
      <c r="A368" s="409" t="s">
        <v>5977</v>
      </c>
      <c r="B368" s="410" t="s">
        <v>9420</v>
      </c>
      <c r="C368" s="409" t="s">
        <v>9431</v>
      </c>
      <c r="D368" s="409" t="s">
        <v>9432</v>
      </c>
      <c r="E368" s="409" t="s">
        <v>9433</v>
      </c>
      <c r="F368" s="409" t="s">
        <v>9434</v>
      </c>
      <c r="G368" s="409" t="s">
        <v>9435</v>
      </c>
      <c r="H368" s="409" t="s">
        <v>9436</v>
      </c>
      <c r="I368" s="409" t="s">
        <v>9437</v>
      </c>
      <c r="J368" s="409" t="s">
        <v>9438</v>
      </c>
      <c r="K368" s="411" t="s">
        <v>7941</v>
      </c>
      <c r="L368" s="409" t="s">
        <v>9439</v>
      </c>
      <c r="M368" s="409"/>
      <c r="N368" s="409"/>
      <c r="O368" s="409"/>
      <c r="P368" s="409"/>
      <c r="Q368" s="409"/>
      <c r="R368" s="409" t="s">
        <v>631</v>
      </c>
      <c r="S368" s="409" t="s">
        <v>9264</v>
      </c>
      <c r="T368" s="409"/>
      <c r="U368" s="409"/>
      <c r="V368" s="409"/>
      <c r="W368" s="409"/>
      <c r="X368" s="409" t="s">
        <v>9440</v>
      </c>
      <c r="Y368" s="409" t="s">
        <v>395</v>
      </c>
      <c r="Z368" s="409" t="s">
        <v>9441</v>
      </c>
      <c r="AA368" s="409"/>
      <c r="AB368" s="409"/>
      <c r="AC368" s="409"/>
      <c r="AD368" s="409"/>
    </row>
    <row r="369" spans="1:30" s="149" customFormat="1" ht="17.25" customHeight="1">
      <c r="A369" s="409" t="s">
        <v>5977</v>
      </c>
      <c r="B369" s="410" t="s">
        <v>9420</v>
      </c>
      <c r="C369" s="409" t="s">
        <v>9442</v>
      </c>
      <c r="D369" s="409" t="s">
        <v>9443</v>
      </c>
      <c r="E369" s="409" t="s">
        <v>9444</v>
      </c>
      <c r="F369" s="409" t="s">
        <v>9445</v>
      </c>
      <c r="G369" s="409" t="s">
        <v>9446</v>
      </c>
      <c r="H369" s="409" t="s">
        <v>9447</v>
      </c>
      <c r="I369" s="409" t="s">
        <v>9448</v>
      </c>
      <c r="J369" s="409" t="s">
        <v>9449</v>
      </c>
      <c r="K369" s="411" t="s">
        <v>7941</v>
      </c>
      <c r="L369" s="409"/>
      <c r="M369" s="409"/>
      <c r="N369" s="409"/>
      <c r="O369" s="409"/>
      <c r="P369" s="409"/>
      <c r="Q369" s="409"/>
      <c r="R369" s="409" t="s">
        <v>386</v>
      </c>
      <c r="S369" s="409" t="s">
        <v>1475</v>
      </c>
      <c r="T369" s="409"/>
      <c r="U369" s="409" t="s">
        <v>487</v>
      </c>
      <c r="V369" s="409" t="s">
        <v>9450</v>
      </c>
      <c r="W369" s="409"/>
      <c r="X369" s="409" t="s">
        <v>9451</v>
      </c>
      <c r="Y369" s="409"/>
      <c r="Z369" s="409"/>
      <c r="AA369" s="409"/>
      <c r="AB369" s="409"/>
      <c r="AC369" s="409"/>
      <c r="AD369" s="409"/>
    </row>
    <row r="370" spans="1:30" s="149" customFormat="1" ht="17.25" customHeight="1">
      <c r="A370" s="409" t="s">
        <v>5977</v>
      </c>
      <c r="B370" s="410" t="s">
        <v>9420</v>
      </c>
      <c r="C370" s="409" t="s">
        <v>9452</v>
      </c>
      <c r="D370" s="409" t="s">
        <v>9453</v>
      </c>
      <c r="E370" s="409" t="s">
        <v>9454</v>
      </c>
      <c r="F370" s="409" t="s">
        <v>9455</v>
      </c>
      <c r="G370" s="409" t="s">
        <v>9456</v>
      </c>
      <c r="H370" s="409" t="s">
        <v>9457</v>
      </c>
      <c r="I370" s="409" t="s">
        <v>9458</v>
      </c>
      <c r="J370" s="409" t="s">
        <v>9459</v>
      </c>
      <c r="K370" s="411" t="s">
        <v>9460</v>
      </c>
      <c r="L370" s="409"/>
      <c r="M370" s="409"/>
      <c r="N370" s="409"/>
      <c r="O370" s="409"/>
      <c r="P370" s="409"/>
      <c r="Q370" s="409"/>
      <c r="R370" s="409" t="s">
        <v>631</v>
      </c>
      <c r="S370" s="409" t="s">
        <v>387</v>
      </c>
      <c r="T370" s="409"/>
      <c r="U370" s="409"/>
      <c r="V370" s="409"/>
      <c r="W370" s="409"/>
      <c r="X370" s="409" t="s">
        <v>9461</v>
      </c>
      <c r="Y370" s="409" t="s">
        <v>487</v>
      </c>
      <c r="Z370" s="409" t="s">
        <v>9462</v>
      </c>
      <c r="AA370" s="409"/>
      <c r="AB370" s="409"/>
      <c r="AC370" s="409"/>
      <c r="AD370" s="409"/>
    </row>
    <row r="371" spans="1:30" s="149" customFormat="1" ht="28.5">
      <c r="A371" s="409" t="s">
        <v>5977</v>
      </c>
      <c r="B371" s="410" t="s">
        <v>9420</v>
      </c>
      <c r="C371" s="409" t="s">
        <v>9463</v>
      </c>
      <c r="D371" s="409" t="s">
        <v>9464</v>
      </c>
      <c r="E371" s="409" t="s">
        <v>9465</v>
      </c>
      <c r="F371" s="409" t="s">
        <v>9466</v>
      </c>
      <c r="G371" s="409" t="s">
        <v>9467</v>
      </c>
      <c r="H371" s="409" t="s">
        <v>9468</v>
      </c>
      <c r="I371" s="409" t="s">
        <v>9469</v>
      </c>
      <c r="J371" s="409" t="s">
        <v>9470</v>
      </c>
      <c r="K371" s="411" t="s">
        <v>9471</v>
      </c>
      <c r="L371" s="409"/>
      <c r="M371" s="409"/>
      <c r="N371" s="409"/>
      <c r="O371" s="409"/>
      <c r="P371" s="409"/>
      <c r="Q371" s="409"/>
      <c r="R371" s="409"/>
      <c r="S371" s="409" t="s">
        <v>6045</v>
      </c>
      <c r="T371" s="409"/>
      <c r="U371" s="409"/>
      <c r="V371" s="409"/>
      <c r="W371" s="409"/>
      <c r="X371" s="409" t="s">
        <v>9472</v>
      </c>
      <c r="Y371" s="409"/>
      <c r="Z371" s="409"/>
      <c r="AA371" s="409"/>
      <c r="AB371" s="409"/>
      <c r="AC371" s="409"/>
      <c r="AD371" s="409"/>
    </row>
    <row r="372" spans="1:30" s="149" customFormat="1" ht="17.25" customHeight="1">
      <c r="A372" s="409" t="s">
        <v>5977</v>
      </c>
      <c r="B372" s="410" t="s">
        <v>243</v>
      </c>
      <c r="C372" s="409" t="s">
        <v>9473</v>
      </c>
      <c r="D372" s="409" t="s">
        <v>9474</v>
      </c>
      <c r="E372" s="409" t="s">
        <v>9475</v>
      </c>
      <c r="F372" s="409" t="s">
        <v>9476</v>
      </c>
      <c r="G372" s="409" t="s">
        <v>9477</v>
      </c>
      <c r="H372" s="409" t="s">
        <v>9478</v>
      </c>
      <c r="I372" s="409" t="s">
        <v>9479</v>
      </c>
      <c r="J372" s="409" t="s">
        <v>9480</v>
      </c>
      <c r="K372" s="411" t="s">
        <v>9481</v>
      </c>
      <c r="L372" s="409"/>
      <c r="M372" s="409"/>
      <c r="N372" s="409"/>
      <c r="O372" s="409"/>
      <c r="P372" s="409"/>
      <c r="Q372" s="409"/>
      <c r="R372" s="409"/>
      <c r="S372" s="409" t="s">
        <v>7690</v>
      </c>
      <c r="T372" s="409"/>
      <c r="U372" s="409"/>
      <c r="V372" s="409"/>
      <c r="W372" s="409"/>
      <c r="X372" s="409"/>
      <c r="Y372" s="409"/>
      <c r="Z372" s="409"/>
      <c r="AA372" s="409"/>
      <c r="AB372" s="409"/>
      <c r="AC372" s="409"/>
      <c r="AD372" s="409"/>
    </row>
    <row r="373" spans="1:30" s="149" customFormat="1" ht="28.5">
      <c r="A373" s="409" t="s">
        <v>5977</v>
      </c>
      <c r="B373" s="410" t="s">
        <v>9420</v>
      </c>
      <c r="C373" s="409" t="s">
        <v>9482</v>
      </c>
      <c r="D373" s="409" t="s">
        <v>9483</v>
      </c>
      <c r="E373" s="409" t="s">
        <v>9484</v>
      </c>
      <c r="F373" s="409" t="s">
        <v>9485</v>
      </c>
      <c r="G373" s="409" t="s">
        <v>9486</v>
      </c>
      <c r="H373" s="409" t="s">
        <v>9487</v>
      </c>
      <c r="I373" s="409" t="s">
        <v>9488</v>
      </c>
      <c r="J373" s="409" t="s">
        <v>9489</v>
      </c>
      <c r="K373" s="411" t="s">
        <v>9490</v>
      </c>
      <c r="L373" s="409" t="s">
        <v>802</v>
      </c>
      <c r="M373" s="409"/>
      <c r="N373" s="409" t="s">
        <v>487</v>
      </c>
      <c r="O373" s="409"/>
      <c r="P373" s="409"/>
      <c r="Q373" s="409"/>
      <c r="R373" s="409" t="s">
        <v>1089</v>
      </c>
      <c r="S373" s="409" t="s">
        <v>780</v>
      </c>
      <c r="T373" s="409" t="s">
        <v>9491</v>
      </c>
      <c r="U373" s="409"/>
      <c r="V373" s="409"/>
      <c r="W373" s="409"/>
      <c r="X373" s="409"/>
      <c r="Y373" s="409"/>
      <c r="Z373" s="409"/>
      <c r="AA373" s="409"/>
      <c r="AB373" s="409"/>
      <c r="AC373" s="409"/>
      <c r="AD373" s="409"/>
    </row>
    <row r="374" spans="1:30" s="149" customFormat="1" ht="57">
      <c r="A374" s="409" t="s">
        <v>5977</v>
      </c>
      <c r="B374" s="410" t="s">
        <v>9420</v>
      </c>
      <c r="C374" s="409" t="s">
        <v>9492</v>
      </c>
      <c r="D374" s="409" t="s">
        <v>9493</v>
      </c>
      <c r="E374" s="409" t="s">
        <v>9494</v>
      </c>
      <c r="F374" s="409" t="s">
        <v>9495</v>
      </c>
      <c r="G374" s="409" t="s">
        <v>9496</v>
      </c>
      <c r="H374" s="409" t="s">
        <v>9497</v>
      </c>
      <c r="I374" s="409" t="s">
        <v>9498</v>
      </c>
      <c r="J374" s="409" t="s">
        <v>9499</v>
      </c>
      <c r="K374" s="411" t="s">
        <v>9500</v>
      </c>
      <c r="L374" s="409" t="s">
        <v>802</v>
      </c>
      <c r="M374" s="409"/>
      <c r="N374" s="409" t="s">
        <v>487</v>
      </c>
      <c r="O374" s="409"/>
      <c r="P374" s="409"/>
      <c r="Q374" s="409"/>
      <c r="R374" s="409"/>
      <c r="S374" s="409" t="s">
        <v>490</v>
      </c>
      <c r="T374" s="409" t="s">
        <v>491</v>
      </c>
      <c r="U374" s="409"/>
      <c r="V374" s="409" t="s">
        <v>9501</v>
      </c>
      <c r="W374" s="409"/>
      <c r="X374" s="409"/>
      <c r="Y374" s="409"/>
      <c r="Z374" s="409"/>
      <c r="AA374" s="409"/>
      <c r="AB374" s="409"/>
      <c r="AC374" s="409"/>
      <c r="AD374" s="409"/>
    </row>
    <row r="375" spans="1:30" s="149" customFormat="1" ht="17.25" customHeight="1">
      <c r="A375" s="409" t="s">
        <v>5977</v>
      </c>
      <c r="B375" s="410" t="s">
        <v>9420</v>
      </c>
      <c r="C375" s="409" t="s">
        <v>9502</v>
      </c>
      <c r="D375" s="409" t="s">
        <v>9503</v>
      </c>
      <c r="E375" s="409" t="s">
        <v>9504</v>
      </c>
      <c r="F375" s="409" t="s">
        <v>9505</v>
      </c>
      <c r="G375" s="409" t="s">
        <v>9506</v>
      </c>
      <c r="H375" s="409" t="s">
        <v>9507</v>
      </c>
      <c r="I375" s="409" t="s">
        <v>9508</v>
      </c>
      <c r="J375" s="409" t="s">
        <v>9509</v>
      </c>
      <c r="K375" s="411" t="s">
        <v>9510</v>
      </c>
      <c r="L375" s="409"/>
      <c r="M375" s="409"/>
      <c r="N375" s="409"/>
      <c r="O375" s="409"/>
      <c r="P375" s="409"/>
      <c r="Q375" s="409"/>
      <c r="R375" s="409"/>
      <c r="S375" s="409" t="s">
        <v>6045</v>
      </c>
      <c r="T375" s="409"/>
      <c r="U375" s="409"/>
      <c r="V375" s="409"/>
      <c r="W375" s="409"/>
      <c r="X375" s="409"/>
      <c r="Y375" s="409"/>
      <c r="Z375" s="409"/>
      <c r="AA375" s="409"/>
      <c r="AB375" s="409"/>
      <c r="AC375" s="409"/>
      <c r="AD375" s="409"/>
    </row>
    <row r="376" spans="1:30" s="149" customFormat="1" ht="17.25" customHeight="1">
      <c r="A376" s="409" t="s">
        <v>5977</v>
      </c>
      <c r="B376" s="410" t="s">
        <v>9420</v>
      </c>
      <c r="C376" s="409" t="s">
        <v>9511</v>
      </c>
      <c r="D376" s="409" t="s">
        <v>9512</v>
      </c>
      <c r="E376" s="409" t="s">
        <v>9513</v>
      </c>
      <c r="F376" s="409" t="s">
        <v>9514</v>
      </c>
      <c r="G376" s="409" t="s">
        <v>9515</v>
      </c>
      <c r="H376" s="409" t="s">
        <v>9516</v>
      </c>
      <c r="I376" s="409" t="s">
        <v>9517</v>
      </c>
      <c r="J376" s="409" t="s">
        <v>9518</v>
      </c>
      <c r="K376" s="411" t="s">
        <v>2860</v>
      </c>
      <c r="L376" s="409"/>
      <c r="M376" s="409"/>
      <c r="N376" s="409"/>
      <c r="O376" s="409"/>
      <c r="P376" s="409"/>
      <c r="Q376" s="409"/>
      <c r="R376" s="409"/>
      <c r="S376" s="409" t="s">
        <v>6020</v>
      </c>
      <c r="T376" s="409"/>
      <c r="U376" s="409"/>
      <c r="V376" s="409"/>
      <c r="W376" s="409"/>
      <c r="X376" s="409"/>
      <c r="Y376" s="409"/>
      <c r="Z376" s="409"/>
      <c r="AA376" s="409"/>
      <c r="AB376" s="409"/>
      <c r="AC376" s="409"/>
      <c r="AD376" s="409"/>
    </row>
    <row r="377" spans="1:30" s="149" customFormat="1" ht="57">
      <c r="A377" s="409" t="s">
        <v>5977</v>
      </c>
      <c r="B377" s="410" t="s">
        <v>9420</v>
      </c>
      <c r="C377" s="409" t="s">
        <v>9519</v>
      </c>
      <c r="D377" s="409" t="s">
        <v>9520</v>
      </c>
      <c r="E377" s="409" t="s">
        <v>9521</v>
      </c>
      <c r="F377" s="409" t="s">
        <v>9522</v>
      </c>
      <c r="G377" s="409" t="s">
        <v>9523</v>
      </c>
      <c r="H377" s="409" t="s">
        <v>9524</v>
      </c>
      <c r="I377" s="409" t="s">
        <v>9525</v>
      </c>
      <c r="J377" s="409" t="s">
        <v>9526</v>
      </c>
      <c r="K377" s="411" t="s">
        <v>9527</v>
      </c>
      <c r="L377" s="409" t="s">
        <v>802</v>
      </c>
      <c r="M377" s="409"/>
      <c r="N377" s="409" t="s">
        <v>487</v>
      </c>
      <c r="O377" s="409" t="s">
        <v>487</v>
      </c>
      <c r="P377" s="409"/>
      <c r="Q377" s="409"/>
      <c r="R377" s="409"/>
      <c r="S377" s="409" t="s">
        <v>840</v>
      </c>
      <c r="T377" s="409" t="s">
        <v>9528</v>
      </c>
      <c r="U377" s="409"/>
      <c r="V377" s="409"/>
      <c r="W377" s="409"/>
      <c r="X377" s="409"/>
      <c r="Y377" s="409"/>
      <c r="Z377" s="409"/>
      <c r="AA377" s="409"/>
      <c r="AB377" s="409"/>
      <c r="AC377" s="409"/>
      <c r="AD377" s="409"/>
    </row>
    <row r="378" spans="1:30" s="149" customFormat="1" ht="17.25" customHeight="1">
      <c r="A378" s="409" t="s">
        <v>5977</v>
      </c>
      <c r="B378" s="410" t="s">
        <v>9420</v>
      </c>
      <c r="C378" s="409" t="s">
        <v>9529</v>
      </c>
      <c r="D378" s="409" t="s">
        <v>9530</v>
      </c>
      <c r="E378" s="409" t="s">
        <v>9484</v>
      </c>
      <c r="F378" s="409" t="s">
        <v>9531</v>
      </c>
      <c r="G378" s="409" t="s">
        <v>9532</v>
      </c>
      <c r="H378" s="409" t="s">
        <v>9533</v>
      </c>
      <c r="I378" s="409" t="s">
        <v>9534</v>
      </c>
      <c r="J378" s="409" t="s">
        <v>9535</v>
      </c>
      <c r="K378" s="411" t="s">
        <v>9536</v>
      </c>
      <c r="L378" s="409"/>
      <c r="M378" s="409"/>
      <c r="N378" s="409"/>
      <c r="O378" s="409"/>
      <c r="P378" s="409"/>
      <c r="Q378" s="409"/>
      <c r="R378" s="409" t="s">
        <v>621</v>
      </c>
      <c r="S378" s="409" t="s">
        <v>2605</v>
      </c>
      <c r="T378" s="409"/>
      <c r="U378" s="409"/>
      <c r="V378" s="409"/>
      <c r="W378" s="409"/>
      <c r="X378" s="409"/>
      <c r="Y378" s="409"/>
      <c r="Z378" s="409"/>
      <c r="AA378" s="409"/>
      <c r="AB378" s="409"/>
      <c r="AC378" s="409"/>
      <c r="AD378" s="409"/>
    </row>
    <row r="379" spans="1:30" s="149" customFormat="1" ht="28.5">
      <c r="A379" s="409" t="s">
        <v>5977</v>
      </c>
      <c r="B379" s="410" t="s">
        <v>9420</v>
      </c>
      <c r="C379" s="409" t="s">
        <v>9537</v>
      </c>
      <c r="D379" s="409" t="s">
        <v>9538</v>
      </c>
      <c r="E379" s="409" t="s">
        <v>9539</v>
      </c>
      <c r="F379" s="409" t="s">
        <v>9540</v>
      </c>
      <c r="G379" s="409" t="s">
        <v>9541</v>
      </c>
      <c r="H379" s="409" t="s">
        <v>9542</v>
      </c>
      <c r="I379" s="409" t="s">
        <v>9543</v>
      </c>
      <c r="J379" s="409" t="s">
        <v>9544</v>
      </c>
      <c r="K379" s="411" t="s">
        <v>9545</v>
      </c>
      <c r="L379" s="409" t="s">
        <v>5976</v>
      </c>
      <c r="M379" s="409"/>
      <c r="N379" s="409"/>
      <c r="O379" s="409"/>
      <c r="P379" s="409"/>
      <c r="Q379" s="409"/>
      <c r="R379" s="409"/>
      <c r="S379" s="409" t="s">
        <v>6045</v>
      </c>
      <c r="T379" s="409"/>
      <c r="U379" s="409"/>
      <c r="V379" s="409"/>
      <c r="W379" s="409"/>
      <c r="X379" s="409"/>
      <c r="Y379" s="409"/>
      <c r="Z379" s="409"/>
      <c r="AA379" s="409"/>
      <c r="AB379" s="409"/>
      <c r="AC379" s="409"/>
      <c r="AD379" s="409"/>
    </row>
    <row r="380" spans="1:30" s="149" customFormat="1" ht="17.25" customHeight="1">
      <c r="A380" s="409" t="s">
        <v>5977</v>
      </c>
      <c r="B380" s="410" t="s">
        <v>9420</v>
      </c>
      <c r="C380" s="409" t="s">
        <v>9546</v>
      </c>
      <c r="D380" s="409" t="s">
        <v>9547</v>
      </c>
      <c r="E380" s="409" t="s">
        <v>9548</v>
      </c>
      <c r="F380" s="409" t="s">
        <v>9549</v>
      </c>
      <c r="G380" s="409" t="s">
        <v>9550</v>
      </c>
      <c r="H380" s="409" t="s">
        <v>9551</v>
      </c>
      <c r="I380" s="409" t="s">
        <v>9552</v>
      </c>
      <c r="J380" s="409" t="s">
        <v>9553</v>
      </c>
      <c r="K380" s="411" t="s">
        <v>2860</v>
      </c>
      <c r="L380" s="409"/>
      <c r="M380" s="409"/>
      <c r="N380" s="409"/>
      <c r="O380" s="409"/>
      <c r="P380" s="409"/>
      <c r="Q380" s="409"/>
      <c r="R380" s="409" t="s">
        <v>621</v>
      </c>
      <c r="S380" s="409" t="s">
        <v>5986</v>
      </c>
      <c r="T380" s="409"/>
      <c r="U380" s="409"/>
      <c r="V380" s="409"/>
      <c r="W380" s="409"/>
      <c r="X380" s="409"/>
      <c r="Y380" s="409"/>
      <c r="Z380" s="409"/>
      <c r="AA380" s="409"/>
      <c r="AB380" s="409"/>
      <c r="AC380" s="409"/>
      <c r="AD380" s="409"/>
    </row>
    <row r="381" spans="1:30" s="149" customFormat="1" ht="42.75">
      <c r="A381" s="409" t="s">
        <v>5977</v>
      </c>
      <c r="B381" s="410" t="s">
        <v>9420</v>
      </c>
      <c r="C381" s="409" t="s">
        <v>9554</v>
      </c>
      <c r="D381" s="409" t="s">
        <v>9555</v>
      </c>
      <c r="E381" s="409" t="s">
        <v>9556</v>
      </c>
      <c r="F381" s="409" t="s">
        <v>9557</v>
      </c>
      <c r="G381" s="409" t="s">
        <v>9558</v>
      </c>
      <c r="H381" s="409" t="s">
        <v>9559</v>
      </c>
      <c r="I381" s="409" t="s">
        <v>9560</v>
      </c>
      <c r="J381" s="409" t="s">
        <v>9561</v>
      </c>
      <c r="K381" s="411" t="s">
        <v>9562</v>
      </c>
      <c r="L381" s="409" t="s">
        <v>802</v>
      </c>
      <c r="M381" s="409"/>
      <c r="N381" s="409" t="s">
        <v>487</v>
      </c>
      <c r="O381" s="409" t="s">
        <v>487</v>
      </c>
      <c r="P381" s="409"/>
      <c r="Q381" s="409"/>
      <c r="R381" s="409"/>
      <c r="S381" s="409" t="s">
        <v>6045</v>
      </c>
      <c r="T381" s="409"/>
      <c r="U381" s="409"/>
      <c r="V381" s="409"/>
      <c r="W381" s="409"/>
      <c r="X381" s="409"/>
      <c r="Y381" s="409"/>
      <c r="Z381" s="409"/>
      <c r="AA381" s="409"/>
      <c r="AB381" s="409"/>
      <c r="AC381" s="409"/>
      <c r="AD381" s="409"/>
    </row>
    <row r="382" spans="1:30" s="149" customFormat="1" ht="370.5">
      <c r="A382" s="409" t="s">
        <v>5977</v>
      </c>
      <c r="B382" s="410" t="s">
        <v>9420</v>
      </c>
      <c r="C382" s="409" t="s">
        <v>9563</v>
      </c>
      <c r="D382" s="409" t="s">
        <v>9564</v>
      </c>
      <c r="E382" s="409" t="s">
        <v>9565</v>
      </c>
      <c r="F382" s="409" t="s">
        <v>9566</v>
      </c>
      <c r="G382" s="409" t="s">
        <v>9567</v>
      </c>
      <c r="H382" s="409" t="s">
        <v>9568</v>
      </c>
      <c r="I382" s="409" t="s">
        <v>9236</v>
      </c>
      <c r="J382" s="409" t="s">
        <v>9569</v>
      </c>
      <c r="K382" s="425" t="s">
        <v>9570</v>
      </c>
      <c r="L382" s="425" t="s">
        <v>9571</v>
      </c>
      <c r="M382" s="411" t="s">
        <v>9572</v>
      </c>
      <c r="N382" s="409" t="s">
        <v>487</v>
      </c>
      <c r="O382" s="409" t="s">
        <v>395</v>
      </c>
      <c r="P382" s="409"/>
      <c r="Q382" s="409"/>
      <c r="R382" s="409" t="s">
        <v>383</v>
      </c>
      <c r="S382" s="409" t="s">
        <v>840</v>
      </c>
      <c r="T382" s="411" t="s">
        <v>9573</v>
      </c>
      <c r="U382" s="409"/>
      <c r="V382" s="409"/>
      <c r="W382" s="409"/>
      <c r="X382" s="409"/>
      <c r="Y382" s="409"/>
      <c r="Z382" s="409"/>
      <c r="AA382" s="409" t="s">
        <v>395</v>
      </c>
      <c r="AB382" s="425" t="s">
        <v>9574</v>
      </c>
      <c r="AC382" s="409" t="s">
        <v>395</v>
      </c>
      <c r="AD382" s="411" t="s">
        <v>9575</v>
      </c>
    </row>
    <row r="383" spans="1:30" s="149" customFormat="1" ht="17.25" customHeight="1">
      <c r="A383" s="409" t="s">
        <v>5977</v>
      </c>
      <c r="B383" s="410" t="s">
        <v>9420</v>
      </c>
      <c r="C383" s="409" t="s">
        <v>9576</v>
      </c>
      <c r="D383" s="409" t="s">
        <v>9577</v>
      </c>
      <c r="E383" s="409" t="s">
        <v>9578</v>
      </c>
      <c r="F383" s="409" t="s">
        <v>9579</v>
      </c>
      <c r="G383" s="409" t="s">
        <v>9580</v>
      </c>
      <c r="H383" s="409" t="s">
        <v>9581</v>
      </c>
      <c r="I383" s="409" t="s">
        <v>9582</v>
      </c>
      <c r="J383" s="409"/>
      <c r="K383" s="411" t="s">
        <v>9583</v>
      </c>
      <c r="L383" s="409"/>
      <c r="M383" s="409"/>
      <c r="N383" s="409"/>
      <c r="O383" s="409"/>
      <c r="P383" s="409"/>
      <c r="Q383" s="409"/>
      <c r="R383" s="409"/>
      <c r="S383" s="409" t="s">
        <v>6045</v>
      </c>
      <c r="T383" s="409"/>
      <c r="U383" s="409"/>
      <c r="V383" s="409"/>
      <c r="W383" s="409"/>
      <c r="X383" s="409"/>
      <c r="Y383" s="409"/>
      <c r="Z383" s="409"/>
      <c r="AA383" s="409"/>
      <c r="AB383" s="409"/>
      <c r="AC383" s="409"/>
      <c r="AD383" s="409"/>
    </row>
    <row r="384" spans="1:30" s="149" customFormat="1" ht="17.25" customHeight="1">
      <c r="A384" s="409" t="s">
        <v>5977</v>
      </c>
      <c r="B384" s="410" t="s">
        <v>9420</v>
      </c>
      <c r="C384" s="409" t="s">
        <v>9584</v>
      </c>
      <c r="D384" s="409" t="s">
        <v>9585</v>
      </c>
      <c r="E384" s="409" t="s">
        <v>9586</v>
      </c>
      <c r="F384" s="409" t="s">
        <v>9587</v>
      </c>
      <c r="G384" s="409" t="s">
        <v>9588</v>
      </c>
      <c r="H384" s="409" t="s">
        <v>9589</v>
      </c>
      <c r="I384" s="409" t="s">
        <v>9590</v>
      </c>
      <c r="J384" s="409"/>
      <c r="K384" s="411" t="s">
        <v>6886</v>
      </c>
      <c r="L384" s="409"/>
      <c r="M384" s="409"/>
      <c r="N384" s="409"/>
      <c r="O384" s="409"/>
      <c r="P384" s="409"/>
      <c r="Q384" s="409"/>
      <c r="R384" s="409"/>
      <c r="S384" s="409" t="s">
        <v>6045</v>
      </c>
      <c r="T384" s="409"/>
      <c r="U384" s="409"/>
      <c r="V384" s="409"/>
      <c r="W384" s="409"/>
      <c r="X384" s="409"/>
      <c r="Y384" s="409"/>
      <c r="Z384" s="409"/>
      <c r="AA384" s="409"/>
      <c r="AB384" s="409"/>
      <c r="AC384" s="409"/>
      <c r="AD384" s="409"/>
    </row>
    <row r="385" spans="1:30" s="149" customFormat="1" ht="17.25" customHeight="1">
      <c r="A385" s="409" t="s">
        <v>5977</v>
      </c>
      <c r="B385" s="410" t="s">
        <v>9420</v>
      </c>
      <c r="C385" s="409" t="s">
        <v>9591</v>
      </c>
      <c r="D385" s="409" t="s">
        <v>9592</v>
      </c>
      <c r="E385" s="409" t="s">
        <v>9593</v>
      </c>
      <c r="F385" s="409" t="s">
        <v>9594</v>
      </c>
      <c r="G385" s="409" t="s">
        <v>9595</v>
      </c>
      <c r="H385" s="409" t="s">
        <v>9596</v>
      </c>
      <c r="I385" s="409" t="s">
        <v>9597</v>
      </c>
      <c r="J385" s="409" t="s">
        <v>9598</v>
      </c>
      <c r="K385" s="411" t="s">
        <v>9599</v>
      </c>
      <c r="L385" s="409"/>
      <c r="M385" s="409"/>
      <c r="N385" s="409"/>
      <c r="O385" s="409"/>
      <c r="P385" s="409"/>
      <c r="Q385" s="409"/>
      <c r="R385" s="409" t="s">
        <v>631</v>
      </c>
      <c r="S385" s="409" t="s">
        <v>1475</v>
      </c>
      <c r="T385" s="409"/>
      <c r="U385" s="409"/>
      <c r="V385" s="409"/>
      <c r="W385" s="409"/>
      <c r="X385" s="409"/>
      <c r="Y385" s="409"/>
      <c r="Z385" s="409"/>
      <c r="AA385" s="409"/>
      <c r="AB385" s="409"/>
      <c r="AC385" s="409"/>
      <c r="AD385" s="409"/>
    </row>
    <row r="386" spans="1:30" s="149" customFormat="1" ht="17.25" customHeight="1">
      <c r="A386" s="409" t="s">
        <v>5977</v>
      </c>
      <c r="B386" s="410" t="s">
        <v>9420</v>
      </c>
      <c r="C386" s="409" t="s">
        <v>9600</v>
      </c>
      <c r="D386" s="409" t="s">
        <v>9601</v>
      </c>
      <c r="E386" s="409" t="s">
        <v>9602</v>
      </c>
      <c r="F386" s="409" t="s">
        <v>9603</v>
      </c>
      <c r="G386" s="409" t="s">
        <v>9604</v>
      </c>
      <c r="H386" s="409" t="s">
        <v>9605</v>
      </c>
      <c r="I386" s="409" t="s">
        <v>9606</v>
      </c>
      <c r="J386" s="409" t="s">
        <v>9607</v>
      </c>
      <c r="K386" s="411" t="s">
        <v>9608</v>
      </c>
      <c r="L386" s="409"/>
      <c r="M386" s="409"/>
      <c r="N386" s="409"/>
      <c r="O386" s="409"/>
      <c r="P386" s="409"/>
      <c r="Q386" s="409"/>
      <c r="R386" s="409"/>
      <c r="S386" s="409" t="s">
        <v>6045</v>
      </c>
      <c r="T386" s="409"/>
      <c r="U386" s="409"/>
      <c r="V386" s="409"/>
      <c r="W386" s="409"/>
      <c r="X386" s="409"/>
      <c r="Y386" s="409"/>
      <c r="Z386" s="409"/>
      <c r="AA386" s="409"/>
      <c r="AB386" s="409"/>
      <c r="AC386" s="409"/>
      <c r="AD386" s="409"/>
    </row>
    <row r="387" spans="1:30" s="149" customFormat="1" ht="17.25" customHeight="1">
      <c r="A387" s="409" t="s">
        <v>5977</v>
      </c>
      <c r="B387" s="410" t="s">
        <v>9420</v>
      </c>
      <c r="C387" s="409" t="s">
        <v>3139</v>
      </c>
      <c r="D387" s="409" t="s">
        <v>9609</v>
      </c>
      <c r="E387" s="409" t="s">
        <v>9610</v>
      </c>
      <c r="F387" s="409" t="s">
        <v>9611</v>
      </c>
      <c r="G387" s="409" t="s">
        <v>9612</v>
      </c>
      <c r="H387" s="409" t="s">
        <v>9613</v>
      </c>
      <c r="I387" s="409" t="s">
        <v>9614</v>
      </c>
      <c r="J387" s="409" t="s">
        <v>9615</v>
      </c>
      <c r="K387" s="411" t="s">
        <v>2860</v>
      </c>
      <c r="L387" s="409"/>
      <c r="M387" s="409"/>
      <c r="N387" s="409"/>
      <c r="O387" s="409"/>
      <c r="P387" s="409"/>
      <c r="Q387" s="409"/>
      <c r="R387" s="409"/>
      <c r="S387" s="409" t="s">
        <v>6020</v>
      </c>
      <c r="T387" s="409"/>
      <c r="U387" s="409"/>
      <c r="V387" s="409"/>
      <c r="W387" s="409"/>
      <c r="X387" s="409"/>
      <c r="Y387" s="409"/>
      <c r="Z387" s="409"/>
      <c r="AA387" s="409"/>
      <c r="AB387" s="409"/>
      <c r="AC387" s="409"/>
      <c r="AD387" s="409"/>
    </row>
    <row r="388" spans="1:30" s="149" customFormat="1" ht="17.25" customHeight="1">
      <c r="A388" s="409" t="s">
        <v>5977</v>
      </c>
      <c r="B388" s="410" t="s">
        <v>9420</v>
      </c>
      <c r="C388" s="409" t="s">
        <v>9616</v>
      </c>
      <c r="D388" s="409" t="s">
        <v>9617</v>
      </c>
      <c r="E388" s="409" t="s">
        <v>9454</v>
      </c>
      <c r="F388" s="409" t="s">
        <v>9618</v>
      </c>
      <c r="G388" s="409" t="s">
        <v>9619</v>
      </c>
      <c r="H388" s="409" t="s">
        <v>9620</v>
      </c>
      <c r="I388" s="409" t="s">
        <v>9621</v>
      </c>
      <c r="J388" s="409" t="s">
        <v>9622</v>
      </c>
      <c r="K388" s="411" t="s">
        <v>2860</v>
      </c>
      <c r="L388" s="409" t="s">
        <v>802</v>
      </c>
      <c r="M388" s="409"/>
      <c r="N388" s="409"/>
      <c r="O388" s="409"/>
      <c r="P388" s="409"/>
      <c r="Q388" s="409"/>
      <c r="R388" s="409"/>
      <c r="S388" s="409" t="s">
        <v>6020</v>
      </c>
      <c r="T388" s="409"/>
      <c r="U388" s="409"/>
      <c r="V388" s="409"/>
      <c r="W388" s="409"/>
      <c r="X388" s="409"/>
      <c r="Y388" s="409"/>
      <c r="Z388" s="409"/>
      <c r="AA388" s="409"/>
      <c r="AB388" s="409"/>
      <c r="AC388" s="409"/>
      <c r="AD388" s="409"/>
    </row>
    <row r="389" spans="1:30" s="149" customFormat="1" ht="17.25" customHeight="1">
      <c r="A389" s="409" t="s">
        <v>5977</v>
      </c>
      <c r="B389" s="410" t="s">
        <v>9420</v>
      </c>
      <c r="C389" s="409" t="s">
        <v>9623</v>
      </c>
      <c r="D389" s="409" t="s">
        <v>9624</v>
      </c>
      <c r="E389" s="409" t="s">
        <v>9625</v>
      </c>
      <c r="F389" s="409" t="s">
        <v>9626</v>
      </c>
      <c r="G389" s="409" t="s">
        <v>9627</v>
      </c>
      <c r="H389" s="409" t="s">
        <v>9628</v>
      </c>
      <c r="I389" s="409" t="s">
        <v>9629</v>
      </c>
      <c r="J389" s="409" t="s">
        <v>9630</v>
      </c>
      <c r="K389" s="411" t="s">
        <v>9631</v>
      </c>
      <c r="L389" s="409"/>
      <c r="M389" s="409"/>
      <c r="N389" s="409"/>
      <c r="O389" s="409"/>
      <c r="P389" s="409"/>
      <c r="Q389" s="409"/>
      <c r="R389" s="409"/>
      <c r="S389" s="409" t="s">
        <v>6045</v>
      </c>
      <c r="T389" s="409"/>
      <c r="U389" s="409"/>
      <c r="V389" s="409"/>
      <c r="W389" s="409"/>
      <c r="X389" s="409"/>
      <c r="Y389" s="409"/>
      <c r="Z389" s="409"/>
      <c r="AA389" s="409"/>
      <c r="AB389" s="409"/>
      <c r="AC389" s="409"/>
      <c r="AD389" s="409"/>
    </row>
    <row r="390" spans="1:30" s="149" customFormat="1" ht="17.25" customHeight="1">
      <c r="A390" s="409" t="s">
        <v>5977</v>
      </c>
      <c r="B390" s="410" t="s">
        <v>9420</v>
      </c>
      <c r="C390" s="409" t="s">
        <v>9632</v>
      </c>
      <c r="D390" s="409" t="s">
        <v>9633</v>
      </c>
      <c r="E390" s="409" t="s">
        <v>9454</v>
      </c>
      <c r="F390" s="409" t="s">
        <v>9634</v>
      </c>
      <c r="G390" s="409" t="s">
        <v>9635</v>
      </c>
      <c r="H390" s="409" t="s">
        <v>9636</v>
      </c>
      <c r="I390" s="409" t="s">
        <v>9637</v>
      </c>
      <c r="J390" s="409"/>
      <c r="K390" s="411" t="s">
        <v>9638</v>
      </c>
      <c r="L390" s="409"/>
      <c r="M390" s="409"/>
      <c r="N390" s="409"/>
      <c r="O390" s="409"/>
      <c r="P390" s="409"/>
      <c r="Q390" s="409"/>
      <c r="R390" s="409"/>
      <c r="S390" s="409" t="s">
        <v>6045</v>
      </c>
      <c r="T390" s="409"/>
      <c r="U390" s="409"/>
      <c r="V390" s="409"/>
      <c r="W390" s="409"/>
      <c r="X390" s="409"/>
      <c r="Y390" s="409"/>
      <c r="Z390" s="409"/>
      <c r="AA390" s="409"/>
      <c r="AB390" s="409"/>
      <c r="AC390" s="409"/>
      <c r="AD390" s="409"/>
    </row>
    <row r="391" spans="1:30" s="149" customFormat="1" ht="47.25" customHeight="1">
      <c r="A391" s="409" t="s">
        <v>5977</v>
      </c>
      <c r="B391" s="410" t="s">
        <v>9420</v>
      </c>
      <c r="C391" s="409" t="s">
        <v>9639</v>
      </c>
      <c r="D391" s="409" t="s">
        <v>9640</v>
      </c>
      <c r="E391" s="409" t="s">
        <v>9641</v>
      </c>
      <c r="F391" s="409" t="s">
        <v>9642</v>
      </c>
      <c r="G391" s="409" t="s">
        <v>9643</v>
      </c>
      <c r="H391" s="409" t="s">
        <v>9644</v>
      </c>
      <c r="I391" s="409" t="s">
        <v>9645</v>
      </c>
      <c r="J391" s="409" t="s">
        <v>9646</v>
      </c>
      <c r="K391" s="411" t="s">
        <v>9647</v>
      </c>
      <c r="L391" s="411" t="s">
        <v>9648</v>
      </c>
      <c r="M391" s="411" t="s">
        <v>9649</v>
      </c>
      <c r="N391" s="409"/>
      <c r="O391" s="409"/>
      <c r="P391" s="409"/>
      <c r="Q391" s="409"/>
      <c r="R391" s="409" t="s">
        <v>631</v>
      </c>
      <c r="S391" s="409" t="s">
        <v>2246</v>
      </c>
      <c r="T391" s="409"/>
      <c r="U391" s="409"/>
      <c r="V391" s="409"/>
      <c r="W391" s="409"/>
      <c r="X391" s="409"/>
      <c r="Y391" s="409"/>
      <c r="Z391" s="409"/>
      <c r="AA391" s="409"/>
      <c r="AB391" s="409"/>
      <c r="AC391" s="409" t="s">
        <v>487</v>
      </c>
      <c r="AD391" s="409"/>
    </row>
    <row r="392" spans="1:30" s="149" customFormat="1" ht="17.25" customHeight="1">
      <c r="A392" s="409" t="s">
        <v>5977</v>
      </c>
      <c r="B392" s="410" t="s">
        <v>9420</v>
      </c>
      <c r="C392" s="409" t="s">
        <v>9650</v>
      </c>
      <c r="D392" s="409" t="s">
        <v>9651</v>
      </c>
      <c r="E392" s="409" t="s">
        <v>9652</v>
      </c>
      <c r="F392" s="409" t="s">
        <v>9653</v>
      </c>
      <c r="G392" s="409" t="s">
        <v>9654</v>
      </c>
      <c r="H392" s="409" t="s">
        <v>9655</v>
      </c>
      <c r="I392" s="409" t="s">
        <v>9656</v>
      </c>
      <c r="J392" s="409" t="s">
        <v>9657</v>
      </c>
      <c r="K392" s="411" t="s">
        <v>9658</v>
      </c>
      <c r="L392" s="409" t="s">
        <v>9659</v>
      </c>
      <c r="M392" s="409"/>
      <c r="N392" s="409"/>
      <c r="O392" s="409"/>
      <c r="P392" s="409"/>
      <c r="Q392" s="409"/>
      <c r="R392" s="409" t="s">
        <v>631</v>
      </c>
      <c r="S392" s="409" t="s">
        <v>1475</v>
      </c>
      <c r="T392" s="409"/>
      <c r="U392" s="409" t="s">
        <v>487</v>
      </c>
      <c r="V392" s="409" t="s">
        <v>9660</v>
      </c>
      <c r="W392" s="409" t="s">
        <v>487</v>
      </c>
      <c r="X392" s="409" t="s">
        <v>9660</v>
      </c>
      <c r="Y392" s="409"/>
      <c r="Z392" s="409"/>
      <c r="AA392" s="409" t="s">
        <v>487</v>
      </c>
      <c r="AB392" s="409" t="s">
        <v>9660</v>
      </c>
      <c r="AC392" s="409"/>
      <c r="AD392" s="409"/>
    </row>
    <row r="393" spans="1:30" s="149" customFormat="1" ht="17.25" customHeight="1">
      <c r="A393" s="409" t="s">
        <v>5977</v>
      </c>
      <c r="B393" s="410" t="s">
        <v>9420</v>
      </c>
      <c r="C393" s="409" t="s">
        <v>9661</v>
      </c>
      <c r="D393" s="409" t="s">
        <v>9662</v>
      </c>
      <c r="E393" s="409" t="s">
        <v>9602</v>
      </c>
      <c r="F393" s="409" t="s">
        <v>9663</v>
      </c>
      <c r="G393" s="409" t="s">
        <v>9664</v>
      </c>
      <c r="H393" s="409" t="s">
        <v>9665</v>
      </c>
      <c r="I393" s="409" t="s">
        <v>9666</v>
      </c>
      <c r="J393" s="409" t="s">
        <v>9667</v>
      </c>
      <c r="K393" s="411" t="s">
        <v>9668</v>
      </c>
      <c r="L393" s="409"/>
      <c r="M393" s="409"/>
      <c r="N393" s="409"/>
      <c r="O393" s="409"/>
      <c r="P393" s="409"/>
      <c r="Q393" s="409"/>
      <c r="R393" s="409" t="s">
        <v>631</v>
      </c>
      <c r="S393" s="409" t="s">
        <v>7867</v>
      </c>
      <c r="T393" s="409"/>
      <c r="U393" s="409"/>
      <c r="V393" s="409"/>
      <c r="W393" s="409"/>
      <c r="X393" s="409"/>
      <c r="Y393" s="409"/>
      <c r="Z393" s="409"/>
      <c r="AA393" s="409"/>
      <c r="AB393" s="409"/>
      <c r="AC393" s="409"/>
      <c r="AD393" s="409"/>
    </row>
    <row r="394" spans="1:30" s="149" customFormat="1" ht="17.25" customHeight="1">
      <c r="A394" s="409" t="s">
        <v>5977</v>
      </c>
      <c r="B394" s="410" t="s">
        <v>9420</v>
      </c>
      <c r="C394" s="409" t="s">
        <v>9669</v>
      </c>
      <c r="D394" s="409" t="s">
        <v>9670</v>
      </c>
      <c r="E394" s="409" t="s">
        <v>9671</v>
      </c>
      <c r="F394" s="409" t="s">
        <v>9672</v>
      </c>
      <c r="G394" s="409" t="s">
        <v>9673</v>
      </c>
      <c r="H394" s="409" t="s">
        <v>9674</v>
      </c>
      <c r="I394" s="409" t="s">
        <v>9675</v>
      </c>
      <c r="J394" s="409" t="s">
        <v>9676</v>
      </c>
      <c r="K394" s="411" t="s">
        <v>9677</v>
      </c>
      <c r="L394" s="409"/>
      <c r="M394" s="409"/>
      <c r="N394" s="409"/>
      <c r="O394" s="409"/>
      <c r="P394" s="409"/>
      <c r="Q394" s="409"/>
      <c r="R394" s="409" t="s">
        <v>621</v>
      </c>
      <c r="S394" s="409" t="s">
        <v>7323</v>
      </c>
      <c r="T394" s="409"/>
      <c r="U394" s="409"/>
      <c r="V394" s="409"/>
      <c r="W394" s="409"/>
      <c r="X394" s="409"/>
      <c r="Y394" s="409" t="s">
        <v>488</v>
      </c>
      <c r="Z394" s="409" t="s">
        <v>9678</v>
      </c>
      <c r="AA394" s="409"/>
      <c r="AB394" s="409"/>
      <c r="AC394" s="409"/>
      <c r="AD394" s="409"/>
    </row>
    <row r="395" spans="1:30" s="149" customFormat="1" ht="28.5">
      <c r="A395" s="409" t="s">
        <v>5977</v>
      </c>
      <c r="B395" s="410" t="s">
        <v>9420</v>
      </c>
      <c r="C395" s="409" t="s">
        <v>9679</v>
      </c>
      <c r="D395" s="409" t="s">
        <v>9680</v>
      </c>
      <c r="E395" s="409" t="s">
        <v>9681</v>
      </c>
      <c r="F395" s="409" t="s">
        <v>9682</v>
      </c>
      <c r="G395" s="409" t="s">
        <v>9683</v>
      </c>
      <c r="H395" s="409" t="s">
        <v>9684</v>
      </c>
      <c r="I395" s="409" t="s">
        <v>9685</v>
      </c>
      <c r="J395" s="409" t="s">
        <v>9686</v>
      </c>
      <c r="K395" s="411" t="s">
        <v>9687</v>
      </c>
      <c r="L395" s="409"/>
      <c r="M395" s="409"/>
      <c r="N395" s="409"/>
      <c r="O395" s="409"/>
      <c r="P395" s="409"/>
      <c r="Q395" s="409"/>
      <c r="R395" s="409" t="s">
        <v>631</v>
      </c>
      <c r="S395" s="409" t="s">
        <v>1475</v>
      </c>
      <c r="T395" s="409"/>
      <c r="U395" s="409"/>
      <c r="V395" s="409"/>
      <c r="W395" s="409"/>
      <c r="X395" s="409"/>
      <c r="Y395" s="409"/>
      <c r="Z395" s="409"/>
      <c r="AA395" s="409"/>
      <c r="AB395" s="409"/>
      <c r="AC395" s="409"/>
      <c r="AD395" s="409"/>
    </row>
    <row r="396" spans="1:30" s="149" customFormat="1" ht="28.5">
      <c r="A396" s="409" t="s">
        <v>5977</v>
      </c>
      <c r="B396" s="410" t="s">
        <v>9420</v>
      </c>
      <c r="C396" s="409" t="s">
        <v>9688</v>
      </c>
      <c r="D396" s="409" t="s">
        <v>9689</v>
      </c>
      <c r="E396" s="409" t="s">
        <v>9690</v>
      </c>
      <c r="F396" s="409" t="s">
        <v>9691</v>
      </c>
      <c r="G396" s="409" t="s">
        <v>9692</v>
      </c>
      <c r="H396" s="409" t="s">
        <v>9693</v>
      </c>
      <c r="I396" s="409" t="s">
        <v>9694</v>
      </c>
      <c r="J396" s="409" t="s">
        <v>9695</v>
      </c>
      <c r="K396" s="411" t="s">
        <v>9696</v>
      </c>
      <c r="L396" s="409"/>
      <c r="M396" s="409"/>
      <c r="N396" s="409"/>
      <c r="O396" s="409"/>
      <c r="P396" s="409"/>
      <c r="Q396" s="409"/>
      <c r="R396" s="409" t="s">
        <v>631</v>
      </c>
      <c r="S396" s="409" t="s">
        <v>1475</v>
      </c>
      <c r="T396" s="409"/>
      <c r="U396" s="409"/>
      <c r="V396" s="409"/>
      <c r="W396" s="409"/>
      <c r="X396" s="409"/>
      <c r="Y396" s="409"/>
      <c r="Z396" s="409"/>
      <c r="AA396" s="409"/>
      <c r="AB396" s="409"/>
      <c r="AC396" s="409"/>
      <c r="AD396" s="409"/>
    </row>
    <row r="397" spans="1:30" s="149" customFormat="1" ht="17.25" customHeight="1">
      <c r="A397" s="409" t="s">
        <v>5977</v>
      </c>
      <c r="B397" s="410" t="s">
        <v>9420</v>
      </c>
      <c r="C397" s="409" t="s">
        <v>9697</v>
      </c>
      <c r="D397" s="409" t="s">
        <v>9698</v>
      </c>
      <c r="E397" s="409" t="s">
        <v>9699</v>
      </c>
      <c r="F397" s="409" t="s">
        <v>9700</v>
      </c>
      <c r="G397" s="409" t="s">
        <v>9701</v>
      </c>
      <c r="H397" s="409" t="s">
        <v>9702</v>
      </c>
      <c r="I397" s="409" t="s">
        <v>9703</v>
      </c>
      <c r="J397" s="409" t="s">
        <v>9704</v>
      </c>
      <c r="K397" s="411" t="s">
        <v>6266</v>
      </c>
      <c r="L397" s="409"/>
      <c r="M397" s="409"/>
      <c r="N397" s="409"/>
      <c r="O397" s="409"/>
      <c r="P397" s="409"/>
      <c r="Q397" s="409"/>
      <c r="R397" s="409" t="s">
        <v>631</v>
      </c>
      <c r="S397" s="409" t="s">
        <v>1475</v>
      </c>
      <c r="T397" s="409"/>
      <c r="U397" s="409"/>
      <c r="V397" s="409"/>
      <c r="W397" s="409"/>
      <c r="X397" s="409"/>
      <c r="Y397" s="409"/>
      <c r="Z397" s="409"/>
      <c r="AA397" s="409"/>
      <c r="AB397" s="409"/>
      <c r="AC397" s="409"/>
      <c r="AD397" s="409"/>
    </row>
    <row r="398" spans="1:30" s="149" customFormat="1" ht="17.25" customHeight="1">
      <c r="A398" s="409" t="s">
        <v>5977</v>
      </c>
      <c r="B398" s="410" t="s">
        <v>9420</v>
      </c>
      <c r="C398" s="409" t="s">
        <v>9705</v>
      </c>
      <c r="D398" s="409" t="s">
        <v>9706</v>
      </c>
      <c r="E398" s="409" t="s">
        <v>9707</v>
      </c>
      <c r="F398" s="409" t="s">
        <v>9708</v>
      </c>
      <c r="G398" s="409" t="s">
        <v>9709</v>
      </c>
      <c r="H398" s="409" t="s">
        <v>9710</v>
      </c>
      <c r="I398" s="409" t="s">
        <v>9711</v>
      </c>
      <c r="J398" s="409" t="s">
        <v>9712</v>
      </c>
      <c r="K398" s="411" t="s">
        <v>6626</v>
      </c>
      <c r="L398" s="409" t="s">
        <v>9713</v>
      </c>
      <c r="M398" s="409"/>
      <c r="N398" s="409"/>
      <c r="O398" s="409"/>
      <c r="P398" s="409"/>
      <c r="Q398" s="409"/>
      <c r="R398" s="409" t="s">
        <v>631</v>
      </c>
      <c r="S398" s="409" t="s">
        <v>2246</v>
      </c>
      <c r="T398" s="409"/>
      <c r="U398" s="409"/>
      <c r="V398" s="409"/>
      <c r="W398" s="409"/>
      <c r="X398" s="409"/>
      <c r="Y398" s="409"/>
      <c r="Z398" s="409"/>
      <c r="AA398" s="409"/>
      <c r="AB398" s="409"/>
      <c r="AC398" s="409"/>
      <c r="AD398" s="409"/>
    </row>
    <row r="399" spans="1:30" s="149" customFormat="1" ht="409.5">
      <c r="A399" s="409" t="s">
        <v>5977</v>
      </c>
      <c r="B399" s="410" t="s">
        <v>9420</v>
      </c>
      <c r="C399" s="409" t="s">
        <v>9714</v>
      </c>
      <c r="D399" s="409" t="s">
        <v>9715</v>
      </c>
      <c r="E399" s="409" t="s">
        <v>9556</v>
      </c>
      <c r="F399" s="409" t="s">
        <v>9716</v>
      </c>
      <c r="G399" s="409" t="s">
        <v>9717</v>
      </c>
      <c r="H399" s="409" t="s">
        <v>9718</v>
      </c>
      <c r="I399" s="409" t="s">
        <v>6245</v>
      </c>
      <c r="J399" s="409" t="s">
        <v>9719</v>
      </c>
      <c r="K399" s="411" t="s">
        <v>9720</v>
      </c>
      <c r="L399" s="411" t="s">
        <v>6521</v>
      </c>
      <c r="M399" s="411" t="s">
        <v>9721</v>
      </c>
      <c r="N399" s="409" t="s">
        <v>487</v>
      </c>
      <c r="O399" s="409" t="s">
        <v>487</v>
      </c>
      <c r="P399" s="409"/>
      <c r="Q399" s="409"/>
      <c r="R399" s="409" t="s">
        <v>489</v>
      </c>
      <c r="S399" s="409" t="s">
        <v>490</v>
      </c>
      <c r="T399" s="409" t="s">
        <v>2364</v>
      </c>
      <c r="U399" s="409" t="s">
        <v>487</v>
      </c>
      <c r="V399" s="409" t="s">
        <v>9722</v>
      </c>
      <c r="W399" s="409"/>
      <c r="X399" s="409"/>
      <c r="Y399" s="409"/>
      <c r="Z399" s="409"/>
      <c r="AA399" s="409" t="s">
        <v>487</v>
      </c>
      <c r="AB399" s="411" t="s">
        <v>9723</v>
      </c>
      <c r="AC399" s="409"/>
      <c r="AD399" s="409"/>
    </row>
    <row r="400" spans="1:30" s="149" customFormat="1" ht="14.25">
      <c r="A400" s="409" t="s">
        <v>5977</v>
      </c>
      <c r="B400" s="410" t="s">
        <v>9420</v>
      </c>
      <c r="C400" s="409" t="s">
        <v>9724</v>
      </c>
      <c r="D400" s="409" t="s">
        <v>9725</v>
      </c>
      <c r="E400" s="409" t="s">
        <v>9454</v>
      </c>
      <c r="F400" s="409" t="s">
        <v>9726</v>
      </c>
      <c r="G400" s="409" t="s">
        <v>9727</v>
      </c>
      <c r="H400" s="409" t="s">
        <v>9728</v>
      </c>
      <c r="I400" s="409" t="s">
        <v>9729</v>
      </c>
      <c r="J400" s="409" t="s">
        <v>9730</v>
      </c>
      <c r="K400" s="411" t="s">
        <v>7008</v>
      </c>
      <c r="L400" s="409"/>
      <c r="M400" s="409"/>
      <c r="N400" s="409"/>
      <c r="O400" s="409"/>
      <c r="P400" s="409"/>
      <c r="Q400" s="409"/>
      <c r="R400" s="409" t="s">
        <v>631</v>
      </c>
      <c r="S400" s="409" t="s">
        <v>1285</v>
      </c>
      <c r="T400" s="409"/>
      <c r="U400" s="409"/>
      <c r="V400" s="409"/>
      <c r="W400" s="409"/>
      <c r="X400" s="409"/>
      <c r="Y400" s="409"/>
      <c r="Z400" s="409"/>
      <c r="AA400" s="409"/>
      <c r="AB400" s="409"/>
      <c r="AC400" s="409"/>
      <c r="AD400" s="409"/>
    </row>
    <row r="401" spans="1:30" s="149" customFormat="1" ht="71.25">
      <c r="A401" s="409" t="s">
        <v>5977</v>
      </c>
      <c r="B401" s="410" t="s">
        <v>9420</v>
      </c>
      <c r="C401" s="409" t="s">
        <v>9731</v>
      </c>
      <c r="D401" s="409" t="s">
        <v>9732</v>
      </c>
      <c r="E401" s="409" t="s">
        <v>9733</v>
      </c>
      <c r="F401" s="409" t="s">
        <v>9734</v>
      </c>
      <c r="G401" s="409" t="s">
        <v>9735</v>
      </c>
      <c r="H401" s="409" t="s">
        <v>9736</v>
      </c>
      <c r="I401" s="409" t="s">
        <v>9737</v>
      </c>
      <c r="J401" s="409" t="s">
        <v>9738</v>
      </c>
      <c r="K401" s="411" t="s">
        <v>9739</v>
      </c>
      <c r="L401" s="409" t="s">
        <v>1040</v>
      </c>
      <c r="M401" s="409" t="s">
        <v>1040</v>
      </c>
      <c r="N401" s="409"/>
      <c r="O401" s="409"/>
      <c r="P401" s="409"/>
      <c r="Q401" s="409"/>
      <c r="R401" s="409" t="s">
        <v>386</v>
      </c>
      <c r="S401" s="409" t="s">
        <v>387</v>
      </c>
      <c r="T401" s="409"/>
      <c r="U401" s="409"/>
      <c r="V401" s="409"/>
      <c r="W401" s="409"/>
      <c r="X401" s="409"/>
      <c r="Y401" s="409"/>
      <c r="Z401" s="409"/>
      <c r="AA401" s="409"/>
      <c r="AB401" s="409"/>
      <c r="AC401" s="409" t="s">
        <v>487</v>
      </c>
      <c r="AD401" s="411" t="s">
        <v>9740</v>
      </c>
    </row>
    <row r="402" spans="1:30" s="149" customFormat="1" ht="17.25" customHeight="1">
      <c r="A402" s="409" t="s">
        <v>5977</v>
      </c>
      <c r="B402" s="410" t="s">
        <v>9420</v>
      </c>
      <c r="C402" s="409" t="s">
        <v>9741</v>
      </c>
      <c r="D402" s="409" t="s">
        <v>9742</v>
      </c>
      <c r="E402" s="409" t="s">
        <v>9743</v>
      </c>
      <c r="F402" s="409" t="s">
        <v>9744</v>
      </c>
      <c r="G402" s="409" t="s">
        <v>9745</v>
      </c>
      <c r="H402" s="409" t="s">
        <v>9746</v>
      </c>
      <c r="I402" s="409" t="s">
        <v>9747</v>
      </c>
      <c r="J402" s="409" t="s">
        <v>9748</v>
      </c>
      <c r="K402" s="411" t="s">
        <v>9749</v>
      </c>
      <c r="L402" s="409" t="s">
        <v>9750</v>
      </c>
      <c r="M402" s="409"/>
      <c r="N402" s="409"/>
      <c r="O402" s="409"/>
      <c r="P402" s="409"/>
      <c r="Q402" s="409"/>
      <c r="R402" s="409" t="s">
        <v>386</v>
      </c>
      <c r="S402" s="409" t="s">
        <v>387</v>
      </c>
      <c r="T402" s="409"/>
      <c r="U402" s="409"/>
      <c r="V402" s="409"/>
      <c r="W402" s="409"/>
      <c r="X402" s="409"/>
      <c r="Y402" s="409"/>
      <c r="Z402" s="409"/>
      <c r="AA402" s="409" t="s">
        <v>487</v>
      </c>
      <c r="AB402" s="409" t="s">
        <v>9751</v>
      </c>
      <c r="AC402" s="409" t="s">
        <v>487</v>
      </c>
      <c r="AD402" s="409" t="s">
        <v>9751</v>
      </c>
    </row>
    <row r="403" spans="1:30" s="149" customFormat="1" ht="142.5" customHeight="1">
      <c r="A403" s="409" t="s">
        <v>5977</v>
      </c>
      <c r="B403" s="410" t="s">
        <v>9420</v>
      </c>
      <c r="C403" s="409" t="s">
        <v>9752</v>
      </c>
      <c r="D403" s="409" t="s">
        <v>9753</v>
      </c>
      <c r="E403" s="409" t="s">
        <v>9754</v>
      </c>
      <c r="F403" s="409" t="s">
        <v>9755</v>
      </c>
      <c r="G403" s="409" t="s">
        <v>9756</v>
      </c>
      <c r="H403" s="409" t="s">
        <v>9757</v>
      </c>
      <c r="I403" s="409" t="s">
        <v>9758</v>
      </c>
      <c r="J403" s="409" t="s">
        <v>9759</v>
      </c>
      <c r="K403" s="411" t="s">
        <v>9760</v>
      </c>
      <c r="L403" s="411" t="s">
        <v>9761</v>
      </c>
      <c r="M403" s="411" t="s">
        <v>9762</v>
      </c>
      <c r="N403" s="409"/>
      <c r="O403" s="409"/>
      <c r="P403" s="409"/>
      <c r="Q403" s="409"/>
      <c r="R403" s="409" t="s">
        <v>386</v>
      </c>
      <c r="S403" s="409" t="s">
        <v>387</v>
      </c>
      <c r="T403" s="409"/>
      <c r="U403" s="409"/>
      <c r="V403" s="409"/>
      <c r="W403" s="409"/>
      <c r="X403" s="409"/>
      <c r="Y403" s="409" t="s">
        <v>487</v>
      </c>
      <c r="Z403" s="411" t="s">
        <v>9763</v>
      </c>
      <c r="AA403" s="409" t="s">
        <v>487</v>
      </c>
      <c r="AB403" s="411" t="s">
        <v>9763</v>
      </c>
      <c r="AC403" s="409"/>
      <c r="AD403" s="409"/>
    </row>
    <row r="404" spans="1:30" s="149" customFormat="1" ht="42.75" customHeight="1">
      <c r="A404" s="409" t="s">
        <v>5977</v>
      </c>
      <c r="B404" s="410" t="s">
        <v>9420</v>
      </c>
      <c r="C404" s="409" t="s">
        <v>9764</v>
      </c>
      <c r="D404" s="409" t="s">
        <v>9765</v>
      </c>
      <c r="E404" s="409" t="s">
        <v>9766</v>
      </c>
      <c r="F404" s="409" t="s">
        <v>9767</v>
      </c>
      <c r="G404" s="409" t="s">
        <v>9768</v>
      </c>
      <c r="H404" s="409" t="s">
        <v>9769</v>
      </c>
      <c r="I404" s="409" t="s">
        <v>9770</v>
      </c>
      <c r="J404" s="409" t="s">
        <v>9771</v>
      </c>
      <c r="K404" s="411" t="s">
        <v>9772</v>
      </c>
      <c r="L404" s="411" t="s">
        <v>9773</v>
      </c>
      <c r="M404" s="411" t="s">
        <v>9774</v>
      </c>
      <c r="N404" s="409"/>
      <c r="O404" s="409"/>
      <c r="P404" s="409"/>
      <c r="Q404" s="409"/>
      <c r="R404" s="409" t="s">
        <v>631</v>
      </c>
      <c r="S404" s="409" t="s">
        <v>1475</v>
      </c>
      <c r="T404" s="409"/>
      <c r="U404" s="409" t="s">
        <v>395</v>
      </c>
      <c r="V404" s="411" t="s">
        <v>9775</v>
      </c>
      <c r="W404" s="409" t="s">
        <v>395</v>
      </c>
      <c r="X404" s="411" t="s">
        <v>9775</v>
      </c>
      <c r="Y404" s="409" t="s">
        <v>488</v>
      </c>
      <c r="Z404" s="411" t="s">
        <v>9775</v>
      </c>
      <c r="AA404" s="409"/>
      <c r="AB404" s="411"/>
      <c r="AC404" s="409"/>
      <c r="AD404" s="409"/>
    </row>
    <row r="405" spans="1:30" s="149" customFormat="1" ht="17.25" customHeight="1">
      <c r="A405" s="409" t="s">
        <v>5977</v>
      </c>
      <c r="B405" s="410" t="s">
        <v>9420</v>
      </c>
      <c r="C405" s="409" t="s">
        <v>9776</v>
      </c>
      <c r="D405" s="409" t="s">
        <v>9777</v>
      </c>
      <c r="E405" s="409" t="s">
        <v>9778</v>
      </c>
      <c r="F405" s="409" t="s">
        <v>9779</v>
      </c>
      <c r="G405" s="409" t="s">
        <v>9780</v>
      </c>
      <c r="H405" s="409" t="s">
        <v>9781</v>
      </c>
      <c r="I405" s="409" t="s">
        <v>9782</v>
      </c>
      <c r="J405" s="409" t="s">
        <v>9783</v>
      </c>
      <c r="K405" s="411" t="s">
        <v>6510</v>
      </c>
      <c r="L405" s="411" t="s">
        <v>1062</v>
      </c>
      <c r="M405" s="411" t="s">
        <v>1062</v>
      </c>
      <c r="N405" s="409"/>
      <c r="O405" s="409"/>
      <c r="P405" s="409"/>
      <c r="Q405" s="409"/>
      <c r="R405" s="409" t="s">
        <v>386</v>
      </c>
      <c r="S405" s="409" t="s">
        <v>387</v>
      </c>
      <c r="T405" s="409"/>
      <c r="U405" s="409"/>
      <c r="V405" s="409"/>
      <c r="W405" s="409"/>
      <c r="X405" s="409"/>
      <c r="Y405" s="409"/>
      <c r="Z405" s="409"/>
      <c r="AA405" s="409"/>
      <c r="AB405" s="409"/>
      <c r="AC405" s="409" t="s">
        <v>395</v>
      </c>
      <c r="AD405" s="409" t="s">
        <v>9784</v>
      </c>
    </row>
    <row r="406" spans="1:30" s="149" customFormat="1" ht="54.75" customHeight="1">
      <c r="A406" s="409" t="s">
        <v>5977</v>
      </c>
      <c r="B406" s="410" t="s">
        <v>9420</v>
      </c>
      <c r="C406" s="409" t="s">
        <v>9785</v>
      </c>
      <c r="D406" s="409" t="s">
        <v>9786</v>
      </c>
      <c r="E406" s="409" t="s">
        <v>9787</v>
      </c>
      <c r="F406" s="409" t="s">
        <v>9788</v>
      </c>
      <c r="G406" s="409" t="s">
        <v>9789</v>
      </c>
      <c r="H406" s="409" t="s">
        <v>9790</v>
      </c>
      <c r="I406" s="409" t="s">
        <v>9791</v>
      </c>
      <c r="J406" s="409" t="s">
        <v>9792</v>
      </c>
      <c r="K406" s="411" t="s">
        <v>9793</v>
      </c>
      <c r="L406" s="411" t="s">
        <v>9794</v>
      </c>
      <c r="M406" s="411" t="s">
        <v>9795</v>
      </c>
      <c r="N406" s="409"/>
      <c r="O406" s="409"/>
      <c r="P406" s="409"/>
      <c r="Q406" s="409"/>
      <c r="R406" s="409" t="s">
        <v>386</v>
      </c>
      <c r="S406" s="409" t="s">
        <v>387</v>
      </c>
      <c r="T406" s="409"/>
      <c r="U406" s="409"/>
      <c r="V406" s="409"/>
      <c r="W406" s="409"/>
      <c r="X406" s="409"/>
      <c r="Y406" s="409"/>
      <c r="Z406" s="409"/>
      <c r="AA406" s="409" t="s">
        <v>487</v>
      </c>
      <c r="AB406" s="411" t="s">
        <v>9796</v>
      </c>
      <c r="AC406" s="409" t="s">
        <v>487</v>
      </c>
      <c r="AD406" s="411" t="s">
        <v>9797</v>
      </c>
    </row>
    <row r="407" spans="1:30" s="149" customFormat="1" ht="54.75" customHeight="1">
      <c r="A407" s="409" t="s">
        <v>5977</v>
      </c>
      <c r="B407" s="410" t="s">
        <v>9420</v>
      </c>
      <c r="C407" s="409" t="s">
        <v>9798</v>
      </c>
      <c r="D407" s="409" t="s">
        <v>9799</v>
      </c>
      <c r="E407" s="409" t="s">
        <v>9800</v>
      </c>
      <c r="F407" s="409" t="s">
        <v>9801</v>
      </c>
      <c r="G407" s="409" t="s">
        <v>9802</v>
      </c>
      <c r="H407" s="409" t="s">
        <v>9803</v>
      </c>
      <c r="I407" s="409" t="s">
        <v>9804</v>
      </c>
      <c r="J407" s="409" t="s">
        <v>9805</v>
      </c>
      <c r="K407" s="411" t="s">
        <v>9806</v>
      </c>
      <c r="L407" s="411" t="s">
        <v>9794</v>
      </c>
      <c r="M407" s="411" t="s">
        <v>9807</v>
      </c>
      <c r="N407" s="409"/>
      <c r="O407" s="409"/>
      <c r="P407" s="409"/>
      <c r="Q407" s="409"/>
      <c r="R407" s="409" t="s">
        <v>386</v>
      </c>
      <c r="S407" s="409" t="s">
        <v>387</v>
      </c>
      <c r="T407" s="409"/>
      <c r="U407" s="409"/>
      <c r="V407" s="409"/>
      <c r="W407" s="409"/>
      <c r="X407" s="409"/>
      <c r="Y407" s="409"/>
      <c r="Z407" s="409"/>
      <c r="AA407" s="409" t="s">
        <v>487</v>
      </c>
      <c r="AB407" s="411" t="s">
        <v>9808</v>
      </c>
      <c r="AC407" s="409" t="s">
        <v>487</v>
      </c>
      <c r="AD407" s="411" t="s">
        <v>9809</v>
      </c>
    </row>
    <row r="408" spans="1:30" s="149" customFormat="1" ht="27" customHeight="1">
      <c r="A408" s="409" t="s">
        <v>5977</v>
      </c>
      <c r="B408" s="410" t="s">
        <v>9420</v>
      </c>
      <c r="C408" s="409" t="s">
        <v>9810</v>
      </c>
      <c r="D408" s="409" t="s">
        <v>9811</v>
      </c>
      <c r="E408" s="409" t="s">
        <v>9812</v>
      </c>
      <c r="F408" s="409" t="s">
        <v>9813</v>
      </c>
      <c r="G408" s="409" t="s">
        <v>9814</v>
      </c>
      <c r="H408" s="409" t="s">
        <v>9815</v>
      </c>
      <c r="I408" s="409" t="s">
        <v>9816</v>
      </c>
      <c r="J408" s="409" t="s">
        <v>9817</v>
      </c>
      <c r="K408" s="411" t="s">
        <v>9818</v>
      </c>
      <c r="L408" s="411" t="s">
        <v>6702</v>
      </c>
      <c r="M408" s="411" t="s">
        <v>9819</v>
      </c>
      <c r="N408" s="409"/>
      <c r="O408" s="409"/>
      <c r="P408" s="409"/>
      <c r="Q408" s="409"/>
      <c r="R408" s="409" t="s">
        <v>631</v>
      </c>
      <c r="S408" s="409" t="s">
        <v>1475</v>
      </c>
      <c r="T408" s="409"/>
      <c r="U408" s="409"/>
      <c r="V408" s="409"/>
      <c r="W408" s="409"/>
      <c r="X408" s="409"/>
      <c r="Y408" s="409"/>
      <c r="Z408" s="409"/>
      <c r="AA408" s="409"/>
      <c r="AB408" s="409"/>
      <c r="AC408" s="409"/>
      <c r="AD408" s="409"/>
    </row>
    <row r="409" spans="1:30" s="149" customFormat="1" ht="17.25" customHeight="1">
      <c r="A409" s="409" t="s">
        <v>5977</v>
      </c>
      <c r="B409" s="410" t="s">
        <v>9420</v>
      </c>
      <c r="C409" s="409" t="s">
        <v>9820</v>
      </c>
      <c r="D409" s="409" t="s">
        <v>9821</v>
      </c>
      <c r="E409" s="409">
        <v>1600023</v>
      </c>
      <c r="F409" s="409" t="s">
        <v>9822</v>
      </c>
      <c r="G409" s="409" t="s">
        <v>9823</v>
      </c>
      <c r="H409" s="409">
        <v>359253855</v>
      </c>
      <c r="I409" s="409" t="s">
        <v>9824</v>
      </c>
      <c r="J409" s="409" t="s">
        <v>9825</v>
      </c>
      <c r="K409" s="411" t="s">
        <v>9826</v>
      </c>
      <c r="L409" s="409" t="s">
        <v>9827</v>
      </c>
      <c r="M409" s="411"/>
      <c r="N409" s="409"/>
      <c r="O409" s="409"/>
      <c r="P409" s="409"/>
      <c r="Q409" s="409"/>
      <c r="R409" s="409" t="s">
        <v>631</v>
      </c>
      <c r="S409" s="409" t="s">
        <v>1475</v>
      </c>
      <c r="T409" s="409"/>
      <c r="U409" s="409" t="s">
        <v>487</v>
      </c>
      <c r="V409" s="409" t="s">
        <v>9824</v>
      </c>
      <c r="W409" s="409"/>
      <c r="X409" s="409"/>
      <c r="Y409" s="409"/>
      <c r="Z409" s="409"/>
      <c r="AA409" s="409"/>
      <c r="AB409" s="409"/>
      <c r="AC409" s="409"/>
      <c r="AD409" s="409"/>
    </row>
    <row r="410" spans="1:30" s="150" customFormat="1" ht="17.25" customHeight="1">
      <c r="A410" s="409" t="s">
        <v>5977</v>
      </c>
      <c r="B410" s="410" t="s">
        <v>9420</v>
      </c>
      <c r="C410" s="409" t="s">
        <v>9828</v>
      </c>
      <c r="D410" s="409" t="s">
        <v>9829</v>
      </c>
      <c r="E410" s="409" t="s">
        <v>9830</v>
      </c>
      <c r="F410" s="409" t="s">
        <v>9831</v>
      </c>
      <c r="G410" s="409" t="s">
        <v>9832</v>
      </c>
      <c r="H410" s="409" t="s">
        <v>9833</v>
      </c>
      <c r="I410" s="409" t="s">
        <v>9834</v>
      </c>
      <c r="J410" s="409" t="s">
        <v>9835</v>
      </c>
      <c r="K410" s="411" t="s">
        <v>9836</v>
      </c>
      <c r="L410" s="409"/>
      <c r="M410" s="409"/>
      <c r="N410" s="409"/>
      <c r="O410" s="409"/>
      <c r="P410" s="409"/>
      <c r="Q410" s="409"/>
      <c r="R410" s="409" t="s">
        <v>631</v>
      </c>
      <c r="S410" s="409" t="s">
        <v>1475</v>
      </c>
      <c r="T410" s="409"/>
      <c r="U410" s="409" t="s">
        <v>487</v>
      </c>
      <c r="V410" s="409" t="s">
        <v>9837</v>
      </c>
      <c r="W410" s="409" t="s">
        <v>487</v>
      </c>
      <c r="X410" s="409" t="s">
        <v>9838</v>
      </c>
      <c r="Y410" s="409" t="s">
        <v>487</v>
      </c>
      <c r="Z410" s="409" t="s">
        <v>9839</v>
      </c>
      <c r="AA410" s="409"/>
      <c r="AB410" s="409"/>
      <c r="AC410" s="409"/>
      <c r="AD410" s="409"/>
    </row>
    <row r="411" spans="1:30" s="150" customFormat="1" ht="17.25" customHeight="1">
      <c r="A411" s="409" t="s">
        <v>5977</v>
      </c>
      <c r="B411" s="410" t="s">
        <v>9420</v>
      </c>
      <c r="C411" s="409" t="s">
        <v>9840</v>
      </c>
      <c r="D411" s="409" t="s">
        <v>9841</v>
      </c>
      <c r="E411" s="409" t="s">
        <v>9423</v>
      </c>
      <c r="F411" s="409" t="s">
        <v>9842</v>
      </c>
      <c r="G411" s="409" t="s">
        <v>9843</v>
      </c>
      <c r="H411" s="409" t="s">
        <v>9844</v>
      </c>
      <c r="I411" s="409" t="s">
        <v>9845</v>
      </c>
      <c r="J411" s="411" t="s">
        <v>9846</v>
      </c>
      <c r="K411" s="411" t="s">
        <v>9161</v>
      </c>
      <c r="L411" s="409"/>
      <c r="M411" s="409"/>
      <c r="N411" s="409"/>
      <c r="O411" s="409"/>
      <c r="P411" s="409"/>
      <c r="Q411" s="409"/>
      <c r="R411" s="409" t="s">
        <v>631</v>
      </c>
      <c r="S411" s="409" t="s">
        <v>1475</v>
      </c>
      <c r="T411" s="409"/>
      <c r="U411" s="409"/>
      <c r="V411" s="409"/>
      <c r="W411" s="409"/>
      <c r="X411" s="409"/>
      <c r="Y411" s="409"/>
      <c r="Z411" s="409"/>
      <c r="AA411" s="409"/>
      <c r="AB411" s="409"/>
      <c r="AC411" s="409"/>
      <c r="AD411" s="409"/>
    </row>
    <row r="412" spans="1:30" s="149" customFormat="1" ht="42.75">
      <c r="A412" s="409" t="s">
        <v>5977</v>
      </c>
      <c r="B412" s="410" t="s">
        <v>279</v>
      </c>
      <c r="C412" s="409" t="s">
        <v>9847</v>
      </c>
      <c r="D412" s="409" t="s">
        <v>9848</v>
      </c>
      <c r="E412" s="409" t="s">
        <v>9849</v>
      </c>
      <c r="F412" s="409" t="s">
        <v>9850</v>
      </c>
      <c r="G412" s="409" t="s">
        <v>9851</v>
      </c>
      <c r="H412" s="409" t="s">
        <v>9852</v>
      </c>
      <c r="I412" s="409" t="s">
        <v>9853</v>
      </c>
      <c r="J412" s="424" t="s">
        <v>9854</v>
      </c>
      <c r="K412" s="411" t="s">
        <v>9855</v>
      </c>
      <c r="L412" s="409" t="s">
        <v>9856</v>
      </c>
      <c r="M412" s="409"/>
      <c r="N412" s="409"/>
      <c r="O412" s="409"/>
      <c r="P412" s="409"/>
      <c r="Q412" s="409"/>
      <c r="R412" s="409" t="s">
        <v>621</v>
      </c>
      <c r="S412" s="409" t="s">
        <v>2438</v>
      </c>
      <c r="T412" s="409" t="s">
        <v>2364</v>
      </c>
      <c r="U412" s="409"/>
      <c r="V412" s="409"/>
      <c r="W412" s="409"/>
      <c r="X412" s="409"/>
      <c r="Y412" s="409" t="s">
        <v>488</v>
      </c>
      <c r="Z412" s="409" t="s">
        <v>9857</v>
      </c>
      <c r="AA412" s="409"/>
      <c r="AB412" s="409"/>
      <c r="AC412" s="409"/>
      <c r="AD412" s="409"/>
    </row>
    <row r="413" spans="1:30" s="149" customFormat="1" ht="17.25" customHeight="1">
      <c r="A413" s="409" t="s">
        <v>5977</v>
      </c>
      <c r="B413" s="410" t="s">
        <v>279</v>
      </c>
      <c r="C413" s="409" t="s">
        <v>9858</v>
      </c>
      <c r="D413" s="409" t="s">
        <v>9859</v>
      </c>
      <c r="E413" s="409" t="s">
        <v>9860</v>
      </c>
      <c r="F413" s="409" t="s">
        <v>9861</v>
      </c>
      <c r="G413" s="409" t="s">
        <v>9862</v>
      </c>
      <c r="H413" s="409" t="s">
        <v>9863</v>
      </c>
      <c r="I413" s="409" t="s">
        <v>9864</v>
      </c>
      <c r="J413" s="409" t="s">
        <v>9865</v>
      </c>
      <c r="K413" s="411" t="s">
        <v>1013</v>
      </c>
      <c r="L413" s="409" t="s">
        <v>802</v>
      </c>
      <c r="M413" s="409"/>
      <c r="N413" s="409"/>
      <c r="O413" s="409"/>
      <c r="P413" s="409"/>
      <c r="Q413" s="409"/>
      <c r="R413" s="409"/>
      <c r="S413" s="409" t="s">
        <v>6045</v>
      </c>
      <c r="T413" s="409"/>
      <c r="U413" s="409"/>
      <c r="V413" s="409"/>
      <c r="W413" s="409"/>
      <c r="X413" s="409"/>
      <c r="Y413" s="409"/>
      <c r="Z413" s="409"/>
      <c r="AA413" s="409"/>
      <c r="AB413" s="409"/>
      <c r="AC413" s="409"/>
      <c r="AD413" s="409"/>
    </row>
    <row r="414" spans="1:30" s="149" customFormat="1" ht="41.25" customHeight="1">
      <c r="A414" s="409" t="s">
        <v>5977</v>
      </c>
      <c r="B414" s="410" t="s">
        <v>9866</v>
      </c>
      <c r="C414" s="409" t="s">
        <v>9867</v>
      </c>
      <c r="D414" s="409" t="s">
        <v>9868</v>
      </c>
      <c r="E414" s="409" t="s">
        <v>9869</v>
      </c>
      <c r="F414" s="409" t="s">
        <v>9870</v>
      </c>
      <c r="G414" s="409" t="s">
        <v>9871</v>
      </c>
      <c r="H414" s="409" t="s">
        <v>9872</v>
      </c>
      <c r="I414" s="409" t="s">
        <v>9873</v>
      </c>
      <c r="J414" s="361" t="s">
        <v>9874</v>
      </c>
      <c r="K414" s="411" t="s">
        <v>9875</v>
      </c>
      <c r="L414" s="409"/>
      <c r="M414" s="409"/>
      <c r="N414" s="409"/>
      <c r="O414" s="409"/>
      <c r="P414" s="409"/>
      <c r="Q414" s="409"/>
      <c r="R414" s="409" t="s">
        <v>631</v>
      </c>
      <c r="S414" s="409" t="s">
        <v>6045</v>
      </c>
      <c r="T414" s="409"/>
      <c r="U414" s="409"/>
      <c r="V414" s="409"/>
      <c r="W414" s="178" t="s">
        <v>487</v>
      </c>
      <c r="X414" s="426" t="s">
        <v>9876</v>
      </c>
      <c r="Y414" s="409"/>
      <c r="Z414" s="409"/>
      <c r="AA414" s="409"/>
      <c r="AB414" s="409"/>
      <c r="AC414" s="409"/>
      <c r="AD414" s="409"/>
    </row>
    <row r="415" spans="1:30" s="149" customFormat="1" ht="65.25" customHeight="1">
      <c r="A415" s="409" t="s">
        <v>5977</v>
      </c>
      <c r="B415" s="410" t="s">
        <v>9866</v>
      </c>
      <c r="C415" s="409" t="s">
        <v>9877</v>
      </c>
      <c r="D415" s="409" t="s">
        <v>9878</v>
      </c>
      <c r="E415" s="409" t="s">
        <v>9879</v>
      </c>
      <c r="F415" s="409" t="s">
        <v>9880</v>
      </c>
      <c r="G415" s="409" t="s">
        <v>9881</v>
      </c>
      <c r="H415" s="409" t="s">
        <v>9882</v>
      </c>
      <c r="I415" s="409" t="s">
        <v>9883</v>
      </c>
      <c r="J415" s="409" t="s">
        <v>9884</v>
      </c>
      <c r="K415" s="411" t="s">
        <v>9885</v>
      </c>
      <c r="L415" s="411" t="s">
        <v>802</v>
      </c>
      <c r="M415" s="409"/>
      <c r="N415" s="409" t="s">
        <v>487</v>
      </c>
      <c r="O415" s="409"/>
      <c r="P415" s="409"/>
      <c r="Q415" s="409"/>
      <c r="R415" s="409"/>
      <c r="S415" s="409" t="s">
        <v>490</v>
      </c>
      <c r="T415" s="409"/>
      <c r="U415" s="409"/>
      <c r="V415" s="409"/>
      <c r="W415" s="409"/>
      <c r="X415" s="409"/>
      <c r="Y415" s="409"/>
      <c r="Z415" s="409"/>
      <c r="AA415" s="409"/>
      <c r="AB415" s="409"/>
      <c r="AC415" s="409"/>
      <c r="AD415" s="409"/>
    </row>
    <row r="416" spans="1:30" s="149" customFormat="1" ht="17.25" customHeight="1">
      <c r="A416" s="409" t="s">
        <v>5977</v>
      </c>
      <c r="B416" s="410" t="s">
        <v>9866</v>
      </c>
      <c r="C416" s="409" t="s">
        <v>9886</v>
      </c>
      <c r="D416" s="409" t="s">
        <v>9887</v>
      </c>
      <c r="E416" s="409" t="s">
        <v>9888</v>
      </c>
      <c r="F416" s="409" t="s">
        <v>9889</v>
      </c>
      <c r="G416" s="409" t="s">
        <v>9890</v>
      </c>
      <c r="H416" s="409" t="s">
        <v>9891</v>
      </c>
      <c r="I416" s="409" t="s">
        <v>9892</v>
      </c>
      <c r="J416" s="409" t="s">
        <v>9893</v>
      </c>
      <c r="K416" s="411" t="s">
        <v>9510</v>
      </c>
      <c r="L416" s="409"/>
      <c r="M416" s="409"/>
      <c r="N416" s="409"/>
      <c r="O416" s="409"/>
      <c r="P416" s="409"/>
      <c r="Q416" s="409"/>
      <c r="R416" s="409"/>
      <c r="S416" s="409" t="s">
        <v>6045</v>
      </c>
      <c r="T416" s="409"/>
      <c r="U416" s="409"/>
      <c r="V416" s="409"/>
      <c r="W416" s="409"/>
      <c r="X416" s="409"/>
      <c r="Y416" s="409"/>
      <c r="Z416" s="409"/>
      <c r="AA416" s="409"/>
      <c r="AB416" s="409"/>
      <c r="AC416" s="409"/>
      <c r="AD416" s="409"/>
    </row>
    <row r="417" spans="1:30" s="149" customFormat="1" ht="17.25" customHeight="1">
      <c r="A417" s="409" t="s">
        <v>5977</v>
      </c>
      <c r="B417" s="410" t="s">
        <v>279</v>
      </c>
      <c r="C417" s="409" t="s">
        <v>9894</v>
      </c>
      <c r="D417" s="409" t="s">
        <v>9895</v>
      </c>
      <c r="E417" s="409" t="s">
        <v>9896</v>
      </c>
      <c r="F417" s="409" t="s">
        <v>9897</v>
      </c>
      <c r="G417" s="409" t="s">
        <v>9898</v>
      </c>
      <c r="H417" s="409" t="s">
        <v>9899</v>
      </c>
      <c r="I417" s="409" t="s">
        <v>9900</v>
      </c>
      <c r="J417" s="409" t="s">
        <v>9901</v>
      </c>
      <c r="K417" s="411" t="s">
        <v>8439</v>
      </c>
      <c r="L417" s="409"/>
      <c r="M417" s="409"/>
      <c r="N417" s="409"/>
      <c r="O417" s="409"/>
      <c r="P417" s="409"/>
      <c r="Q417" s="409"/>
      <c r="R417" s="409"/>
      <c r="S417" s="409" t="s">
        <v>6045</v>
      </c>
      <c r="T417" s="409"/>
      <c r="U417" s="409"/>
      <c r="V417" s="409"/>
      <c r="W417" s="409"/>
      <c r="X417" s="409"/>
      <c r="Y417" s="409"/>
      <c r="Z417" s="409"/>
      <c r="AA417" s="409"/>
      <c r="AB417" s="409"/>
      <c r="AC417" s="409"/>
      <c r="AD417" s="409"/>
    </row>
    <row r="418" spans="1:30" s="149" customFormat="1" ht="17.25" customHeight="1">
      <c r="A418" s="409" t="s">
        <v>5977</v>
      </c>
      <c r="B418" s="410" t="s">
        <v>9866</v>
      </c>
      <c r="C418" s="409" t="s">
        <v>9902</v>
      </c>
      <c r="D418" s="409" t="s">
        <v>9903</v>
      </c>
      <c r="E418" s="409" t="s">
        <v>9904</v>
      </c>
      <c r="F418" s="409" t="s">
        <v>9905</v>
      </c>
      <c r="G418" s="409" t="s">
        <v>9906</v>
      </c>
      <c r="H418" s="409" t="s">
        <v>9907</v>
      </c>
      <c r="I418" s="409" t="s">
        <v>9908</v>
      </c>
      <c r="J418" s="409" t="s">
        <v>9909</v>
      </c>
      <c r="K418" s="411" t="s">
        <v>7876</v>
      </c>
      <c r="L418" s="409" t="s">
        <v>3892</v>
      </c>
      <c r="M418" s="409"/>
      <c r="N418" s="409"/>
      <c r="O418" s="409"/>
      <c r="P418" s="409"/>
      <c r="Q418" s="409"/>
      <c r="R418" s="409"/>
      <c r="S418" s="409" t="s">
        <v>6045</v>
      </c>
      <c r="T418" s="409"/>
      <c r="U418" s="409"/>
      <c r="V418" s="409"/>
      <c r="W418" s="409"/>
      <c r="X418" s="409"/>
      <c r="Y418" s="409"/>
      <c r="Z418" s="409"/>
      <c r="AA418" s="409"/>
      <c r="AB418" s="409"/>
      <c r="AC418" s="409"/>
      <c r="AD418" s="409"/>
    </row>
    <row r="419" spans="1:30" s="149" customFormat="1" ht="17.25" customHeight="1">
      <c r="A419" s="409" t="s">
        <v>5977</v>
      </c>
      <c r="B419" s="410" t="s">
        <v>9866</v>
      </c>
      <c r="C419" s="409" t="s">
        <v>9910</v>
      </c>
      <c r="D419" s="409" t="s">
        <v>9911</v>
      </c>
      <c r="E419" s="409" t="s">
        <v>9912</v>
      </c>
      <c r="F419" s="409" t="s">
        <v>9913</v>
      </c>
      <c r="G419" s="409" t="s">
        <v>9914</v>
      </c>
      <c r="H419" s="409" t="s">
        <v>9915</v>
      </c>
      <c r="I419" s="409" t="s">
        <v>9916</v>
      </c>
      <c r="J419" s="409" t="s">
        <v>9917</v>
      </c>
      <c r="K419" s="411" t="s">
        <v>9918</v>
      </c>
      <c r="L419" s="409"/>
      <c r="M419" s="409"/>
      <c r="N419" s="409"/>
      <c r="O419" s="409"/>
      <c r="P419" s="409"/>
      <c r="Q419" s="409"/>
      <c r="R419" s="409"/>
      <c r="S419" s="409" t="s">
        <v>6045</v>
      </c>
      <c r="T419" s="409"/>
      <c r="U419" s="409"/>
      <c r="V419" s="409"/>
      <c r="W419" s="409"/>
      <c r="X419" s="409"/>
      <c r="Y419" s="409"/>
      <c r="Z419" s="409"/>
      <c r="AA419" s="409"/>
      <c r="AB419" s="409"/>
      <c r="AC419" s="409"/>
      <c r="AD419" s="409"/>
    </row>
    <row r="420" spans="1:30" s="149" customFormat="1" ht="17.25" customHeight="1">
      <c r="A420" s="409" t="s">
        <v>5977</v>
      </c>
      <c r="B420" s="410" t="s">
        <v>9866</v>
      </c>
      <c r="C420" s="409" t="s">
        <v>9919</v>
      </c>
      <c r="D420" s="409" t="s">
        <v>9920</v>
      </c>
      <c r="E420" s="409" t="s">
        <v>9921</v>
      </c>
      <c r="F420" s="409" t="s">
        <v>9922</v>
      </c>
      <c r="G420" s="409" t="s">
        <v>9923</v>
      </c>
      <c r="H420" s="409" t="s">
        <v>9924</v>
      </c>
      <c r="I420" s="409" t="s">
        <v>9925</v>
      </c>
      <c r="J420" s="409" t="s">
        <v>9926</v>
      </c>
      <c r="K420" s="411" t="s">
        <v>2860</v>
      </c>
      <c r="L420" s="409" t="s">
        <v>958</v>
      </c>
      <c r="M420" s="409"/>
      <c r="N420" s="409"/>
      <c r="O420" s="409"/>
      <c r="P420" s="409"/>
      <c r="Q420" s="409"/>
      <c r="R420" s="409"/>
      <c r="S420" s="409" t="s">
        <v>6020</v>
      </c>
      <c r="T420" s="409"/>
      <c r="U420" s="409"/>
      <c r="V420" s="409"/>
      <c r="W420" s="409"/>
      <c r="X420" s="409"/>
      <c r="Y420" s="409"/>
      <c r="Z420" s="409"/>
      <c r="AA420" s="409"/>
      <c r="AB420" s="409"/>
      <c r="AC420" s="409"/>
      <c r="AD420" s="409"/>
    </row>
    <row r="421" spans="1:30" s="149" customFormat="1" ht="17.25" customHeight="1">
      <c r="A421" s="409" t="s">
        <v>5977</v>
      </c>
      <c r="B421" s="410" t="s">
        <v>9866</v>
      </c>
      <c r="C421" s="409" t="s">
        <v>9927</v>
      </c>
      <c r="D421" s="409" t="s">
        <v>9928</v>
      </c>
      <c r="E421" s="409" t="s">
        <v>9929</v>
      </c>
      <c r="F421" s="409" t="s">
        <v>9930</v>
      </c>
      <c r="G421" s="409" t="s">
        <v>9931</v>
      </c>
      <c r="H421" s="409" t="s">
        <v>9932</v>
      </c>
      <c r="I421" s="409" t="s">
        <v>9933</v>
      </c>
      <c r="J421" s="342"/>
      <c r="K421" s="411" t="s">
        <v>6510</v>
      </c>
      <c r="L421" s="409"/>
      <c r="M421" s="409"/>
      <c r="N421" s="409"/>
      <c r="O421" s="409"/>
      <c r="P421" s="409"/>
      <c r="Q421" s="409"/>
      <c r="R421" s="409"/>
      <c r="S421" s="409" t="s">
        <v>6045</v>
      </c>
      <c r="T421" s="409"/>
      <c r="U421" s="409"/>
      <c r="V421" s="409"/>
      <c r="W421" s="409"/>
      <c r="X421" s="409"/>
      <c r="Y421" s="409"/>
      <c r="Z421" s="409"/>
      <c r="AA421" s="409"/>
      <c r="AB421" s="409"/>
      <c r="AC421" s="409"/>
      <c r="AD421" s="409"/>
    </row>
    <row r="422" spans="1:30" s="149" customFormat="1" ht="17.25" customHeight="1">
      <c r="A422" s="409" t="s">
        <v>5977</v>
      </c>
      <c r="B422" s="410" t="s">
        <v>9866</v>
      </c>
      <c r="C422" s="409" t="s">
        <v>9934</v>
      </c>
      <c r="D422" s="409" t="s">
        <v>9935</v>
      </c>
      <c r="E422" s="409" t="s">
        <v>9936</v>
      </c>
      <c r="F422" s="409" t="s">
        <v>9937</v>
      </c>
      <c r="G422" s="409" t="s">
        <v>9938</v>
      </c>
      <c r="H422" s="409" t="s">
        <v>9939</v>
      </c>
      <c r="I422" s="409" t="s">
        <v>9940</v>
      </c>
      <c r="J422" s="409" t="s">
        <v>9941</v>
      </c>
      <c r="K422" s="411" t="s">
        <v>9942</v>
      </c>
      <c r="L422" s="427" t="s">
        <v>958</v>
      </c>
      <c r="M422" s="409"/>
      <c r="N422" s="409"/>
      <c r="O422" s="409"/>
      <c r="P422" s="409"/>
      <c r="Q422" s="409"/>
      <c r="R422" s="409" t="s">
        <v>631</v>
      </c>
      <c r="S422" s="409" t="s">
        <v>1475</v>
      </c>
      <c r="T422" s="409"/>
      <c r="U422" s="409"/>
      <c r="V422" s="409"/>
      <c r="W422" s="409"/>
      <c r="X422" s="409"/>
      <c r="Y422" s="409"/>
      <c r="Z422" s="409"/>
      <c r="AA422" s="409"/>
      <c r="AB422" s="409"/>
      <c r="AC422" s="409"/>
      <c r="AD422" s="409"/>
    </row>
    <row r="423" spans="1:30" s="149" customFormat="1" ht="17.25" customHeight="1">
      <c r="A423" s="409" t="s">
        <v>5977</v>
      </c>
      <c r="B423" s="410" t="s">
        <v>9866</v>
      </c>
      <c r="C423" s="409" t="s">
        <v>9943</v>
      </c>
      <c r="D423" s="409" t="s">
        <v>9944</v>
      </c>
      <c r="E423" s="409" t="s">
        <v>9945</v>
      </c>
      <c r="F423" s="409" t="s">
        <v>9946</v>
      </c>
      <c r="G423" s="409" t="s">
        <v>9947</v>
      </c>
      <c r="H423" s="409" t="s">
        <v>9948</v>
      </c>
      <c r="I423" s="409" t="s">
        <v>9949</v>
      </c>
      <c r="J423" s="409" t="s">
        <v>9950</v>
      </c>
      <c r="K423" s="411" t="s">
        <v>9951</v>
      </c>
      <c r="L423" s="409"/>
      <c r="M423" s="409"/>
      <c r="N423" s="409"/>
      <c r="O423" s="409"/>
      <c r="P423" s="409"/>
      <c r="Q423" s="409"/>
      <c r="R423" s="409" t="s">
        <v>631</v>
      </c>
      <c r="S423" s="409" t="s">
        <v>7867</v>
      </c>
      <c r="T423" s="409"/>
      <c r="U423" s="409"/>
      <c r="V423" s="409"/>
      <c r="W423" s="409"/>
      <c r="X423" s="409"/>
      <c r="Y423" s="409"/>
      <c r="Z423" s="409"/>
      <c r="AA423" s="409"/>
      <c r="AB423" s="409"/>
      <c r="AC423" s="409"/>
      <c r="AD423" s="409"/>
    </row>
    <row r="424" spans="1:30" s="149" customFormat="1" ht="17.25" customHeight="1">
      <c r="A424" s="409" t="s">
        <v>5977</v>
      </c>
      <c r="B424" s="410" t="s">
        <v>9866</v>
      </c>
      <c r="C424" s="409" t="s">
        <v>9952</v>
      </c>
      <c r="D424" s="409" t="s">
        <v>9953</v>
      </c>
      <c r="E424" s="409" t="s">
        <v>9954</v>
      </c>
      <c r="F424" s="409" t="s">
        <v>9955</v>
      </c>
      <c r="G424" s="409" t="s">
        <v>9956</v>
      </c>
      <c r="H424" s="409" t="s">
        <v>9957</v>
      </c>
      <c r="I424" s="409"/>
      <c r="J424" s="409" t="s">
        <v>9958</v>
      </c>
      <c r="K424" s="411" t="s">
        <v>9959</v>
      </c>
      <c r="L424" s="409"/>
      <c r="M424" s="409"/>
      <c r="N424" s="409"/>
      <c r="O424" s="409"/>
      <c r="P424" s="409"/>
      <c r="Q424" s="409"/>
      <c r="R424" s="409"/>
      <c r="S424" s="409" t="s">
        <v>490</v>
      </c>
      <c r="T424" s="409"/>
      <c r="U424" s="409"/>
      <c r="V424" s="409"/>
      <c r="W424" s="409"/>
      <c r="X424" s="409"/>
      <c r="Y424" s="409"/>
      <c r="Z424" s="409"/>
      <c r="AA424" s="409"/>
      <c r="AB424" s="409"/>
      <c r="AC424" s="409"/>
      <c r="AD424" s="409"/>
    </row>
    <row r="425" spans="1:30" s="149" customFormat="1" ht="114">
      <c r="A425" s="409" t="s">
        <v>5977</v>
      </c>
      <c r="B425" s="410" t="s">
        <v>9866</v>
      </c>
      <c r="C425" s="409" t="s">
        <v>9960</v>
      </c>
      <c r="D425" s="409" t="s">
        <v>9961</v>
      </c>
      <c r="E425" s="409" t="s">
        <v>9962</v>
      </c>
      <c r="F425" s="409" t="s">
        <v>9963</v>
      </c>
      <c r="G425" s="409" t="s">
        <v>9964</v>
      </c>
      <c r="H425" s="409" t="s">
        <v>9965</v>
      </c>
      <c r="I425" s="409" t="s">
        <v>9966</v>
      </c>
      <c r="J425" s="409" t="s">
        <v>9967</v>
      </c>
      <c r="K425" s="411" t="s">
        <v>9968</v>
      </c>
      <c r="L425" s="411" t="s">
        <v>9969</v>
      </c>
      <c r="M425" s="411" t="s">
        <v>9970</v>
      </c>
      <c r="N425" s="409"/>
      <c r="O425" s="409" t="s">
        <v>487</v>
      </c>
      <c r="P425" s="409"/>
      <c r="Q425" s="409"/>
      <c r="R425" s="409" t="s">
        <v>489</v>
      </c>
      <c r="S425" s="409" t="s">
        <v>490</v>
      </c>
      <c r="T425" s="409" t="s">
        <v>491</v>
      </c>
      <c r="U425" s="409"/>
      <c r="V425" s="409"/>
      <c r="W425" s="409"/>
      <c r="X425" s="409"/>
      <c r="Y425" s="409"/>
      <c r="Z425" s="409"/>
      <c r="AA425" s="409" t="s">
        <v>487</v>
      </c>
      <c r="AB425" s="409" t="s">
        <v>9971</v>
      </c>
      <c r="AC425" s="409" t="s">
        <v>487</v>
      </c>
      <c r="AD425" s="411" t="s">
        <v>9972</v>
      </c>
    </row>
    <row r="426" spans="1:30" s="149" customFormat="1" ht="42.75">
      <c r="A426" s="409" t="s">
        <v>5977</v>
      </c>
      <c r="B426" s="410" t="s">
        <v>9866</v>
      </c>
      <c r="C426" s="409" t="s">
        <v>9973</v>
      </c>
      <c r="D426" s="409" t="s">
        <v>9974</v>
      </c>
      <c r="E426" s="409" t="s">
        <v>9975</v>
      </c>
      <c r="F426" s="409" t="s">
        <v>9976</v>
      </c>
      <c r="G426" s="409" t="s">
        <v>9977</v>
      </c>
      <c r="H426" s="409" t="s">
        <v>9978</v>
      </c>
      <c r="I426" s="409" t="s">
        <v>9979</v>
      </c>
      <c r="J426" s="409" t="s">
        <v>9980</v>
      </c>
      <c r="K426" s="411" t="s">
        <v>9981</v>
      </c>
      <c r="L426" s="411" t="s">
        <v>7291</v>
      </c>
      <c r="M426" s="411"/>
      <c r="N426" s="409"/>
      <c r="O426" s="409"/>
      <c r="P426" s="409"/>
      <c r="Q426" s="409"/>
      <c r="R426" s="409" t="s">
        <v>631</v>
      </c>
      <c r="S426" s="409" t="s">
        <v>852</v>
      </c>
      <c r="T426" s="409"/>
      <c r="U426" s="409"/>
      <c r="V426" s="409"/>
      <c r="W426" s="409"/>
      <c r="X426" s="409"/>
      <c r="Y426" s="409"/>
      <c r="Z426" s="409"/>
      <c r="AA426" s="409"/>
      <c r="AB426" s="409"/>
      <c r="AC426" s="409" t="s">
        <v>487</v>
      </c>
      <c r="AD426" s="411" t="s">
        <v>9982</v>
      </c>
    </row>
    <row r="427" spans="1:30" s="149" customFormat="1" ht="17.25" customHeight="1">
      <c r="A427" s="409" t="s">
        <v>5977</v>
      </c>
      <c r="B427" s="410" t="s">
        <v>307</v>
      </c>
      <c r="C427" s="409" t="s">
        <v>9983</v>
      </c>
      <c r="D427" s="409" t="s">
        <v>9984</v>
      </c>
      <c r="E427" s="409" t="s">
        <v>9985</v>
      </c>
      <c r="F427" s="409" t="s">
        <v>9986</v>
      </c>
      <c r="G427" s="409" t="s">
        <v>9987</v>
      </c>
      <c r="H427" s="409" t="s">
        <v>9988</v>
      </c>
      <c r="I427" s="409" t="s">
        <v>9989</v>
      </c>
      <c r="J427" s="409" t="s">
        <v>9990</v>
      </c>
      <c r="K427" s="411" t="s">
        <v>9991</v>
      </c>
      <c r="L427" s="409" t="s">
        <v>3010</v>
      </c>
      <c r="M427" s="409"/>
      <c r="N427" s="409"/>
      <c r="O427" s="409"/>
      <c r="P427" s="409"/>
      <c r="Q427" s="409"/>
      <c r="R427" s="409"/>
      <c r="S427" s="409" t="s">
        <v>6045</v>
      </c>
      <c r="T427" s="409"/>
      <c r="U427" s="409"/>
      <c r="V427" s="409"/>
      <c r="W427" s="409"/>
      <c r="X427" s="409"/>
      <c r="Y427" s="409"/>
      <c r="Z427" s="409"/>
      <c r="AA427" s="409"/>
      <c r="AB427" s="409"/>
      <c r="AC427" s="409"/>
      <c r="AD427" s="409"/>
    </row>
    <row r="428" spans="1:30" s="149" customFormat="1" ht="42.6" customHeight="1">
      <c r="A428" s="409" t="s">
        <v>5977</v>
      </c>
      <c r="B428" s="410" t="s">
        <v>9992</v>
      </c>
      <c r="C428" s="409" t="s">
        <v>9993</v>
      </c>
      <c r="D428" s="409" t="s">
        <v>9994</v>
      </c>
      <c r="E428" s="409" t="s">
        <v>9995</v>
      </c>
      <c r="F428" s="409" t="s">
        <v>9996</v>
      </c>
      <c r="G428" s="409" t="s">
        <v>9997</v>
      </c>
      <c r="H428" s="409" t="s">
        <v>9998</v>
      </c>
      <c r="I428" s="411" t="s">
        <v>9999</v>
      </c>
      <c r="J428" s="39" t="s">
        <v>10000</v>
      </c>
      <c r="K428" s="411" t="s">
        <v>10001</v>
      </c>
      <c r="L428" s="409"/>
      <c r="M428" s="409"/>
      <c r="N428" s="409"/>
      <c r="O428" s="409"/>
      <c r="P428" s="409"/>
      <c r="Q428" s="409"/>
      <c r="R428" s="409" t="s">
        <v>631</v>
      </c>
      <c r="S428" s="409" t="s">
        <v>6045</v>
      </c>
      <c r="T428" s="409"/>
      <c r="U428" s="409"/>
      <c r="V428" s="409"/>
      <c r="W428" s="409"/>
      <c r="X428" s="409"/>
      <c r="Y428" s="409"/>
      <c r="Z428" s="409"/>
      <c r="AA428" s="409"/>
      <c r="AB428" s="409"/>
      <c r="AC428" s="409"/>
      <c r="AD428" s="409"/>
    </row>
    <row r="429" spans="1:30" s="149" customFormat="1" ht="17.25" customHeight="1">
      <c r="A429" s="409" t="s">
        <v>5977</v>
      </c>
      <c r="B429" s="410" t="s">
        <v>9992</v>
      </c>
      <c r="C429" s="409" t="s">
        <v>10002</v>
      </c>
      <c r="D429" s="409" t="s">
        <v>10003</v>
      </c>
      <c r="E429" s="409" t="s">
        <v>10004</v>
      </c>
      <c r="F429" s="409" t="s">
        <v>10005</v>
      </c>
      <c r="G429" s="409" t="s">
        <v>10006</v>
      </c>
      <c r="H429" s="409" t="s">
        <v>10007</v>
      </c>
      <c r="I429" s="409" t="s">
        <v>10008</v>
      </c>
      <c r="J429" s="409" t="s">
        <v>10009</v>
      </c>
      <c r="K429" s="411" t="s">
        <v>10010</v>
      </c>
      <c r="L429" s="409" t="s">
        <v>802</v>
      </c>
      <c r="M429" s="409"/>
      <c r="N429" s="409"/>
      <c r="O429" s="409"/>
      <c r="P429" s="409" t="s">
        <v>2564</v>
      </c>
      <c r="Q429" s="409"/>
      <c r="R429" s="409"/>
      <c r="S429" s="409" t="s">
        <v>6045</v>
      </c>
      <c r="T429" s="409"/>
      <c r="U429" s="409"/>
      <c r="V429" s="409"/>
      <c r="W429" s="409"/>
      <c r="X429" s="409"/>
      <c r="Y429" s="409"/>
      <c r="Z429" s="409"/>
      <c r="AA429" s="409"/>
      <c r="AB429" s="409"/>
      <c r="AC429" s="409"/>
      <c r="AD429" s="409"/>
    </row>
    <row r="430" spans="1:30" s="149" customFormat="1" ht="42.75">
      <c r="A430" s="409" t="s">
        <v>5977</v>
      </c>
      <c r="B430" s="410" t="s">
        <v>9992</v>
      </c>
      <c r="C430" s="409" t="s">
        <v>10011</v>
      </c>
      <c r="D430" s="409" t="s">
        <v>10012</v>
      </c>
      <c r="E430" s="409" t="s">
        <v>10013</v>
      </c>
      <c r="F430" s="409" t="s">
        <v>10014</v>
      </c>
      <c r="G430" s="409" t="s">
        <v>10015</v>
      </c>
      <c r="H430" s="409" t="s">
        <v>10016</v>
      </c>
      <c r="I430" s="409" t="s">
        <v>10017</v>
      </c>
      <c r="J430" s="409" t="s">
        <v>10018</v>
      </c>
      <c r="K430" s="411" t="s">
        <v>10019</v>
      </c>
      <c r="L430" s="409" t="s">
        <v>10020</v>
      </c>
      <c r="M430" s="409"/>
      <c r="N430" s="409" t="s">
        <v>487</v>
      </c>
      <c r="O430" s="409"/>
      <c r="P430" s="409"/>
      <c r="Q430" s="409"/>
      <c r="R430" s="409"/>
      <c r="S430" s="409" t="s">
        <v>490</v>
      </c>
      <c r="T430" s="409"/>
      <c r="U430" s="409"/>
      <c r="V430" s="409"/>
      <c r="W430" s="409"/>
      <c r="X430" s="409"/>
      <c r="Y430" s="409"/>
      <c r="Z430" s="409"/>
      <c r="AA430" s="409"/>
      <c r="AB430" s="409"/>
      <c r="AC430" s="409"/>
      <c r="AD430" s="409"/>
    </row>
    <row r="431" spans="1:30" s="149" customFormat="1" ht="409.5">
      <c r="A431" s="409" t="s">
        <v>5977</v>
      </c>
      <c r="B431" s="410" t="s">
        <v>9992</v>
      </c>
      <c r="C431" s="409" t="s">
        <v>10021</v>
      </c>
      <c r="D431" s="409" t="s">
        <v>10022</v>
      </c>
      <c r="E431" s="409" t="s">
        <v>10023</v>
      </c>
      <c r="F431" s="409" t="s">
        <v>10024</v>
      </c>
      <c r="G431" s="409" t="s">
        <v>10025</v>
      </c>
      <c r="H431" s="409" t="s">
        <v>10026</v>
      </c>
      <c r="I431" s="409" t="s">
        <v>10027</v>
      </c>
      <c r="J431" s="409" t="s">
        <v>10028</v>
      </c>
      <c r="K431" s="411" t="s">
        <v>10029</v>
      </c>
      <c r="L431" s="411" t="s">
        <v>10030</v>
      </c>
      <c r="M431" s="411" t="s">
        <v>10031</v>
      </c>
      <c r="N431" s="409" t="s">
        <v>487</v>
      </c>
      <c r="O431" s="409" t="s">
        <v>487</v>
      </c>
      <c r="P431" s="409" t="s">
        <v>487</v>
      </c>
      <c r="Q431" s="409"/>
      <c r="R431" s="409" t="s">
        <v>489</v>
      </c>
      <c r="S431" s="409" t="s">
        <v>2438</v>
      </c>
      <c r="T431" s="409" t="s">
        <v>1175</v>
      </c>
      <c r="U431" s="409" t="s">
        <v>487</v>
      </c>
      <c r="V431" s="411" t="s">
        <v>10032</v>
      </c>
      <c r="W431" s="411"/>
      <c r="X431" s="411"/>
      <c r="Y431" s="409" t="s">
        <v>395</v>
      </c>
      <c r="Z431" s="411" t="s">
        <v>10033</v>
      </c>
      <c r="AA431" s="409" t="s">
        <v>487</v>
      </c>
      <c r="AB431" s="411" t="s">
        <v>10034</v>
      </c>
      <c r="AC431" s="409" t="s">
        <v>487</v>
      </c>
      <c r="AD431" s="411" t="s">
        <v>10035</v>
      </c>
    </row>
    <row r="432" spans="1:30" s="149" customFormat="1" ht="101.25" customHeight="1">
      <c r="A432" s="409" t="s">
        <v>5977</v>
      </c>
      <c r="B432" s="410" t="s">
        <v>9992</v>
      </c>
      <c r="C432" s="409" t="s">
        <v>10036</v>
      </c>
      <c r="D432" s="409" t="s">
        <v>10037</v>
      </c>
      <c r="E432" s="409" t="s">
        <v>10038</v>
      </c>
      <c r="F432" s="409" t="s">
        <v>10039</v>
      </c>
      <c r="G432" s="409" t="s">
        <v>10040</v>
      </c>
      <c r="H432" s="409" t="s">
        <v>10041</v>
      </c>
      <c r="I432" s="409" t="s">
        <v>10042</v>
      </c>
      <c r="J432" s="409" t="s">
        <v>10043</v>
      </c>
      <c r="K432" s="411" t="s">
        <v>10044</v>
      </c>
      <c r="L432" s="411" t="s">
        <v>10045</v>
      </c>
      <c r="M432" s="411" t="s">
        <v>10046</v>
      </c>
      <c r="N432" s="409"/>
      <c r="O432" s="409"/>
      <c r="P432" s="409"/>
      <c r="Q432" s="409"/>
      <c r="R432" s="409"/>
      <c r="S432" s="409" t="s">
        <v>2438</v>
      </c>
      <c r="T432" s="409"/>
      <c r="U432" s="409"/>
      <c r="V432" s="409"/>
      <c r="W432" s="409"/>
      <c r="X432" s="409"/>
      <c r="Y432" s="409"/>
      <c r="Z432" s="409"/>
      <c r="AA432" s="409"/>
      <c r="AB432" s="409"/>
      <c r="AC432" s="409" t="s">
        <v>395</v>
      </c>
      <c r="AD432" s="409" t="s">
        <v>10047</v>
      </c>
    </row>
    <row r="433" spans="1:30" s="149" customFormat="1" ht="71.25">
      <c r="A433" s="409" t="s">
        <v>5977</v>
      </c>
      <c r="B433" s="410" t="s">
        <v>9992</v>
      </c>
      <c r="C433" s="409" t="s">
        <v>10048</v>
      </c>
      <c r="D433" s="409" t="s">
        <v>10049</v>
      </c>
      <c r="E433" s="409" t="s">
        <v>10050</v>
      </c>
      <c r="F433" s="409" t="s">
        <v>10051</v>
      </c>
      <c r="G433" s="409" t="s">
        <v>10052</v>
      </c>
      <c r="H433" s="409" t="s">
        <v>10053</v>
      </c>
      <c r="I433" s="409" t="s">
        <v>10054</v>
      </c>
      <c r="J433" s="409" t="s">
        <v>10055</v>
      </c>
      <c r="K433" s="411" t="s">
        <v>10056</v>
      </c>
      <c r="L433" s="411" t="s">
        <v>10057</v>
      </c>
      <c r="M433" s="409"/>
      <c r="N433" s="409" t="s">
        <v>487</v>
      </c>
      <c r="O433" s="409" t="s">
        <v>487</v>
      </c>
      <c r="P433" s="409"/>
      <c r="Q433" s="409"/>
      <c r="R433" s="409" t="s">
        <v>489</v>
      </c>
      <c r="S433" s="409" t="s">
        <v>2363</v>
      </c>
      <c r="T433" s="409" t="s">
        <v>2364</v>
      </c>
      <c r="U433" s="409" t="s">
        <v>487</v>
      </c>
      <c r="V433" s="409" t="s">
        <v>10058</v>
      </c>
      <c r="W433" s="409"/>
      <c r="X433" s="409"/>
      <c r="Y433" s="409"/>
      <c r="Z433" s="409"/>
      <c r="AA433" s="409" t="s">
        <v>487</v>
      </c>
      <c r="AB433" s="409" t="s">
        <v>10059</v>
      </c>
      <c r="AC433" s="409"/>
      <c r="AD433" s="409"/>
    </row>
    <row r="434" spans="1:30" s="149" customFormat="1" ht="28.5">
      <c r="A434" s="409" t="s">
        <v>5977</v>
      </c>
      <c r="B434" s="410" t="s">
        <v>9992</v>
      </c>
      <c r="C434" s="409" t="s">
        <v>10060</v>
      </c>
      <c r="D434" s="409" t="s">
        <v>10061</v>
      </c>
      <c r="E434" s="409" t="s">
        <v>10062</v>
      </c>
      <c r="F434" s="409" t="s">
        <v>10063</v>
      </c>
      <c r="G434" s="409" t="s">
        <v>10064</v>
      </c>
      <c r="H434" s="409" t="s">
        <v>10065</v>
      </c>
      <c r="I434" s="409" t="s">
        <v>10066</v>
      </c>
      <c r="J434" s="409" t="s">
        <v>10067</v>
      </c>
      <c r="K434" s="411" t="s">
        <v>10068</v>
      </c>
      <c r="L434" s="409"/>
      <c r="M434" s="409"/>
      <c r="N434" s="409"/>
      <c r="O434" s="409"/>
      <c r="P434" s="409"/>
      <c r="Q434" s="409"/>
      <c r="R434" s="409"/>
      <c r="S434" s="409" t="s">
        <v>6045</v>
      </c>
      <c r="T434" s="409"/>
      <c r="U434" s="409"/>
      <c r="V434" s="409"/>
      <c r="W434" s="409"/>
      <c r="X434" s="409"/>
      <c r="Y434" s="409"/>
      <c r="Z434" s="409"/>
      <c r="AA434" s="409"/>
      <c r="AB434" s="409"/>
      <c r="AC434" s="409"/>
      <c r="AD434" s="409"/>
    </row>
    <row r="435" spans="1:30" s="149" customFormat="1" ht="17.25" customHeight="1">
      <c r="A435" s="409" t="s">
        <v>5977</v>
      </c>
      <c r="B435" s="410" t="s">
        <v>9992</v>
      </c>
      <c r="C435" s="409" t="s">
        <v>10069</v>
      </c>
      <c r="D435" s="409" t="s">
        <v>10070</v>
      </c>
      <c r="E435" s="409" t="s">
        <v>10071</v>
      </c>
      <c r="F435" s="409" t="s">
        <v>10072</v>
      </c>
      <c r="G435" s="409" t="s">
        <v>10073</v>
      </c>
      <c r="H435" s="409" t="s">
        <v>10074</v>
      </c>
      <c r="I435" s="409" t="s">
        <v>10075</v>
      </c>
      <c r="J435" s="409" t="s">
        <v>10076</v>
      </c>
      <c r="K435" s="411" t="s">
        <v>6054</v>
      </c>
      <c r="L435" s="409"/>
      <c r="M435" s="409"/>
      <c r="N435" s="409"/>
      <c r="O435" s="409"/>
      <c r="P435" s="409"/>
      <c r="Q435" s="409"/>
      <c r="R435" s="409"/>
      <c r="S435" s="409" t="s">
        <v>6045</v>
      </c>
      <c r="T435" s="409"/>
      <c r="U435" s="409"/>
      <c r="V435" s="409"/>
      <c r="W435" s="409"/>
      <c r="X435" s="409"/>
      <c r="Y435" s="409"/>
      <c r="Z435" s="409"/>
      <c r="AA435" s="409"/>
      <c r="AB435" s="409"/>
      <c r="AC435" s="409"/>
      <c r="AD435" s="409"/>
    </row>
    <row r="436" spans="1:30" s="149" customFormat="1" ht="138.75" customHeight="1">
      <c r="A436" s="409" t="s">
        <v>5977</v>
      </c>
      <c r="B436" s="410" t="s">
        <v>9992</v>
      </c>
      <c r="C436" s="409" t="s">
        <v>10077</v>
      </c>
      <c r="D436" s="409" t="s">
        <v>10078</v>
      </c>
      <c r="E436" s="409" t="s">
        <v>10079</v>
      </c>
      <c r="F436" s="409" t="s">
        <v>10080</v>
      </c>
      <c r="G436" s="409" t="s">
        <v>10081</v>
      </c>
      <c r="H436" s="409" t="s">
        <v>10082</v>
      </c>
      <c r="I436" s="411" t="s">
        <v>10083</v>
      </c>
      <c r="J436" s="409" t="s">
        <v>10084</v>
      </c>
      <c r="K436" s="411" t="s">
        <v>10085</v>
      </c>
      <c r="L436" s="411" t="s">
        <v>10086</v>
      </c>
      <c r="M436" s="411" t="s">
        <v>10087</v>
      </c>
      <c r="N436" s="409" t="s">
        <v>487</v>
      </c>
      <c r="O436" s="409" t="s">
        <v>487</v>
      </c>
      <c r="P436" s="409"/>
      <c r="Q436" s="409"/>
      <c r="R436" s="409" t="s">
        <v>489</v>
      </c>
      <c r="S436" s="409" t="s">
        <v>2363</v>
      </c>
      <c r="T436" s="409" t="s">
        <v>2364</v>
      </c>
      <c r="U436" s="409"/>
      <c r="V436" s="409"/>
      <c r="W436" s="409"/>
      <c r="X436" s="409"/>
      <c r="Y436" s="409"/>
      <c r="Z436" s="409"/>
      <c r="AA436" s="409" t="s">
        <v>487</v>
      </c>
      <c r="AB436" s="411" t="s">
        <v>10088</v>
      </c>
      <c r="AC436" s="409" t="s">
        <v>395</v>
      </c>
      <c r="AD436" s="411" t="s">
        <v>10089</v>
      </c>
    </row>
    <row r="437" spans="1:30" s="149" customFormat="1" ht="17.25" customHeight="1">
      <c r="A437" s="409" t="s">
        <v>5977</v>
      </c>
      <c r="B437" s="410" t="s">
        <v>9992</v>
      </c>
      <c r="C437" s="409" t="s">
        <v>10090</v>
      </c>
      <c r="D437" s="409" t="s">
        <v>10091</v>
      </c>
      <c r="E437" s="409" t="s">
        <v>10038</v>
      </c>
      <c r="F437" s="409" t="s">
        <v>10092</v>
      </c>
      <c r="G437" s="409" t="s">
        <v>10093</v>
      </c>
      <c r="H437" s="409" t="s">
        <v>10094</v>
      </c>
      <c r="I437" s="409" t="s">
        <v>10095</v>
      </c>
      <c r="J437" s="409" t="s">
        <v>10096</v>
      </c>
      <c r="K437" s="411" t="s">
        <v>8448</v>
      </c>
      <c r="L437" s="409" t="s">
        <v>10097</v>
      </c>
      <c r="M437" s="409"/>
      <c r="N437" s="409"/>
      <c r="O437" s="409"/>
      <c r="P437" s="409"/>
      <c r="Q437" s="409"/>
      <c r="R437" s="409" t="s">
        <v>631</v>
      </c>
      <c r="S437" s="409" t="s">
        <v>2246</v>
      </c>
      <c r="T437" s="409"/>
      <c r="U437" s="409" t="s">
        <v>487</v>
      </c>
      <c r="V437" s="409" t="s">
        <v>3173</v>
      </c>
      <c r="W437" s="409" t="s">
        <v>487</v>
      </c>
      <c r="X437" s="409" t="s">
        <v>3173</v>
      </c>
      <c r="Y437" s="409" t="s">
        <v>487</v>
      </c>
      <c r="Z437" s="409" t="s">
        <v>3173</v>
      </c>
      <c r="AA437" s="409"/>
      <c r="AB437" s="409"/>
      <c r="AC437" s="409"/>
      <c r="AD437" s="409"/>
    </row>
    <row r="438" spans="1:30" s="149" customFormat="1" ht="17.25" customHeight="1">
      <c r="A438" s="409" t="s">
        <v>5977</v>
      </c>
      <c r="B438" s="410" t="s">
        <v>9992</v>
      </c>
      <c r="C438" s="409" t="s">
        <v>10098</v>
      </c>
      <c r="D438" s="409" t="s">
        <v>10099</v>
      </c>
      <c r="E438" s="409" t="s">
        <v>10100</v>
      </c>
      <c r="F438" s="409" t="s">
        <v>10101</v>
      </c>
      <c r="G438" s="409" t="s">
        <v>10102</v>
      </c>
      <c r="H438" s="409" t="s">
        <v>10103</v>
      </c>
      <c r="I438" s="409" t="s">
        <v>10104</v>
      </c>
      <c r="J438" s="409" t="s">
        <v>10105</v>
      </c>
      <c r="K438" s="411" t="s">
        <v>6080</v>
      </c>
      <c r="L438" s="409" t="s">
        <v>958</v>
      </c>
      <c r="M438" s="409"/>
      <c r="N438" s="409"/>
      <c r="O438" s="409"/>
      <c r="P438" s="409"/>
      <c r="Q438" s="409"/>
      <c r="R438" s="409" t="s">
        <v>621</v>
      </c>
      <c r="S438" s="409" t="s">
        <v>8227</v>
      </c>
      <c r="T438" s="409"/>
      <c r="U438" s="409"/>
      <c r="V438" s="409"/>
      <c r="W438" s="409" t="s">
        <v>487</v>
      </c>
      <c r="X438" s="409" t="s">
        <v>3173</v>
      </c>
      <c r="Y438" s="409"/>
      <c r="Z438" s="409"/>
      <c r="AA438" s="409"/>
      <c r="AB438" s="409"/>
      <c r="AC438" s="409"/>
      <c r="AD438" s="409"/>
    </row>
    <row r="439" spans="1:30" s="149" customFormat="1" ht="17.25" customHeight="1">
      <c r="A439" s="409" t="s">
        <v>5977</v>
      </c>
      <c r="B439" s="410" t="s">
        <v>9992</v>
      </c>
      <c r="C439" s="409" t="s">
        <v>10106</v>
      </c>
      <c r="D439" s="409" t="s">
        <v>10107</v>
      </c>
      <c r="E439" s="409" t="s">
        <v>10108</v>
      </c>
      <c r="F439" s="409" t="s">
        <v>10109</v>
      </c>
      <c r="G439" s="409" t="s">
        <v>10110</v>
      </c>
      <c r="H439" s="411" t="s">
        <v>10111</v>
      </c>
      <c r="I439" s="409" t="s">
        <v>10112</v>
      </c>
      <c r="J439" s="411" t="s">
        <v>10113</v>
      </c>
      <c r="K439" s="411" t="s">
        <v>10114</v>
      </c>
      <c r="L439" s="409"/>
      <c r="M439" s="409"/>
      <c r="N439" s="409"/>
      <c r="O439" s="409"/>
      <c r="P439" s="409"/>
      <c r="Q439" s="409"/>
      <c r="R439" s="409" t="s">
        <v>631</v>
      </c>
      <c r="S439" s="409" t="s">
        <v>2246</v>
      </c>
      <c r="T439" s="409"/>
      <c r="U439" s="409"/>
      <c r="V439" s="409"/>
      <c r="W439" s="409"/>
      <c r="X439" s="409"/>
      <c r="Y439" s="409"/>
      <c r="Z439" s="409"/>
      <c r="AA439" s="409"/>
      <c r="AB439" s="409"/>
      <c r="AC439" s="409"/>
      <c r="AD439" s="409"/>
    </row>
    <row r="440" spans="1:30" s="149" customFormat="1" ht="17.25" customHeight="1">
      <c r="A440" s="409" t="s">
        <v>5977</v>
      </c>
      <c r="B440" s="410" t="s">
        <v>9992</v>
      </c>
      <c r="C440" s="409" t="s">
        <v>10115</v>
      </c>
      <c r="D440" s="409" t="s">
        <v>10116</v>
      </c>
      <c r="E440" s="409" t="s">
        <v>10117</v>
      </c>
      <c r="F440" s="409" t="s">
        <v>10118</v>
      </c>
      <c r="G440" s="409" t="s">
        <v>10119</v>
      </c>
      <c r="H440" s="409" t="s">
        <v>10120</v>
      </c>
      <c r="I440" s="409" t="s">
        <v>10121</v>
      </c>
      <c r="J440" s="409"/>
      <c r="K440" s="411" t="s">
        <v>10122</v>
      </c>
      <c r="L440" s="409"/>
      <c r="M440" s="409"/>
      <c r="N440" s="409"/>
      <c r="O440" s="409"/>
      <c r="P440" s="409"/>
      <c r="Q440" s="409"/>
      <c r="R440" s="409" t="s">
        <v>621</v>
      </c>
      <c r="S440" s="409" t="s">
        <v>6182</v>
      </c>
      <c r="T440" s="409"/>
      <c r="U440" s="409"/>
      <c r="V440" s="409"/>
      <c r="W440" s="409"/>
      <c r="X440" s="409"/>
      <c r="Y440" s="409"/>
      <c r="Z440" s="409"/>
      <c r="AA440" s="409"/>
      <c r="AB440" s="409"/>
      <c r="AC440" s="409"/>
      <c r="AD440" s="409"/>
    </row>
    <row r="441" spans="1:30" s="149" customFormat="1" ht="192.75" customHeight="1">
      <c r="A441" s="409" t="s">
        <v>5977</v>
      </c>
      <c r="B441" s="410" t="s">
        <v>9992</v>
      </c>
      <c r="C441" s="409" t="s">
        <v>10123</v>
      </c>
      <c r="D441" s="409" t="s">
        <v>10124</v>
      </c>
      <c r="E441" s="409" t="s">
        <v>10125</v>
      </c>
      <c r="F441" s="409" t="s">
        <v>10126</v>
      </c>
      <c r="G441" s="409" t="s">
        <v>10127</v>
      </c>
      <c r="H441" s="409" t="s">
        <v>10128</v>
      </c>
      <c r="I441" s="409" t="s">
        <v>10129</v>
      </c>
      <c r="J441" s="409" t="s">
        <v>10130</v>
      </c>
      <c r="K441" s="411" t="s">
        <v>10131</v>
      </c>
      <c r="L441" s="411" t="s">
        <v>6702</v>
      </c>
      <c r="M441" s="411" t="s">
        <v>10132</v>
      </c>
      <c r="N441" s="409"/>
      <c r="O441" s="409"/>
      <c r="P441" s="409"/>
      <c r="Q441" s="409"/>
      <c r="R441" s="409" t="s">
        <v>631</v>
      </c>
      <c r="S441" s="409" t="s">
        <v>1475</v>
      </c>
      <c r="T441" s="409"/>
      <c r="U441" s="409"/>
      <c r="V441" s="409"/>
      <c r="W441" s="409"/>
      <c r="X441" s="409"/>
      <c r="Y441" s="409"/>
      <c r="Z441" s="409"/>
      <c r="AA441" s="409" t="s">
        <v>487</v>
      </c>
      <c r="AB441" s="411" t="s">
        <v>10133</v>
      </c>
      <c r="AC441" s="409" t="s">
        <v>487</v>
      </c>
      <c r="AD441" s="228" t="s">
        <v>10134</v>
      </c>
    </row>
    <row r="442" spans="1:30" s="149" customFormat="1" ht="29.25" customHeight="1">
      <c r="A442" s="409" t="s">
        <v>5977</v>
      </c>
      <c r="B442" s="410" t="s">
        <v>9992</v>
      </c>
      <c r="C442" s="409" t="s">
        <v>10135</v>
      </c>
      <c r="D442" s="409" t="s">
        <v>10136</v>
      </c>
      <c r="E442" s="409" t="s">
        <v>10137</v>
      </c>
      <c r="F442" s="409" t="s">
        <v>10138</v>
      </c>
      <c r="G442" s="409" t="s">
        <v>10139</v>
      </c>
      <c r="H442" s="409" t="s">
        <v>10140</v>
      </c>
      <c r="I442" s="409" t="s">
        <v>7238</v>
      </c>
      <c r="J442" s="409" t="s">
        <v>7239</v>
      </c>
      <c r="K442" s="411" t="s">
        <v>7240</v>
      </c>
      <c r="L442" s="409" t="s">
        <v>802</v>
      </c>
      <c r="M442" s="409"/>
      <c r="N442" s="409"/>
      <c r="O442" s="409"/>
      <c r="P442" s="409"/>
      <c r="Q442" s="409"/>
      <c r="R442" s="409" t="s">
        <v>631</v>
      </c>
      <c r="S442" s="409" t="s">
        <v>8180</v>
      </c>
      <c r="T442" s="409"/>
      <c r="U442" s="409" t="s">
        <v>487</v>
      </c>
      <c r="V442" s="409" t="s">
        <v>7241</v>
      </c>
      <c r="W442" s="409"/>
      <c r="X442" s="409"/>
      <c r="Y442" s="409" t="s">
        <v>487</v>
      </c>
      <c r="Z442" s="409" t="s">
        <v>7241</v>
      </c>
      <c r="AA442" s="409"/>
      <c r="AB442" s="409"/>
      <c r="AC442" s="409"/>
      <c r="AD442" s="409"/>
    </row>
    <row r="443" spans="1:30" s="149" customFormat="1" ht="17.25" customHeight="1">
      <c r="A443" s="409" t="s">
        <v>5977</v>
      </c>
      <c r="B443" s="410" t="s">
        <v>9992</v>
      </c>
      <c r="C443" s="409" t="s">
        <v>10141</v>
      </c>
      <c r="D443" s="409" t="s">
        <v>10142</v>
      </c>
      <c r="E443" s="409" t="s">
        <v>10143</v>
      </c>
      <c r="F443" s="409" t="s">
        <v>10144</v>
      </c>
      <c r="G443" s="409" t="s">
        <v>10145</v>
      </c>
      <c r="H443" s="409" t="s">
        <v>10146</v>
      </c>
      <c r="I443" s="409" t="s">
        <v>10147</v>
      </c>
      <c r="J443" s="409" t="s">
        <v>10148</v>
      </c>
      <c r="K443" s="411" t="s">
        <v>6510</v>
      </c>
      <c r="L443" s="409" t="s">
        <v>3010</v>
      </c>
      <c r="M443" s="409"/>
      <c r="N443" s="409"/>
      <c r="O443" s="409"/>
      <c r="P443" s="409"/>
      <c r="Q443" s="409"/>
      <c r="R443" s="409" t="s">
        <v>631</v>
      </c>
      <c r="S443" s="409" t="s">
        <v>2605</v>
      </c>
      <c r="T443" s="409"/>
      <c r="U443" s="409"/>
      <c r="V443" s="409" t="s">
        <v>7250</v>
      </c>
      <c r="W443" s="409"/>
      <c r="X443" s="409"/>
      <c r="Y443" s="409"/>
      <c r="Z443" s="409"/>
      <c r="AA443" s="409"/>
      <c r="AB443" s="409"/>
      <c r="AC443" s="409"/>
      <c r="AD443" s="409"/>
    </row>
    <row r="444" spans="1:30" s="149" customFormat="1" ht="77.25" customHeight="1">
      <c r="A444" s="409" t="s">
        <v>5977</v>
      </c>
      <c r="B444" s="410" t="s">
        <v>9992</v>
      </c>
      <c r="C444" s="409" t="s">
        <v>10149</v>
      </c>
      <c r="D444" s="409" t="s">
        <v>10150</v>
      </c>
      <c r="E444" s="409" t="s">
        <v>10071</v>
      </c>
      <c r="F444" s="409" t="s">
        <v>10151</v>
      </c>
      <c r="G444" s="409" t="s">
        <v>10152</v>
      </c>
      <c r="H444" s="409" t="s">
        <v>10153</v>
      </c>
      <c r="I444" s="409" t="s">
        <v>10154</v>
      </c>
      <c r="J444" s="409" t="s">
        <v>10155</v>
      </c>
      <c r="K444" s="411" t="s">
        <v>10156</v>
      </c>
      <c r="L444" s="411" t="s">
        <v>3445</v>
      </c>
      <c r="M444" s="411" t="s">
        <v>3076</v>
      </c>
      <c r="N444" s="409"/>
      <c r="O444" s="409"/>
      <c r="P444" s="409"/>
      <c r="Q444" s="409"/>
      <c r="R444" s="409" t="s">
        <v>631</v>
      </c>
      <c r="S444" s="409" t="s">
        <v>1475</v>
      </c>
      <c r="T444" s="409"/>
      <c r="U444" s="409"/>
      <c r="V444" s="411" t="s">
        <v>10157</v>
      </c>
      <c r="W444" s="409"/>
      <c r="X444" s="409"/>
      <c r="Y444" s="409"/>
      <c r="Z444" s="409"/>
      <c r="AA444" s="409"/>
      <c r="AB444" s="409"/>
      <c r="AC444" s="409"/>
      <c r="AD444" s="409"/>
    </row>
    <row r="445" spans="1:30" s="149" customFormat="1" ht="71.25">
      <c r="A445" s="409" t="s">
        <v>5977</v>
      </c>
      <c r="B445" s="410" t="s">
        <v>9992</v>
      </c>
      <c r="C445" s="409" t="s">
        <v>10158</v>
      </c>
      <c r="D445" s="409" t="s">
        <v>10159</v>
      </c>
      <c r="E445" s="409" t="s">
        <v>10160</v>
      </c>
      <c r="F445" s="409" t="s">
        <v>10161</v>
      </c>
      <c r="G445" s="409" t="s">
        <v>10162</v>
      </c>
      <c r="H445" s="409" t="s">
        <v>10163</v>
      </c>
      <c r="I445" s="411" t="s">
        <v>10164</v>
      </c>
      <c r="J445" s="409" t="s">
        <v>10165</v>
      </c>
      <c r="K445" s="411" t="s">
        <v>10166</v>
      </c>
      <c r="L445" s="411" t="s">
        <v>503</v>
      </c>
      <c r="M445" s="409"/>
      <c r="N445" s="409" t="s">
        <v>10167</v>
      </c>
      <c r="O445" s="409" t="s">
        <v>487</v>
      </c>
      <c r="P445" s="409"/>
      <c r="Q445" s="409"/>
      <c r="R445" s="409" t="s">
        <v>631</v>
      </c>
      <c r="S445" s="409" t="s">
        <v>1475</v>
      </c>
      <c r="T445" s="409"/>
      <c r="U445" s="409"/>
      <c r="V445" s="409"/>
      <c r="W445" s="409"/>
      <c r="X445" s="409"/>
      <c r="Y445" s="409" t="s">
        <v>487</v>
      </c>
      <c r="Z445" s="411" t="s">
        <v>10168</v>
      </c>
      <c r="AA445" s="409"/>
      <c r="AB445" s="409"/>
      <c r="AC445" s="409" t="s">
        <v>487</v>
      </c>
      <c r="AD445" s="411" t="s">
        <v>10169</v>
      </c>
    </row>
    <row r="446" spans="1:30" s="149" customFormat="1" ht="141" customHeight="1">
      <c r="A446" s="409" t="s">
        <v>5977</v>
      </c>
      <c r="B446" s="410" t="s">
        <v>9992</v>
      </c>
      <c r="C446" s="409" t="s">
        <v>10170</v>
      </c>
      <c r="D446" s="409" t="s">
        <v>10171</v>
      </c>
      <c r="E446" s="409" t="s">
        <v>10172</v>
      </c>
      <c r="F446" s="409" t="s">
        <v>10173</v>
      </c>
      <c r="G446" s="409" t="s">
        <v>10174</v>
      </c>
      <c r="H446" s="409" t="s">
        <v>10175</v>
      </c>
      <c r="I446" s="409" t="s">
        <v>10176</v>
      </c>
      <c r="J446" s="409" t="s">
        <v>10177</v>
      </c>
      <c r="K446" s="411" t="s">
        <v>10178</v>
      </c>
      <c r="L446" s="411" t="s">
        <v>10179</v>
      </c>
      <c r="M446" s="411" t="s">
        <v>10180</v>
      </c>
      <c r="N446" s="409"/>
      <c r="O446" s="409"/>
      <c r="P446" s="409"/>
      <c r="Q446" s="409"/>
      <c r="R446" s="409" t="s">
        <v>631</v>
      </c>
      <c r="S446" s="409" t="s">
        <v>1475</v>
      </c>
      <c r="T446" s="409"/>
      <c r="U446" s="409"/>
      <c r="V446" s="409"/>
      <c r="W446" s="409"/>
      <c r="X446" s="409"/>
      <c r="Y446" s="409"/>
      <c r="Z446" s="409"/>
      <c r="AA446" s="409" t="s">
        <v>487</v>
      </c>
      <c r="AB446" s="411" t="s">
        <v>10181</v>
      </c>
      <c r="AC446" s="409" t="s">
        <v>487</v>
      </c>
      <c r="AD446" s="411" t="s">
        <v>10181</v>
      </c>
    </row>
    <row r="447" spans="1:30" s="152" customFormat="1" ht="14.25">
      <c r="A447" s="409" t="s">
        <v>5977</v>
      </c>
      <c r="B447" s="410" t="s">
        <v>9992</v>
      </c>
      <c r="C447" s="424" t="s">
        <v>10182</v>
      </c>
      <c r="D447" s="424" t="s">
        <v>10183</v>
      </c>
      <c r="E447" s="424" t="s">
        <v>10184</v>
      </c>
      <c r="F447" s="424" t="s">
        <v>10185</v>
      </c>
      <c r="G447" s="424" t="s">
        <v>10186</v>
      </c>
      <c r="H447" s="424" t="s">
        <v>10187</v>
      </c>
      <c r="I447" s="424" t="s">
        <v>10188</v>
      </c>
      <c r="J447" s="424" t="s">
        <v>10189</v>
      </c>
      <c r="K447" s="428" t="s">
        <v>10190</v>
      </c>
      <c r="L447" s="424" t="s">
        <v>10191</v>
      </c>
      <c r="M447" s="424"/>
      <c r="N447" s="424"/>
      <c r="O447" s="424"/>
      <c r="P447" s="424"/>
      <c r="Q447" s="424"/>
      <c r="R447" s="424"/>
      <c r="S447" s="424" t="s">
        <v>384</v>
      </c>
      <c r="T447" s="424"/>
      <c r="U447" s="424"/>
      <c r="V447" s="424"/>
      <c r="W447" s="424"/>
      <c r="X447" s="424"/>
      <c r="Y447" s="424"/>
      <c r="Z447" s="424"/>
      <c r="AA447" s="424" t="s">
        <v>395</v>
      </c>
      <c r="AB447" s="424"/>
      <c r="AC447" s="424"/>
      <c r="AD447" s="424"/>
    </row>
    <row r="448" spans="1:30" s="153" customFormat="1" ht="57">
      <c r="A448" s="409" t="s">
        <v>5977</v>
      </c>
      <c r="B448" s="410" t="s">
        <v>9992</v>
      </c>
      <c r="C448" s="424" t="s">
        <v>10192</v>
      </c>
      <c r="D448" s="424" t="s">
        <v>10193</v>
      </c>
      <c r="E448" s="424" t="s">
        <v>10038</v>
      </c>
      <c r="F448" s="424" t="s">
        <v>10194</v>
      </c>
      <c r="G448" s="424" t="s">
        <v>10195</v>
      </c>
      <c r="H448" s="424" t="s">
        <v>10196</v>
      </c>
      <c r="I448" s="424" t="s">
        <v>10197</v>
      </c>
      <c r="J448" s="424"/>
      <c r="K448" s="428" t="s">
        <v>10198</v>
      </c>
      <c r="L448" s="428" t="s">
        <v>10199</v>
      </c>
      <c r="M448" s="428" t="s">
        <v>10200</v>
      </c>
      <c r="N448" s="424"/>
      <c r="O448" s="424"/>
      <c r="P448" s="424"/>
      <c r="Q448" s="424"/>
      <c r="R448" s="229" t="s">
        <v>631</v>
      </c>
      <c r="S448" s="424" t="s">
        <v>1475</v>
      </c>
      <c r="T448" s="424"/>
      <c r="U448" s="424"/>
      <c r="V448" s="424"/>
      <c r="W448" s="424"/>
      <c r="X448" s="424"/>
      <c r="Y448" s="424"/>
      <c r="Z448" s="424"/>
      <c r="AA448" s="424"/>
      <c r="AB448" s="424"/>
      <c r="AC448" s="424" t="s">
        <v>487</v>
      </c>
      <c r="AD448" s="428" t="s">
        <v>10201</v>
      </c>
    </row>
    <row r="449" spans="1:30" s="153" customFormat="1">
      <c r="A449" s="409" t="s">
        <v>6511</v>
      </c>
      <c r="B449" s="410" t="s">
        <v>9992</v>
      </c>
      <c r="C449" s="424" t="s">
        <v>10202</v>
      </c>
      <c r="D449" s="424" t="s">
        <v>10203</v>
      </c>
      <c r="E449" s="424" t="s">
        <v>10108</v>
      </c>
      <c r="F449" s="424" t="s">
        <v>10204</v>
      </c>
      <c r="G449" s="424" t="s">
        <v>10205</v>
      </c>
      <c r="H449" s="424" t="s">
        <v>10206</v>
      </c>
      <c r="I449" s="424" t="s">
        <v>10207</v>
      </c>
      <c r="J449" s="361" t="s">
        <v>10208</v>
      </c>
      <c r="K449" s="428" t="s">
        <v>10209</v>
      </c>
      <c r="L449" s="424"/>
      <c r="M449" s="424"/>
      <c r="N449" s="424"/>
      <c r="O449" s="424"/>
      <c r="P449" s="424"/>
      <c r="Q449" s="424"/>
      <c r="R449" s="424" t="s">
        <v>631</v>
      </c>
      <c r="S449" s="424" t="s">
        <v>1475</v>
      </c>
      <c r="T449" s="424"/>
      <c r="U449" s="424"/>
      <c r="V449" s="424"/>
      <c r="W449" s="424"/>
      <c r="X449" s="424"/>
      <c r="Y449" s="424"/>
      <c r="Z449" s="424"/>
      <c r="AA449" s="424"/>
      <c r="AB449" s="424"/>
      <c r="AC449" s="424"/>
      <c r="AD449" s="424"/>
    </row>
    <row r="450" spans="1:30" s="149" customFormat="1" ht="131.25">
      <c r="A450" s="409" t="s">
        <v>5977</v>
      </c>
      <c r="B450" s="410" t="s">
        <v>9992</v>
      </c>
      <c r="C450" s="409" t="s">
        <v>10210</v>
      </c>
      <c r="D450" s="409" t="s">
        <v>10211</v>
      </c>
      <c r="E450" s="409" t="s">
        <v>10212</v>
      </c>
      <c r="F450" s="409" t="s">
        <v>10213</v>
      </c>
      <c r="G450" s="409" t="s">
        <v>10214</v>
      </c>
      <c r="H450" s="409" t="s">
        <v>10215</v>
      </c>
      <c r="I450" s="411" t="s">
        <v>10216</v>
      </c>
      <c r="J450" s="420" t="s">
        <v>10217</v>
      </c>
      <c r="K450" s="411" t="s">
        <v>10218</v>
      </c>
      <c r="L450" s="409" t="s">
        <v>10219</v>
      </c>
      <c r="M450" s="409" t="s">
        <v>10220</v>
      </c>
      <c r="N450" s="409"/>
      <c r="O450" s="409"/>
      <c r="P450" s="409"/>
      <c r="Q450" s="409"/>
      <c r="R450" s="409" t="s">
        <v>386</v>
      </c>
      <c r="S450" s="409" t="s">
        <v>10221</v>
      </c>
      <c r="T450" s="409"/>
      <c r="U450" s="409"/>
      <c r="V450" s="409"/>
      <c r="W450" s="409"/>
      <c r="X450" s="409"/>
      <c r="Y450" s="409" t="s">
        <v>487</v>
      </c>
      <c r="Z450" s="228" t="s">
        <v>10222</v>
      </c>
      <c r="AA450" s="409"/>
      <c r="AB450" s="409"/>
      <c r="AC450" s="409"/>
      <c r="AD450" s="409"/>
    </row>
    <row r="451" spans="1:30" s="149" customFormat="1" ht="56.25">
      <c r="A451" s="409" t="s">
        <v>5977</v>
      </c>
      <c r="B451" s="410" t="s">
        <v>9992</v>
      </c>
      <c r="C451" s="409" t="s">
        <v>10223</v>
      </c>
      <c r="D451" s="409" t="s">
        <v>10224</v>
      </c>
      <c r="E451" s="409">
        <v>1350062</v>
      </c>
      <c r="F451" s="409" t="s">
        <v>10225</v>
      </c>
      <c r="G451" s="409" t="s">
        <v>10226</v>
      </c>
      <c r="H451" s="409" t="s">
        <v>10227</v>
      </c>
      <c r="I451" s="411" t="s">
        <v>10228</v>
      </c>
      <c r="J451" s="420" t="s">
        <v>10229</v>
      </c>
      <c r="K451" s="411" t="s">
        <v>10230</v>
      </c>
      <c r="L451" s="409" t="s">
        <v>6702</v>
      </c>
      <c r="M451" s="409" t="s">
        <v>10231</v>
      </c>
      <c r="N451" s="409"/>
      <c r="O451" s="409"/>
      <c r="P451" s="409"/>
      <c r="Q451" s="409"/>
      <c r="R451" s="409" t="s">
        <v>631</v>
      </c>
      <c r="S451" s="409" t="s">
        <v>10221</v>
      </c>
      <c r="T451" s="409"/>
      <c r="U451" s="409"/>
      <c r="V451" s="409"/>
      <c r="W451" s="409"/>
      <c r="X451" s="409"/>
      <c r="Y451" s="409"/>
      <c r="Z451" s="228"/>
      <c r="AA451" s="409"/>
      <c r="AB451" s="409"/>
      <c r="AC451" s="409" t="s">
        <v>487</v>
      </c>
      <c r="AD451" s="409" t="s">
        <v>1013</v>
      </c>
    </row>
    <row r="452" spans="1:30" s="149" customFormat="1" ht="112.5">
      <c r="A452" s="409" t="s">
        <v>5977</v>
      </c>
      <c r="B452" s="410" t="s">
        <v>9992</v>
      </c>
      <c r="C452" s="409" t="s">
        <v>10232</v>
      </c>
      <c r="D452" s="409" t="s">
        <v>10233</v>
      </c>
      <c r="E452" s="409" t="s">
        <v>10038</v>
      </c>
      <c r="F452" s="409" t="s">
        <v>10234</v>
      </c>
      <c r="G452" s="409" t="s">
        <v>10235</v>
      </c>
      <c r="H452" s="409" t="s">
        <v>10236</v>
      </c>
      <c r="I452" s="411" t="s">
        <v>10237</v>
      </c>
      <c r="J452" s="420" t="s">
        <v>10238</v>
      </c>
      <c r="K452" s="411" t="s">
        <v>10239</v>
      </c>
      <c r="L452" s="409" t="s">
        <v>6521</v>
      </c>
      <c r="M452" s="409" t="s">
        <v>10240</v>
      </c>
      <c r="N452" s="409"/>
      <c r="O452" s="409"/>
      <c r="P452" s="409"/>
      <c r="Q452" s="409"/>
      <c r="R452" s="409" t="s">
        <v>631</v>
      </c>
      <c r="S452" s="409" t="s">
        <v>852</v>
      </c>
      <c r="T452" s="409"/>
      <c r="U452" s="409"/>
      <c r="V452" s="409"/>
      <c r="W452" s="409"/>
      <c r="X452" s="409"/>
      <c r="Y452" s="409"/>
      <c r="Z452" s="228"/>
      <c r="AA452" s="409"/>
      <c r="AB452" s="409"/>
      <c r="AC452" s="409" t="s">
        <v>487</v>
      </c>
      <c r="AD452" s="409" t="s">
        <v>10241</v>
      </c>
    </row>
    <row r="453" spans="1:30" s="149" customFormat="1" ht="17.25" customHeight="1">
      <c r="A453" s="409" t="s">
        <v>5977</v>
      </c>
      <c r="B453" s="410" t="s">
        <v>332</v>
      </c>
      <c r="C453" s="409" t="s">
        <v>10242</v>
      </c>
      <c r="D453" s="409" t="s">
        <v>10243</v>
      </c>
      <c r="E453" s="409" t="s">
        <v>10244</v>
      </c>
      <c r="F453" s="409" t="s">
        <v>10245</v>
      </c>
      <c r="G453" s="409" t="s">
        <v>10246</v>
      </c>
      <c r="H453" s="409" t="s">
        <v>10247</v>
      </c>
      <c r="I453" s="409" t="s">
        <v>10248</v>
      </c>
      <c r="J453" s="409" t="s">
        <v>10249</v>
      </c>
      <c r="K453" s="411" t="s">
        <v>10250</v>
      </c>
      <c r="L453" s="409"/>
      <c r="M453" s="409"/>
      <c r="N453" s="409"/>
      <c r="O453" s="409"/>
      <c r="P453" s="409"/>
      <c r="Q453" s="409"/>
      <c r="R453" s="409" t="s">
        <v>386</v>
      </c>
      <c r="S453" s="409" t="s">
        <v>1285</v>
      </c>
      <c r="T453" s="409"/>
      <c r="U453" s="409"/>
      <c r="V453" s="409"/>
      <c r="W453" s="409"/>
      <c r="X453" s="409"/>
      <c r="Y453" s="409" t="s">
        <v>487</v>
      </c>
      <c r="Z453" s="409" t="s">
        <v>10251</v>
      </c>
      <c r="AA453" s="409" t="s">
        <v>487</v>
      </c>
      <c r="AB453" s="409" t="s">
        <v>10251</v>
      </c>
      <c r="AC453" s="409"/>
      <c r="AD453" s="409"/>
    </row>
    <row r="454" spans="1:30" s="149" customFormat="1" ht="17.25" customHeight="1">
      <c r="A454" s="409" t="s">
        <v>5977</v>
      </c>
      <c r="B454" s="410" t="s">
        <v>332</v>
      </c>
      <c r="C454" s="409" t="s">
        <v>10252</v>
      </c>
      <c r="D454" s="409" t="s">
        <v>9601</v>
      </c>
      <c r="E454" s="409" t="s">
        <v>10253</v>
      </c>
      <c r="F454" s="409" t="s">
        <v>10254</v>
      </c>
      <c r="G454" s="222" t="s">
        <v>10255</v>
      </c>
      <c r="H454" s="409" t="s">
        <v>10256</v>
      </c>
      <c r="I454" s="409" t="s">
        <v>10257</v>
      </c>
      <c r="J454" s="409" t="s">
        <v>10258</v>
      </c>
      <c r="K454" s="411" t="s">
        <v>8323</v>
      </c>
      <c r="L454" s="409"/>
      <c r="M454" s="409"/>
      <c r="N454" s="409"/>
      <c r="O454" s="409"/>
      <c r="P454" s="409"/>
      <c r="Q454" s="409"/>
      <c r="R454" s="409" t="s">
        <v>631</v>
      </c>
      <c r="S454" s="409" t="s">
        <v>2605</v>
      </c>
      <c r="T454" s="409"/>
      <c r="U454" s="409"/>
      <c r="V454" s="409" t="s">
        <v>10259</v>
      </c>
      <c r="W454" s="409"/>
      <c r="X454" s="409"/>
      <c r="Y454" s="409"/>
      <c r="Z454" s="409"/>
      <c r="AA454" s="409"/>
      <c r="AB454" s="409"/>
      <c r="AC454" s="409"/>
      <c r="AD454" s="409"/>
    </row>
    <row r="455" spans="1:30" s="149" customFormat="1" ht="17.25" customHeight="1">
      <c r="A455" s="409" t="s">
        <v>5977</v>
      </c>
      <c r="B455" s="410" t="s">
        <v>350</v>
      </c>
      <c r="C455" s="409" t="s">
        <v>10260</v>
      </c>
      <c r="D455" s="409" t="s">
        <v>10261</v>
      </c>
      <c r="E455" s="409" t="s">
        <v>10262</v>
      </c>
      <c r="F455" s="409" t="s">
        <v>10263</v>
      </c>
      <c r="G455" s="409" t="s">
        <v>10264</v>
      </c>
      <c r="H455" s="409" t="s">
        <v>10265</v>
      </c>
      <c r="I455" s="409" t="s">
        <v>10266</v>
      </c>
      <c r="J455" s="409" t="s">
        <v>10267</v>
      </c>
      <c r="K455" s="411" t="s">
        <v>10268</v>
      </c>
      <c r="L455" s="409"/>
      <c r="M455" s="409"/>
      <c r="N455" s="409"/>
      <c r="O455" s="409"/>
      <c r="P455" s="409"/>
      <c r="Q455" s="409"/>
      <c r="R455" s="409"/>
      <c r="S455" s="409" t="s">
        <v>6045</v>
      </c>
      <c r="T455" s="409"/>
      <c r="U455" s="409"/>
      <c r="V455" s="409"/>
      <c r="W455" s="409"/>
      <c r="X455" s="409"/>
      <c r="Y455" s="409"/>
      <c r="Z455" s="409"/>
      <c r="AA455" s="409"/>
      <c r="AB455" s="409"/>
      <c r="AC455" s="409"/>
      <c r="AD455" s="409"/>
    </row>
    <row r="456" spans="1:30" s="149" customFormat="1" ht="17.25" customHeight="1">
      <c r="A456" s="409" t="s">
        <v>5977</v>
      </c>
      <c r="B456" s="410" t="s">
        <v>10269</v>
      </c>
      <c r="C456" s="409" t="s">
        <v>10270</v>
      </c>
      <c r="D456" s="409" t="s">
        <v>10271</v>
      </c>
      <c r="E456" s="409" t="s">
        <v>10272</v>
      </c>
      <c r="F456" s="409" t="s">
        <v>10273</v>
      </c>
      <c r="G456" s="409" t="s">
        <v>10274</v>
      </c>
      <c r="H456" s="409" t="s">
        <v>10275</v>
      </c>
      <c r="I456" s="409" t="s">
        <v>10276</v>
      </c>
      <c r="J456" s="409"/>
      <c r="K456" s="411" t="s">
        <v>10277</v>
      </c>
      <c r="L456" s="409"/>
      <c r="M456" s="409"/>
      <c r="N456" s="409"/>
      <c r="O456" s="409"/>
      <c r="P456" s="409"/>
      <c r="Q456" s="409"/>
      <c r="R456" s="409"/>
      <c r="S456" s="409" t="s">
        <v>6020</v>
      </c>
      <c r="T456" s="409"/>
      <c r="U456" s="409"/>
      <c r="V456" s="409"/>
      <c r="W456" s="409"/>
      <c r="X456" s="409"/>
      <c r="Y456" s="409"/>
      <c r="Z456" s="409"/>
      <c r="AA456" s="409"/>
      <c r="AB456" s="409"/>
      <c r="AC456" s="409"/>
      <c r="AD456" s="409"/>
    </row>
    <row r="457" spans="1:30" s="149" customFormat="1" ht="17.25" customHeight="1">
      <c r="A457" s="409" t="s">
        <v>5977</v>
      </c>
      <c r="B457" s="410" t="s">
        <v>10269</v>
      </c>
      <c r="C457" s="409" t="s">
        <v>10278</v>
      </c>
      <c r="D457" s="409" t="s">
        <v>10279</v>
      </c>
      <c r="E457" s="409" t="s">
        <v>10280</v>
      </c>
      <c r="F457" s="409" t="s">
        <v>10281</v>
      </c>
      <c r="G457" s="409" t="s">
        <v>10282</v>
      </c>
      <c r="H457" s="409" t="s">
        <v>10283</v>
      </c>
      <c r="I457" s="409" t="s">
        <v>10284</v>
      </c>
      <c r="J457" s="409"/>
      <c r="K457" s="411" t="s">
        <v>10285</v>
      </c>
      <c r="L457" s="409"/>
      <c r="M457" s="409"/>
      <c r="N457" s="409"/>
      <c r="O457" s="409"/>
      <c r="P457" s="409"/>
      <c r="Q457" s="409"/>
      <c r="R457" s="409"/>
      <c r="S457" s="409" t="s">
        <v>6045</v>
      </c>
      <c r="T457" s="409"/>
      <c r="U457" s="409"/>
      <c r="V457" s="409"/>
      <c r="W457" s="409"/>
      <c r="X457" s="409"/>
      <c r="Y457" s="409"/>
      <c r="Z457" s="409"/>
      <c r="AA457" s="409"/>
      <c r="AB457" s="409"/>
      <c r="AC457" s="409"/>
      <c r="AD457" s="409"/>
    </row>
    <row r="458" spans="1:30" s="149" customFormat="1" ht="17.25" customHeight="1">
      <c r="A458" s="409" t="s">
        <v>5977</v>
      </c>
      <c r="B458" s="410" t="s">
        <v>10269</v>
      </c>
      <c r="C458" s="409" t="s">
        <v>10286</v>
      </c>
      <c r="D458" s="409" t="s">
        <v>10287</v>
      </c>
      <c r="E458" s="409" t="s">
        <v>10288</v>
      </c>
      <c r="F458" s="409" t="s">
        <v>10289</v>
      </c>
      <c r="G458" s="409" t="s">
        <v>10290</v>
      </c>
      <c r="H458" s="409" t="s">
        <v>10291</v>
      </c>
      <c r="I458" s="409" t="s">
        <v>10292</v>
      </c>
      <c r="J458" s="409" t="s">
        <v>10293</v>
      </c>
      <c r="K458" s="411" t="s">
        <v>8448</v>
      </c>
      <c r="L458" s="409"/>
      <c r="M458" s="409"/>
      <c r="N458" s="409"/>
      <c r="O458" s="409"/>
      <c r="P458" s="409"/>
      <c r="Q458" s="409"/>
      <c r="R458" s="409" t="s">
        <v>621</v>
      </c>
      <c r="S458" s="409" t="s">
        <v>5986</v>
      </c>
      <c r="T458" s="409"/>
      <c r="U458" s="409"/>
      <c r="V458" s="409"/>
      <c r="W458" s="409"/>
      <c r="X458" s="409"/>
      <c r="Y458" s="409" t="s">
        <v>488</v>
      </c>
      <c r="Z458" s="409" t="s">
        <v>10294</v>
      </c>
      <c r="AA458" s="409" t="s">
        <v>488</v>
      </c>
      <c r="AB458" s="409"/>
      <c r="AC458" s="409"/>
      <c r="AD458" s="409"/>
    </row>
    <row r="459" spans="1:30" s="149" customFormat="1" ht="17.25" customHeight="1">
      <c r="A459" s="409" t="s">
        <v>5977</v>
      </c>
      <c r="B459" s="410" t="s">
        <v>10269</v>
      </c>
      <c r="C459" s="409" t="s">
        <v>10295</v>
      </c>
      <c r="D459" s="409" t="s">
        <v>10296</v>
      </c>
      <c r="E459" s="409" t="s">
        <v>10297</v>
      </c>
      <c r="F459" s="409" t="s">
        <v>10298</v>
      </c>
      <c r="G459" s="409" t="s">
        <v>10299</v>
      </c>
      <c r="H459" s="409" t="s">
        <v>10300</v>
      </c>
      <c r="I459" s="409" t="s">
        <v>10301</v>
      </c>
      <c r="J459" s="409"/>
      <c r="K459" s="411" t="s">
        <v>2860</v>
      </c>
      <c r="L459" s="409"/>
      <c r="M459" s="409"/>
      <c r="N459" s="409"/>
      <c r="O459" s="409"/>
      <c r="P459" s="409"/>
      <c r="Q459" s="409"/>
      <c r="R459" s="409"/>
      <c r="S459" s="409" t="s">
        <v>6020</v>
      </c>
      <c r="T459" s="409"/>
      <c r="U459" s="409"/>
      <c r="V459" s="409"/>
      <c r="W459" s="409"/>
      <c r="X459" s="409"/>
      <c r="Y459" s="409"/>
      <c r="Z459" s="409"/>
      <c r="AA459" s="409"/>
      <c r="AB459" s="409"/>
      <c r="AC459" s="409"/>
      <c r="AD459" s="409"/>
    </row>
    <row r="460" spans="1:30" s="149" customFormat="1" ht="17.25" customHeight="1">
      <c r="A460" s="409" t="s">
        <v>5977</v>
      </c>
      <c r="B460" s="410" t="s">
        <v>10269</v>
      </c>
      <c r="C460" s="409" t="s">
        <v>10302</v>
      </c>
      <c r="D460" s="409" t="s">
        <v>10303</v>
      </c>
      <c r="E460" s="409" t="s">
        <v>10304</v>
      </c>
      <c r="F460" s="409" t="s">
        <v>10305</v>
      </c>
      <c r="G460" s="409" t="s">
        <v>10306</v>
      </c>
      <c r="H460" s="409" t="s">
        <v>10307</v>
      </c>
      <c r="I460" s="409" t="s">
        <v>10308</v>
      </c>
      <c r="J460" s="409" t="s">
        <v>10309</v>
      </c>
      <c r="K460" s="411" t="s">
        <v>2860</v>
      </c>
      <c r="L460" s="409" t="s">
        <v>2406</v>
      </c>
      <c r="M460" s="409"/>
      <c r="N460" s="409"/>
      <c r="O460" s="409"/>
      <c r="P460" s="409"/>
      <c r="Q460" s="409"/>
      <c r="R460" s="409"/>
      <c r="S460" s="409" t="s">
        <v>6020</v>
      </c>
      <c r="T460" s="409"/>
      <c r="U460" s="409"/>
      <c r="V460" s="409"/>
      <c r="W460" s="409"/>
      <c r="X460" s="409"/>
      <c r="Y460" s="409"/>
      <c r="Z460" s="409"/>
      <c r="AA460" s="409"/>
      <c r="AB460" s="409"/>
      <c r="AC460" s="409"/>
      <c r="AD460" s="409"/>
    </row>
    <row r="461" spans="1:30" s="149" customFormat="1" ht="17.25" customHeight="1">
      <c r="A461" s="409" t="s">
        <v>5977</v>
      </c>
      <c r="B461" s="410" t="s">
        <v>10269</v>
      </c>
      <c r="C461" s="409" t="s">
        <v>10310</v>
      </c>
      <c r="D461" s="409" t="s">
        <v>10311</v>
      </c>
      <c r="E461" s="409" t="s">
        <v>10312</v>
      </c>
      <c r="F461" s="409" t="s">
        <v>10313</v>
      </c>
      <c r="G461" s="409" t="s">
        <v>10314</v>
      </c>
      <c r="H461" s="409" t="s">
        <v>10315</v>
      </c>
      <c r="I461" s="409" t="s">
        <v>10316</v>
      </c>
      <c r="J461" s="409"/>
      <c r="K461" s="411" t="s">
        <v>2860</v>
      </c>
      <c r="L461" s="409"/>
      <c r="M461" s="409"/>
      <c r="N461" s="409"/>
      <c r="O461" s="409"/>
      <c r="P461" s="409"/>
      <c r="Q461" s="409"/>
      <c r="R461" s="409"/>
      <c r="S461" s="409" t="s">
        <v>6020</v>
      </c>
      <c r="T461" s="409"/>
      <c r="U461" s="409"/>
      <c r="V461" s="409"/>
      <c r="W461" s="409"/>
      <c r="X461" s="409"/>
      <c r="Y461" s="409"/>
      <c r="Z461" s="409"/>
      <c r="AA461" s="409"/>
      <c r="AB461" s="411"/>
      <c r="AC461" s="409"/>
      <c r="AD461" s="409"/>
    </row>
    <row r="462" spans="1:30" s="149" customFormat="1" ht="28.5">
      <c r="A462" s="409" t="s">
        <v>5977</v>
      </c>
      <c r="B462" s="410" t="s">
        <v>10269</v>
      </c>
      <c r="C462" s="409" t="s">
        <v>10317</v>
      </c>
      <c r="D462" s="409" t="s">
        <v>10318</v>
      </c>
      <c r="E462" s="409" t="s">
        <v>10319</v>
      </c>
      <c r="F462" s="409" t="s">
        <v>10320</v>
      </c>
      <c r="G462" s="409" t="s">
        <v>10321</v>
      </c>
      <c r="H462" s="409" t="s">
        <v>10322</v>
      </c>
      <c r="I462" s="409" t="s">
        <v>10323</v>
      </c>
      <c r="J462" s="409" t="s">
        <v>10324</v>
      </c>
      <c r="K462" s="411" t="s">
        <v>10325</v>
      </c>
      <c r="L462" s="409" t="s">
        <v>802</v>
      </c>
      <c r="M462" s="409"/>
      <c r="N462" s="409" t="s">
        <v>487</v>
      </c>
      <c r="O462" s="409" t="s">
        <v>395</v>
      </c>
      <c r="P462" s="409"/>
      <c r="Q462" s="409"/>
      <c r="R462" s="409"/>
      <c r="S462" s="409" t="s">
        <v>840</v>
      </c>
      <c r="T462" s="409" t="s">
        <v>1175</v>
      </c>
      <c r="U462" s="409"/>
      <c r="V462" s="409"/>
      <c r="W462" s="409"/>
      <c r="X462" s="409"/>
      <c r="Y462" s="409"/>
      <c r="Z462" s="409"/>
      <c r="AA462" s="409"/>
      <c r="AB462" s="411"/>
      <c r="AC462" s="409"/>
      <c r="AD462" s="409"/>
    </row>
    <row r="463" spans="1:30" s="149" customFormat="1" ht="17.25" customHeight="1">
      <c r="A463" s="409" t="s">
        <v>5977</v>
      </c>
      <c r="B463" s="410" t="s">
        <v>10269</v>
      </c>
      <c r="C463" s="409" t="s">
        <v>10326</v>
      </c>
      <c r="D463" s="409" t="s">
        <v>10327</v>
      </c>
      <c r="E463" s="409" t="s">
        <v>10328</v>
      </c>
      <c r="F463" s="409" t="s">
        <v>10329</v>
      </c>
      <c r="G463" s="409" t="s">
        <v>10330</v>
      </c>
      <c r="H463" s="409" t="s">
        <v>10331</v>
      </c>
      <c r="I463" s="409" t="s">
        <v>10332</v>
      </c>
      <c r="J463" s="409"/>
      <c r="K463" s="411" t="s">
        <v>2860</v>
      </c>
      <c r="L463" s="409"/>
      <c r="M463" s="409"/>
      <c r="N463" s="409"/>
      <c r="O463" s="409"/>
      <c r="P463" s="409"/>
      <c r="Q463" s="409"/>
      <c r="R463" s="409"/>
      <c r="S463" s="409" t="s">
        <v>6020</v>
      </c>
      <c r="T463" s="409"/>
      <c r="U463" s="409"/>
      <c r="V463" s="409"/>
      <c r="W463" s="409"/>
      <c r="X463" s="409"/>
      <c r="Y463" s="409"/>
      <c r="Z463" s="409"/>
      <c r="AA463" s="409"/>
      <c r="AB463" s="409"/>
      <c r="AC463" s="409"/>
      <c r="AD463" s="409"/>
    </row>
    <row r="464" spans="1:30" s="149" customFormat="1" ht="17.25" customHeight="1">
      <c r="A464" s="409" t="s">
        <v>5977</v>
      </c>
      <c r="B464" s="410" t="s">
        <v>10269</v>
      </c>
      <c r="C464" s="409" t="s">
        <v>10333</v>
      </c>
      <c r="D464" s="409" t="s">
        <v>10334</v>
      </c>
      <c r="E464" s="409" t="s">
        <v>10335</v>
      </c>
      <c r="F464" s="409" t="s">
        <v>10336</v>
      </c>
      <c r="G464" s="409" t="s">
        <v>10337</v>
      </c>
      <c r="H464" s="409" t="s">
        <v>10338</v>
      </c>
      <c r="I464" s="409" t="s">
        <v>10339</v>
      </c>
      <c r="J464" s="409" t="s">
        <v>10340</v>
      </c>
      <c r="K464" s="411" t="s">
        <v>6080</v>
      </c>
      <c r="L464" s="409" t="s">
        <v>802</v>
      </c>
      <c r="M464" s="409"/>
      <c r="N464" s="409"/>
      <c r="O464" s="409"/>
      <c r="P464" s="409"/>
      <c r="Q464" s="409"/>
      <c r="R464" s="409" t="s">
        <v>631</v>
      </c>
      <c r="S464" s="409" t="s">
        <v>2246</v>
      </c>
      <c r="T464" s="409"/>
      <c r="U464" s="409" t="s">
        <v>487</v>
      </c>
      <c r="V464" s="409" t="s">
        <v>10341</v>
      </c>
      <c r="W464" s="409"/>
      <c r="X464" s="409"/>
      <c r="Y464" s="409"/>
      <c r="Z464" s="409"/>
      <c r="AA464" s="409"/>
      <c r="AB464" s="409"/>
      <c r="AC464" s="409"/>
      <c r="AD464" s="409"/>
    </row>
    <row r="465" spans="1:30" s="149" customFormat="1" ht="17.25" customHeight="1">
      <c r="A465" s="409" t="s">
        <v>5977</v>
      </c>
      <c r="B465" s="410" t="s">
        <v>10269</v>
      </c>
      <c r="C465" s="409" t="s">
        <v>10342</v>
      </c>
      <c r="D465" s="409" t="s">
        <v>10343</v>
      </c>
      <c r="E465" s="409" t="s">
        <v>10344</v>
      </c>
      <c r="F465" s="409" t="s">
        <v>10345</v>
      </c>
      <c r="G465" s="409" t="s">
        <v>10346</v>
      </c>
      <c r="H465" s="409" t="s">
        <v>10347</v>
      </c>
      <c r="I465" s="409" t="s">
        <v>10348</v>
      </c>
      <c r="J465" s="409" t="s">
        <v>10349</v>
      </c>
      <c r="K465" s="411" t="s">
        <v>10350</v>
      </c>
      <c r="L465" s="409"/>
      <c r="M465" s="409"/>
      <c r="N465" s="409"/>
      <c r="O465" s="409"/>
      <c r="P465" s="409"/>
      <c r="Q465" s="409"/>
      <c r="R465" s="409" t="s">
        <v>631</v>
      </c>
      <c r="S465" s="409" t="s">
        <v>1475</v>
      </c>
      <c r="T465" s="409"/>
      <c r="U465" s="409" t="s">
        <v>487</v>
      </c>
      <c r="V465" s="409" t="s">
        <v>10351</v>
      </c>
      <c r="W465" s="409"/>
      <c r="X465" s="409"/>
      <c r="Y465" s="409"/>
      <c r="Z465" s="409"/>
      <c r="AA465" s="409"/>
      <c r="AB465" s="409"/>
      <c r="AC465" s="409"/>
      <c r="AD465" s="409"/>
    </row>
    <row r="466" spans="1:30" s="149" customFormat="1" ht="17.25" customHeight="1">
      <c r="A466" s="409" t="s">
        <v>5977</v>
      </c>
      <c r="B466" s="410" t="s">
        <v>10269</v>
      </c>
      <c r="C466" s="409" t="s">
        <v>10352</v>
      </c>
      <c r="D466" s="409" t="s">
        <v>10353</v>
      </c>
      <c r="E466" s="409" t="s">
        <v>10354</v>
      </c>
      <c r="F466" s="409" t="s">
        <v>10355</v>
      </c>
      <c r="G466" s="409" t="s">
        <v>10356</v>
      </c>
      <c r="H466" s="409" t="s">
        <v>10357</v>
      </c>
      <c r="I466" s="409" t="s">
        <v>10358</v>
      </c>
      <c r="J466" s="409" t="s">
        <v>10359</v>
      </c>
      <c r="K466" s="411" t="s">
        <v>10360</v>
      </c>
      <c r="L466" s="409"/>
      <c r="M466" s="409"/>
      <c r="N466" s="409"/>
      <c r="O466" s="409"/>
      <c r="P466" s="409"/>
      <c r="Q466" s="409"/>
      <c r="R466" s="409" t="s">
        <v>631</v>
      </c>
      <c r="S466" s="409" t="s">
        <v>1475</v>
      </c>
      <c r="T466" s="409"/>
      <c r="U466" s="409"/>
      <c r="V466" s="409"/>
      <c r="W466" s="409"/>
      <c r="X466" s="409"/>
      <c r="Y466" s="409"/>
      <c r="Z466" s="409"/>
      <c r="AA466" s="409"/>
      <c r="AB466" s="409"/>
      <c r="AC466" s="409"/>
      <c r="AD466" s="409"/>
    </row>
    <row r="467" spans="1:30" s="149" customFormat="1" ht="17.25" customHeight="1">
      <c r="A467" s="409" t="s">
        <v>5977</v>
      </c>
      <c r="B467" s="410" t="s">
        <v>10269</v>
      </c>
      <c r="C467" s="409" t="s">
        <v>10361</v>
      </c>
      <c r="D467" s="409" t="s">
        <v>10362</v>
      </c>
      <c r="E467" s="409" t="s">
        <v>10363</v>
      </c>
      <c r="F467" s="409" t="s">
        <v>10364</v>
      </c>
      <c r="G467" s="409" t="s">
        <v>10365</v>
      </c>
      <c r="H467" s="409" t="s">
        <v>10366</v>
      </c>
      <c r="I467" s="409" t="s">
        <v>10367</v>
      </c>
      <c r="J467" s="409" t="s">
        <v>10368</v>
      </c>
      <c r="K467" s="411" t="s">
        <v>10369</v>
      </c>
      <c r="L467" s="409"/>
      <c r="M467" s="409"/>
      <c r="N467" s="409" t="s">
        <v>487</v>
      </c>
      <c r="O467" s="409"/>
      <c r="P467" s="409"/>
      <c r="Q467" s="409"/>
      <c r="R467" s="409" t="s">
        <v>489</v>
      </c>
      <c r="S467" s="409" t="s">
        <v>490</v>
      </c>
      <c r="T467" s="409" t="s">
        <v>2364</v>
      </c>
      <c r="U467" s="409"/>
      <c r="V467" s="409"/>
      <c r="W467" s="409"/>
      <c r="X467" s="409"/>
      <c r="Y467" s="409"/>
      <c r="Z467" s="409"/>
      <c r="AA467" s="409"/>
      <c r="AB467" s="409"/>
      <c r="AC467" s="409"/>
      <c r="AD467" s="409"/>
    </row>
    <row r="468" spans="1:30" s="149" customFormat="1" ht="72" customHeight="1">
      <c r="A468" s="409" t="s">
        <v>5977</v>
      </c>
      <c r="B468" s="410" t="s">
        <v>10269</v>
      </c>
      <c r="C468" s="409" t="s">
        <v>10370</v>
      </c>
      <c r="D468" s="409" t="s">
        <v>10371</v>
      </c>
      <c r="E468" s="409" t="s">
        <v>10372</v>
      </c>
      <c r="F468" s="409" t="s">
        <v>10373</v>
      </c>
      <c r="G468" s="409" t="s">
        <v>10374</v>
      </c>
      <c r="H468" s="409" t="s">
        <v>10375</v>
      </c>
      <c r="I468" s="409" t="s">
        <v>10376</v>
      </c>
      <c r="J468" s="409" t="s">
        <v>10377</v>
      </c>
      <c r="K468" s="411" t="s">
        <v>10378</v>
      </c>
      <c r="L468" s="411" t="s">
        <v>6702</v>
      </c>
      <c r="M468" s="411" t="s">
        <v>9819</v>
      </c>
      <c r="N468" s="409"/>
      <c r="O468" s="409"/>
      <c r="P468" s="409"/>
      <c r="Q468" s="409"/>
      <c r="R468" s="409" t="s">
        <v>631</v>
      </c>
      <c r="S468" s="409" t="s">
        <v>2605</v>
      </c>
      <c r="T468" s="409"/>
      <c r="U468" s="409"/>
      <c r="V468" s="409"/>
      <c r="W468" s="409"/>
      <c r="X468" s="409"/>
      <c r="Y468" s="409"/>
      <c r="Z468" s="409"/>
      <c r="AA468" s="409"/>
      <c r="AB468" s="409"/>
      <c r="AC468" s="409"/>
      <c r="AD468" s="409"/>
    </row>
    <row r="469" spans="1:30" s="149" customFormat="1" ht="128.25">
      <c r="A469" s="409" t="s">
        <v>5977</v>
      </c>
      <c r="B469" s="410" t="s">
        <v>10269</v>
      </c>
      <c r="C469" s="409" t="s">
        <v>10379</v>
      </c>
      <c r="D469" s="409" t="s">
        <v>10380</v>
      </c>
      <c r="E469" s="409" t="s">
        <v>10381</v>
      </c>
      <c r="F469" s="409" t="s">
        <v>10382</v>
      </c>
      <c r="G469" s="409" t="s">
        <v>10383</v>
      </c>
      <c r="H469" s="409" t="s">
        <v>10384</v>
      </c>
      <c r="I469" s="409" t="s">
        <v>10385</v>
      </c>
      <c r="J469" s="409" t="s">
        <v>10386</v>
      </c>
      <c r="K469" s="411" t="s">
        <v>10387</v>
      </c>
      <c r="L469" s="411" t="s">
        <v>10388</v>
      </c>
      <c r="M469" s="411" t="s">
        <v>10389</v>
      </c>
      <c r="N469" s="409"/>
      <c r="O469" s="409" t="s">
        <v>487</v>
      </c>
      <c r="P469" s="409"/>
      <c r="Q469" s="409"/>
      <c r="R469" s="409" t="s">
        <v>489</v>
      </c>
      <c r="S469" s="409" t="s">
        <v>490</v>
      </c>
      <c r="T469" s="409" t="s">
        <v>491</v>
      </c>
      <c r="U469" s="409"/>
      <c r="V469" s="409"/>
      <c r="W469" s="409"/>
      <c r="X469" s="409"/>
      <c r="Y469" s="409"/>
      <c r="Z469" s="409"/>
      <c r="AA469" s="409" t="s">
        <v>487</v>
      </c>
      <c r="AB469" s="411" t="s">
        <v>10390</v>
      </c>
      <c r="AC469" s="409" t="s">
        <v>487</v>
      </c>
      <c r="AD469" s="411" t="s">
        <v>10391</v>
      </c>
    </row>
    <row r="470" spans="1:30" s="149" customFormat="1" ht="30.95" customHeight="1">
      <c r="A470" s="409" t="s">
        <v>5977</v>
      </c>
      <c r="B470" s="410" t="s">
        <v>10269</v>
      </c>
      <c r="C470" s="409" t="s">
        <v>10392</v>
      </c>
      <c r="D470" s="409" t="s">
        <v>10393</v>
      </c>
      <c r="E470" s="409" t="s">
        <v>10394</v>
      </c>
      <c r="F470" s="409" t="s">
        <v>10395</v>
      </c>
      <c r="G470" s="409" t="s">
        <v>10396</v>
      </c>
      <c r="H470" s="409" t="s">
        <v>10397</v>
      </c>
      <c r="I470" s="409" t="s">
        <v>10398</v>
      </c>
      <c r="J470" s="409" t="s">
        <v>10399</v>
      </c>
      <c r="K470" s="411" t="s">
        <v>10400</v>
      </c>
      <c r="L470" s="411" t="s">
        <v>10401</v>
      </c>
      <c r="M470" s="411" t="s">
        <v>10401</v>
      </c>
      <c r="N470" s="409"/>
      <c r="O470" s="409"/>
      <c r="P470" s="409"/>
      <c r="Q470" s="409"/>
      <c r="R470" s="409" t="s">
        <v>631</v>
      </c>
      <c r="S470" s="409" t="s">
        <v>852</v>
      </c>
      <c r="T470" s="409"/>
      <c r="U470" s="409" t="s">
        <v>487</v>
      </c>
      <c r="V470" s="409" t="s">
        <v>1013</v>
      </c>
      <c r="W470" s="409"/>
      <c r="X470" s="409"/>
      <c r="Y470" s="409" t="s">
        <v>487</v>
      </c>
      <c r="Z470" s="409" t="s">
        <v>1013</v>
      </c>
      <c r="AA470" s="409"/>
      <c r="AB470" s="411"/>
      <c r="AC470" s="409"/>
      <c r="AD470" s="411"/>
    </row>
    <row r="471" spans="1:30" s="149" customFormat="1" ht="71.25">
      <c r="A471" s="409" t="s">
        <v>5977</v>
      </c>
      <c r="B471" s="410" t="s">
        <v>360</v>
      </c>
      <c r="C471" s="409" t="s">
        <v>10402</v>
      </c>
      <c r="D471" s="409" t="s">
        <v>10403</v>
      </c>
      <c r="E471" s="409" t="s">
        <v>10404</v>
      </c>
      <c r="F471" s="409" t="s">
        <v>10405</v>
      </c>
      <c r="G471" s="409" t="s">
        <v>10406</v>
      </c>
      <c r="H471" s="409" t="s">
        <v>10407</v>
      </c>
      <c r="I471" s="409" t="s">
        <v>10408</v>
      </c>
      <c r="J471" s="409" t="s">
        <v>10409</v>
      </c>
      <c r="K471" s="411" t="s">
        <v>10410</v>
      </c>
      <c r="L471" s="409" t="s">
        <v>3445</v>
      </c>
      <c r="M471" s="409"/>
      <c r="N471" s="409" t="s">
        <v>395</v>
      </c>
      <c r="O471" s="409" t="s">
        <v>395</v>
      </c>
      <c r="P471" s="409"/>
      <c r="Q471" s="409"/>
      <c r="R471" s="409"/>
      <c r="S471" s="409" t="s">
        <v>384</v>
      </c>
      <c r="T471" s="409" t="s">
        <v>2364</v>
      </c>
      <c r="U471" s="409"/>
      <c r="V471" s="409"/>
      <c r="W471" s="409"/>
      <c r="X471" s="409"/>
      <c r="Y471" s="409"/>
      <c r="Z471" s="409"/>
      <c r="AA471" s="409"/>
      <c r="AB471" s="409"/>
      <c r="AC471" s="409" t="s">
        <v>395</v>
      </c>
      <c r="AD471" s="411" t="s">
        <v>10411</v>
      </c>
    </row>
    <row r="472" spans="1:30" s="149" customFormat="1" ht="17.25" customHeight="1">
      <c r="A472" s="409" t="s">
        <v>5977</v>
      </c>
      <c r="B472" s="410" t="s">
        <v>10412</v>
      </c>
      <c r="C472" s="409" t="s">
        <v>10413</v>
      </c>
      <c r="D472" s="409" t="s">
        <v>10414</v>
      </c>
      <c r="E472" s="409" t="s">
        <v>10415</v>
      </c>
      <c r="F472" s="409" t="s">
        <v>10416</v>
      </c>
      <c r="G472" s="409" t="s">
        <v>10417</v>
      </c>
      <c r="H472" s="409" t="s">
        <v>10418</v>
      </c>
      <c r="I472" s="409" t="s">
        <v>10419</v>
      </c>
      <c r="J472" s="409" t="s">
        <v>10420</v>
      </c>
      <c r="K472" s="411" t="s">
        <v>9161</v>
      </c>
      <c r="L472" s="409"/>
      <c r="M472" s="409"/>
      <c r="N472" s="409"/>
      <c r="O472" s="409"/>
      <c r="P472" s="409"/>
      <c r="Q472" s="409"/>
      <c r="R472" s="409"/>
      <c r="S472" s="409" t="s">
        <v>6045</v>
      </c>
      <c r="T472" s="409"/>
      <c r="U472" s="409"/>
      <c r="V472" s="409"/>
      <c r="W472" s="409"/>
      <c r="X472" s="409"/>
      <c r="Y472" s="409"/>
      <c r="Z472" s="409"/>
      <c r="AA472" s="409"/>
      <c r="AB472" s="411"/>
      <c r="AC472" s="409"/>
      <c r="AD472" s="409"/>
    </row>
    <row r="473" spans="1:30" s="149" customFormat="1" ht="17.25" customHeight="1">
      <c r="A473" s="409" t="s">
        <v>5977</v>
      </c>
      <c r="B473" s="410" t="s">
        <v>10412</v>
      </c>
      <c r="C473" s="409" t="s">
        <v>10421</v>
      </c>
      <c r="D473" s="409" t="s">
        <v>10422</v>
      </c>
      <c r="E473" s="409" t="s">
        <v>10423</v>
      </c>
      <c r="F473" s="409" t="s">
        <v>10424</v>
      </c>
      <c r="G473" s="409" t="s">
        <v>10425</v>
      </c>
      <c r="H473" s="409" t="s">
        <v>10426</v>
      </c>
      <c r="I473" s="409" t="s">
        <v>10427</v>
      </c>
      <c r="J473" s="409" t="s">
        <v>10428</v>
      </c>
      <c r="K473" s="411" t="s">
        <v>10429</v>
      </c>
      <c r="L473" s="409"/>
      <c r="M473" s="409"/>
      <c r="N473" s="409"/>
      <c r="O473" s="409"/>
      <c r="P473" s="409"/>
      <c r="Q473" s="409"/>
      <c r="R473" s="409"/>
      <c r="S473" s="409" t="s">
        <v>490</v>
      </c>
      <c r="T473" s="409"/>
      <c r="U473" s="409"/>
      <c r="V473" s="409"/>
      <c r="W473" s="409"/>
      <c r="X473" s="409"/>
      <c r="Y473" s="409"/>
      <c r="Z473" s="409"/>
      <c r="AA473" s="409"/>
      <c r="AB473" s="411"/>
      <c r="AC473" s="409"/>
      <c r="AD473" s="409"/>
    </row>
    <row r="474" spans="1:30" s="149" customFormat="1" ht="71.25">
      <c r="A474" s="409" t="s">
        <v>5977</v>
      </c>
      <c r="B474" s="410" t="s">
        <v>10412</v>
      </c>
      <c r="C474" s="409" t="s">
        <v>10430</v>
      </c>
      <c r="D474" s="409" t="s">
        <v>10431</v>
      </c>
      <c r="E474" s="409" t="s">
        <v>10432</v>
      </c>
      <c r="F474" s="409" t="s">
        <v>10433</v>
      </c>
      <c r="G474" s="409" t="s">
        <v>10434</v>
      </c>
      <c r="H474" s="409" t="s">
        <v>10435</v>
      </c>
      <c r="I474" s="409" t="s">
        <v>10436</v>
      </c>
      <c r="J474" s="409" t="s">
        <v>10437</v>
      </c>
      <c r="K474" s="411" t="s">
        <v>10438</v>
      </c>
      <c r="L474" s="409" t="s">
        <v>3445</v>
      </c>
      <c r="M474" s="409"/>
      <c r="N474" s="409" t="s">
        <v>487</v>
      </c>
      <c r="O474" s="409"/>
      <c r="P474" s="409" t="s">
        <v>487</v>
      </c>
      <c r="Q474" s="409"/>
      <c r="R474" s="409" t="s">
        <v>383</v>
      </c>
      <c r="S474" s="409" t="s">
        <v>840</v>
      </c>
      <c r="T474" s="409" t="s">
        <v>2364</v>
      </c>
      <c r="U474" s="409" t="s">
        <v>487</v>
      </c>
      <c r="V474" s="409" t="s">
        <v>3219</v>
      </c>
      <c r="W474" s="409"/>
      <c r="X474" s="409"/>
      <c r="Y474" s="409"/>
      <c r="Z474" s="409"/>
      <c r="AA474" s="409" t="s">
        <v>487</v>
      </c>
      <c r="AB474" s="411" t="s">
        <v>10439</v>
      </c>
      <c r="AC474" s="409" t="s">
        <v>487</v>
      </c>
      <c r="AD474" s="411" t="s">
        <v>10440</v>
      </c>
    </row>
    <row r="475" spans="1:30" s="149" customFormat="1" ht="17.25" customHeight="1">
      <c r="A475" s="409" t="s">
        <v>5977</v>
      </c>
      <c r="B475" s="410" t="s">
        <v>10412</v>
      </c>
      <c r="C475" s="409" t="s">
        <v>10441</v>
      </c>
      <c r="D475" s="409" t="s">
        <v>10442</v>
      </c>
      <c r="E475" s="409" t="s">
        <v>10443</v>
      </c>
      <c r="F475" s="409" t="s">
        <v>10444</v>
      </c>
      <c r="G475" s="409" t="s">
        <v>10445</v>
      </c>
      <c r="H475" s="409" t="s">
        <v>10446</v>
      </c>
      <c r="I475" s="409" t="s">
        <v>10447</v>
      </c>
      <c r="J475" s="409" t="s">
        <v>10448</v>
      </c>
      <c r="K475" s="411" t="s">
        <v>2799</v>
      </c>
      <c r="L475" s="409"/>
      <c r="M475" s="409"/>
      <c r="N475" s="409"/>
      <c r="O475" s="409"/>
      <c r="P475" s="409"/>
      <c r="Q475" s="409"/>
      <c r="R475" s="409"/>
      <c r="S475" s="409" t="s">
        <v>6020</v>
      </c>
      <c r="T475" s="409"/>
      <c r="U475" s="409"/>
      <c r="V475" s="409"/>
      <c r="W475" s="409"/>
      <c r="X475" s="409"/>
      <c r="Y475" s="409"/>
      <c r="Z475" s="409"/>
      <c r="AA475" s="409"/>
      <c r="AB475" s="409"/>
      <c r="AC475" s="409"/>
      <c r="AD475" s="409"/>
    </row>
    <row r="476" spans="1:30" s="149" customFormat="1" ht="17.25" customHeight="1">
      <c r="A476" s="409" t="s">
        <v>5977</v>
      </c>
      <c r="B476" s="410" t="s">
        <v>10412</v>
      </c>
      <c r="C476" s="409" t="s">
        <v>10449</v>
      </c>
      <c r="D476" s="409" t="s">
        <v>10450</v>
      </c>
      <c r="E476" s="409" t="s">
        <v>10451</v>
      </c>
      <c r="F476" s="409" t="s">
        <v>10452</v>
      </c>
      <c r="G476" s="409" t="s">
        <v>10453</v>
      </c>
      <c r="H476" s="409" t="s">
        <v>10454</v>
      </c>
      <c r="I476" s="409" t="s">
        <v>10455</v>
      </c>
      <c r="J476" s="409"/>
      <c r="K476" s="411" t="s">
        <v>10456</v>
      </c>
      <c r="L476" s="409"/>
      <c r="M476" s="409"/>
      <c r="N476" s="409"/>
      <c r="O476" s="409"/>
      <c r="P476" s="409"/>
      <c r="Q476" s="409"/>
      <c r="R476" s="409"/>
      <c r="S476" s="409" t="s">
        <v>6045</v>
      </c>
      <c r="T476" s="409"/>
      <c r="U476" s="409"/>
      <c r="V476" s="409"/>
      <c r="W476" s="409"/>
      <c r="X476" s="409"/>
      <c r="Y476" s="409"/>
      <c r="Z476" s="409"/>
      <c r="AA476" s="409"/>
      <c r="AB476" s="409"/>
      <c r="AC476" s="409"/>
      <c r="AD476" s="409"/>
    </row>
    <row r="477" spans="1:30" s="149" customFormat="1" ht="17.25" customHeight="1">
      <c r="A477" s="409" t="s">
        <v>5977</v>
      </c>
      <c r="B477" s="410" t="s">
        <v>10412</v>
      </c>
      <c r="C477" s="409" t="s">
        <v>10457</v>
      </c>
      <c r="D477" s="409" t="s">
        <v>10458</v>
      </c>
      <c r="E477" s="409" t="s">
        <v>10459</v>
      </c>
      <c r="F477" s="409" t="s">
        <v>10460</v>
      </c>
      <c r="G477" s="409" t="s">
        <v>10461</v>
      </c>
      <c r="H477" s="409" t="s">
        <v>10462</v>
      </c>
      <c r="I477" s="409" t="s">
        <v>10463</v>
      </c>
      <c r="J477" s="409" t="s">
        <v>10464</v>
      </c>
      <c r="K477" s="411" t="s">
        <v>6080</v>
      </c>
      <c r="L477" s="409"/>
      <c r="M477" s="409"/>
      <c r="N477" s="409"/>
      <c r="O477" s="409"/>
      <c r="P477" s="409"/>
      <c r="Q477" s="409"/>
      <c r="R477" s="409" t="s">
        <v>631</v>
      </c>
      <c r="S477" s="409" t="s">
        <v>2246</v>
      </c>
      <c r="T477" s="409"/>
      <c r="U477" s="409"/>
      <c r="V477" s="409"/>
      <c r="W477" s="409"/>
      <c r="X477" s="409"/>
      <c r="Y477" s="409" t="s">
        <v>487</v>
      </c>
      <c r="Z477" s="409" t="s">
        <v>10465</v>
      </c>
      <c r="AA477" s="409" t="s">
        <v>487</v>
      </c>
      <c r="AB477" s="409" t="s">
        <v>10465</v>
      </c>
      <c r="AC477" s="409" t="s">
        <v>487</v>
      </c>
      <c r="AD477" s="409" t="s">
        <v>10465</v>
      </c>
    </row>
    <row r="478" spans="1:30" s="149" customFormat="1" ht="17.25" customHeight="1">
      <c r="A478" s="409" t="s">
        <v>5977</v>
      </c>
      <c r="B478" s="410" t="s">
        <v>10412</v>
      </c>
      <c r="C478" s="409" t="s">
        <v>10466</v>
      </c>
      <c r="D478" s="409" t="s">
        <v>10467</v>
      </c>
      <c r="E478" s="409" t="s">
        <v>10468</v>
      </c>
      <c r="F478" s="409" t="s">
        <v>10469</v>
      </c>
      <c r="G478" s="409" t="s">
        <v>10470</v>
      </c>
      <c r="H478" s="409" t="s">
        <v>10471</v>
      </c>
      <c r="I478" s="409" t="s">
        <v>10472</v>
      </c>
      <c r="J478" s="409" t="s">
        <v>10473</v>
      </c>
      <c r="K478" s="411" t="s">
        <v>10474</v>
      </c>
      <c r="L478" s="409"/>
      <c r="M478" s="409"/>
      <c r="N478" s="409"/>
      <c r="O478" s="409"/>
      <c r="P478" s="409"/>
      <c r="Q478" s="409"/>
      <c r="R478" s="409" t="s">
        <v>631</v>
      </c>
      <c r="S478" s="409" t="s">
        <v>1475</v>
      </c>
      <c r="T478" s="409"/>
      <c r="U478" s="409"/>
      <c r="V478" s="409"/>
      <c r="W478" s="409"/>
      <c r="X478" s="409"/>
      <c r="Y478" s="409"/>
      <c r="Z478" s="409"/>
      <c r="AA478" s="409"/>
      <c r="AB478" s="409"/>
      <c r="AC478" s="409"/>
      <c r="AD478" s="409"/>
    </row>
    <row r="479" spans="1:30" s="149" customFormat="1" ht="17.25" customHeight="1">
      <c r="A479" s="409" t="s">
        <v>5977</v>
      </c>
      <c r="B479" s="410" t="s">
        <v>10412</v>
      </c>
      <c r="C479" s="409" t="s">
        <v>10475</v>
      </c>
      <c r="D479" s="409" t="s">
        <v>10476</v>
      </c>
      <c r="E479" s="409" t="s">
        <v>10477</v>
      </c>
      <c r="F479" s="409" t="s">
        <v>10478</v>
      </c>
      <c r="G479" s="409" t="s">
        <v>10479</v>
      </c>
      <c r="H479" s="409" t="s">
        <v>10480</v>
      </c>
      <c r="I479" s="409" t="s">
        <v>10481</v>
      </c>
      <c r="J479" s="409" t="s">
        <v>10482</v>
      </c>
      <c r="K479" s="411" t="s">
        <v>10483</v>
      </c>
      <c r="L479" s="409"/>
      <c r="M479" s="409"/>
      <c r="N479" s="409"/>
      <c r="O479" s="409"/>
      <c r="P479" s="409"/>
      <c r="Q479" s="409"/>
      <c r="R479" s="409" t="s">
        <v>631</v>
      </c>
      <c r="S479" s="409" t="s">
        <v>387</v>
      </c>
      <c r="T479" s="409"/>
      <c r="U479" s="409"/>
      <c r="V479" s="409"/>
      <c r="W479" s="409"/>
      <c r="X479" s="409"/>
      <c r="Y479" s="409"/>
      <c r="Z479" s="409"/>
      <c r="AA479" s="409"/>
      <c r="AB479" s="409"/>
      <c r="AC479" s="409"/>
      <c r="AD479" s="409"/>
    </row>
    <row r="480" spans="1:30" s="149" customFormat="1" ht="17.25" customHeight="1">
      <c r="A480" s="409" t="s">
        <v>5977</v>
      </c>
      <c r="B480" s="410" t="s">
        <v>366</v>
      </c>
      <c r="C480" s="409" t="s">
        <v>10484</v>
      </c>
      <c r="D480" s="409" t="s">
        <v>10485</v>
      </c>
      <c r="E480" s="409" t="s">
        <v>10486</v>
      </c>
      <c r="F480" s="409" t="s">
        <v>10487</v>
      </c>
      <c r="G480" s="409" t="s">
        <v>10488</v>
      </c>
      <c r="H480" s="409" t="s">
        <v>10489</v>
      </c>
      <c r="I480" s="409" t="s">
        <v>10490</v>
      </c>
      <c r="J480" s="409" t="s">
        <v>10491</v>
      </c>
      <c r="K480" s="411" t="s">
        <v>6080</v>
      </c>
      <c r="L480" s="409" t="s">
        <v>10492</v>
      </c>
      <c r="M480" s="409"/>
      <c r="N480" s="409"/>
      <c r="O480" s="409"/>
      <c r="P480" s="409"/>
      <c r="Q480" s="409"/>
      <c r="R480" s="409" t="s">
        <v>631</v>
      </c>
      <c r="S480" s="409" t="s">
        <v>8227</v>
      </c>
      <c r="T480" s="409"/>
      <c r="U480" s="409"/>
      <c r="V480" s="409"/>
      <c r="W480" s="409"/>
      <c r="X480" s="409"/>
      <c r="Y480" s="409"/>
      <c r="Z480" s="409"/>
      <c r="AA480" s="409"/>
      <c r="AB480" s="409"/>
      <c r="AC480" s="409"/>
      <c r="AD480" s="409"/>
    </row>
    <row r="481" spans="1:30" s="149" customFormat="1" ht="299.25">
      <c r="A481" s="409" t="s">
        <v>5977</v>
      </c>
      <c r="B481" s="410" t="s">
        <v>10493</v>
      </c>
      <c r="C481" s="409" t="s">
        <v>10494</v>
      </c>
      <c r="D481" s="409" t="s">
        <v>10495</v>
      </c>
      <c r="E481" s="409" t="s">
        <v>10496</v>
      </c>
      <c r="F481" s="409" t="s">
        <v>10497</v>
      </c>
      <c r="G481" s="409" t="s">
        <v>10498</v>
      </c>
      <c r="H481" s="409" t="s">
        <v>10499</v>
      </c>
      <c r="I481" s="409" t="s">
        <v>10500</v>
      </c>
      <c r="J481" s="409" t="s">
        <v>10501</v>
      </c>
      <c r="K481" s="411" t="s">
        <v>10502</v>
      </c>
      <c r="L481" s="411" t="s">
        <v>10503</v>
      </c>
      <c r="M481" s="411" t="s">
        <v>10504</v>
      </c>
      <c r="N481" s="409" t="s">
        <v>487</v>
      </c>
      <c r="O481" s="409" t="s">
        <v>487</v>
      </c>
      <c r="P481" s="409"/>
      <c r="Q481" s="409"/>
      <c r="R481" s="409" t="s">
        <v>489</v>
      </c>
      <c r="S481" s="409" t="s">
        <v>490</v>
      </c>
      <c r="T481" s="409" t="s">
        <v>5031</v>
      </c>
      <c r="U481" s="409"/>
      <c r="V481" s="409"/>
      <c r="W481" s="409" t="s">
        <v>487</v>
      </c>
      <c r="X481" s="409" t="s">
        <v>10505</v>
      </c>
      <c r="Y481" s="409"/>
      <c r="Z481" s="409"/>
      <c r="AA481" s="409" t="s">
        <v>487</v>
      </c>
      <c r="AB481" s="411" t="s">
        <v>10506</v>
      </c>
      <c r="AC481" s="409" t="s">
        <v>487</v>
      </c>
      <c r="AD481" s="411" t="s">
        <v>10507</v>
      </c>
    </row>
    <row r="482" spans="1:30" s="149" customFormat="1" ht="133.5" customHeight="1">
      <c r="A482" s="409" t="s">
        <v>5977</v>
      </c>
      <c r="B482" s="410" t="s">
        <v>10493</v>
      </c>
      <c r="C482" s="409" t="s">
        <v>10508</v>
      </c>
      <c r="D482" s="409" t="s">
        <v>10509</v>
      </c>
      <c r="E482" s="409" t="s">
        <v>10510</v>
      </c>
      <c r="F482" s="409" t="s">
        <v>10511</v>
      </c>
      <c r="G482" s="409" t="s">
        <v>10512</v>
      </c>
      <c r="H482" s="409" t="s">
        <v>10513</v>
      </c>
      <c r="I482" s="409" t="s">
        <v>10514</v>
      </c>
      <c r="J482" s="409" t="s">
        <v>10515</v>
      </c>
      <c r="K482" s="411" t="s">
        <v>10516</v>
      </c>
      <c r="L482" s="411" t="s">
        <v>10517</v>
      </c>
      <c r="M482" s="411" t="s">
        <v>10518</v>
      </c>
      <c r="N482" s="409" t="s">
        <v>395</v>
      </c>
      <c r="O482" s="409"/>
      <c r="P482" s="409"/>
      <c r="Q482" s="409"/>
      <c r="R482" s="409" t="s">
        <v>631</v>
      </c>
      <c r="S482" s="409" t="s">
        <v>490</v>
      </c>
      <c r="T482" s="409"/>
      <c r="U482" s="409"/>
      <c r="V482" s="409"/>
      <c r="W482" s="409"/>
      <c r="X482" s="409"/>
      <c r="Y482" s="409"/>
      <c r="Z482" s="409"/>
      <c r="AA482" s="409" t="s">
        <v>395</v>
      </c>
      <c r="AB482" s="411" t="s">
        <v>10519</v>
      </c>
      <c r="AC482" s="409"/>
      <c r="AD482" s="409"/>
    </row>
    <row r="483" spans="1:30" s="149" customFormat="1" ht="409.5">
      <c r="A483" s="409" t="s">
        <v>5977</v>
      </c>
      <c r="B483" s="410" t="s">
        <v>10493</v>
      </c>
      <c r="C483" s="409" t="s">
        <v>10520</v>
      </c>
      <c r="D483" s="409" t="s">
        <v>10521</v>
      </c>
      <c r="E483" s="409" t="s">
        <v>10522</v>
      </c>
      <c r="F483" s="409" t="s">
        <v>10523</v>
      </c>
      <c r="G483" s="409" t="s">
        <v>10524</v>
      </c>
      <c r="H483" s="409" t="s">
        <v>10525</v>
      </c>
      <c r="I483" s="409" t="s">
        <v>10526</v>
      </c>
      <c r="J483" s="409" t="s">
        <v>10527</v>
      </c>
      <c r="K483" s="411" t="s">
        <v>10528</v>
      </c>
      <c r="L483" s="411" t="s">
        <v>802</v>
      </c>
      <c r="M483" s="411" t="s">
        <v>10529</v>
      </c>
      <c r="N483" s="409" t="s">
        <v>487</v>
      </c>
      <c r="O483" s="409" t="s">
        <v>487</v>
      </c>
      <c r="P483" s="409" t="s">
        <v>487</v>
      </c>
      <c r="Q483" s="409"/>
      <c r="R483" s="409" t="s">
        <v>489</v>
      </c>
      <c r="S483" s="409" t="s">
        <v>490</v>
      </c>
      <c r="T483" s="409" t="s">
        <v>1175</v>
      </c>
      <c r="U483" s="409"/>
      <c r="V483" s="409"/>
      <c r="W483" s="409"/>
      <c r="X483" s="409"/>
      <c r="Y483" s="409"/>
      <c r="Z483" s="409"/>
      <c r="AA483" s="409" t="s">
        <v>487</v>
      </c>
      <c r="AB483" s="411" t="s">
        <v>10530</v>
      </c>
      <c r="AC483" s="409"/>
      <c r="AD483" s="409"/>
    </row>
    <row r="484" spans="1:30" s="149" customFormat="1" ht="199.5">
      <c r="A484" s="409" t="s">
        <v>5977</v>
      </c>
      <c r="B484" s="410" t="s">
        <v>10493</v>
      </c>
      <c r="C484" s="409" t="s">
        <v>10531</v>
      </c>
      <c r="D484" s="409" t="s">
        <v>10532</v>
      </c>
      <c r="E484" s="409" t="s">
        <v>10533</v>
      </c>
      <c r="F484" s="409" t="s">
        <v>10534</v>
      </c>
      <c r="G484" s="409" t="s">
        <v>10535</v>
      </c>
      <c r="H484" s="409" t="s">
        <v>10536</v>
      </c>
      <c r="I484" s="409" t="s">
        <v>10537</v>
      </c>
      <c r="J484" s="409" t="s">
        <v>10538</v>
      </c>
      <c r="K484" s="411" t="s">
        <v>10539</v>
      </c>
      <c r="L484" s="411" t="s">
        <v>6521</v>
      </c>
      <c r="M484" s="411" t="s">
        <v>10540</v>
      </c>
      <c r="N484" s="409"/>
      <c r="O484" s="409"/>
      <c r="P484" s="409"/>
      <c r="Q484" s="409"/>
      <c r="R484" s="409" t="s">
        <v>631</v>
      </c>
      <c r="S484" s="409" t="s">
        <v>2246</v>
      </c>
      <c r="T484" s="409"/>
      <c r="U484" s="409" t="s">
        <v>487</v>
      </c>
      <c r="V484" s="409" t="s">
        <v>10541</v>
      </c>
      <c r="W484" s="409"/>
      <c r="X484" s="409"/>
      <c r="Y484" s="409"/>
      <c r="Z484" s="409"/>
      <c r="AA484" s="409"/>
      <c r="AB484" s="409"/>
      <c r="AC484" s="409"/>
      <c r="AD484" s="409"/>
    </row>
    <row r="485" spans="1:30" s="149" customFormat="1" ht="58.5" customHeight="1">
      <c r="A485" s="409" t="s">
        <v>5977</v>
      </c>
      <c r="B485" s="410" t="s">
        <v>10493</v>
      </c>
      <c r="C485" s="409" t="s">
        <v>10542</v>
      </c>
      <c r="D485" s="409" t="s">
        <v>10543</v>
      </c>
      <c r="E485" s="409" t="s">
        <v>10544</v>
      </c>
      <c r="F485" s="409" t="s">
        <v>10545</v>
      </c>
      <c r="G485" s="409" t="s">
        <v>10546</v>
      </c>
      <c r="H485" s="409" t="s">
        <v>10547</v>
      </c>
      <c r="I485" s="409" t="s">
        <v>10548</v>
      </c>
      <c r="J485" s="409"/>
      <c r="K485" s="411" t="s">
        <v>10549</v>
      </c>
      <c r="L485" s="411" t="s">
        <v>10550</v>
      </c>
      <c r="M485" s="411" t="s">
        <v>10551</v>
      </c>
      <c r="N485" s="409"/>
      <c r="O485" s="409"/>
      <c r="P485" s="409"/>
      <c r="Q485" s="409"/>
      <c r="R485" s="409" t="s">
        <v>386</v>
      </c>
      <c r="S485" s="409" t="s">
        <v>387</v>
      </c>
      <c r="T485" s="409"/>
      <c r="U485" s="409"/>
      <c r="V485" s="409" t="s">
        <v>10552</v>
      </c>
      <c r="W485" s="409"/>
      <c r="X485" s="409"/>
      <c r="Y485" s="409" t="s">
        <v>487</v>
      </c>
      <c r="Z485" s="409" t="s">
        <v>10553</v>
      </c>
      <c r="AA485" s="409"/>
      <c r="AB485" s="409"/>
      <c r="AC485" s="409"/>
      <c r="AD485" s="409"/>
    </row>
    <row r="486" spans="1:30" s="149" customFormat="1" ht="17.25" customHeight="1">
      <c r="A486" s="409" t="s">
        <v>5977</v>
      </c>
      <c r="B486" s="410" t="s">
        <v>10493</v>
      </c>
      <c r="C486" s="409" t="s">
        <v>10554</v>
      </c>
      <c r="D486" s="409" t="s">
        <v>10555</v>
      </c>
      <c r="E486" s="409" t="s">
        <v>10556</v>
      </c>
      <c r="F486" s="409" t="s">
        <v>10557</v>
      </c>
      <c r="G486" s="409" t="s">
        <v>10558</v>
      </c>
      <c r="H486" s="409" t="s">
        <v>10559</v>
      </c>
      <c r="I486" s="409" t="s">
        <v>10560</v>
      </c>
      <c r="J486" s="409" t="s">
        <v>10561</v>
      </c>
      <c r="K486" s="411" t="s">
        <v>10562</v>
      </c>
      <c r="L486" s="409" t="s">
        <v>10563</v>
      </c>
      <c r="M486" s="409"/>
      <c r="N486" s="409"/>
      <c r="O486" s="409"/>
      <c r="P486" s="409"/>
      <c r="Q486" s="409"/>
      <c r="R486" s="409" t="s">
        <v>621</v>
      </c>
      <c r="S486" s="409" t="s">
        <v>8227</v>
      </c>
      <c r="T486" s="409"/>
      <c r="U486" s="409"/>
      <c r="V486" s="409"/>
      <c r="W486" s="409" t="s">
        <v>487</v>
      </c>
      <c r="X486" s="409" t="s">
        <v>1013</v>
      </c>
      <c r="Y486" s="409"/>
      <c r="Z486" s="409"/>
      <c r="AA486" s="409"/>
      <c r="AB486" s="409"/>
      <c r="AC486" s="409"/>
      <c r="AD486" s="409"/>
    </row>
    <row r="487" spans="1:30" s="149" customFormat="1" ht="16.5" customHeight="1">
      <c r="A487" s="409" t="s">
        <v>5977</v>
      </c>
      <c r="B487" s="410" t="s">
        <v>10493</v>
      </c>
      <c r="C487" s="409" t="s">
        <v>10564</v>
      </c>
      <c r="D487" s="409" t="s">
        <v>10565</v>
      </c>
      <c r="E487" s="409" t="s">
        <v>10544</v>
      </c>
      <c r="F487" s="409" t="s">
        <v>10566</v>
      </c>
      <c r="G487" s="409" t="s">
        <v>10567</v>
      </c>
      <c r="H487" s="409" t="s">
        <v>10568</v>
      </c>
      <c r="I487" s="409" t="s">
        <v>10569</v>
      </c>
      <c r="J487" s="409" t="s">
        <v>10570</v>
      </c>
      <c r="K487" s="411" t="s">
        <v>10571</v>
      </c>
      <c r="L487" s="409"/>
      <c r="M487" s="409" t="s">
        <v>10572</v>
      </c>
      <c r="N487" s="409"/>
      <c r="O487" s="409"/>
      <c r="P487" s="409"/>
      <c r="Q487" s="409"/>
      <c r="R487" s="409" t="s">
        <v>631</v>
      </c>
      <c r="S487" s="409" t="s">
        <v>1475</v>
      </c>
      <c r="T487" s="409"/>
      <c r="U487" s="409" t="s">
        <v>487</v>
      </c>
      <c r="V487" s="409" t="s">
        <v>10573</v>
      </c>
      <c r="W487" s="409"/>
      <c r="X487" s="409"/>
      <c r="Y487" s="409"/>
      <c r="Z487" s="409"/>
      <c r="AA487" s="409"/>
      <c r="AB487" s="409"/>
      <c r="AC487" s="409"/>
      <c r="AD487" s="409"/>
    </row>
    <row r="488" spans="1:30" s="149" customFormat="1" ht="17.25" customHeight="1">
      <c r="A488" s="409" t="s">
        <v>5977</v>
      </c>
      <c r="B488" s="410" t="s">
        <v>10493</v>
      </c>
      <c r="C488" s="409" t="s">
        <v>10574</v>
      </c>
      <c r="D488" s="409" t="s">
        <v>10575</v>
      </c>
      <c r="E488" s="409" t="s">
        <v>10576</v>
      </c>
      <c r="F488" s="409" t="s">
        <v>10577</v>
      </c>
      <c r="G488" s="409" t="s">
        <v>10578</v>
      </c>
      <c r="H488" s="409" t="s">
        <v>10579</v>
      </c>
      <c r="I488" s="409" t="s">
        <v>10580</v>
      </c>
      <c r="J488" s="409" t="s">
        <v>10581</v>
      </c>
      <c r="K488" s="411" t="s">
        <v>10582</v>
      </c>
      <c r="L488" s="409" t="s">
        <v>10583</v>
      </c>
      <c r="M488" s="409"/>
      <c r="N488" s="409"/>
      <c r="O488" s="409"/>
      <c r="P488" s="409"/>
      <c r="Q488" s="409"/>
      <c r="R488" s="409" t="s">
        <v>631</v>
      </c>
      <c r="S488" s="409" t="s">
        <v>490</v>
      </c>
      <c r="T488" s="409"/>
      <c r="U488" s="409"/>
      <c r="V488" s="409"/>
      <c r="W488" s="409"/>
      <c r="X488" s="409"/>
      <c r="Y488" s="409"/>
      <c r="Z488" s="409"/>
      <c r="AA488" s="409"/>
      <c r="AB488" s="409"/>
      <c r="AC488" s="409"/>
      <c r="AD488" s="409"/>
    </row>
    <row r="489" spans="1:30" s="149" customFormat="1" ht="45" customHeight="1">
      <c r="A489" s="409" t="s">
        <v>5977</v>
      </c>
      <c r="B489" s="410" t="s">
        <v>10493</v>
      </c>
      <c r="C489" s="409" t="s">
        <v>10584</v>
      </c>
      <c r="D489" s="409" t="s">
        <v>10585</v>
      </c>
      <c r="E489" s="409" t="s">
        <v>10586</v>
      </c>
      <c r="F489" s="409" t="s">
        <v>10587</v>
      </c>
      <c r="G489" s="409" t="s">
        <v>10588</v>
      </c>
      <c r="H489" s="409" t="s">
        <v>10589</v>
      </c>
      <c r="I489" s="411" t="s">
        <v>10590</v>
      </c>
      <c r="J489" s="409" t="s">
        <v>10591</v>
      </c>
      <c r="K489" s="411" t="s">
        <v>10592</v>
      </c>
      <c r="L489" s="429" t="s">
        <v>10593</v>
      </c>
      <c r="M489" s="534" t="s">
        <v>10594</v>
      </c>
      <c r="N489" s="535"/>
      <c r="O489" s="409"/>
      <c r="P489" s="409"/>
      <c r="Q489" s="409"/>
      <c r="R489" s="409" t="s">
        <v>631</v>
      </c>
      <c r="S489" s="409" t="s">
        <v>2605</v>
      </c>
      <c r="T489" s="409"/>
      <c r="U489" s="409" t="s">
        <v>487</v>
      </c>
      <c r="V489" s="534" t="s">
        <v>10595</v>
      </c>
      <c r="W489" s="536"/>
      <c r="X489" s="537"/>
      <c r="Y489" s="409" t="s">
        <v>487</v>
      </c>
      <c r="Z489" s="411" t="s">
        <v>10596</v>
      </c>
      <c r="AA489" s="409"/>
      <c r="AB489" s="409"/>
      <c r="AC489" s="409"/>
      <c r="AD489" s="430" t="s">
        <v>9809</v>
      </c>
    </row>
    <row r="490" spans="1:30" s="149" customFormat="1" ht="17.25" customHeight="1">
      <c r="A490" s="409" t="s">
        <v>5977</v>
      </c>
      <c r="B490" s="410" t="s">
        <v>10493</v>
      </c>
      <c r="C490" s="409" t="s">
        <v>10597</v>
      </c>
      <c r="D490" s="409" t="s">
        <v>10598</v>
      </c>
      <c r="E490" s="409" t="s">
        <v>10599</v>
      </c>
      <c r="F490" s="409" t="s">
        <v>10600</v>
      </c>
      <c r="G490" s="409" t="s">
        <v>10601</v>
      </c>
      <c r="H490" s="409" t="s">
        <v>10602</v>
      </c>
      <c r="I490" s="409" t="s">
        <v>10603</v>
      </c>
      <c r="J490" s="409" t="s">
        <v>10604</v>
      </c>
      <c r="K490" s="411" t="s">
        <v>10605</v>
      </c>
      <c r="L490" s="411" t="s">
        <v>10606</v>
      </c>
      <c r="M490" s="411" t="s">
        <v>1040</v>
      </c>
      <c r="N490" s="409"/>
      <c r="O490" s="409"/>
      <c r="P490" s="409"/>
      <c r="Q490" s="409"/>
      <c r="R490" s="409" t="s">
        <v>631</v>
      </c>
      <c r="S490" s="409" t="s">
        <v>2605</v>
      </c>
      <c r="T490" s="409"/>
      <c r="U490" s="409"/>
      <c r="V490" s="409"/>
      <c r="W490" s="409"/>
      <c r="X490" s="409"/>
      <c r="Y490" s="409" t="s">
        <v>487</v>
      </c>
      <c r="Z490" s="409" t="s">
        <v>10607</v>
      </c>
      <c r="AA490" s="409"/>
      <c r="AB490" s="409"/>
      <c r="AC490" s="409"/>
      <c r="AD490" s="409"/>
    </row>
    <row r="491" spans="1:30" s="149" customFormat="1" ht="42.75">
      <c r="A491" s="409" t="s">
        <v>5977</v>
      </c>
      <c r="B491" s="410" t="s">
        <v>10493</v>
      </c>
      <c r="C491" s="409" t="s">
        <v>10608</v>
      </c>
      <c r="D491" s="409" t="s">
        <v>10609</v>
      </c>
      <c r="E491" s="409" t="s">
        <v>10610</v>
      </c>
      <c r="F491" s="409" t="s">
        <v>10611</v>
      </c>
      <c r="G491" s="409" t="s">
        <v>10612</v>
      </c>
      <c r="H491" s="409" t="s">
        <v>10613</v>
      </c>
      <c r="I491" s="409" t="s">
        <v>10614</v>
      </c>
      <c r="J491" s="409" t="s">
        <v>10615</v>
      </c>
      <c r="K491" s="411" t="s">
        <v>10616</v>
      </c>
      <c r="L491" s="411" t="s">
        <v>10617</v>
      </c>
      <c r="M491" s="411" t="s">
        <v>10618</v>
      </c>
      <c r="N491" s="409"/>
      <c r="O491" s="409"/>
      <c r="P491" s="409"/>
      <c r="Q491" s="409"/>
      <c r="R491" s="409" t="s">
        <v>631</v>
      </c>
      <c r="S491" s="409" t="s">
        <v>2605</v>
      </c>
      <c r="T491" s="409"/>
      <c r="U491" s="409"/>
      <c r="V491" s="409"/>
      <c r="W491" s="409"/>
      <c r="X491" s="409"/>
      <c r="Y491" s="409"/>
      <c r="Z491" s="409"/>
      <c r="AA491" s="409"/>
      <c r="AB491" s="409"/>
      <c r="AC491" s="409"/>
      <c r="AD491" s="409"/>
    </row>
    <row r="492" spans="1:30" s="149" customFormat="1" ht="36.950000000000003" customHeight="1">
      <c r="A492" s="409" t="s">
        <v>5977</v>
      </c>
      <c r="B492" s="410" t="s">
        <v>10493</v>
      </c>
      <c r="C492" s="230" t="s">
        <v>10619</v>
      </c>
      <c r="D492" s="409" t="s">
        <v>10620</v>
      </c>
      <c r="E492" s="409" t="s">
        <v>10621</v>
      </c>
      <c r="F492" s="12" t="s">
        <v>10622</v>
      </c>
      <c r="G492" s="409" t="s">
        <v>10623</v>
      </c>
      <c r="H492" s="409" t="s">
        <v>10624</v>
      </c>
      <c r="I492" s="409" t="s">
        <v>10625</v>
      </c>
      <c r="J492" s="409" t="s">
        <v>10626</v>
      </c>
      <c r="K492" s="411" t="s">
        <v>10627</v>
      </c>
      <c r="L492" s="411" t="s">
        <v>802</v>
      </c>
      <c r="M492" s="411"/>
      <c r="N492" s="409"/>
      <c r="O492" s="409"/>
      <c r="P492" s="409"/>
      <c r="Q492" s="409"/>
      <c r="R492" s="409" t="s">
        <v>631</v>
      </c>
      <c r="S492" s="409" t="s">
        <v>3149</v>
      </c>
      <c r="T492" s="409"/>
      <c r="U492" s="409"/>
      <c r="V492" s="409"/>
      <c r="W492" s="409"/>
      <c r="X492" s="409"/>
      <c r="Y492" s="409"/>
      <c r="Z492" s="409"/>
      <c r="AA492" s="409"/>
      <c r="AB492" s="409"/>
      <c r="AC492" s="409" t="s">
        <v>487</v>
      </c>
      <c r="AD492" s="409" t="s">
        <v>10628</v>
      </c>
    </row>
    <row r="493" spans="1:30" s="149" customFormat="1" ht="17.25" customHeight="1">
      <c r="A493" s="409" t="s">
        <v>5977</v>
      </c>
      <c r="B493" s="410" t="s">
        <v>370</v>
      </c>
      <c r="C493" s="409" t="s">
        <v>10629</v>
      </c>
      <c r="D493" s="409" t="s">
        <v>10630</v>
      </c>
      <c r="E493" s="409" t="s">
        <v>10631</v>
      </c>
      <c r="F493" s="409" t="s">
        <v>10632</v>
      </c>
      <c r="G493" s="409" t="s">
        <v>10633</v>
      </c>
      <c r="H493" s="409" t="s">
        <v>10634</v>
      </c>
      <c r="I493" s="409" t="s">
        <v>10635</v>
      </c>
      <c r="J493" s="409" t="s">
        <v>10636</v>
      </c>
      <c r="K493" s="411" t="s">
        <v>6266</v>
      </c>
      <c r="L493" s="409"/>
      <c r="M493" s="409"/>
      <c r="N493" s="409"/>
      <c r="O493" s="409"/>
      <c r="P493" s="409"/>
      <c r="Q493" s="409"/>
      <c r="R493" s="409" t="s">
        <v>631</v>
      </c>
      <c r="S493" s="409" t="s">
        <v>1475</v>
      </c>
      <c r="T493" s="409"/>
      <c r="U493" s="409"/>
      <c r="V493" s="409"/>
      <c r="W493" s="409"/>
      <c r="X493" s="409"/>
      <c r="Y493" s="409"/>
      <c r="Z493" s="409"/>
      <c r="AA493" s="409"/>
      <c r="AB493" s="409"/>
      <c r="AC493" s="409"/>
      <c r="AD493" s="409"/>
    </row>
    <row r="494" spans="1:30" s="149" customFormat="1" ht="71.25">
      <c r="A494" s="409" t="s">
        <v>5977</v>
      </c>
      <c r="B494" s="410" t="s">
        <v>10637</v>
      </c>
      <c r="C494" s="409" t="s">
        <v>10638</v>
      </c>
      <c r="D494" s="409" t="s">
        <v>10639</v>
      </c>
      <c r="E494" s="409" t="s">
        <v>10640</v>
      </c>
      <c r="F494" s="409" t="s">
        <v>10641</v>
      </c>
      <c r="G494" s="409" t="s">
        <v>10642</v>
      </c>
      <c r="H494" s="409" t="s">
        <v>10643</v>
      </c>
      <c r="I494" s="409" t="s">
        <v>10644</v>
      </c>
      <c r="J494" s="409" t="s">
        <v>10645</v>
      </c>
      <c r="K494" s="411" t="s">
        <v>10646</v>
      </c>
      <c r="L494" s="409" t="s">
        <v>10647</v>
      </c>
      <c r="M494" s="409"/>
      <c r="N494" s="409"/>
      <c r="O494" s="409"/>
      <c r="P494" s="409" t="s">
        <v>487</v>
      </c>
      <c r="Q494" s="409"/>
      <c r="R494" s="409" t="s">
        <v>386</v>
      </c>
      <c r="S494" s="409" t="s">
        <v>384</v>
      </c>
      <c r="T494" s="409"/>
      <c r="U494" s="409" t="s">
        <v>487</v>
      </c>
      <c r="V494" s="409" t="s">
        <v>10648</v>
      </c>
      <c r="W494" s="409"/>
      <c r="X494" s="409"/>
      <c r="Y494" s="409"/>
      <c r="Z494" s="409"/>
      <c r="AA494" s="409" t="s">
        <v>487</v>
      </c>
      <c r="AB494" s="411" t="s">
        <v>10649</v>
      </c>
      <c r="AC494" s="409"/>
      <c r="AD494" s="409"/>
    </row>
    <row r="495" spans="1:30" s="149" customFormat="1" ht="85.5">
      <c r="A495" s="409" t="s">
        <v>5977</v>
      </c>
      <c r="B495" s="410" t="s">
        <v>10637</v>
      </c>
      <c r="C495" s="409" t="s">
        <v>10650</v>
      </c>
      <c r="D495" s="409" t="s">
        <v>10651</v>
      </c>
      <c r="E495" s="409" t="s">
        <v>10652</v>
      </c>
      <c r="F495" s="409" t="s">
        <v>10653</v>
      </c>
      <c r="G495" s="409" t="s">
        <v>10654</v>
      </c>
      <c r="H495" s="409" t="s">
        <v>10655</v>
      </c>
      <c r="I495" s="409" t="s">
        <v>10656</v>
      </c>
      <c r="J495" s="409" t="s">
        <v>10657</v>
      </c>
      <c r="K495" s="411" t="s">
        <v>10658</v>
      </c>
      <c r="L495" s="411" t="s">
        <v>10659</v>
      </c>
      <c r="M495" s="409"/>
      <c r="N495" s="409" t="s">
        <v>487</v>
      </c>
      <c r="O495" s="409"/>
      <c r="P495" s="409"/>
      <c r="Q495" s="409"/>
      <c r="R495" s="409" t="s">
        <v>1089</v>
      </c>
      <c r="S495" s="409" t="s">
        <v>2438</v>
      </c>
      <c r="T495" s="409" t="s">
        <v>2364</v>
      </c>
      <c r="U495" s="409" t="s">
        <v>487</v>
      </c>
      <c r="V495" s="409" t="s">
        <v>10660</v>
      </c>
      <c r="W495" s="409"/>
      <c r="X495" s="409"/>
      <c r="Y495" s="409" t="s">
        <v>487</v>
      </c>
      <c r="Z495" s="409" t="s">
        <v>10661</v>
      </c>
      <c r="AA495" s="409" t="s">
        <v>487</v>
      </c>
      <c r="AB495" s="411" t="s">
        <v>10662</v>
      </c>
      <c r="AC495" s="409"/>
      <c r="AD495" s="409"/>
    </row>
    <row r="496" spans="1:30" s="149" customFormat="1" ht="70.5" customHeight="1">
      <c r="A496" s="409" t="s">
        <v>5977</v>
      </c>
      <c r="B496" s="410" t="s">
        <v>10637</v>
      </c>
      <c r="C496" s="409" t="s">
        <v>10663</v>
      </c>
      <c r="D496" s="409" t="s">
        <v>10664</v>
      </c>
      <c r="E496" s="409" t="s">
        <v>10665</v>
      </c>
      <c r="F496" s="409" t="s">
        <v>10666</v>
      </c>
      <c r="G496" s="409" t="s">
        <v>10667</v>
      </c>
      <c r="H496" s="409" t="s">
        <v>10668</v>
      </c>
      <c r="I496" s="409" t="s">
        <v>10669</v>
      </c>
      <c r="J496" s="409" t="s">
        <v>10670</v>
      </c>
      <c r="K496" s="411" t="s">
        <v>10671</v>
      </c>
      <c r="L496" s="411" t="s">
        <v>802</v>
      </c>
      <c r="M496" s="409"/>
      <c r="N496" s="409" t="s">
        <v>487</v>
      </c>
      <c r="O496" s="409"/>
      <c r="P496" s="409"/>
      <c r="Q496" s="409"/>
      <c r="R496" s="409"/>
      <c r="S496" s="409" t="s">
        <v>490</v>
      </c>
      <c r="T496" s="409" t="s">
        <v>491</v>
      </c>
      <c r="U496" s="409"/>
      <c r="V496" s="409"/>
      <c r="W496" s="409"/>
      <c r="X496" s="409"/>
      <c r="Y496" s="409"/>
      <c r="Z496" s="409"/>
      <c r="AA496" s="409"/>
      <c r="AB496" s="409"/>
      <c r="AC496" s="409"/>
      <c r="AD496" s="409"/>
    </row>
    <row r="497" spans="1:49" s="154" customFormat="1" ht="17.25" customHeight="1">
      <c r="A497" s="409" t="s">
        <v>5977</v>
      </c>
      <c r="B497" s="410" t="s">
        <v>10637</v>
      </c>
      <c r="C497" s="409" t="s">
        <v>10672</v>
      </c>
      <c r="D497" s="409" t="s">
        <v>10673</v>
      </c>
      <c r="E497" s="409" t="s">
        <v>10674</v>
      </c>
      <c r="F497" s="409" t="s">
        <v>10675</v>
      </c>
      <c r="G497" s="409" t="s">
        <v>10676</v>
      </c>
      <c r="H497" s="409" t="s">
        <v>10677</v>
      </c>
      <c r="I497" s="409" t="s">
        <v>10678</v>
      </c>
      <c r="J497" s="409" t="s">
        <v>10679</v>
      </c>
      <c r="K497" s="411" t="s">
        <v>10680</v>
      </c>
      <c r="L497" s="409"/>
      <c r="M497" s="409"/>
      <c r="N497" s="409"/>
      <c r="O497" s="409"/>
      <c r="P497" s="409"/>
      <c r="Q497" s="409"/>
      <c r="R497" s="409"/>
      <c r="S497" s="409" t="s">
        <v>6045</v>
      </c>
      <c r="T497" s="409"/>
      <c r="U497" s="409"/>
      <c r="V497" s="409"/>
      <c r="W497" s="409"/>
      <c r="X497" s="409"/>
      <c r="Y497" s="409"/>
      <c r="Z497" s="409"/>
      <c r="AA497" s="409"/>
      <c r="AB497" s="409"/>
      <c r="AC497" s="409"/>
      <c r="AD497" s="409"/>
      <c r="AE497" s="149"/>
      <c r="AF497" s="149"/>
      <c r="AG497" s="149"/>
      <c r="AH497" s="149"/>
      <c r="AI497" s="149"/>
      <c r="AJ497" s="149"/>
      <c r="AK497" s="149"/>
      <c r="AL497" s="149"/>
      <c r="AM497" s="149"/>
      <c r="AN497" s="149"/>
      <c r="AO497" s="149"/>
      <c r="AP497" s="149"/>
      <c r="AQ497" s="149"/>
      <c r="AR497" s="149"/>
      <c r="AS497" s="149"/>
      <c r="AT497" s="149"/>
      <c r="AU497" s="149"/>
      <c r="AV497" s="149"/>
      <c r="AW497" s="149"/>
    </row>
    <row r="498" spans="1:49" s="149" customFormat="1" ht="285">
      <c r="A498" s="409" t="s">
        <v>5977</v>
      </c>
      <c r="B498" s="410" t="s">
        <v>10637</v>
      </c>
      <c r="C498" s="411" t="s">
        <v>10681</v>
      </c>
      <c r="D498" s="409" t="s">
        <v>10682</v>
      </c>
      <c r="E498" s="409" t="s">
        <v>10683</v>
      </c>
      <c r="F498" s="409" t="s">
        <v>10684</v>
      </c>
      <c r="G498" s="409" t="s">
        <v>10685</v>
      </c>
      <c r="H498" s="409" t="s">
        <v>10686</v>
      </c>
      <c r="I498" s="409" t="s">
        <v>10687</v>
      </c>
      <c r="J498" s="409" t="s">
        <v>10688</v>
      </c>
      <c r="K498" s="411" t="s">
        <v>10689</v>
      </c>
      <c r="L498" s="411" t="s">
        <v>10690</v>
      </c>
      <c r="M498" s="411" t="s">
        <v>10691</v>
      </c>
      <c r="N498" s="409"/>
      <c r="O498" s="409" t="s">
        <v>487</v>
      </c>
      <c r="P498" s="409"/>
      <c r="Q498" s="409"/>
      <c r="R498" s="409" t="s">
        <v>489</v>
      </c>
      <c r="S498" s="409" t="s">
        <v>490</v>
      </c>
      <c r="T498" s="409" t="s">
        <v>491</v>
      </c>
      <c r="U498" s="409" t="s">
        <v>487</v>
      </c>
      <c r="V498" s="411" t="s">
        <v>10692</v>
      </c>
      <c r="W498" s="409"/>
      <c r="X498" s="409"/>
      <c r="Y498" s="409"/>
      <c r="Z498" s="409"/>
      <c r="AA498" s="409" t="s">
        <v>487</v>
      </c>
      <c r="AB498" s="411" t="s">
        <v>10693</v>
      </c>
      <c r="AC498" s="409"/>
      <c r="AD498" s="409"/>
    </row>
    <row r="499" spans="1:49" s="149" customFormat="1" ht="160.5" customHeight="1">
      <c r="A499" s="409" t="s">
        <v>5977</v>
      </c>
      <c r="B499" s="410" t="s">
        <v>10637</v>
      </c>
      <c r="C499" s="411" t="s">
        <v>10694</v>
      </c>
      <c r="D499" s="409" t="s">
        <v>10695</v>
      </c>
      <c r="E499" s="409" t="s">
        <v>10674</v>
      </c>
      <c r="F499" s="409" t="s">
        <v>10696</v>
      </c>
      <c r="G499" s="409" t="s">
        <v>10697</v>
      </c>
      <c r="H499" s="409" t="s">
        <v>10698</v>
      </c>
      <c r="I499" s="409" t="s">
        <v>10699</v>
      </c>
      <c r="J499" s="409" t="s">
        <v>10700</v>
      </c>
      <c r="K499" s="411" t="s">
        <v>10701</v>
      </c>
      <c r="L499" s="411" t="s">
        <v>10702</v>
      </c>
      <c r="M499" s="411" t="s">
        <v>10703</v>
      </c>
      <c r="N499" s="409"/>
      <c r="O499" s="409"/>
      <c r="P499" s="409"/>
      <c r="Q499" s="409"/>
      <c r="R499" s="409" t="s">
        <v>631</v>
      </c>
      <c r="S499" s="409" t="s">
        <v>2605</v>
      </c>
      <c r="T499" s="409"/>
      <c r="U499" s="409"/>
      <c r="V499" s="409"/>
      <c r="W499" s="409"/>
      <c r="X499" s="409"/>
      <c r="Y499" s="409"/>
      <c r="Z499" s="409"/>
      <c r="AA499" s="409"/>
      <c r="AB499" s="409"/>
      <c r="AC499" s="409" t="s">
        <v>487</v>
      </c>
      <c r="AD499" s="411" t="s">
        <v>10704</v>
      </c>
    </row>
    <row r="500" spans="1:49" s="123" customFormat="1" ht="13.5">
      <c r="K500" s="172"/>
    </row>
    <row r="501" spans="1:49" s="123" customFormat="1" ht="13.5">
      <c r="K501" s="172"/>
    </row>
    <row r="502" spans="1:49" s="123" customFormat="1" ht="13.5">
      <c r="K502" s="172"/>
    </row>
    <row r="503" spans="1:49" s="111" customFormat="1">
      <c r="K503" s="173"/>
    </row>
    <row r="504" spans="1:49" s="111" customFormat="1">
      <c r="K504" s="173"/>
    </row>
    <row r="505" spans="1:49" s="111" customFormat="1">
      <c r="K505" s="173"/>
    </row>
    <row r="506" spans="1:49" s="111" customFormat="1">
      <c r="K506" s="173"/>
    </row>
    <row r="507" spans="1:49" s="111" customFormat="1">
      <c r="K507" s="173"/>
    </row>
    <row r="508" spans="1:49" s="111" customFormat="1">
      <c r="K508" s="173"/>
    </row>
    <row r="509" spans="1:49" s="111" customFormat="1">
      <c r="K509" s="173"/>
    </row>
    <row r="510" spans="1:49" s="111" customFormat="1">
      <c r="K510" s="173"/>
    </row>
    <row r="511" spans="1:49" s="111" customFormat="1">
      <c r="K511" s="173"/>
    </row>
    <row r="512" spans="1:49" s="111" customFormat="1">
      <c r="K512" s="173"/>
    </row>
    <row r="513" spans="11:11" s="111" customFormat="1">
      <c r="K513" s="173"/>
    </row>
    <row r="514" spans="11:11" s="111" customFormat="1">
      <c r="K514" s="173"/>
    </row>
    <row r="515" spans="11:11" s="111" customFormat="1">
      <c r="K515" s="173"/>
    </row>
    <row r="516" spans="11:11" s="111" customFormat="1">
      <c r="K516" s="173"/>
    </row>
    <row r="517" spans="11:11" s="111" customFormat="1">
      <c r="K517" s="173"/>
    </row>
    <row r="518" spans="11:11" s="111" customFormat="1">
      <c r="K518" s="173"/>
    </row>
    <row r="519" spans="11:11" s="111" customFormat="1">
      <c r="K519" s="173"/>
    </row>
    <row r="520" spans="11:11" s="111" customFormat="1">
      <c r="K520" s="173"/>
    </row>
    <row r="521" spans="11:11" s="111" customFormat="1">
      <c r="K521" s="173"/>
    </row>
    <row r="522" spans="11:11" s="111" customFormat="1">
      <c r="K522" s="173"/>
    </row>
    <row r="523" spans="11:11" s="111" customFormat="1">
      <c r="K523" s="173"/>
    </row>
    <row r="524" spans="11:11" s="111" customFormat="1">
      <c r="K524" s="173"/>
    </row>
    <row r="525" spans="11:11" s="111" customFormat="1">
      <c r="K525" s="173"/>
    </row>
    <row r="526" spans="11:11" s="111" customFormat="1">
      <c r="K526" s="173"/>
    </row>
    <row r="527" spans="11:11" s="111" customFormat="1">
      <c r="K527" s="173"/>
    </row>
    <row r="528" spans="11:11" s="111" customFormat="1">
      <c r="K528" s="173"/>
    </row>
    <row r="529" spans="11:11" s="111" customFormat="1">
      <c r="K529" s="173"/>
    </row>
    <row r="530" spans="11:11" s="111" customFormat="1">
      <c r="K530" s="173"/>
    </row>
    <row r="531" spans="11:11" s="111" customFormat="1">
      <c r="K531" s="173"/>
    </row>
    <row r="532" spans="11:11" s="111" customFormat="1">
      <c r="K532" s="173"/>
    </row>
    <row r="533" spans="11:11" s="111" customFormat="1">
      <c r="K533" s="173"/>
    </row>
    <row r="534" spans="11:11" s="111" customFormat="1">
      <c r="K534" s="173"/>
    </row>
    <row r="535" spans="11:11" s="111" customFormat="1">
      <c r="K535" s="173"/>
    </row>
    <row r="536" spans="11:11" s="111" customFormat="1">
      <c r="K536" s="173"/>
    </row>
    <row r="537" spans="11:11" s="111" customFormat="1">
      <c r="K537" s="173"/>
    </row>
    <row r="538" spans="11:11" s="111" customFormat="1">
      <c r="K538" s="173"/>
    </row>
    <row r="539" spans="11:11" s="111" customFormat="1">
      <c r="K539" s="173"/>
    </row>
    <row r="540" spans="11:11" s="111" customFormat="1">
      <c r="K540" s="173"/>
    </row>
    <row r="541" spans="11:11" s="111" customFormat="1">
      <c r="K541" s="173"/>
    </row>
    <row r="542" spans="11:11" s="111" customFormat="1">
      <c r="K542" s="173"/>
    </row>
    <row r="543" spans="11:11" s="111" customFormat="1">
      <c r="K543" s="173"/>
    </row>
    <row r="544" spans="11:11" s="111" customFormat="1">
      <c r="K544" s="173"/>
    </row>
    <row r="545" spans="11:11" s="111" customFormat="1">
      <c r="K545" s="173"/>
    </row>
    <row r="546" spans="11:11" s="111" customFormat="1">
      <c r="K546" s="173"/>
    </row>
    <row r="547" spans="11:11" s="111" customFormat="1">
      <c r="K547" s="173"/>
    </row>
    <row r="548" spans="11:11" s="111" customFormat="1">
      <c r="K548" s="173"/>
    </row>
    <row r="549" spans="11:11" s="111" customFormat="1">
      <c r="K549" s="173"/>
    </row>
    <row r="550" spans="11:11" s="111" customFormat="1">
      <c r="K550" s="173"/>
    </row>
    <row r="551" spans="11:11" s="111" customFormat="1">
      <c r="K551" s="173"/>
    </row>
    <row r="552" spans="11:11" s="111" customFormat="1">
      <c r="K552" s="173"/>
    </row>
    <row r="553" spans="11:11" s="111" customFormat="1">
      <c r="K553" s="173"/>
    </row>
    <row r="554" spans="11:11" s="111" customFormat="1">
      <c r="K554" s="173"/>
    </row>
    <row r="555" spans="11:11" s="111" customFormat="1">
      <c r="K555" s="173"/>
    </row>
    <row r="556" spans="11:11" s="111" customFormat="1">
      <c r="K556" s="173"/>
    </row>
    <row r="557" spans="11:11" s="111" customFormat="1">
      <c r="K557" s="173"/>
    </row>
    <row r="558" spans="11:11" s="111" customFormat="1">
      <c r="K558" s="173"/>
    </row>
    <row r="559" spans="11:11" s="111" customFormat="1">
      <c r="K559" s="173"/>
    </row>
    <row r="560" spans="11:11" s="111" customFormat="1">
      <c r="K560" s="173"/>
    </row>
    <row r="561" spans="11:11" s="111" customFormat="1">
      <c r="K561" s="173"/>
    </row>
    <row r="562" spans="11:11" s="111" customFormat="1">
      <c r="K562" s="173"/>
    </row>
    <row r="563" spans="11:11" s="111" customFormat="1">
      <c r="K563" s="173"/>
    </row>
    <row r="564" spans="11:11" s="111" customFormat="1">
      <c r="K564" s="173"/>
    </row>
    <row r="565" spans="11:11" s="111" customFormat="1">
      <c r="K565" s="173"/>
    </row>
    <row r="566" spans="11:11" s="111" customFormat="1">
      <c r="K566" s="173"/>
    </row>
    <row r="567" spans="11:11" s="111" customFormat="1">
      <c r="K567" s="173"/>
    </row>
    <row r="568" spans="11:11" s="111" customFormat="1">
      <c r="K568" s="173"/>
    </row>
    <row r="569" spans="11:11" s="111" customFormat="1">
      <c r="K569" s="173"/>
    </row>
    <row r="570" spans="11:11" s="111" customFormat="1">
      <c r="K570" s="173"/>
    </row>
    <row r="571" spans="11:11" s="111" customFormat="1">
      <c r="K571" s="173"/>
    </row>
    <row r="572" spans="11:11" s="111" customFormat="1">
      <c r="K572" s="173"/>
    </row>
    <row r="573" spans="11:11" s="111" customFormat="1">
      <c r="K573" s="173"/>
    </row>
    <row r="574" spans="11:11" s="111" customFormat="1">
      <c r="K574" s="173"/>
    </row>
    <row r="575" spans="11:11" s="111" customFormat="1">
      <c r="K575" s="173"/>
    </row>
    <row r="576" spans="11:11" s="111" customFormat="1">
      <c r="K576" s="173"/>
    </row>
    <row r="577" spans="11:11" s="111" customFormat="1">
      <c r="K577" s="173"/>
    </row>
    <row r="578" spans="11:11" s="111" customFormat="1">
      <c r="K578" s="173"/>
    </row>
    <row r="579" spans="11:11" s="111" customFormat="1">
      <c r="K579" s="173"/>
    </row>
    <row r="580" spans="11:11" s="111" customFormat="1">
      <c r="K580" s="173"/>
    </row>
    <row r="581" spans="11:11" s="111" customFormat="1">
      <c r="K581" s="173"/>
    </row>
    <row r="582" spans="11:11" s="111" customFormat="1">
      <c r="K582" s="173"/>
    </row>
    <row r="583" spans="11:11" s="111" customFormat="1">
      <c r="K583" s="173"/>
    </row>
    <row r="584" spans="11:11" s="111" customFormat="1">
      <c r="K584" s="173"/>
    </row>
    <row r="585" spans="11:11" s="111" customFormat="1">
      <c r="K585" s="173"/>
    </row>
    <row r="586" spans="11:11" s="111" customFormat="1">
      <c r="K586" s="173"/>
    </row>
    <row r="587" spans="11:11" s="111" customFormat="1">
      <c r="K587" s="173"/>
    </row>
    <row r="588" spans="11:11" s="111" customFormat="1">
      <c r="K588" s="173"/>
    </row>
    <row r="589" spans="11:11" s="111" customFormat="1">
      <c r="K589" s="173"/>
    </row>
    <row r="590" spans="11:11" s="111" customFormat="1">
      <c r="K590" s="173"/>
    </row>
    <row r="591" spans="11:11" s="111" customFormat="1">
      <c r="K591" s="173"/>
    </row>
    <row r="592" spans="11:11" s="111" customFormat="1">
      <c r="K592" s="173"/>
    </row>
    <row r="593" spans="11:11" s="111" customFormat="1">
      <c r="K593" s="173"/>
    </row>
    <row r="594" spans="11:11" s="111" customFormat="1">
      <c r="K594" s="173"/>
    </row>
    <row r="595" spans="11:11" s="111" customFormat="1">
      <c r="K595" s="173"/>
    </row>
    <row r="596" spans="11:11" s="111" customFormat="1">
      <c r="K596" s="173"/>
    </row>
    <row r="597" spans="11:11" s="111" customFormat="1">
      <c r="K597" s="173"/>
    </row>
    <row r="598" spans="11:11" s="111" customFormat="1">
      <c r="K598" s="173"/>
    </row>
    <row r="599" spans="11:11" s="111" customFormat="1">
      <c r="K599" s="173"/>
    </row>
    <row r="600" spans="11:11" s="111" customFormat="1">
      <c r="K600" s="173"/>
    </row>
    <row r="601" spans="11:11" s="111" customFormat="1">
      <c r="K601" s="173"/>
    </row>
    <row r="602" spans="11:11" s="111" customFormat="1">
      <c r="K602" s="173"/>
    </row>
    <row r="603" spans="11:11" s="111" customFormat="1">
      <c r="K603" s="173"/>
    </row>
    <row r="604" spans="11:11" s="111" customFormat="1">
      <c r="K604" s="173"/>
    </row>
    <row r="605" spans="11:11" s="111" customFormat="1">
      <c r="K605" s="173"/>
    </row>
    <row r="606" spans="11:11" s="111" customFormat="1">
      <c r="K606" s="173"/>
    </row>
    <row r="607" spans="11:11" s="111" customFormat="1">
      <c r="K607" s="173"/>
    </row>
    <row r="608" spans="11:11" s="111" customFormat="1">
      <c r="K608" s="173"/>
    </row>
    <row r="609" spans="11:11" s="111" customFormat="1">
      <c r="K609" s="173"/>
    </row>
    <row r="610" spans="11:11" s="111" customFormat="1">
      <c r="K610" s="173"/>
    </row>
    <row r="611" spans="11:11" s="111" customFormat="1">
      <c r="K611" s="173"/>
    </row>
    <row r="612" spans="11:11" s="111" customFormat="1">
      <c r="K612" s="173"/>
    </row>
    <row r="613" spans="11:11" s="111" customFormat="1">
      <c r="K613" s="173"/>
    </row>
    <row r="614" spans="11:11" s="111" customFormat="1">
      <c r="K614" s="173"/>
    </row>
    <row r="615" spans="11:11" s="111" customFormat="1">
      <c r="K615" s="173"/>
    </row>
    <row r="616" spans="11:11" s="111" customFormat="1">
      <c r="K616" s="173"/>
    </row>
    <row r="617" spans="11:11" s="111" customFormat="1">
      <c r="K617" s="173"/>
    </row>
    <row r="618" spans="11:11" s="111" customFormat="1">
      <c r="K618" s="173"/>
    </row>
    <row r="619" spans="11:11" s="111" customFormat="1">
      <c r="K619" s="173"/>
    </row>
    <row r="620" spans="11:11" s="111" customFormat="1">
      <c r="K620" s="173"/>
    </row>
    <row r="621" spans="11:11" s="111" customFormat="1">
      <c r="K621" s="173"/>
    </row>
    <row r="622" spans="11:11" s="111" customFormat="1">
      <c r="K622" s="173"/>
    </row>
    <row r="623" spans="11:11" s="111" customFormat="1">
      <c r="K623" s="173"/>
    </row>
    <row r="624" spans="11:11" s="111" customFormat="1">
      <c r="K624" s="173"/>
    </row>
    <row r="625" spans="11:11" s="111" customFormat="1">
      <c r="K625" s="173"/>
    </row>
  </sheetData>
  <autoFilter ref="A2:AE499" xr:uid="{00000000-0009-0000-0000-00000E000000}"/>
  <mergeCells count="3">
    <mergeCell ref="L116:Q116"/>
    <mergeCell ref="M489:N489"/>
    <mergeCell ref="V489:X489"/>
  </mergeCells>
  <phoneticPr fontId="1"/>
  <dataValidations count="1">
    <dataValidation type="list" allowBlank="1" showInputMessage="1" showErrorMessage="1" sqref="W3:W413 W415:W499 U3:U499 Y3:Y499 AA3:AA499 N3:Q499 AC3:AC499" xr:uid="{81DC06E9-523C-424E-AF46-3C3EA1BEDFB6}">
      <formula1>"○"</formula1>
    </dataValidation>
  </dataValidations>
  <hyperlinks>
    <hyperlink ref="J144" display="https://doctorsfile.jp/h/29698/" xr:uid="{0D250E98-790E-49DD-864E-F870497F4A84}"/>
    <hyperlink ref="J172" display="https://clinics-app.com/clinic/6268d7bc950c9f6e8e8d0107" xr:uid="{98589840-CEFF-471A-B48A-6627AF6CF4DA}"/>
    <hyperlink ref="J449" display="https://www.ononaika-cardiogp.com/" xr:uid="{1A500018-76EF-4E56-B12F-AB1C70EC77BD}"/>
    <hyperlink ref="J414" display="www.takahashi-clinic-adachi.com" xr:uid="{EB6E92AC-8F41-4FDB-B040-C16574C07CCF}"/>
    <hyperlink ref="J201" display="https://mochizuki-medical.jp/_x000a_" xr:uid="{6EF94193-D5BD-4D3C-AAA1-E94B5C349389}"/>
    <hyperlink ref="J291" display="https://sanchaiinn37959005.jimdofree.com/" xr:uid="{F9A2634E-9100-4009-BC37-6F0B585AA862}"/>
    <hyperlink ref="J450" display="https://kameidochuodoriclinic.localinfo.jp/_x000a_（トップページから日中言語選択）" xr:uid="{545E2E5F-AC60-4673-93DB-2CD4089DEF22}"/>
    <hyperlink ref="J175" display="https://www.musubi-hifuka.com/" xr:uid="{D1CCD755-A082-4E83-944F-8AC00A08A523}"/>
    <hyperlink ref="J292" display="https://nishikawadc.com/" xr:uid="{2C25894F-1303-4226-B1E5-CB0307901FDF}"/>
    <hyperlink ref="J215" display="http://minamiota.com/" xr:uid="{6A33DE40-FF26-4BD9-9E03-DFE96533F8D4}"/>
    <hyperlink ref="J182" display="https://www.minghsiu-derma.com" xr:uid="{569958F2-15A1-44A7-B8EA-C173B82061E1}"/>
    <hyperlink ref="J24" r:id="rId1" xr:uid="{CA25F14F-8CD6-401F-9F95-33792A25A18A}"/>
  </hyperlinks>
  <pageMargins left="0.23622047244094491" right="0.23622047244094491" top="0.74803149606299213" bottom="0.74803149606299213" header="0.31496062992125984" footer="0.31496062992125984"/>
  <pageSetup paperSize="9" scale="1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1179-4D83-422D-89F1-81E421D65BF3}">
  <sheetPr>
    <pageSetUpPr fitToPage="1"/>
  </sheetPr>
  <dimension ref="A1:AH576"/>
  <sheetViews>
    <sheetView showGridLines="0" view="pageBreakPreview" zoomScale="70" zoomScaleNormal="55" zoomScaleSheetLayoutView="70" workbookViewId="0">
      <pane xSplit="3" ySplit="2" topLeftCell="L3" activePane="bottomRight" state="frozen"/>
      <selection pane="topRight"/>
      <selection pane="bottomLeft"/>
      <selection pane="bottomRight" activeCell="M5" sqref="M5"/>
    </sheetView>
  </sheetViews>
  <sheetFormatPr defaultColWidth="9" defaultRowHeight="18.75"/>
  <cols>
    <col min="1" max="1" width="10.75" style="9" customWidth="1"/>
    <col min="2" max="2" width="15.125" style="9" customWidth="1"/>
    <col min="3" max="3" width="50.37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146" t="s">
        <v>448</v>
      </c>
      <c r="D1" s="11"/>
      <c r="E1" s="11"/>
      <c r="F1" s="11"/>
      <c r="G1" s="11"/>
      <c r="H1" s="11"/>
      <c r="I1" s="11"/>
      <c r="J1" s="11"/>
      <c r="K1" s="11"/>
      <c r="L1" s="11"/>
      <c r="M1" s="11"/>
      <c r="N1" s="11"/>
      <c r="O1" s="11"/>
      <c r="P1" s="11"/>
      <c r="Q1" s="11"/>
      <c r="R1" s="18"/>
      <c r="S1" s="11"/>
      <c r="T1" s="11"/>
      <c r="U1" s="11"/>
      <c r="V1" s="11"/>
      <c r="W1" s="11"/>
      <c r="X1" s="11"/>
      <c r="Y1" s="11"/>
      <c r="Z1" s="11"/>
      <c r="AA1" s="11"/>
      <c r="AB1" s="11"/>
      <c r="AC1" s="11"/>
      <c r="AD1" s="11"/>
    </row>
    <row r="2" spans="1:33"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3" s="70" customFormat="1" ht="195" customHeight="1">
      <c r="A3" s="431" t="s">
        <v>10705</v>
      </c>
      <c r="B3" s="431" t="s">
        <v>61</v>
      </c>
      <c r="C3" s="431" t="s">
        <v>10706</v>
      </c>
      <c r="D3" s="431" t="s">
        <v>10707</v>
      </c>
      <c r="E3" s="431" t="s">
        <v>10708</v>
      </c>
      <c r="F3" s="431" t="s">
        <v>10709</v>
      </c>
      <c r="G3" s="431" t="s">
        <v>10710</v>
      </c>
      <c r="H3" s="431" t="s">
        <v>10711</v>
      </c>
      <c r="I3" s="431" t="s">
        <v>10712</v>
      </c>
      <c r="J3" s="431" t="str">
        <f>HYPERLINK("#", "http://www.saishinkai.com/ksp/")</f>
        <v>http://www.saishinkai.com/ksp/</v>
      </c>
      <c r="K3" s="431" t="s">
        <v>10713</v>
      </c>
      <c r="L3" s="431" t="s">
        <v>533</v>
      </c>
      <c r="M3" s="431"/>
      <c r="N3" s="431"/>
      <c r="O3" s="431"/>
      <c r="P3" s="431"/>
      <c r="Q3" s="431"/>
      <c r="R3" s="431" t="s">
        <v>631</v>
      </c>
      <c r="S3" s="431" t="s">
        <v>1338</v>
      </c>
      <c r="T3" s="431"/>
      <c r="U3" s="431"/>
      <c r="V3" s="431"/>
      <c r="W3" s="431"/>
      <c r="X3" s="431"/>
      <c r="Y3" s="431" t="s">
        <v>487</v>
      </c>
      <c r="Z3" s="431" t="s">
        <v>10714</v>
      </c>
      <c r="AA3" s="431"/>
      <c r="AB3" s="431"/>
      <c r="AC3" s="431" t="s">
        <v>487</v>
      </c>
      <c r="AD3" s="431" t="s">
        <v>10715</v>
      </c>
      <c r="AE3" s="72"/>
    </row>
    <row r="4" spans="1:33" s="70" customFormat="1" ht="85.5">
      <c r="A4" s="432" t="s">
        <v>10705</v>
      </c>
      <c r="B4" s="432" t="s">
        <v>10716</v>
      </c>
      <c r="C4" s="432" t="s">
        <v>10717</v>
      </c>
      <c r="D4" s="431" t="s">
        <v>10718</v>
      </c>
      <c r="E4" s="431" t="s">
        <v>10719</v>
      </c>
      <c r="F4" s="431" t="s">
        <v>10720</v>
      </c>
      <c r="G4" s="431" t="s">
        <v>10721</v>
      </c>
      <c r="H4" s="431" t="s">
        <v>10722</v>
      </c>
      <c r="I4" s="431" t="s">
        <v>10723</v>
      </c>
      <c r="J4" s="431" t="s">
        <v>10724</v>
      </c>
      <c r="K4" s="431" t="s">
        <v>10725</v>
      </c>
      <c r="L4" s="431" t="s">
        <v>10726</v>
      </c>
      <c r="M4" s="431" t="s">
        <v>10726</v>
      </c>
      <c r="N4" s="431"/>
      <c r="O4" s="431"/>
      <c r="P4" s="431"/>
      <c r="Q4" s="431"/>
      <c r="R4" s="431" t="s">
        <v>631</v>
      </c>
      <c r="S4" s="431" t="s">
        <v>1338</v>
      </c>
      <c r="T4" s="431"/>
      <c r="U4" s="431"/>
      <c r="V4" s="431"/>
      <c r="W4" s="431"/>
      <c r="X4" s="431"/>
      <c r="Y4" s="431" t="s">
        <v>487</v>
      </c>
      <c r="Z4" s="431" t="s">
        <v>10727</v>
      </c>
      <c r="AA4" s="431" t="s">
        <v>5520</v>
      </c>
      <c r="AB4" s="431" t="s">
        <v>10728</v>
      </c>
      <c r="AC4" s="431" t="s">
        <v>487</v>
      </c>
      <c r="AD4" s="431" t="s">
        <v>10729</v>
      </c>
      <c r="AE4" s="69"/>
    </row>
    <row r="5" spans="1:33" s="70" customFormat="1" ht="135.75" customHeight="1">
      <c r="A5" s="432" t="s">
        <v>10705</v>
      </c>
      <c r="B5" s="431" t="s">
        <v>10716</v>
      </c>
      <c r="C5" s="431" t="s">
        <v>10730</v>
      </c>
      <c r="D5" s="431" t="s">
        <v>10731</v>
      </c>
      <c r="E5" s="431" t="s">
        <v>10732</v>
      </c>
      <c r="F5" s="431" t="s">
        <v>10733</v>
      </c>
      <c r="G5" s="431" t="s">
        <v>10734</v>
      </c>
      <c r="H5" s="431" t="s">
        <v>10735</v>
      </c>
      <c r="I5" s="431" t="s">
        <v>10736</v>
      </c>
      <c r="J5" s="431" t="str">
        <f>HYPERLINK("#", "http://www.marianna-u.ac.jp/hospital/ (日本語)")</f>
        <v>http://www.marianna-u.ac.jp/hospital/ (日本語)</v>
      </c>
      <c r="K5" s="431" t="s">
        <v>10737</v>
      </c>
      <c r="L5" s="431" t="s">
        <v>10738</v>
      </c>
      <c r="M5" s="431"/>
      <c r="N5" s="431" t="s">
        <v>487</v>
      </c>
      <c r="O5" s="431" t="s">
        <v>487</v>
      </c>
      <c r="P5" s="431"/>
      <c r="Q5" s="431"/>
      <c r="R5" s="431" t="s">
        <v>1089</v>
      </c>
      <c r="S5" s="431" t="s">
        <v>2438</v>
      </c>
      <c r="T5" s="431" t="s">
        <v>10739</v>
      </c>
      <c r="U5" s="431" t="s">
        <v>5520</v>
      </c>
      <c r="V5" s="431" t="s">
        <v>10740</v>
      </c>
      <c r="W5" s="431"/>
      <c r="X5" s="431"/>
      <c r="Y5" s="431" t="s">
        <v>487</v>
      </c>
      <c r="Z5" s="431" t="s">
        <v>10741</v>
      </c>
      <c r="AA5" s="431" t="s">
        <v>5520</v>
      </c>
      <c r="AB5" s="431" t="s">
        <v>10742</v>
      </c>
      <c r="AC5" s="431"/>
      <c r="AD5" s="431"/>
      <c r="AE5" s="72"/>
    </row>
    <row r="6" spans="1:33" s="70" customFormat="1" ht="85.5">
      <c r="A6" s="432" t="s">
        <v>10705</v>
      </c>
      <c r="B6" s="432" t="s">
        <v>10716</v>
      </c>
      <c r="C6" s="432" t="s">
        <v>10743</v>
      </c>
      <c r="D6" s="431" t="s">
        <v>10744</v>
      </c>
      <c r="E6" s="431" t="s">
        <v>10745</v>
      </c>
      <c r="F6" s="431" t="s">
        <v>10746</v>
      </c>
      <c r="G6" s="431" t="s">
        <v>10747</v>
      </c>
      <c r="H6" s="431" t="s">
        <v>10748</v>
      </c>
      <c r="I6" s="431" t="s">
        <v>10749</v>
      </c>
      <c r="J6" s="431" t="s">
        <v>10750</v>
      </c>
      <c r="K6" s="431" t="s">
        <v>10751</v>
      </c>
      <c r="L6" s="431"/>
      <c r="M6" s="431"/>
      <c r="N6" s="431"/>
      <c r="O6" s="431"/>
      <c r="P6" s="431"/>
      <c r="Q6" s="431"/>
      <c r="R6" s="431" t="s">
        <v>631</v>
      </c>
      <c r="S6" s="431" t="s">
        <v>2605</v>
      </c>
      <c r="T6" s="431"/>
      <c r="U6" s="431"/>
      <c r="V6" s="431"/>
      <c r="W6" s="431"/>
      <c r="X6" s="431"/>
      <c r="Y6" s="431" t="s">
        <v>487</v>
      </c>
      <c r="Z6" s="431" t="s">
        <v>10752</v>
      </c>
      <c r="AA6" s="431"/>
      <c r="AB6" s="431"/>
      <c r="AC6" s="431"/>
      <c r="AD6" s="431" t="s">
        <v>10753</v>
      </c>
      <c r="AE6" s="69"/>
    </row>
    <row r="7" spans="1:33" s="70" customFormat="1" ht="114">
      <c r="A7" s="432" t="s">
        <v>10705</v>
      </c>
      <c r="B7" s="432" t="s">
        <v>10754</v>
      </c>
      <c r="C7" s="432" t="s">
        <v>10755</v>
      </c>
      <c r="D7" s="431" t="s">
        <v>10756</v>
      </c>
      <c r="E7" s="431" t="s">
        <v>10757</v>
      </c>
      <c r="F7" s="431" t="s">
        <v>10758</v>
      </c>
      <c r="G7" s="431" t="s">
        <v>10759</v>
      </c>
      <c r="H7" s="431" t="s">
        <v>10760</v>
      </c>
      <c r="I7" s="431" t="s">
        <v>10761</v>
      </c>
      <c r="J7" s="431" t="s">
        <v>10762</v>
      </c>
      <c r="K7" s="431" t="s">
        <v>10763</v>
      </c>
      <c r="L7" s="431" t="s">
        <v>10764</v>
      </c>
      <c r="M7" s="431" t="s">
        <v>10765</v>
      </c>
      <c r="N7" s="431"/>
      <c r="O7" s="431"/>
      <c r="P7" s="431"/>
      <c r="Q7" s="431"/>
      <c r="R7" s="431" t="s">
        <v>386</v>
      </c>
      <c r="S7" s="431" t="s">
        <v>3149</v>
      </c>
      <c r="T7" s="431"/>
      <c r="U7" s="431"/>
      <c r="V7" s="431"/>
      <c r="W7" s="431"/>
      <c r="X7" s="431"/>
      <c r="Y7" s="431" t="s">
        <v>487</v>
      </c>
      <c r="Z7" s="431" t="s">
        <v>10766</v>
      </c>
      <c r="AA7" s="431"/>
      <c r="AB7" s="431"/>
      <c r="AC7" s="431"/>
      <c r="AD7" s="431"/>
      <c r="AE7" s="69"/>
      <c r="AF7" s="35"/>
      <c r="AG7" s="35"/>
    </row>
    <row r="8" spans="1:33" s="70" customFormat="1" ht="270.75">
      <c r="A8" s="432" t="s">
        <v>10705</v>
      </c>
      <c r="B8" s="432" t="s">
        <v>10754</v>
      </c>
      <c r="C8" s="432" t="s">
        <v>10767</v>
      </c>
      <c r="D8" s="431" t="s">
        <v>10768</v>
      </c>
      <c r="E8" s="431" t="s">
        <v>10769</v>
      </c>
      <c r="F8" s="431" t="s">
        <v>10770</v>
      </c>
      <c r="G8" s="431" t="s">
        <v>10771</v>
      </c>
      <c r="H8" s="431" t="s">
        <v>10772</v>
      </c>
      <c r="I8" s="431" t="s">
        <v>10773</v>
      </c>
      <c r="J8" s="169" t="s">
        <v>10774</v>
      </c>
      <c r="K8" s="431" t="s">
        <v>10775</v>
      </c>
      <c r="L8" s="431" t="s">
        <v>802</v>
      </c>
      <c r="M8" s="431"/>
      <c r="N8" s="431"/>
      <c r="O8" s="431" t="s">
        <v>487</v>
      </c>
      <c r="P8" s="431" t="s">
        <v>395</v>
      </c>
      <c r="Q8" s="431"/>
      <c r="R8" s="431" t="s">
        <v>1089</v>
      </c>
      <c r="S8" s="431" t="s">
        <v>2438</v>
      </c>
      <c r="T8" s="431" t="s">
        <v>1075</v>
      </c>
      <c r="U8" s="431"/>
      <c r="V8" s="431"/>
      <c r="W8" s="431"/>
      <c r="X8" s="431"/>
      <c r="Y8" s="431" t="s">
        <v>487</v>
      </c>
      <c r="Z8" s="431" t="s">
        <v>10776</v>
      </c>
      <c r="AA8" s="431" t="s">
        <v>395</v>
      </c>
      <c r="AB8" s="431" t="s">
        <v>10777</v>
      </c>
      <c r="AC8" s="431" t="s">
        <v>395</v>
      </c>
      <c r="AD8" s="431" t="s">
        <v>10778</v>
      </c>
      <c r="AE8" s="69"/>
    </row>
    <row r="9" spans="1:33" s="70" customFormat="1" ht="114">
      <c r="A9" s="432" t="s">
        <v>10705</v>
      </c>
      <c r="B9" s="432" t="s">
        <v>10754</v>
      </c>
      <c r="C9" s="432" t="s">
        <v>10779</v>
      </c>
      <c r="D9" s="431" t="s">
        <v>10780</v>
      </c>
      <c r="E9" s="431" t="s">
        <v>10781</v>
      </c>
      <c r="F9" s="431" t="s">
        <v>10782</v>
      </c>
      <c r="G9" s="431" t="s">
        <v>10783</v>
      </c>
      <c r="H9" s="431" t="s">
        <v>10784</v>
      </c>
      <c r="I9" s="431" t="s">
        <v>10785</v>
      </c>
      <c r="J9" s="431" t="s">
        <v>10786</v>
      </c>
      <c r="K9" s="431" t="s">
        <v>10787</v>
      </c>
      <c r="L9" s="431"/>
      <c r="M9" s="431"/>
      <c r="N9" s="431"/>
      <c r="O9" s="431"/>
      <c r="P9" s="431"/>
      <c r="Q9" s="431"/>
      <c r="R9" s="431" t="s">
        <v>631</v>
      </c>
      <c r="S9" s="431" t="s">
        <v>1338</v>
      </c>
      <c r="T9" s="431"/>
      <c r="U9" s="431"/>
      <c r="V9" s="431"/>
      <c r="W9" s="431"/>
      <c r="X9" s="431"/>
      <c r="Y9" s="431" t="s">
        <v>487</v>
      </c>
      <c r="Z9" s="431" t="s">
        <v>10788</v>
      </c>
      <c r="AA9" s="431" t="s">
        <v>395</v>
      </c>
      <c r="AB9" s="431" t="s">
        <v>10789</v>
      </c>
      <c r="AC9" s="431" t="s">
        <v>395</v>
      </c>
      <c r="AD9" s="431" t="s">
        <v>10790</v>
      </c>
      <c r="AE9" s="69"/>
    </row>
    <row r="10" spans="1:33" s="70" customFormat="1" ht="183.75" customHeight="1">
      <c r="A10" s="432" t="s">
        <v>10705</v>
      </c>
      <c r="B10" s="432" t="s">
        <v>155</v>
      </c>
      <c r="C10" s="432" t="s">
        <v>10791</v>
      </c>
      <c r="D10" s="431" t="s">
        <v>10792</v>
      </c>
      <c r="E10" s="431" t="s">
        <v>10793</v>
      </c>
      <c r="F10" s="431" t="s">
        <v>10794</v>
      </c>
      <c r="G10" s="431" t="s">
        <v>10795</v>
      </c>
      <c r="H10" s="431" t="s">
        <v>10796</v>
      </c>
      <c r="I10" s="431" t="s">
        <v>10797</v>
      </c>
      <c r="J10" s="431" t="s">
        <v>10798</v>
      </c>
      <c r="K10" s="431" t="s">
        <v>10799</v>
      </c>
      <c r="L10" s="431" t="s">
        <v>10800</v>
      </c>
      <c r="M10" s="431" t="s">
        <v>4144</v>
      </c>
      <c r="N10" s="431" t="s">
        <v>487</v>
      </c>
      <c r="O10" s="431"/>
      <c r="P10" s="431"/>
      <c r="Q10" s="431"/>
      <c r="R10" s="431" t="s">
        <v>1089</v>
      </c>
      <c r="S10" s="431" t="s">
        <v>2438</v>
      </c>
      <c r="T10" s="431" t="s">
        <v>1075</v>
      </c>
      <c r="U10" s="431" t="s">
        <v>5520</v>
      </c>
      <c r="V10" s="431" t="s">
        <v>10801</v>
      </c>
      <c r="W10" s="431"/>
      <c r="X10" s="431"/>
      <c r="Y10" s="431" t="s">
        <v>487</v>
      </c>
      <c r="Z10" s="431" t="s">
        <v>10802</v>
      </c>
      <c r="AA10" s="431" t="s">
        <v>487</v>
      </c>
      <c r="AB10" s="431" t="s">
        <v>10803</v>
      </c>
      <c r="AC10" s="431"/>
      <c r="AD10" s="431"/>
      <c r="AE10" s="69"/>
    </row>
    <row r="11" spans="1:33" s="70" customFormat="1" ht="185.25">
      <c r="A11" s="431" t="s">
        <v>10705</v>
      </c>
      <c r="B11" s="431" t="s">
        <v>155</v>
      </c>
      <c r="C11" s="431" t="s">
        <v>10804</v>
      </c>
      <c r="D11" s="431" t="s">
        <v>10805</v>
      </c>
      <c r="E11" s="431" t="s">
        <v>10806</v>
      </c>
      <c r="F11" s="431" t="s">
        <v>10807</v>
      </c>
      <c r="G11" s="431" t="s">
        <v>10808</v>
      </c>
      <c r="H11" s="431" t="s">
        <v>10809</v>
      </c>
      <c r="I11" s="431" t="s">
        <v>10810</v>
      </c>
      <c r="J11" s="431" t="s">
        <v>10811</v>
      </c>
      <c r="K11" s="431" t="s">
        <v>10812</v>
      </c>
      <c r="L11" s="431" t="s">
        <v>10813</v>
      </c>
      <c r="M11" s="431"/>
      <c r="N11" s="431" t="s">
        <v>487</v>
      </c>
      <c r="O11" s="431" t="s">
        <v>10814</v>
      </c>
      <c r="P11" s="431" t="s">
        <v>395</v>
      </c>
      <c r="Q11" s="431"/>
      <c r="R11" s="431" t="s">
        <v>1089</v>
      </c>
      <c r="S11" s="431" t="s">
        <v>2438</v>
      </c>
      <c r="T11" s="431" t="s">
        <v>1075</v>
      </c>
      <c r="U11" s="431" t="s">
        <v>5520</v>
      </c>
      <c r="V11" s="431" t="s">
        <v>10815</v>
      </c>
      <c r="W11" s="431" t="s">
        <v>395</v>
      </c>
      <c r="X11" s="431" t="s">
        <v>10815</v>
      </c>
      <c r="Y11" s="431" t="s">
        <v>395</v>
      </c>
      <c r="Z11" s="431" t="s">
        <v>10816</v>
      </c>
      <c r="AA11" s="431" t="s">
        <v>395</v>
      </c>
      <c r="AB11" s="431" t="s">
        <v>10817</v>
      </c>
      <c r="AC11" s="431" t="s">
        <v>395</v>
      </c>
      <c r="AD11" s="431" t="s">
        <v>10818</v>
      </c>
      <c r="AE11" s="72"/>
    </row>
    <row r="12" spans="1:33" s="70" customFormat="1" ht="111" customHeight="1">
      <c r="A12" s="432" t="s">
        <v>10705</v>
      </c>
      <c r="B12" s="432" t="s">
        <v>155</v>
      </c>
      <c r="C12" s="432" t="s">
        <v>10819</v>
      </c>
      <c r="D12" s="431" t="s">
        <v>10820</v>
      </c>
      <c r="E12" s="431" t="s">
        <v>10821</v>
      </c>
      <c r="F12" s="431" t="s">
        <v>10822</v>
      </c>
      <c r="G12" s="431" t="s">
        <v>10823</v>
      </c>
      <c r="H12" s="431" t="s">
        <v>10824</v>
      </c>
      <c r="I12" s="431" t="s">
        <v>10825</v>
      </c>
      <c r="J12" s="431" t="s">
        <v>10826</v>
      </c>
      <c r="K12" s="431" t="s">
        <v>10827</v>
      </c>
      <c r="L12" s="431"/>
      <c r="M12" s="431"/>
      <c r="N12" s="431"/>
      <c r="O12" s="431"/>
      <c r="P12" s="431"/>
      <c r="Q12" s="431"/>
      <c r="R12" s="431" t="s">
        <v>631</v>
      </c>
      <c r="S12" s="431" t="s">
        <v>2605</v>
      </c>
      <c r="T12" s="431"/>
      <c r="U12" s="431"/>
      <c r="V12" s="431"/>
      <c r="W12" s="431"/>
      <c r="X12" s="431"/>
      <c r="Y12" s="431" t="s">
        <v>487</v>
      </c>
      <c r="Z12" s="431" t="s">
        <v>10828</v>
      </c>
      <c r="AA12" s="431"/>
      <c r="AB12" s="431"/>
      <c r="AC12" s="431"/>
      <c r="AD12" s="431"/>
      <c r="AE12" s="69"/>
    </row>
    <row r="13" spans="1:33" s="99" customFormat="1" ht="85.5">
      <c r="A13" s="432" t="s">
        <v>10705</v>
      </c>
      <c r="B13" s="432" t="s">
        <v>155</v>
      </c>
      <c r="C13" s="432" t="s">
        <v>10829</v>
      </c>
      <c r="D13" s="431" t="s">
        <v>10830</v>
      </c>
      <c r="E13" s="431" t="s">
        <v>10831</v>
      </c>
      <c r="F13" s="431" t="s">
        <v>10832</v>
      </c>
      <c r="G13" s="431" t="s">
        <v>10833</v>
      </c>
      <c r="H13" s="431" t="s">
        <v>10834</v>
      </c>
      <c r="I13" s="431" t="s">
        <v>10835</v>
      </c>
      <c r="J13" s="431" t="str">
        <f>HYPERLINK("#", "http://www.kdu.ac.jp/hospital/")</f>
        <v>http://www.kdu.ac.jp/hospital/</v>
      </c>
      <c r="K13" s="431" t="s">
        <v>10836</v>
      </c>
      <c r="L13" s="431" t="s">
        <v>10837</v>
      </c>
      <c r="M13" s="431"/>
      <c r="N13" s="431"/>
      <c r="O13" s="431"/>
      <c r="P13" s="431"/>
      <c r="Q13" s="431"/>
      <c r="R13" s="431" t="s">
        <v>631</v>
      </c>
      <c r="S13" s="431" t="s">
        <v>490</v>
      </c>
      <c r="T13" s="431"/>
      <c r="U13" s="431"/>
      <c r="V13" s="431"/>
      <c r="W13" s="431"/>
      <c r="X13" s="431"/>
      <c r="Y13" s="431" t="s">
        <v>395</v>
      </c>
      <c r="Z13" s="431" t="s">
        <v>10838</v>
      </c>
      <c r="AA13" s="431"/>
      <c r="AB13" s="431"/>
      <c r="AC13" s="431" t="s">
        <v>487</v>
      </c>
      <c r="AD13" s="431" t="s">
        <v>10839</v>
      </c>
      <c r="AE13" s="98"/>
    </row>
    <row r="14" spans="1:33" s="70" customFormat="1" ht="176.45" customHeight="1">
      <c r="A14" s="431" t="s">
        <v>10705</v>
      </c>
      <c r="B14" s="431" t="s">
        <v>202</v>
      </c>
      <c r="C14" s="431" t="s">
        <v>10840</v>
      </c>
      <c r="D14" s="431" t="s">
        <v>10841</v>
      </c>
      <c r="E14" s="431" t="s">
        <v>10842</v>
      </c>
      <c r="F14" s="431" t="s">
        <v>10843</v>
      </c>
      <c r="G14" s="431" t="s">
        <v>10844</v>
      </c>
      <c r="H14" s="431" t="s">
        <v>10845</v>
      </c>
      <c r="I14" s="431" t="s">
        <v>10846</v>
      </c>
      <c r="J14" s="431" t="s">
        <v>10847</v>
      </c>
      <c r="K14" s="431" t="s">
        <v>10848</v>
      </c>
      <c r="L14" s="431" t="s">
        <v>10849</v>
      </c>
      <c r="M14" s="431"/>
      <c r="N14" s="431" t="s">
        <v>487</v>
      </c>
      <c r="O14" s="431" t="s">
        <v>487</v>
      </c>
      <c r="P14" s="431"/>
      <c r="Q14" s="431"/>
      <c r="R14" s="431" t="s">
        <v>1089</v>
      </c>
      <c r="S14" s="431" t="s">
        <v>2438</v>
      </c>
      <c r="T14" s="431" t="s">
        <v>1075</v>
      </c>
      <c r="U14" s="431"/>
      <c r="V14" s="431"/>
      <c r="W14" s="431"/>
      <c r="X14" s="431"/>
      <c r="Y14" s="431" t="s">
        <v>487</v>
      </c>
      <c r="Z14" s="431" t="s">
        <v>10850</v>
      </c>
      <c r="AA14" s="431"/>
      <c r="AB14" s="431"/>
      <c r="AC14" s="431" t="s">
        <v>5520</v>
      </c>
      <c r="AD14" s="431" t="s">
        <v>10851</v>
      </c>
      <c r="AE14" s="72"/>
    </row>
    <row r="15" spans="1:33" s="167" customFormat="1" ht="186" customHeight="1">
      <c r="A15" s="432" t="s">
        <v>10705</v>
      </c>
      <c r="B15" s="432" t="s">
        <v>202</v>
      </c>
      <c r="C15" s="431" t="s">
        <v>10852</v>
      </c>
      <c r="D15" s="431" t="s">
        <v>10853</v>
      </c>
      <c r="E15" s="431" t="s">
        <v>10854</v>
      </c>
      <c r="F15" s="431" t="s">
        <v>10855</v>
      </c>
      <c r="G15" s="431" t="s">
        <v>10856</v>
      </c>
      <c r="H15" s="431" t="s">
        <v>10857</v>
      </c>
      <c r="I15" s="431" t="s">
        <v>10858</v>
      </c>
      <c r="J15" s="431" t="str">
        <f>HYPERLINK("#", "https://fujisawatokushukai.jp/（日本語）
https://fujisawatokushukai.jp/en/（英語）
https://fujisawatokushukai.jp/cn/（中国語）")</f>
        <v>https://fujisawatokushukai.jp/（日本語）
https://fujisawatokushukai.jp/en/（英語）
https://fujisawatokushukai.jp/cn/（中国語）</v>
      </c>
      <c r="K15" s="431" t="s">
        <v>10859</v>
      </c>
      <c r="L15" s="431" t="s">
        <v>10860</v>
      </c>
      <c r="M15" s="431"/>
      <c r="N15" s="431" t="s">
        <v>487</v>
      </c>
      <c r="O15" s="431"/>
      <c r="P15" s="431" t="s">
        <v>487</v>
      </c>
      <c r="Q15" s="431"/>
      <c r="R15" s="431" t="s">
        <v>1089</v>
      </c>
      <c r="S15" s="431" t="s">
        <v>2438</v>
      </c>
      <c r="T15" s="431" t="s">
        <v>1122</v>
      </c>
      <c r="U15" s="431" t="s">
        <v>5520</v>
      </c>
      <c r="V15" s="431" t="s">
        <v>10861</v>
      </c>
      <c r="W15" s="431" t="s">
        <v>5520</v>
      </c>
      <c r="X15" s="431" t="s">
        <v>10862</v>
      </c>
      <c r="Y15" s="431" t="s">
        <v>5520</v>
      </c>
      <c r="Z15" s="431" t="s">
        <v>10863</v>
      </c>
      <c r="AA15" s="431" t="s">
        <v>395</v>
      </c>
      <c r="AB15" s="431" t="s">
        <v>10864</v>
      </c>
      <c r="AC15" s="431" t="s">
        <v>395</v>
      </c>
      <c r="AD15" s="431" t="s">
        <v>10865</v>
      </c>
      <c r="AE15" s="166"/>
    </row>
    <row r="16" spans="1:33" s="70" customFormat="1" ht="85.5">
      <c r="A16" s="432" t="s">
        <v>10705</v>
      </c>
      <c r="B16" s="432" t="s">
        <v>244</v>
      </c>
      <c r="C16" s="432" t="s">
        <v>10866</v>
      </c>
      <c r="D16" s="431" t="s">
        <v>10867</v>
      </c>
      <c r="E16" s="431" t="s">
        <v>10868</v>
      </c>
      <c r="F16" s="431" t="s">
        <v>10869</v>
      </c>
      <c r="G16" s="431" t="s">
        <v>10870</v>
      </c>
      <c r="H16" s="431" t="s">
        <v>10871</v>
      </c>
      <c r="I16" s="431" t="s">
        <v>10872</v>
      </c>
      <c r="J16" s="420" t="s">
        <v>10873</v>
      </c>
      <c r="K16" s="431" t="s">
        <v>10874</v>
      </c>
      <c r="L16" s="431"/>
      <c r="M16" s="431" t="s">
        <v>10875</v>
      </c>
      <c r="N16" s="431"/>
      <c r="O16" s="431"/>
      <c r="P16" s="431"/>
      <c r="Q16" s="431"/>
      <c r="R16" s="431" t="s">
        <v>631</v>
      </c>
      <c r="S16" s="431" t="s">
        <v>1338</v>
      </c>
      <c r="T16" s="431"/>
      <c r="U16" s="431"/>
      <c r="V16" s="431"/>
      <c r="W16" s="431"/>
      <c r="X16" s="431"/>
      <c r="Y16" s="431" t="s">
        <v>487</v>
      </c>
      <c r="Z16" s="431" t="s">
        <v>10876</v>
      </c>
      <c r="AA16" s="431"/>
      <c r="AB16" s="431"/>
      <c r="AC16" s="431" t="s">
        <v>487</v>
      </c>
      <c r="AD16" s="431" t="s">
        <v>10877</v>
      </c>
      <c r="AE16" s="69"/>
    </row>
    <row r="17" spans="1:33" s="70" customFormat="1" ht="57">
      <c r="A17" s="432" t="s">
        <v>10705</v>
      </c>
      <c r="B17" s="432" t="s">
        <v>280</v>
      </c>
      <c r="C17" s="432" t="s">
        <v>10878</v>
      </c>
      <c r="D17" s="431" t="s">
        <v>10879</v>
      </c>
      <c r="E17" s="431" t="s">
        <v>10880</v>
      </c>
      <c r="F17" s="431" t="s">
        <v>10881</v>
      </c>
      <c r="G17" s="431" t="s">
        <v>10882</v>
      </c>
      <c r="H17" s="431" t="s">
        <v>10883</v>
      </c>
      <c r="I17" s="431" t="s">
        <v>10884</v>
      </c>
      <c r="J17" s="431" t="s">
        <v>10885</v>
      </c>
      <c r="K17" s="431" t="s">
        <v>10886</v>
      </c>
      <c r="L17" s="431"/>
      <c r="M17" s="431" t="s">
        <v>10887</v>
      </c>
      <c r="N17" s="431"/>
      <c r="O17" s="431"/>
      <c r="P17" s="431"/>
      <c r="Q17" s="431"/>
      <c r="R17" s="431" t="s">
        <v>621</v>
      </c>
      <c r="S17" s="431" t="s">
        <v>2605</v>
      </c>
      <c r="T17" s="431"/>
      <c r="U17" s="431"/>
      <c r="V17" s="431"/>
      <c r="W17" s="431"/>
      <c r="X17" s="431"/>
      <c r="Y17" s="431" t="s">
        <v>487</v>
      </c>
      <c r="Z17" s="431" t="s">
        <v>10888</v>
      </c>
      <c r="AA17" s="431"/>
      <c r="AB17" s="431"/>
      <c r="AC17" s="431"/>
      <c r="AD17" s="431"/>
      <c r="AE17" s="69"/>
      <c r="AF17" s="35"/>
      <c r="AG17" s="35"/>
    </row>
    <row r="18" spans="1:33" s="70" customFormat="1" ht="159" customHeight="1">
      <c r="A18" s="432" t="s">
        <v>10705</v>
      </c>
      <c r="B18" s="432" t="s">
        <v>280</v>
      </c>
      <c r="C18" s="431" t="s">
        <v>10889</v>
      </c>
      <c r="D18" s="431" t="s">
        <v>10890</v>
      </c>
      <c r="E18" s="431" t="s">
        <v>10891</v>
      </c>
      <c r="F18" s="431" t="s">
        <v>10892</v>
      </c>
      <c r="G18" s="431" t="s">
        <v>10893</v>
      </c>
      <c r="H18" s="431" t="s">
        <v>10894</v>
      </c>
      <c r="I18" s="431" t="s">
        <v>10895</v>
      </c>
      <c r="J18" s="431" t="s">
        <v>10896</v>
      </c>
      <c r="K18" s="431" t="s">
        <v>10897</v>
      </c>
      <c r="L18" s="431"/>
      <c r="M18" s="431"/>
      <c r="N18" s="431"/>
      <c r="O18" s="431"/>
      <c r="P18" s="431"/>
      <c r="Q18" s="431"/>
      <c r="R18" s="431" t="s">
        <v>631</v>
      </c>
      <c r="S18" s="431" t="s">
        <v>1338</v>
      </c>
      <c r="T18" s="431"/>
      <c r="U18" s="431"/>
      <c r="V18" s="431" t="s">
        <v>10898</v>
      </c>
      <c r="W18" s="431" t="s">
        <v>395</v>
      </c>
      <c r="X18" s="431" t="s">
        <v>10899</v>
      </c>
      <c r="Y18" s="431" t="s">
        <v>395</v>
      </c>
      <c r="Z18" s="431" t="s">
        <v>10900</v>
      </c>
      <c r="AA18" s="431" t="s">
        <v>5520</v>
      </c>
      <c r="AB18" s="431" t="s">
        <v>10901</v>
      </c>
      <c r="AC18" s="431"/>
      <c r="AD18" s="431"/>
      <c r="AE18" s="72"/>
    </row>
    <row r="19" spans="1:33" s="70" customFormat="1" ht="98.25" customHeight="1">
      <c r="A19" s="432" t="s">
        <v>10705</v>
      </c>
      <c r="B19" s="432" t="s">
        <v>280</v>
      </c>
      <c r="C19" s="432" t="s">
        <v>10902</v>
      </c>
      <c r="D19" s="431" t="s">
        <v>10903</v>
      </c>
      <c r="E19" s="431" t="s">
        <v>10904</v>
      </c>
      <c r="F19" s="431" t="s">
        <v>10905</v>
      </c>
      <c r="G19" s="431" t="s">
        <v>10906</v>
      </c>
      <c r="H19" s="431" t="s">
        <v>10907</v>
      </c>
      <c r="I19" s="431" t="s">
        <v>10908</v>
      </c>
      <c r="J19" s="431" t="s">
        <v>10909</v>
      </c>
      <c r="K19" s="431" t="s">
        <v>10910</v>
      </c>
      <c r="L19" s="431" t="s">
        <v>503</v>
      </c>
      <c r="M19" s="431"/>
      <c r="N19" s="431" t="s">
        <v>487</v>
      </c>
      <c r="O19" s="431"/>
      <c r="P19" s="431"/>
      <c r="Q19" s="431"/>
      <c r="R19" s="431" t="s">
        <v>1089</v>
      </c>
      <c r="S19" s="431" t="s">
        <v>2438</v>
      </c>
      <c r="T19" s="431" t="s">
        <v>1122</v>
      </c>
      <c r="U19" s="431"/>
      <c r="V19" s="431"/>
      <c r="W19" s="431"/>
      <c r="X19" s="431"/>
      <c r="Y19" s="431" t="s">
        <v>487</v>
      </c>
      <c r="Z19" s="431" t="s">
        <v>10911</v>
      </c>
      <c r="AA19" s="431"/>
      <c r="AB19" s="431"/>
      <c r="AC19" s="431"/>
      <c r="AD19" s="431"/>
      <c r="AE19" s="69"/>
    </row>
    <row r="20" spans="1:33" s="70" customFormat="1" ht="71.25">
      <c r="A20" s="432" t="s">
        <v>10705</v>
      </c>
      <c r="B20" s="432" t="s">
        <v>280</v>
      </c>
      <c r="C20" s="432" t="s">
        <v>10912</v>
      </c>
      <c r="D20" s="431" t="s">
        <v>10913</v>
      </c>
      <c r="E20" s="431" t="s">
        <v>10914</v>
      </c>
      <c r="F20" s="431" t="s">
        <v>10915</v>
      </c>
      <c r="G20" s="431" t="s">
        <v>10916</v>
      </c>
      <c r="H20" s="431" t="s">
        <v>10917</v>
      </c>
      <c r="I20" s="431" t="s">
        <v>10918</v>
      </c>
      <c r="J20" s="431" t="s">
        <v>10919</v>
      </c>
      <c r="K20" s="431" t="s">
        <v>10920</v>
      </c>
      <c r="L20" s="431"/>
      <c r="M20" s="431"/>
      <c r="N20" s="431"/>
      <c r="O20" s="431"/>
      <c r="P20" s="431"/>
      <c r="Q20" s="431"/>
      <c r="R20" s="431" t="s">
        <v>631</v>
      </c>
      <c r="S20" s="431" t="s">
        <v>1338</v>
      </c>
      <c r="T20" s="431"/>
      <c r="U20" s="431"/>
      <c r="V20" s="431"/>
      <c r="W20" s="431"/>
      <c r="X20" s="431"/>
      <c r="Y20" s="431" t="s">
        <v>487</v>
      </c>
      <c r="Z20" s="431" t="s">
        <v>10921</v>
      </c>
      <c r="AA20" s="431" t="s">
        <v>395</v>
      </c>
      <c r="AB20" s="431" t="s">
        <v>10922</v>
      </c>
      <c r="AC20" s="431"/>
      <c r="AD20" s="431"/>
      <c r="AE20" s="69"/>
    </row>
    <row r="21" spans="1:33" s="70" customFormat="1" ht="240" customHeight="1">
      <c r="A21" s="431" t="s">
        <v>10705</v>
      </c>
      <c r="B21" s="431" t="s">
        <v>308</v>
      </c>
      <c r="C21" s="431" t="s">
        <v>10923</v>
      </c>
      <c r="D21" s="431" t="s">
        <v>10924</v>
      </c>
      <c r="E21" s="431" t="s">
        <v>10925</v>
      </c>
      <c r="F21" s="431" t="s">
        <v>10926</v>
      </c>
      <c r="G21" s="431" t="s">
        <v>10927</v>
      </c>
      <c r="H21" s="431" t="s">
        <v>10928</v>
      </c>
      <c r="I21" s="431" t="s">
        <v>10929</v>
      </c>
      <c r="J21" s="431" t="s">
        <v>10930</v>
      </c>
      <c r="K21" s="431" t="s">
        <v>10931</v>
      </c>
      <c r="L21" s="431" t="s">
        <v>3230</v>
      </c>
      <c r="M21" s="431"/>
      <c r="N21" s="431"/>
      <c r="O21" s="431" t="s">
        <v>487</v>
      </c>
      <c r="P21" s="431"/>
      <c r="Q21" s="431"/>
      <c r="R21" s="431" t="s">
        <v>1089</v>
      </c>
      <c r="S21" s="431" t="s">
        <v>490</v>
      </c>
      <c r="T21" s="431" t="s">
        <v>1122</v>
      </c>
      <c r="U21" s="431"/>
      <c r="V21" s="431"/>
      <c r="W21" s="431"/>
      <c r="X21" s="431"/>
      <c r="Y21" s="431" t="s">
        <v>487</v>
      </c>
      <c r="Z21" s="431" t="s">
        <v>10932</v>
      </c>
      <c r="AA21" s="431"/>
      <c r="AB21" s="431"/>
      <c r="AC21" s="431" t="s">
        <v>487</v>
      </c>
      <c r="AD21" s="431" t="s">
        <v>10933</v>
      </c>
      <c r="AE21" s="72"/>
    </row>
    <row r="22" spans="1:33" s="70" customFormat="1" ht="285">
      <c r="A22" s="432" t="s">
        <v>10705</v>
      </c>
      <c r="B22" s="432" t="s">
        <v>333</v>
      </c>
      <c r="C22" s="432" t="s">
        <v>10934</v>
      </c>
      <c r="D22" s="431" t="s">
        <v>10935</v>
      </c>
      <c r="E22" s="431" t="s">
        <v>10936</v>
      </c>
      <c r="F22" s="431" t="s">
        <v>10937</v>
      </c>
      <c r="G22" s="431" t="s">
        <v>10938</v>
      </c>
      <c r="H22" s="431" t="s">
        <v>10939</v>
      </c>
      <c r="I22" s="431" t="s">
        <v>10940</v>
      </c>
      <c r="J22" s="431" t="s">
        <v>10941</v>
      </c>
      <c r="K22" s="431" t="s">
        <v>10942</v>
      </c>
      <c r="L22" s="431" t="s">
        <v>10943</v>
      </c>
      <c r="M22" s="431"/>
      <c r="N22" s="431"/>
      <c r="O22" s="431" t="s">
        <v>487</v>
      </c>
      <c r="P22" s="431"/>
      <c r="Q22" s="431"/>
      <c r="R22" s="431" t="s">
        <v>1089</v>
      </c>
      <c r="S22" s="431" t="s">
        <v>2438</v>
      </c>
      <c r="T22" s="431" t="s">
        <v>10944</v>
      </c>
      <c r="U22" s="431"/>
      <c r="V22" s="431"/>
      <c r="W22" s="431"/>
      <c r="X22" s="431"/>
      <c r="Y22" s="431" t="s">
        <v>487</v>
      </c>
      <c r="Z22" s="431" t="s">
        <v>10802</v>
      </c>
      <c r="AA22" s="431" t="s">
        <v>487</v>
      </c>
      <c r="AB22" s="431" t="s">
        <v>10945</v>
      </c>
      <c r="AC22" s="431" t="s">
        <v>487</v>
      </c>
      <c r="AD22" s="431" t="s">
        <v>10946</v>
      </c>
      <c r="AE22" s="69"/>
    </row>
    <row r="23" spans="1:33" s="70" customFormat="1" ht="85.5">
      <c r="A23" s="432" t="s">
        <v>10705</v>
      </c>
      <c r="B23" s="432" t="s">
        <v>333</v>
      </c>
      <c r="C23" s="432" t="s">
        <v>10947</v>
      </c>
      <c r="D23" s="431" t="s">
        <v>10948</v>
      </c>
      <c r="E23" s="431" t="s">
        <v>10949</v>
      </c>
      <c r="F23" s="431" t="s">
        <v>10950</v>
      </c>
      <c r="G23" s="431" t="s">
        <v>10951</v>
      </c>
      <c r="H23" s="431" t="s">
        <v>10952</v>
      </c>
      <c r="I23" s="431" t="s">
        <v>10953</v>
      </c>
      <c r="J23" s="431" t="s">
        <v>10954</v>
      </c>
      <c r="K23" s="431" t="s">
        <v>10955</v>
      </c>
      <c r="L23" s="431" t="s">
        <v>10956</v>
      </c>
      <c r="M23" s="431" t="s">
        <v>10957</v>
      </c>
      <c r="N23" s="431"/>
      <c r="O23" s="431"/>
      <c r="P23" s="431"/>
      <c r="Q23" s="431"/>
      <c r="R23" s="431" t="s">
        <v>621</v>
      </c>
      <c r="S23" s="431" t="s">
        <v>2605</v>
      </c>
      <c r="T23" s="431"/>
      <c r="U23" s="431"/>
      <c r="V23" s="431"/>
      <c r="W23" s="431"/>
      <c r="X23" s="431"/>
      <c r="Y23" s="431" t="s">
        <v>488</v>
      </c>
      <c r="Z23" s="431" t="s">
        <v>10958</v>
      </c>
      <c r="AA23" s="431"/>
      <c r="AB23" s="431"/>
      <c r="AC23" s="431"/>
      <c r="AD23" s="431"/>
      <c r="AE23" s="69"/>
      <c r="AF23" s="35"/>
      <c r="AG23" s="35"/>
    </row>
    <row r="24" spans="1:33" s="70" customFormat="1" ht="99.75">
      <c r="A24" s="432" t="s">
        <v>10705</v>
      </c>
      <c r="B24" s="432" t="s">
        <v>351</v>
      </c>
      <c r="C24" s="432" t="s">
        <v>10959</v>
      </c>
      <c r="D24" s="431" t="s">
        <v>10960</v>
      </c>
      <c r="E24" s="431" t="s">
        <v>10961</v>
      </c>
      <c r="F24" s="431" t="s">
        <v>10962</v>
      </c>
      <c r="G24" s="431" t="s">
        <v>10963</v>
      </c>
      <c r="H24" s="431" t="s">
        <v>10964</v>
      </c>
      <c r="I24" s="431" t="s">
        <v>10965</v>
      </c>
      <c r="J24" s="431" t="s">
        <v>10966</v>
      </c>
      <c r="K24" s="431" t="s">
        <v>10967</v>
      </c>
      <c r="L24" s="431" t="s">
        <v>3917</v>
      </c>
      <c r="M24" s="431" t="s">
        <v>10968</v>
      </c>
      <c r="N24" s="431"/>
      <c r="O24" s="431"/>
      <c r="P24" s="431"/>
      <c r="Q24" s="431"/>
      <c r="R24" s="431" t="s">
        <v>621</v>
      </c>
      <c r="S24" s="431" t="s">
        <v>6182</v>
      </c>
      <c r="T24" s="431"/>
      <c r="U24" s="431"/>
      <c r="V24" s="431"/>
      <c r="W24" s="431"/>
      <c r="X24" s="431"/>
      <c r="Y24" s="431" t="s">
        <v>10969</v>
      </c>
      <c r="Z24" s="431" t="s">
        <v>10970</v>
      </c>
      <c r="AA24" s="431"/>
      <c r="AB24" s="431"/>
      <c r="AC24" s="431"/>
      <c r="AD24" s="431"/>
      <c r="AE24" s="69"/>
    </row>
    <row r="25" spans="1:33" s="70" customFormat="1" ht="129.6" customHeight="1">
      <c r="A25" s="431" t="s">
        <v>10705</v>
      </c>
      <c r="B25" s="431" t="s">
        <v>351</v>
      </c>
      <c r="C25" s="431" t="s">
        <v>10971</v>
      </c>
      <c r="D25" s="431" t="s">
        <v>10972</v>
      </c>
      <c r="E25" s="431" t="s">
        <v>10973</v>
      </c>
      <c r="F25" s="431" t="s">
        <v>10974</v>
      </c>
      <c r="G25" s="431" t="s">
        <v>10975</v>
      </c>
      <c r="H25" s="431" t="s">
        <v>10976</v>
      </c>
      <c r="I25" s="431" t="s">
        <v>10977</v>
      </c>
      <c r="J25" s="431" t="str">
        <f>HYPERLINK("#", "https://www.keiyu-hospital.com/　（日本語）
https://www.keiyu-hospital.com/english/　（英語）")</f>
        <v>https://www.keiyu-hospital.com/　（日本語）
https://www.keiyu-hospital.com/english/　（英語）</v>
      </c>
      <c r="K25" s="431" t="s">
        <v>10978</v>
      </c>
      <c r="L25" s="431" t="s">
        <v>10979</v>
      </c>
      <c r="M25" s="431"/>
      <c r="N25" s="431" t="s">
        <v>487</v>
      </c>
      <c r="O25" s="431" t="s">
        <v>487</v>
      </c>
      <c r="P25" s="431"/>
      <c r="Q25" s="431"/>
      <c r="R25" s="431" t="s">
        <v>1089</v>
      </c>
      <c r="S25" s="431" t="s">
        <v>2438</v>
      </c>
      <c r="T25" s="431" t="s">
        <v>10980</v>
      </c>
      <c r="U25" s="431"/>
      <c r="V25" s="431"/>
      <c r="W25" s="431"/>
      <c r="X25" s="431"/>
      <c r="Y25" s="431" t="s">
        <v>487</v>
      </c>
      <c r="Z25" s="431" t="s">
        <v>10981</v>
      </c>
      <c r="AA25" s="431"/>
      <c r="AB25" s="431"/>
      <c r="AC25" s="431" t="s">
        <v>487</v>
      </c>
      <c r="AD25" s="431" t="s">
        <v>10982</v>
      </c>
      <c r="AE25" s="72"/>
    </row>
    <row r="26" spans="1:33" s="70" customFormat="1" ht="174.75" customHeight="1">
      <c r="A26" s="432" t="s">
        <v>10705</v>
      </c>
      <c r="B26" s="431" t="s">
        <v>351</v>
      </c>
      <c r="C26" s="431" t="s">
        <v>10983</v>
      </c>
      <c r="D26" s="431" t="s">
        <v>10984</v>
      </c>
      <c r="E26" s="431" t="s">
        <v>10985</v>
      </c>
      <c r="F26" s="431" t="s">
        <v>10986</v>
      </c>
      <c r="G26" s="431" t="s">
        <v>10987</v>
      </c>
      <c r="H26" s="431" t="s">
        <v>10988</v>
      </c>
      <c r="I26" s="431" t="s">
        <v>10989</v>
      </c>
      <c r="J26" s="420" t="str">
        <f>HYPERLINK("#", "https://www.yokohama-cu.ac.jp/urahp/")</f>
        <v>https://www.yokohama-cu.ac.jp/urahp/</v>
      </c>
      <c r="K26" s="431" t="s">
        <v>10990</v>
      </c>
      <c r="L26" s="431" t="s">
        <v>10991</v>
      </c>
      <c r="M26" s="431" t="s">
        <v>10992</v>
      </c>
      <c r="N26" s="431" t="s">
        <v>487</v>
      </c>
      <c r="O26" s="431" t="s">
        <v>487</v>
      </c>
      <c r="P26" s="431"/>
      <c r="Q26" s="431"/>
      <c r="R26" s="431" t="s">
        <v>1089</v>
      </c>
      <c r="S26" s="431" t="s">
        <v>2438</v>
      </c>
      <c r="T26" s="431" t="s">
        <v>10739</v>
      </c>
      <c r="U26" s="431" t="s">
        <v>5520</v>
      </c>
      <c r="V26" s="431" t="s">
        <v>10993</v>
      </c>
      <c r="W26" s="431" t="s">
        <v>10994</v>
      </c>
      <c r="X26" s="431" t="s">
        <v>10993</v>
      </c>
      <c r="Y26" s="431" t="s">
        <v>487</v>
      </c>
      <c r="Z26" s="431" t="s">
        <v>10995</v>
      </c>
      <c r="AA26" s="431" t="s">
        <v>10996</v>
      </c>
      <c r="AB26" s="431" t="s">
        <v>10997</v>
      </c>
      <c r="AC26" s="431" t="s">
        <v>395</v>
      </c>
      <c r="AD26" s="431" t="s">
        <v>5786</v>
      </c>
      <c r="AE26" s="72"/>
    </row>
    <row r="27" spans="1:33" s="70" customFormat="1" ht="142.5">
      <c r="A27" s="432" t="s">
        <v>10705</v>
      </c>
      <c r="B27" s="432" t="s">
        <v>10998</v>
      </c>
      <c r="C27" s="432" t="s">
        <v>10999</v>
      </c>
      <c r="D27" s="431" t="s">
        <v>11000</v>
      </c>
      <c r="E27" s="431" t="s">
        <v>11001</v>
      </c>
      <c r="F27" s="431" t="s">
        <v>11002</v>
      </c>
      <c r="G27" s="431" t="s">
        <v>11003</v>
      </c>
      <c r="H27" s="431" t="s">
        <v>11004</v>
      </c>
      <c r="I27" s="431" t="s">
        <v>11005</v>
      </c>
      <c r="J27" s="431" t="s">
        <v>11006</v>
      </c>
      <c r="K27" s="431" t="s">
        <v>11007</v>
      </c>
      <c r="L27" s="431" t="s">
        <v>11008</v>
      </c>
      <c r="M27" s="431"/>
      <c r="N27" s="431" t="s">
        <v>487</v>
      </c>
      <c r="O27" s="431"/>
      <c r="P27" s="431" t="s">
        <v>487</v>
      </c>
      <c r="Q27" s="431"/>
      <c r="R27" s="431" t="s">
        <v>1089</v>
      </c>
      <c r="S27" s="431" t="s">
        <v>2438</v>
      </c>
      <c r="T27" s="431" t="s">
        <v>1122</v>
      </c>
      <c r="U27" s="431"/>
      <c r="V27" s="431"/>
      <c r="W27" s="431"/>
      <c r="X27" s="431"/>
      <c r="Y27" s="431" t="s">
        <v>487</v>
      </c>
      <c r="Z27" s="431" t="s">
        <v>11009</v>
      </c>
      <c r="AA27" s="431" t="s">
        <v>487</v>
      </c>
      <c r="AB27" s="431" t="s">
        <v>11010</v>
      </c>
      <c r="AC27" s="431" t="s">
        <v>5520</v>
      </c>
      <c r="AD27" s="431" t="s">
        <v>11011</v>
      </c>
      <c r="AE27" s="69"/>
    </row>
    <row r="28" spans="1:33" s="70" customFormat="1" ht="53.25" customHeight="1">
      <c r="A28" s="432" t="s">
        <v>10705</v>
      </c>
      <c r="B28" s="432" t="s">
        <v>10998</v>
      </c>
      <c r="C28" s="432" t="s">
        <v>11012</v>
      </c>
      <c r="D28" s="431" t="s">
        <v>11013</v>
      </c>
      <c r="E28" s="431" t="s">
        <v>11014</v>
      </c>
      <c r="F28" s="431" t="s">
        <v>11015</v>
      </c>
      <c r="G28" s="431" t="s">
        <v>11016</v>
      </c>
      <c r="H28" s="431" t="s">
        <v>11017</v>
      </c>
      <c r="I28" s="431" t="s">
        <v>11018</v>
      </c>
      <c r="J28" s="431" t="s">
        <v>11019</v>
      </c>
      <c r="K28" s="431" t="s">
        <v>11020</v>
      </c>
      <c r="L28" s="431" t="s">
        <v>11021</v>
      </c>
      <c r="M28" s="431" t="s">
        <v>11022</v>
      </c>
      <c r="N28" s="431"/>
      <c r="O28" s="431"/>
      <c r="P28" s="431"/>
      <c r="Q28" s="431"/>
      <c r="R28" s="431" t="s">
        <v>631</v>
      </c>
      <c r="S28" s="431" t="s">
        <v>2605</v>
      </c>
      <c r="T28" s="431"/>
      <c r="U28" s="431" t="s">
        <v>5520</v>
      </c>
      <c r="V28" s="431" t="s">
        <v>11023</v>
      </c>
      <c r="W28" s="431"/>
      <c r="X28" s="431"/>
      <c r="Y28" s="431" t="s">
        <v>487</v>
      </c>
      <c r="Z28" s="431" t="s">
        <v>11024</v>
      </c>
      <c r="AA28" s="431"/>
      <c r="AB28" s="431"/>
      <c r="AC28" s="431" t="s">
        <v>5520</v>
      </c>
      <c r="AD28" s="431" t="s">
        <v>5786</v>
      </c>
      <c r="AE28" s="69"/>
    </row>
    <row r="29" spans="1:33" s="70" customFormat="1" ht="137.1" customHeight="1">
      <c r="A29" s="432" t="s">
        <v>10705</v>
      </c>
      <c r="B29" s="432" t="s">
        <v>10998</v>
      </c>
      <c r="C29" s="432" t="s">
        <v>11025</v>
      </c>
      <c r="D29" s="431" t="s">
        <v>11026</v>
      </c>
      <c r="E29" s="431" t="s">
        <v>11027</v>
      </c>
      <c r="F29" s="431" t="s">
        <v>11028</v>
      </c>
      <c r="G29" s="431" t="s">
        <v>11029</v>
      </c>
      <c r="H29" s="431" t="s">
        <v>11030</v>
      </c>
      <c r="I29" s="431" t="s">
        <v>11031</v>
      </c>
      <c r="J29" s="431" t="s">
        <v>11032</v>
      </c>
      <c r="K29" s="431" t="s">
        <v>11033</v>
      </c>
      <c r="L29" s="431" t="s">
        <v>11034</v>
      </c>
      <c r="M29" s="431" t="s">
        <v>11035</v>
      </c>
      <c r="N29" s="431" t="s">
        <v>487</v>
      </c>
      <c r="O29" s="431" t="s">
        <v>487</v>
      </c>
      <c r="P29" s="431"/>
      <c r="Q29" s="431"/>
      <c r="R29" s="431" t="s">
        <v>1089</v>
      </c>
      <c r="S29" s="431" t="s">
        <v>490</v>
      </c>
      <c r="T29" s="431" t="s">
        <v>1122</v>
      </c>
      <c r="U29" s="431"/>
      <c r="V29" s="431"/>
      <c r="W29" s="431"/>
      <c r="X29" s="431"/>
      <c r="Y29" s="431" t="s">
        <v>487</v>
      </c>
      <c r="Z29" s="431" t="s">
        <v>10776</v>
      </c>
      <c r="AA29" s="431"/>
      <c r="AB29" s="431"/>
      <c r="AC29" s="431"/>
      <c r="AD29" s="431"/>
      <c r="AE29" s="69"/>
    </row>
    <row r="30" spans="1:33" s="70" customFormat="1" ht="85.5">
      <c r="A30" s="432" t="s">
        <v>10705</v>
      </c>
      <c r="B30" s="432" t="s">
        <v>10998</v>
      </c>
      <c r="C30" s="432" t="s">
        <v>11036</v>
      </c>
      <c r="D30" s="431" t="s">
        <v>11037</v>
      </c>
      <c r="E30" s="431" t="s">
        <v>11038</v>
      </c>
      <c r="F30" s="431" t="s">
        <v>11039</v>
      </c>
      <c r="G30" s="431" t="s">
        <v>11040</v>
      </c>
      <c r="H30" s="431" t="s">
        <v>11041</v>
      </c>
      <c r="I30" s="431" t="s">
        <v>11042</v>
      </c>
      <c r="J30" s="431" t="s">
        <v>11043</v>
      </c>
      <c r="K30" s="431" t="s">
        <v>11044</v>
      </c>
      <c r="L30" s="431" t="s">
        <v>11045</v>
      </c>
      <c r="M30" s="431"/>
      <c r="N30" s="431"/>
      <c r="O30" s="431"/>
      <c r="P30" s="431"/>
      <c r="Q30" s="431"/>
      <c r="R30" s="431" t="s">
        <v>1089</v>
      </c>
      <c r="S30" s="431" t="s">
        <v>2438</v>
      </c>
      <c r="T30" s="431" t="s">
        <v>1122</v>
      </c>
      <c r="U30" s="431" t="s">
        <v>5520</v>
      </c>
      <c r="V30" s="431" t="s">
        <v>11046</v>
      </c>
      <c r="W30" s="431"/>
      <c r="X30" s="431"/>
      <c r="Y30" s="431"/>
      <c r="Z30" s="431"/>
      <c r="AA30" s="431"/>
      <c r="AB30" s="431"/>
      <c r="AC30" s="431"/>
      <c r="AD30" s="431"/>
      <c r="AE30" s="69"/>
    </row>
    <row r="31" spans="1:33" s="70" customFormat="1" ht="114">
      <c r="A31" s="432" t="s">
        <v>10705</v>
      </c>
      <c r="B31" s="432" t="s">
        <v>10998</v>
      </c>
      <c r="C31" s="432" t="s">
        <v>11047</v>
      </c>
      <c r="D31" s="431" t="s">
        <v>11048</v>
      </c>
      <c r="E31" s="431" t="s">
        <v>11049</v>
      </c>
      <c r="F31" s="431" t="s">
        <v>11050</v>
      </c>
      <c r="G31" s="431" t="s">
        <v>11051</v>
      </c>
      <c r="H31" s="431" t="s">
        <v>11052</v>
      </c>
      <c r="I31" s="431" t="s">
        <v>11053</v>
      </c>
      <c r="J31" s="431" t="s">
        <v>11054</v>
      </c>
      <c r="K31" s="431" t="s">
        <v>11055</v>
      </c>
      <c r="L31" s="431" t="s">
        <v>11056</v>
      </c>
      <c r="M31" s="431" t="s">
        <v>11057</v>
      </c>
      <c r="N31" s="431"/>
      <c r="O31" s="431"/>
      <c r="P31" s="431"/>
      <c r="Q31" s="431"/>
      <c r="R31" s="431" t="s">
        <v>631</v>
      </c>
      <c r="S31" s="431" t="s">
        <v>2605</v>
      </c>
      <c r="T31" s="431"/>
      <c r="U31" s="431"/>
      <c r="V31" s="431"/>
      <c r="W31" s="431"/>
      <c r="X31" s="431"/>
      <c r="Y31" s="431" t="s">
        <v>487</v>
      </c>
      <c r="Z31" s="431" t="s">
        <v>11058</v>
      </c>
      <c r="AA31" s="431"/>
      <c r="AB31" s="431"/>
      <c r="AC31" s="431"/>
      <c r="AD31" s="431"/>
      <c r="AE31" s="69"/>
    </row>
    <row r="32" spans="1:33" s="70" customFormat="1" ht="94.5" customHeight="1">
      <c r="A32" s="431" t="s">
        <v>10705</v>
      </c>
      <c r="B32" s="431" t="s">
        <v>10998</v>
      </c>
      <c r="C32" s="431" t="s">
        <v>11059</v>
      </c>
      <c r="D32" s="431" t="s">
        <v>11060</v>
      </c>
      <c r="E32" s="431" t="s">
        <v>11061</v>
      </c>
      <c r="F32" s="431" t="s">
        <v>11062</v>
      </c>
      <c r="G32" s="431" t="s">
        <v>11063</v>
      </c>
      <c r="H32" s="431" t="s">
        <v>11064</v>
      </c>
      <c r="I32" s="431" t="s">
        <v>11065</v>
      </c>
      <c r="J32" s="431" t="s">
        <v>11066</v>
      </c>
      <c r="K32" s="431" t="s">
        <v>11067</v>
      </c>
      <c r="L32" s="431" t="s">
        <v>11068</v>
      </c>
      <c r="M32" s="431"/>
      <c r="N32" s="431"/>
      <c r="O32" s="431"/>
      <c r="P32" s="431"/>
      <c r="Q32" s="431"/>
      <c r="R32" s="431" t="s">
        <v>1089</v>
      </c>
      <c r="S32" s="431" t="s">
        <v>490</v>
      </c>
      <c r="T32" s="431" t="s">
        <v>1122</v>
      </c>
      <c r="U32" s="431" t="s">
        <v>487</v>
      </c>
      <c r="V32" s="431" t="s">
        <v>11069</v>
      </c>
      <c r="W32" s="431"/>
      <c r="X32" s="431"/>
      <c r="Y32" s="431" t="s">
        <v>487</v>
      </c>
      <c r="Z32" s="431" t="s">
        <v>11070</v>
      </c>
      <c r="AA32" s="431"/>
      <c r="AB32" s="431"/>
      <c r="AC32" s="431"/>
      <c r="AD32" s="431"/>
      <c r="AE32" s="72"/>
    </row>
    <row r="33" spans="1:31" s="70" customFormat="1" ht="99.75">
      <c r="A33" s="432" t="s">
        <v>10705</v>
      </c>
      <c r="B33" s="432" t="s">
        <v>10998</v>
      </c>
      <c r="C33" s="432" t="s">
        <v>11071</v>
      </c>
      <c r="D33" s="431" t="s">
        <v>11072</v>
      </c>
      <c r="E33" s="431" t="s">
        <v>11073</v>
      </c>
      <c r="F33" s="431" t="s">
        <v>11074</v>
      </c>
      <c r="G33" s="431" t="s">
        <v>11075</v>
      </c>
      <c r="H33" s="431" t="s">
        <v>11076</v>
      </c>
      <c r="I33" s="431" t="s">
        <v>11077</v>
      </c>
      <c r="J33" s="431" t="s">
        <v>11078</v>
      </c>
      <c r="K33" s="431" t="s">
        <v>11079</v>
      </c>
      <c r="L33" s="431" t="s">
        <v>3892</v>
      </c>
      <c r="M33" s="431"/>
      <c r="N33" s="431"/>
      <c r="O33" s="431"/>
      <c r="P33" s="431"/>
      <c r="Q33" s="431"/>
      <c r="R33" s="431" t="s">
        <v>1089</v>
      </c>
      <c r="S33" s="431" t="s">
        <v>2438</v>
      </c>
      <c r="T33" s="431" t="s">
        <v>1122</v>
      </c>
      <c r="U33" s="431"/>
      <c r="V33" s="431"/>
      <c r="W33" s="431"/>
      <c r="X33" s="431"/>
      <c r="Y33" s="431" t="s">
        <v>487</v>
      </c>
      <c r="Z33" s="431" t="s">
        <v>11080</v>
      </c>
      <c r="AA33" s="431" t="s">
        <v>5520</v>
      </c>
      <c r="AB33" s="431" t="s">
        <v>11081</v>
      </c>
      <c r="AC33" s="431" t="s">
        <v>487</v>
      </c>
      <c r="AD33" s="431" t="s">
        <v>11082</v>
      </c>
      <c r="AE33" s="69"/>
    </row>
    <row r="34" spans="1:31" s="70" customFormat="1" ht="108.6" customHeight="1">
      <c r="A34" s="431" t="s">
        <v>10705</v>
      </c>
      <c r="B34" s="431" t="s">
        <v>10998</v>
      </c>
      <c r="C34" s="431" t="s">
        <v>11083</v>
      </c>
      <c r="D34" s="431" t="s">
        <v>11084</v>
      </c>
      <c r="E34" s="431" t="s">
        <v>11085</v>
      </c>
      <c r="F34" s="431" t="s">
        <v>11086</v>
      </c>
      <c r="G34" s="431" t="s">
        <v>11087</v>
      </c>
      <c r="H34" s="431" t="s">
        <v>11088</v>
      </c>
      <c r="I34" s="431" t="s">
        <v>11089</v>
      </c>
      <c r="J34" s="431" t="s">
        <v>11090</v>
      </c>
      <c r="K34" s="431" t="s">
        <v>11091</v>
      </c>
      <c r="L34" s="431" t="s">
        <v>11068</v>
      </c>
      <c r="M34" s="431"/>
      <c r="N34" s="431"/>
      <c r="O34" s="431"/>
      <c r="P34" s="431"/>
      <c r="Q34" s="431"/>
      <c r="R34" s="431" t="s">
        <v>631</v>
      </c>
      <c r="S34" s="431" t="s">
        <v>2605</v>
      </c>
      <c r="T34" s="431"/>
      <c r="U34" s="431"/>
      <c r="V34" s="431"/>
      <c r="W34" s="431"/>
      <c r="X34" s="431"/>
      <c r="Y34" s="431" t="s">
        <v>487</v>
      </c>
      <c r="Z34" s="431" t="s">
        <v>11092</v>
      </c>
      <c r="AA34" s="431"/>
      <c r="AB34" s="431"/>
      <c r="AC34" s="431"/>
      <c r="AD34" s="431"/>
      <c r="AE34" s="72"/>
    </row>
    <row r="35" spans="1:31" s="70" customFormat="1" ht="128.25">
      <c r="A35" s="432" t="s">
        <v>10705</v>
      </c>
      <c r="B35" s="432" t="s">
        <v>10998</v>
      </c>
      <c r="C35" s="432" t="s">
        <v>11093</v>
      </c>
      <c r="D35" s="431" t="s">
        <v>11094</v>
      </c>
      <c r="E35" s="431" t="s">
        <v>11095</v>
      </c>
      <c r="F35" s="431" t="s">
        <v>11096</v>
      </c>
      <c r="G35" s="431" t="s">
        <v>11097</v>
      </c>
      <c r="H35" s="431" t="s">
        <v>11098</v>
      </c>
      <c r="I35" s="431" t="s">
        <v>11099</v>
      </c>
      <c r="J35" s="431" t="s">
        <v>11100</v>
      </c>
      <c r="K35" s="431" t="s">
        <v>11101</v>
      </c>
      <c r="L35" s="431"/>
      <c r="M35" s="431" t="s">
        <v>11102</v>
      </c>
      <c r="N35" s="431"/>
      <c r="O35" s="431"/>
      <c r="P35" s="431"/>
      <c r="Q35" s="431"/>
      <c r="R35" s="431" t="s">
        <v>631</v>
      </c>
      <c r="S35" s="431" t="s">
        <v>1338</v>
      </c>
      <c r="T35" s="431"/>
      <c r="U35" s="431"/>
      <c r="V35" s="431"/>
      <c r="W35" s="431"/>
      <c r="X35" s="431"/>
      <c r="Y35" s="431" t="s">
        <v>487</v>
      </c>
      <c r="Z35" s="431" t="s">
        <v>11103</v>
      </c>
      <c r="AA35" s="431"/>
      <c r="AB35" s="431"/>
      <c r="AC35" s="431"/>
      <c r="AD35" s="431"/>
      <c r="AE35" s="69"/>
    </row>
    <row r="36" spans="1:31" s="70" customFormat="1" ht="85.5">
      <c r="A36" s="432" t="s">
        <v>10705</v>
      </c>
      <c r="B36" s="432" t="s">
        <v>10998</v>
      </c>
      <c r="C36" s="432" t="s">
        <v>11104</v>
      </c>
      <c r="D36" s="431" t="s">
        <v>11105</v>
      </c>
      <c r="E36" s="431" t="s">
        <v>11106</v>
      </c>
      <c r="F36" s="431" t="s">
        <v>11107</v>
      </c>
      <c r="G36" s="431" t="s">
        <v>11108</v>
      </c>
      <c r="H36" s="431" t="s">
        <v>11109</v>
      </c>
      <c r="I36" s="431" t="s">
        <v>11110</v>
      </c>
      <c r="J36" s="431" t="s">
        <v>11111</v>
      </c>
      <c r="K36" s="431" t="s">
        <v>11112</v>
      </c>
      <c r="L36" s="431"/>
      <c r="M36" s="431"/>
      <c r="N36" s="431"/>
      <c r="O36" s="431"/>
      <c r="P36" s="431"/>
      <c r="Q36" s="431"/>
      <c r="R36" s="431" t="s">
        <v>631</v>
      </c>
      <c r="S36" s="431" t="s">
        <v>1338</v>
      </c>
      <c r="T36" s="431"/>
      <c r="U36" s="431"/>
      <c r="V36" s="431"/>
      <c r="W36" s="431"/>
      <c r="X36" s="431"/>
      <c r="Y36" s="431" t="s">
        <v>487</v>
      </c>
      <c r="Z36" s="431" t="s">
        <v>11113</v>
      </c>
      <c r="AA36" s="431" t="s">
        <v>395</v>
      </c>
      <c r="AB36" s="431" t="s">
        <v>11114</v>
      </c>
      <c r="AC36" s="431"/>
      <c r="AD36" s="431"/>
      <c r="AE36" s="69"/>
    </row>
    <row r="37" spans="1:31" s="70" customFormat="1" ht="114">
      <c r="A37" s="432" t="s">
        <v>10705</v>
      </c>
      <c r="B37" s="432" t="s">
        <v>10998</v>
      </c>
      <c r="C37" s="432" t="s">
        <v>11115</v>
      </c>
      <c r="D37" s="431" t="s">
        <v>11116</v>
      </c>
      <c r="E37" s="431" t="s">
        <v>11117</v>
      </c>
      <c r="F37" s="431" t="s">
        <v>11118</v>
      </c>
      <c r="G37" s="431" t="s">
        <v>11119</v>
      </c>
      <c r="H37" s="431" t="s">
        <v>11120</v>
      </c>
      <c r="I37" s="431" t="s">
        <v>11121</v>
      </c>
      <c r="J37" s="431" t="s">
        <v>11122</v>
      </c>
      <c r="K37" s="431" t="s">
        <v>11123</v>
      </c>
      <c r="L37" s="431"/>
      <c r="M37" s="431"/>
      <c r="N37" s="431"/>
      <c r="O37" s="431"/>
      <c r="P37" s="431"/>
      <c r="Q37" s="431"/>
      <c r="R37" s="431" t="s">
        <v>631</v>
      </c>
      <c r="S37" s="431" t="s">
        <v>1338</v>
      </c>
      <c r="T37" s="431"/>
      <c r="U37" s="431"/>
      <c r="V37" s="431"/>
      <c r="W37" s="431"/>
      <c r="X37" s="431"/>
      <c r="Y37" s="431" t="s">
        <v>487</v>
      </c>
      <c r="Z37" s="431" t="s">
        <v>11124</v>
      </c>
      <c r="AA37" s="431"/>
      <c r="AB37" s="431"/>
      <c r="AC37" s="431"/>
      <c r="AD37" s="431"/>
      <c r="AE37" s="69"/>
    </row>
    <row r="38" spans="1:31" s="70" customFormat="1" ht="99.75">
      <c r="A38" s="432" t="s">
        <v>10705</v>
      </c>
      <c r="B38" s="432" t="s">
        <v>10998</v>
      </c>
      <c r="C38" s="432" t="s">
        <v>11125</v>
      </c>
      <c r="D38" s="431" t="s">
        <v>11126</v>
      </c>
      <c r="E38" s="431" t="s">
        <v>11127</v>
      </c>
      <c r="F38" s="431" t="s">
        <v>11128</v>
      </c>
      <c r="G38" s="431" t="s">
        <v>11129</v>
      </c>
      <c r="H38" s="431" t="s">
        <v>11130</v>
      </c>
      <c r="I38" s="431" t="s">
        <v>11131</v>
      </c>
      <c r="J38" s="431" t="s">
        <v>11132</v>
      </c>
      <c r="K38" s="431" t="s">
        <v>11133</v>
      </c>
      <c r="L38" s="431" t="s">
        <v>11134</v>
      </c>
      <c r="M38" s="431"/>
      <c r="N38" s="431"/>
      <c r="O38" s="431"/>
      <c r="P38" s="431"/>
      <c r="Q38" s="431"/>
      <c r="R38" s="431" t="s">
        <v>631</v>
      </c>
      <c r="S38" s="431" t="s">
        <v>1285</v>
      </c>
      <c r="T38" s="431"/>
      <c r="U38" s="431"/>
      <c r="V38" s="431"/>
      <c r="W38" s="431"/>
      <c r="X38" s="431"/>
      <c r="Y38" s="431"/>
      <c r="Z38" s="431"/>
      <c r="AA38" s="431" t="s">
        <v>395</v>
      </c>
      <c r="AB38" s="431" t="s">
        <v>11135</v>
      </c>
      <c r="AC38" s="431" t="s">
        <v>487</v>
      </c>
      <c r="AD38" s="431" t="s">
        <v>11136</v>
      </c>
      <c r="AE38" s="69"/>
    </row>
    <row r="39" spans="1:31" s="70" customFormat="1" ht="85.5">
      <c r="A39" s="432" t="s">
        <v>10705</v>
      </c>
      <c r="B39" s="432" t="s">
        <v>10998</v>
      </c>
      <c r="C39" s="432" t="s">
        <v>11137</v>
      </c>
      <c r="D39" s="431" t="s">
        <v>11138</v>
      </c>
      <c r="E39" s="431" t="s">
        <v>11139</v>
      </c>
      <c r="F39" s="431" t="s">
        <v>11140</v>
      </c>
      <c r="G39" s="431" t="s">
        <v>11141</v>
      </c>
      <c r="H39" s="431" t="s">
        <v>11142</v>
      </c>
      <c r="I39" s="431" t="s">
        <v>11143</v>
      </c>
      <c r="J39" s="431" t="s">
        <v>11144</v>
      </c>
      <c r="K39" s="431" t="s">
        <v>11145</v>
      </c>
      <c r="L39" s="431"/>
      <c r="M39" s="431"/>
      <c r="N39" s="431"/>
      <c r="O39" s="431"/>
      <c r="P39" s="431"/>
      <c r="Q39" s="431"/>
      <c r="R39" s="431" t="s">
        <v>631</v>
      </c>
      <c r="S39" s="431" t="s">
        <v>1338</v>
      </c>
      <c r="T39" s="431"/>
      <c r="U39" s="431"/>
      <c r="V39" s="431"/>
      <c r="W39" s="431"/>
      <c r="X39" s="431"/>
      <c r="Y39" s="431" t="s">
        <v>487</v>
      </c>
      <c r="Z39" s="431" t="s">
        <v>11146</v>
      </c>
      <c r="AA39" s="431"/>
      <c r="AB39" s="431"/>
      <c r="AC39" s="431"/>
      <c r="AD39" s="431"/>
      <c r="AE39" s="69"/>
    </row>
    <row r="40" spans="1:31" s="70" customFormat="1" ht="408" customHeight="1">
      <c r="A40" s="432" t="s">
        <v>10705</v>
      </c>
      <c r="B40" s="432" t="s">
        <v>10998</v>
      </c>
      <c r="C40" s="431" t="s">
        <v>11147</v>
      </c>
      <c r="D40" s="431" t="s">
        <v>11148</v>
      </c>
      <c r="E40" s="431" t="s">
        <v>11149</v>
      </c>
      <c r="F40" s="431" t="s">
        <v>11150</v>
      </c>
      <c r="G40" s="431" t="s">
        <v>11151</v>
      </c>
      <c r="H40" s="431" t="s">
        <v>11152</v>
      </c>
      <c r="I40" s="431" t="s">
        <v>11153</v>
      </c>
      <c r="J40" s="431" t="s">
        <v>11154</v>
      </c>
      <c r="K40" s="431" t="s">
        <v>11155</v>
      </c>
      <c r="L40" s="431" t="s">
        <v>11156</v>
      </c>
      <c r="M40" s="431"/>
      <c r="N40" s="431" t="s">
        <v>487</v>
      </c>
      <c r="O40" s="431" t="s">
        <v>487</v>
      </c>
      <c r="P40" s="431" t="s">
        <v>395</v>
      </c>
      <c r="Q40" s="431"/>
      <c r="R40" s="431" t="s">
        <v>1089</v>
      </c>
      <c r="S40" s="431" t="s">
        <v>490</v>
      </c>
      <c r="T40" s="431" t="s">
        <v>1075</v>
      </c>
      <c r="U40" s="431" t="s">
        <v>487</v>
      </c>
      <c r="V40" s="431" t="s">
        <v>11157</v>
      </c>
      <c r="W40" s="431" t="s">
        <v>487</v>
      </c>
      <c r="X40" s="431" t="s">
        <v>11158</v>
      </c>
      <c r="Y40" s="431" t="s">
        <v>487</v>
      </c>
      <c r="Z40" s="431" t="s">
        <v>11159</v>
      </c>
      <c r="AA40" s="431" t="s">
        <v>395</v>
      </c>
      <c r="AB40" s="431" t="s">
        <v>11160</v>
      </c>
      <c r="AC40" s="431" t="s">
        <v>487</v>
      </c>
      <c r="AD40" s="431" t="s">
        <v>11161</v>
      </c>
      <c r="AE40" s="69"/>
    </row>
    <row r="41" spans="1:31" s="70" customFormat="1" ht="245.1" customHeight="1">
      <c r="A41" s="432" t="s">
        <v>10705</v>
      </c>
      <c r="B41" s="431" t="s">
        <v>10998</v>
      </c>
      <c r="C41" s="431" t="s">
        <v>11162</v>
      </c>
      <c r="D41" s="431" t="s">
        <v>11163</v>
      </c>
      <c r="E41" s="431" t="s">
        <v>11164</v>
      </c>
      <c r="F41" s="431" t="s">
        <v>11165</v>
      </c>
      <c r="G41" s="431" t="s">
        <v>11166</v>
      </c>
      <c r="H41" s="431" t="s">
        <v>11167</v>
      </c>
      <c r="I41" s="431" t="s">
        <v>11168</v>
      </c>
      <c r="J41" s="431" t="str">
        <f>HYPERLINK("#", "https://www.yokohama-cu.ac.jp/fukuhp/
（日本語）
https://www.yokohama-cu.ac.jp/fukuhp/eng/
（英語）")</f>
        <v>https://www.yokohama-cu.ac.jp/fukuhp/
（日本語）
https://www.yokohama-cu.ac.jp/fukuhp/eng/
（英語）</v>
      </c>
      <c r="K41" s="431" t="s">
        <v>11169</v>
      </c>
      <c r="L41" s="431" t="s">
        <v>11170</v>
      </c>
      <c r="M41" s="431" t="s">
        <v>10992</v>
      </c>
      <c r="N41" s="431"/>
      <c r="O41" s="431" t="s">
        <v>487</v>
      </c>
      <c r="P41" s="431"/>
      <c r="Q41" s="431"/>
      <c r="R41" s="431" t="s">
        <v>1089</v>
      </c>
      <c r="S41" s="431" t="s">
        <v>2438</v>
      </c>
      <c r="T41" s="431" t="s">
        <v>1122</v>
      </c>
      <c r="U41" s="431"/>
      <c r="V41" s="431"/>
      <c r="W41" s="431"/>
      <c r="X41" s="431"/>
      <c r="Y41" s="431" t="s">
        <v>395</v>
      </c>
      <c r="Z41" s="431" t="s">
        <v>11171</v>
      </c>
      <c r="AA41" s="431" t="s">
        <v>395</v>
      </c>
      <c r="AB41" s="431" t="s">
        <v>11172</v>
      </c>
      <c r="AC41" s="431" t="s">
        <v>10814</v>
      </c>
      <c r="AD41" s="431" t="s">
        <v>11173</v>
      </c>
      <c r="AE41" s="72"/>
    </row>
    <row r="42" spans="1:31" s="70" customFormat="1" ht="99.75">
      <c r="A42" s="432" t="s">
        <v>10705</v>
      </c>
      <c r="B42" s="432" t="s">
        <v>10998</v>
      </c>
      <c r="C42" s="432" t="s">
        <v>11174</v>
      </c>
      <c r="D42" s="431" t="s">
        <v>11175</v>
      </c>
      <c r="E42" s="431" t="s">
        <v>11176</v>
      </c>
      <c r="F42" s="431" t="s">
        <v>11177</v>
      </c>
      <c r="G42" s="431" t="s">
        <v>11178</v>
      </c>
      <c r="H42" s="431" t="s">
        <v>11179</v>
      </c>
      <c r="I42" s="431" t="s">
        <v>11180</v>
      </c>
      <c r="J42" s="382" t="s">
        <v>11181</v>
      </c>
      <c r="K42" s="431" t="s">
        <v>11182</v>
      </c>
      <c r="L42" s="431" t="s">
        <v>11183</v>
      </c>
      <c r="M42" s="431" t="s">
        <v>11184</v>
      </c>
      <c r="N42" s="431" t="s">
        <v>487</v>
      </c>
      <c r="O42" s="431" t="s">
        <v>487</v>
      </c>
      <c r="P42" s="431" t="s">
        <v>395</v>
      </c>
      <c r="Q42" s="431"/>
      <c r="R42" s="431" t="s">
        <v>1089</v>
      </c>
      <c r="S42" s="431" t="s">
        <v>2438</v>
      </c>
      <c r="T42" s="431" t="s">
        <v>1075</v>
      </c>
      <c r="U42" s="431" t="s">
        <v>5520</v>
      </c>
      <c r="V42" s="431" t="s">
        <v>11185</v>
      </c>
      <c r="W42" s="431"/>
      <c r="X42" s="431"/>
      <c r="Y42" s="431" t="s">
        <v>487</v>
      </c>
      <c r="Z42" s="431" t="s">
        <v>11186</v>
      </c>
      <c r="AA42" s="431" t="s">
        <v>5520</v>
      </c>
      <c r="AB42" s="431" t="s">
        <v>11187</v>
      </c>
      <c r="AC42" s="431" t="s">
        <v>5520</v>
      </c>
      <c r="AD42" s="431" t="s">
        <v>11188</v>
      </c>
      <c r="AE42" s="69"/>
    </row>
    <row r="43" spans="1:31" s="70" customFormat="1" ht="105" customHeight="1">
      <c r="A43" s="432" t="s">
        <v>10705</v>
      </c>
      <c r="B43" s="431" t="s">
        <v>10998</v>
      </c>
      <c r="C43" s="431" t="s">
        <v>11189</v>
      </c>
      <c r="D43" s="431" t="s">
        <v>11190</v>
      </c>
      <c r="E43" s="431" t="s">
        <v>11191</v>
      </c>
      <c r="F43" s="431" t="s">
        <v>11192</v>
      </c>
      <c r="G43" s="431" t="s">
        <v>11193</v>
      </c>
      <c r="H43" s="431" t="s">
        <v>11194</v>
      </c>
      <c r="I43" s="431" t="s">
        <v>11195</v>
      </c>
      <c r="J43" s="431" t="s">
        <v>11196</v>
      </c>
      <c r="K43" s="431" t="s">
        <v>11197</v>
      </c>
      <c r="L43" s="431" t="s">
        <v>3230</v>
      </c>
      <c r="M43" s="431"/>
      <c r="N43" s="431"/>
      <c r="O43" s="431"/>
      <c r="P43" s="431"/>
      <c r="Q43" s="431"/>
      <c r="R43" s="431" t="s">
        <v>631</v>
      </c>
      <c r="S43" s="431" t="s">
        <v>2605</v>
      </c>
      <c r="T43" s="431"/>
      <c r="U43" s="431"/>
      <c r="V43" s="431"/>
      <c r="W43" s="431"/>
      <c r="X43" s="431"/>
      <c r="Y43" s="431" t="s">
        <v>487</v>
      </c>
      <c r="Z43" s="431" t="s">
        <v>11198</v>
      </c>
      <c r="AA43" s="431"/>
      <c r="AB43" s="431"/>
      <c r="AC43" s="431"/>
      <c r="AD43" s="431"/>
      <c r="AE43" s="72"/>
    </row>
    <row r="44" spans="1:31" s="70" customFormat="1" ht="89.1" customHeight="1">
      <c r="A44" s="432" t="s">
        <v>10705</v>
      </c>
      <c r="B44" s="431" t="s">
        <v>10998</v>
      </c>
      <c r="C44" s="431" t="s">
        <v>11199</v>
      </c>
      <c r="D44" s="431" t="s">
        <v>11200</v>
      </c>
      <c r="E44" s="431" t="s">
        <v>11201</v>
      </c>
      <c r="F44" s="431" t="s">
        <v>11202</v>
      </c>
      <c r="G44" s="431" t="s">
        <v>11203</v>
      </c>
      <c r="H44" s="431" t="s">
        <v>11204</v>
      </c>
      <c r="I44" s="431" t="s">
        <v>11205</v>
      </c>
      <c r="J44" s="431" t="s">
        <v>11206</v>
      </c>
      <c r="K44" s="431" t="s">
        <v>11197</v>
      </c>
      <c r="L44" s="431" t="s">
        <v>503</v>
      </c>
      <c r="M44" s="431"/>
      <c r="N44" s="431"/>
      <c r="O44" s="431"/>
      <c r="P44" s="431"/>
      <c r="Q44" s="431"/>
      <c r="R44" s="431" t="s">
        <v>631</v>
      </c>
      <c r="S44" s="431" t="s">
        <v>1338</v>
      </c>
      <c r="T44" s="431"/>
      <c r="U44" s="431"/>
      <c r="V44" s="431"/>
      <c r="W44" s="431"/>
      <c r="X44" s="431"/>
      <c r="Y44" s="431" t="s">
        <v>487</v>
      </c>
      <c r="Z44" s="431" t="s">
        <v>11207</v>
      </c>
      <c r="AA44" s="431"/>
      <c r="AB44" s="431"/>
      <c r="AC44" s="431"/>
      <c r="AD44" s="431"/>
      <c r="AE44" s="72"/>
    </row>
    <row r="45" spans="1:31" s="70" customFormat="1" ht="85.5">
      <c r="A45" s="432" t="s">
        <v>10705</v>
      </c>
      <c r="B45" s="432" t="s">
        <v>10998</v>
      </c>
      <c r="C45" s="432" t="s">
        <v>11208</v>
      </c>
      <c r="D45" s="431" t="s">
        <v>11209</v>
      </c>
      <c r="E45" s="431" t="s">
        <v>11210</v>
      </c>
      <c r="F45" s="431" t="s">
        <v>11211</v>
      </c>
      <c r="G45" s="431" t="s">
        <v>11212</v>
      </c>
      <c r="H45" s="431" t="s">
        <v>11213</v>
      </c>
      <c r="I45" s="431" t="s">
        <v>11214</v>
      </c>
      <c r="J45" s="431" t="s">
        <v>11215</v>
      </c>
      <c r="K45" s="431" t="s">
        <v>11197</v>
      </c>
      <c r="L45" s="431"/>
      <c r="M45" s="431"/>
      <c r="N45" s="431"/>
      <c r="O45" s="431"/>
      <c r="P45" s="431"/>
      <c r="Q45" s="431"/>
      <c r="R45" s="431" t="s">
        <v>631</v>
      </c>
      <c r="S45" s="431" t="s">
        <v>1338</v>
      </c>
      <c r="T45" s="431"/>
      <c r="U45" s="431"/>
      <c r="V45" s="431"/>
      <c r="W45" s="431"/>
      <c r="X45" s="431"/>
      <c r="Y45" s="431" t="s">
        <v>487</v>
      </c>
      <c r="Z45" s="431" t="s">
        <v>11216</v>
      </c>
      <c r="AA45" s="431"/>
      <c r="AB45" s="431"/>
      <c r="AC45" s="431"/>
      <c r="AD45" s="431"/>
      <c r="AE45" s="69"/>
    </row>
    <row r="46" spans="1:31" s="70" customFormat="1" ht="99.75">
      <c r="A46" s="432" t="s">
        <v>10705</v>
      </c>
      <c r="B46" s="432" t="s">
        <v>10998</v>
      </c>
      <c r="C46" s="432" t="s">
        <v>11217</v>
      </c>
      <c r="D46" s="431" t="s">
        <v>11218</v>
      </c>
      <c r="E46" s="431" t="s">
        <v>11219</v>
      </c>
      <c r="F46" s="431" t="s">
        <v>11220</v>
      </c>
      <c r="G46" s="431" t="s">
        <v>11221</v>
      </c>
      <c r="H46" s="431" t="s">
        <v>11222</v>
      </c>
      <c r="I46" s="431" t="s">
        <v>11223</v>
      </c>
      <c r="J46" s="431" t="s">
        <v>11224</v>
      </c>
      <c r="K46" s="431" t="s">
        <v>11225</v>
      </c>
      <c r="L46" s="431" t="s">
        <v>11226</v>
      </c>
      <c r="M46" s="431" t="s">
        <v>11227</v>
      </c>
      <c r="N46" s="431"/>
      <c r="O46" s="431"/>
      <c r="P46" s="431"/>
      <c r="Q46" s="431"/>
      <c r="R46" s="431" t="s">
        <v>631</v>
      </c>
      <c r="S46" s="431" t="s">
        <v>1338</v>
      </c>
      <c r="T46" s="431"/>
      <c r="U46" s="431"/>
      <c r="V46" s="431"/>
      <c r="W46" s="431"/>
      <c r="X46" s="431"/>
      <c r="Y46" s="431" t="s">
        <v>487</v>
      </c>
      <c r="Z46" s="431" t="s">
        <v>11228</v>
      </c>
      <c r="AA46" s="431"/>
      <c r="AB46" s="431"/>
      <c r="AC46" s="431"/>
      <c r="AD46" s="431"/>
      <c r="AE46" s="69"/>
    </row>
    <row r="47" spans="1:31" s="70" customFormat="1" ht="96" customHeight="1">
      <c r="A47" s="432" t="s">
        <v>10705</v>
      </c>
      <c r="B47" s="431" t="s">
        <v>10998</v>
      </c>
      <c r="C47" s="431" t="s">
        <v>11229</v>
      </c>
      <c r="D47" s="431" t="s">
        <v>11230</v>
      </c>
      <c r="E47" s="431" t="s">
        <v>11231</v>
      </c>
      <c r="F47" s="431" t="s">
        <v>11232</v>
      </c>
      <c r="G47" s="431" t="s">
        <v>11233</v>
      </c>
      <c r="H47" s="431" t="s">
        <v>11234</v>
      </c>
      <c r="I47" s="431" t="s">
        <v>11235</v>
      </c>
      <c r="J47" s="431" t="s">
        <v>11236</v>
      </c>
      <c r="K47" s="431" t="s">
        <v>11237</v>
      </c>
      <c r="L47" s="431" t="s">
        <v>11238</v>
      </c>
      <c r="M47" s="431"/>
      <c r="N47" s="431" t="s">
        <v>487</v>
      </c>
      <c r="O47" s="431"/>
      <c r="P47" s="431"/>
      <c r="Q47" s="431"/>
      <c r="R47" s="431" t="s">
        <v>1089</v>
      </c>
      <c r="S47" s="431" t="s">
        <v>490</v>
      </c>
      <c r="T47" s="431" t="s">
        <v>1122</v>
      </c>
      <c r="U47" s="431"/>
      <c r="V47" s="431"/>
      <c r="W47" s="431"/>
      <c r="X47" s="431"/>
      <c r="Y47" s="431" t="s">
        <v>487</v>
      </c>
      <c r="Z47" s="431" t="s">
        <v>11198</v>
      </c>
      <c r="AA47" s="431"/>
      <c r="AB47" s="431"/>
      <c r="AC47" s="431"/>
      <c r="AD47" s="431"/>
      <c r="AE47" s="72"/>
    </row>
    <row r="48" spans="1:31" s="70" customFormat="1" ht="192" customHeight="1">
      <c r="A48" s="431" t="s">
        <v>10705</v>
      </c>
      <c r="B48" s="431" t="s">
        <v>10998</v>
      </c>
      <c r="C48" s="431" t="s">
        <v>11239</v>
      </c>
      <c r="D48" s="431" t="s">
        <v>11240</v>
      </c>
      <c r="E48" s="431" t="s">
        <v>11241</v>
      </c>
      <c r="F48" s="431" t="s">
        <v>11242</v>
      </c>
      <c r="G48" s="431" t="s">
        <v>11243</v>
      </c>
      <c r="H48" s="431" t="s">
        <v>11244</v>
      </c>
      <c r="I48" s="431" t="s">
        <v>11245</v>
      </c>
      <c r="J48" s="431" t="s">
        <v>11246</v>
      </c>
      <c r="K48" s="431" t="s">
        <v>11247</v>
      </c>
      <c r="L48" s="431" t="s">
        <v>3445</v>
      </c>
      <c r="M48" s="179" t="s">
        <v>1653</v>
      </c>
      <c r="N48" s="431" t="s">
        <v>487</v>
      </c>
      <c r="O48" s="431" t="s">
        <v>487</v>
      </c>
      <c r="P48" s="431" t="s">
        <v>487</v>
      </c>
      <c r="Q48" s="431" t="s">
        <v>487</v>
      </c>
      <c r="R48" s="431" t="s">
        <v>1089</v>
      </c>
      <c r="S48" s="431" t="s">
        <v>2438</v>
      </c>
      <c r="T48" s="431" t="s">
        <v>1075</v>
      </c>
      <c r="U48" s="431" t="s">
        <v>5520</v>
      </c>
      <c r="V48" s="180" t="s">
        <v>11248</v>
      </c>
      <c r="W48" s="431" t="s">
        <v>395</v>
      </c>
      <c r="X48" s="431" t="s">
        <v>11249</v>
      </c>
      <c r="Y48" s="431" t="s">
        <v>395</v>
      </c>
      <c r="Z48" s="431" t="s">
        <v>10802</v>
      </c>
      <c r="AA48" s="431" t="s">
        <v>395</v>
      </c>
      <c r="AB48" s="431" t="s">
        <v>11250</v>
      </c>
      <c r="AC48" s="431" t="s">
        <v>487</v>
      </c>
      <c r="AD48" s="431" t="s">
        <v>11251</v>
      </c>
      <c r="AE48" s="72"/>
    </row>
    <row r="49" spans="1:33" s="70" customFormat="1" ht="114">
      <c r="A49" s="432" t="s">
        <v>10705</v>
      </c>
      <c r="B49" s="432" t="s">
        <v>10998</v>
      </c>
      <c r="C49" s="432" t="s">
        <v>11252</v>
      </c>
      <c r="D49" s="431" t="s">
        <v>11253</v>
      </c>
      <c r="E49" s="431" t="s">
        <v>11254</v>
      </c>
      <c r="F49" s="431" t="s">
        <v>11255</v>
      </c>
      <c r="G49" s="431" t="s">
        <v>11256</v>
      </c>
      <c r="H49" s="431" t="s">
        <v>11257</v>
      </c>
      <c r="I49" s="431" t="s">
        <v>11258</v>
      </c>
      <c r="J49" s="431" t="s">
        <v>11259</v>
      </c>
      <c r="K49" s="431" t="s">
        <v>11260</v>
      </c>
      <c r="L49" s="431" t="s">
        <v>11261</v>
      </c>
      <c r="M49" s="431" t="s">
        <v>11262</v>
      </c>
      <c r="N49" s="431"/>
      <c r="O49" s="431"/>
      <c r="P49" s="431"/>
      <c r="Q49" s="431"/>
      <c r="R49" s="431" t="s">
        <v>631</v>
      </c>
      <c r="S49" s="431" t="s">
        <v>2605</v>
      </c>
      <c r="T49" s="431"/>
      <c r="U49" s="431"/>
      <c r="V49" s="431"/>
      <c r="W49" s="431"/>
      <c r="X49" s="431"/>
      <c r="Y49" s="431" t="s">
        <v>395</v>
      </c>
      <c r="Z49" s="431" t="s">
        <v>11263</v>
      </c>
      <c r="AA49" s="431"/>
      <c r="AB49" s="431"/>
      <c r="AC49" s="431"/>
      <c r="AD49" s="431"/>
      <c r="AE49" s="69"/>
    </row>
    <row r="50" spans="1:33" s="70" customFormat="1" ht="127.5" customHeight="1">
      <c r="A50" s="432" t="s">
        <v>10705</v>
      </c>
      <c r="B50" s="431" t="s">
        <v>10998</v>
      </c>
      <c r="C50" s="431" t="s">
        <v>11264</v>
      </c>
      <c r="D50" s="431" t="s">
        <v>11265</v>
      </c>
      <c r="E50" s="431" t="s">
        <v>11266</v>
      </c>
      <c r="F50" s="431" t="s">
        <v>11267</v>
      </c>
      <c r="G50" s="431" t="s">
        <v>11268</v>
      </c>
      <c r="H50" s="431" t="s">
        <v>11269</v>
      </c>
      <c r="I50" s="431" t="s">
        <v>11270</v>
      </c>
      <c r="J50" s="431"/>
      <c r="K50" s="431" t="s">
        <v>11271</v>
      </c>
      <c r="L50" s="431"/>
      <c r="M50" s="431"/>
      <c r="N50" s="431"/>
      <c r="O50" s="431"/>
      <c r="P50" s="431"/>
      <c r="Q50" s="431"/>
      <c r="R50" s="431" t="s">
        <v>631</v>
      </c>
      <c r="S50" s="431" t="s">
        <v>1338</v>
      </c>
      <c r="T50" s="431"/>
      <c r="U50" s="431"/>
      <c r="V50" s="431"/>
      <c r="W50" s="431"/>
      <c r="X50" s="431"/>
      <c r="Y50" s="431" t="s">
        <v>487</v>
      </c>
      <c r="Z50" s="431" t="s">
        <v>11272</v>
      </c>
      <c r="AA50" s="431"/>
      <c r="AB50" s="431"/>
      <c r="AC50" s="431"/>
      <c r="AD50" s="431"/>
      <c r="AE50" s="72"/>
    </row>
    <row r="51" spans="1:33" s="35" customFormat="1" ht="85.5">
      <c r="A51" s="432" t="s">
        <v>10705</v>
      </c>
      <c r="B51" s="432" t="s">
        <v>10998</v>
      </c>
      <c r="C51" s="432" t="s">
        <v>11273</v>
      </c>
      <c r="D51" s="431" t="s">
        <v>11274</v>
      </c>
      <c r="E51" s="431" t="s">
        <v>11275</v>
      </c>
      <c r="F51" s="431" t="s">
        <v>11276</v>
      </c>
      <c r="G51" s="431" t="s">
        <v>11277</v>
      </c>
      <c r="H51" s="431" t="s">
        <v>11278</v>
      </c>
      <c r="I51" s="431" t="s">
        <v>11279</v>
      </c>
      <c r="J51" s="431" t="s">
        <v>11280</v>
      </c>
      <c r="K51" s="431" t="s">
        <v>11281</v>
      </c>
      <c r="L51" s="431" t="s">
        <v>11282</v>
      </c>
      <c r="M51" s="431" t="s">
        <v>3668</v>
      </c>
      <c r="N51" s="431"/>
      <c r="O51" s="431"/>
      <c r="P51" s="431"/>
      <c r="Q51" s="431"/>
      <c r="R51" s="431" t="s">
        <v>631</v>
      </c>
      <c r="S51" s="431" t="s">
        <v>2363</v>
      </c>
      <c r="T51" s="431"/>
      <c r="U51" s="431"/>
      <c r="V51" s="431"/>
      <c r="W51" s="431"/>
      <c r="X51" s="431"/>
      <c r="Y51" s="431" t="s">
        <v>487</v>
      </c>
      <c r="Z51" s="431" t="s">
        <v>11283</v>
      </c>
      <c r="AA51" s="431"/>
      <c r="AB51" s="431"/>
      <c r="AC51" s="431"/>
      <c r="AD51" s="431"/>
      <c r="AE51" s="69"/>
      <c r="AF51" s="70"/>
      <c r="AG51" s="70"/>
    </row>
    <row r="52" spans="1:33" s="35" customFormat="1" ht="85.5">
      <c r="A52" s="432" t="s">
        <v>10705</v>
      </c>
      <c r="B52" s="432" t="s">
        <v>10998</v>
      </c>
      <c r="C52" s="432" t="s">
        <v>11284</v>
      </c>
      <c r="D52" s="431" t="s">
        <v>11285</v>
      </c>
      <c r="E52" s="431" t="s">
        <v>11286</v>
      </c>
      <c r="F52" s="431" t="s">
        <v>11287</v>
      </c>
      <c r="G52" s="431" t="s">
        <v>11288</v>
      </c>
      <c r="H52" s="431" t="s">
        <v>11289</v>
      </c>
      <c r="I52" s="431" t="s">
        <v>11290</v>
      </c>
      <c r="J52" s="431" t="s">
        <v>11291</v>
      </c>
      <c r="K52" s="431" t="s">
        <v>11292</v>
      </c>
      <c r="L52" s="431" t="s">
        <v>7747</v>
      </c>
      <c r="M52" s="431"/>
      <c r="N52" s="431"/>
      <c r="O52" s="431"/>
      <c r="P52" s="431"/>
      <c r="Q52" s="431"/>
      <c r="R52" s="431" t="s">
        <v>1089</v>
      </c>
      <c r="S52" s="431" t="s">
        <v>2438</v>
      </c>
      <c r="T52" s="431" t="s">
        <v>1122</v>
      </c>
      <c r="U52" s="431"/>
      <c r="V52" s="431"/>
      <c r="W52" s="431"/>
      <c r="X52" s="431"/>
      <c r="Y52" s="431" t="s">
        <v>487</v>
      </c>
      <c r="Z52" s="431" t="s">
        <v>11293</v>
      </c>
      <c r="AA52" s="431"/>
      <c r="AB52" s="431"/>
      <c r="AC52" s="431" t="s">
        <v>487</v>
      </c>
      <c r="AD52" s="431" t="s">
        <v>11294</v>
      </c>
      <c r="AE52" s="69"/>
      <c r="AF52" s="70"/>
      <c r="AG52" s="70"/>
    </row>
    <row r="53" spans="1:33" s="35" customFormat="1" ht="102.6" customHeight="1">
      <c r="A53" s="431" t="s">
        <v>10705</v>
      </c>
      <c r="B53" s="431" t="s">
        <v>10998</v>
      </c>
      <c r="C53" s="431" t="s">
        <v>11295</v>
      </c>
      <c r="D53" s="431" t="s">
        <v>11296</v>
      </c>
      <c r="E53" s="431" t="s">
        <v>11297</v>
      </c>
      <c r="F53" s="431" t="s">
        <v>11298</v>
      </c>
      <c r="G53" s="431" t="s">
        <v>11299</v>
      </c>
      <c r="H53" s="431" t="s">
        <v>11300</v>
      </c>
      <c r="I53" s="431" t="s">
        <v>11301</v>
      </c>
      <c r="J53" s="431" t="str">
        <f>HYPERLINK("#", "https://www.keigankai.com/")</f>
        <v>https://www.keigankai.com/</v>
      </c>
      <c r="K53" s="431" t="s">
        <v>11302</v>
      </c>
      <c r="L53" s="431" t="s">
        <v>1025</v>
      </c>
      <c r="M53" s="431" t="s">
        <v>5873</v>
      </c>
      <c r="N53" s="431"/>
      <c r="O53" s="431"/>
      <c r="P53" s="431"/>
      <c r="Q53" s="431"/>
      <c r="R53" s="431" t="s">
        <v>631</v>
      </c>
      <c r="S53" s="431" t="s">
        <v>2605</v>
      </c>
      <c r="T53" s="431"/>
      <c r="U53" s="431" t="s">
        <v>5520</v>
      </c>
      <c r="V53" s="431" t="s">
        <v>11303</v>
      </c>
      <c r="W53" s="431"/>
      <c r="X53" s="431"/>
      <c r="Y53" s="431" t="s">
        <v>487</v>
      </c>
      <c r="Z53" s="431" t="s">
        <v>11304</v>
      </c>
      <c r="AA53" s="431" t="s">
        <v>5520</v>
      </c>
      <c r="AB53" s="431" t="s">
        <v>11305</v>
      </c>
      <c r="AC53" s="431"/>
      <c r="AD53" s="431"/>
      <c r="AE53" s="72"/>
      <c r="AF53" s="70"/>
      <c r="AG53" s="70"/>
    </row>
    <row r="54" spans="1:33" s="35" customFormat="1" ht="71.25">
      <c r="A54" s="432" t="s">
        <v>10705</v>
      </c>
      <c r="B54" s="432" t="s">
        <v>351</v>
      </c>
      <c r="C54" s="432" t="s">
        <v>11306</v>
      </c>
      <c r="D54" s="431" t="s">
        <v>11307</v>
      </c>
      <c r="E54" s="431" t="s">
        <v>11308</v>
      </c>
      <c r="F54" s="431" t="s">
        <v>11309</v>
      </c>
      <c r="G54" s="431" t="s">
        <v>11310</v>
      </c>
      <c r="H54" s="431" t="s">
        <v>11311</v>
      </c>
      <c r="I54" s="431" t="s">
        <v>11312</v>
      </c>
      <c r="J54" s="431" t="s">
        <v>11313</v>
      </c>
      <c r="K54" s="431" t="s">
        <v>11314</v>
      </c>
      <c r="L54" s="431" t="s">
        <v>11315</v>
      </c>
      <c r="M54" s="431"/>
      <c r="N54" s="431"/>
      <c r="O54" s="431"/>
      <c r="P54" s="431"/>
      <c r="Q54" s="431"/>
      <c r="R54" s="431" t="s">
        <v>621</v>
      </c>
      <c r="S54" s="431" t="s">
        <v>1285</v>
      </c>
      <c r="T54" s="431"/>
      <c r="U54" s="431"/>
      <c r="V54" s="431"/>
      <c r="W54" s="431"/>
      <c r="X54" s="431"/>
      <c r="Y54" s="431" t="s">
        <v>487</v>
      </c>
      <c r="Z54" s="431" t="s">
        <v>11316</v>
      </c>
      <c r="AA54" s="431"/>
      <c r="AB54" s="431"/>
      <c r="AC54" s="431"/>
      <c r="AD54" s="431"/>
      <c r="AE54" s="69"/>
    </row>
    <row r="55" spans="1:33" s="35" customFormat="1" ht="71.25">
      <c r="A55" s="432" t="s">
        <v>10705</v>
      </c>
      <c r="B55" s="432" t="s">
        <v>351</v>
      </c>
      <c r="C55" s="432" t="s">
        <v>11317</v>
      </c>
      <c r="D55" s="431" t="s">
        <v>11318</v>
      </c>
      <c r="E55" s="431" t="s">
        <v>11319</v>
      </c>
      <c r="F55" s="431" t="s">
        <v>11320</v>
      </c>
      <c r="G55" s="431" t="s">
        <v>11321</v>
      </c>
      <c r="H55" s="431" t="s">
        <v>11322</v>
      </c>
      <c r="I55" s="431" t="s">
        <v>11323</v>
      </c>
      <c r="J55" s="431" t="s">
        <v>11324</v>
      </c>
      <c r="K55" s="431" t="s">
        <v>11325</v>
      </c>
      <c r="L55" s="431"/>
      <c r="M55" s="431"/>
      <c r="N55" s="431"/>
      <c r="O55" s="431"/>
      <c r="P55" s="431"/>
      <c r="Q55" s="431"/>
      <c r="R55" s="431" t="s">
        <v>386</v>
      </c>
      <c r="S55" s="431" t="s">
        <v>852</v>
      </c>
      <c r="T55" s="431"/>
      <c r="U55" s="431"/>
      <c r="V55" s="431"/>
      <c r="W55" s="431"/>
      <c r="X55" s="431"/>
      <c r="Y55" s="431" t="s">
        <v>487</v>
      </c>
      <c r="Z55" s="431" t="s">
        <v>11326</v>
      </c>
      <c r="AA55" s="431"/>
      <c r="AB55" s="431"/>
      <c r="AC55" s="431"/>
      <c r="AD55" s="431"/>
      <c r="AE55" s="69"/>
    </row>
    <row r="56" spans="1:33" s="35" customFormat="1" ht="114">
      <c r="A56" s="432" t="s">
        <v>10705</v>
      </c>
      <c r="B56" s="432" t="s">
        <v>351</v>
      </c>
      <c r="C56" s="432" t="s">
        <v>11327</v>
      </c>
      <c r="D56" s="431" t="s">
        <v>11328</v>
      </c>
      <c r="E56" s="431" t="s">
        <v>11329</v>
      </c>
      <c r="F56" s="431" t="s">
        <v>11330</v>
      </c>
      <c r="G56" s="431" t="s">
        <v>11331</v>
      </c>
      <c r="H56" s="431" t="s">
        <v>11332</v>
      </c>
      <c r="I56" s="431" t="s">
        <v>11333</v>
      </c>
      <c r="J56" s="431" t="s">
        <v>11334</v>
      </c>
      <c r="K56" s="431" t="s">
        <v>11335</v>
      </c>
      <c r="L56" s="431"/>
      <c r="M56" s="431"/>
      <c r="N56" s="431"/>
      <c r="O56" s="431"/>
      <c r="P56" s="431"/>
      <c r="Q56" s="431"/>
      <c r="R56" s="431" t="s">
        <v>621</v>
      </c>
      <c r="S56" s="431" t="s">
        <v>2605</v>
      </c>
      <c r="T56" s="431"/>
      <c r="U56" s="431"/>
      <c r="V56" s="431"/>
      <c r="W56" s="431"/>
      <c r="X56" s="431"/>
      <c r="Y56" s="431" t="s">
        <v>487</v>
      </c>
      <c r="Z56" s="431" t="s">
        <v>11336</v>
      </c>
      <c r="AA56" s="431"/>
      <c r="AB56" s="431"/>
      <c r="AC56" s="431"/>
      <c r="AD56" s="431"/>
      <c r="AE56" s="69"/>
    </row>
    <row r="57" spans="1:33" s="35" customFormat="1" ht="85.5">
      <c r="A57" s="432" t="s">
        <v>10705</v>
      </c>
      <c r="B57" s="432" t="s">
        <v>351</v>
      </c>
      <c r="C57" s="432" t="s">
        <v>11337</v>
      </c>
      <c r="D57" s="431" t="s">
        <v>11338</v>
      </c>
      <c r="E57" s="431" t="s">
        <v>11339</v>
      </c>
      <c r="F57" s="431" t="s">
        <v>11340</v>
      </c>
      <c r="G57" s="431" t="s">
        <v>11341</v>
      </c>
      <c r="H57" s="431" t="s">
        <v>11342</v>
      </c>
      <c r="I57" s="431" t="s">
        <v>11343</v>
      </c>
      <c r="J57" s="431" t="s">
        <v>11344</v>
      </c>
      <c r="K57" s="431" t="s">
        <v>11345</v>
      </c>
      <c r="L57" s="431" t="s">
        <v>11346</v>
      </c>
      <c r="M57" s="431"/>
      <c r="N57" s="431" t="s">
        <v>395</v>
      </c>
      <c r="O57" s="431" t="s">
        <v>10814</v>
      </c>
      <c r="P57" s="431"/>
      <c r="Q57" s="431"/>
      <c r="R57" s="431" t="s">
        <v>1089</v>
      </c>
      <c r="S57" s="431" t="s">
        <v>384</v>
      </c>
      <c r="T57" s="431" t="s">
        <v>1075</v>
      </c>
      <c r="U57" s="431"/>
      <c r="V57" s="431"/>
      <c r="W57" s="431"/>
      <c r="X57" s="431"/>
      <c r="Y57" s="431" t="s">
        <v>487</v>
      </c>
      <c r="Z57" s="431" t="s">
        <v>11347</v>
      </c>
      <c r="AA57" s="431"/>
      <c r="AB57" s="431"/>
      <c r="AC57" s="431"/>
      <c r="AD57" s="431"/>
      <c r="AE57" s="69"/>
    </row>
    <row r="58" spans="1:33" s="35" customFormat="1" ht="156.75">
      <c r="A58" s="432" t="s">
        <v>10705</v>
      </c>
      <c r="B58" s="432" t="s">
        <v>10754</v>
      </c>
      <c r="C58" s="432" t="s">
        <v>11348</v>
      </c>
      <c r="D58" s="431" t="s">
        <v>11349</v>
      </c>
      <c r="E58" s="431" t="s">
        <v>11350</v>
      </c>
      <c r="F58" s="431" t="s">
        <v>11351</v>
      </c>
      <c r="G58" s="431" t="s">
        <v>11352</v>
      </c>
      <c r="H58" s="431" t="s">
        <v>11353</v>
      </c>
      <c r="I58" s="431" t="s">
        <v>11354</v>
      </c>
      <c r="J58" s="433" t="s">
        <v>11355</v>
      </c>
      <c r="K58" s="431" t="s">
        <v>11356</v>
      </c>
      <c r="L58" s="431" t="s">
        <v>11357</v>
      </c>
      <c r="M58" s="431"/>
      <c r="N58" s="431"/>
      <c r="O58" s="431" t="s">
        <v>10814</v>
      </c>
      <c r="P58" s="431"/>
      <c r="Q58" s="431"/>
      <c r="R58" s="431" t="s">
        <v>489</v>
      </c>
      <c r="S58" s="431" t="s">
        <v>2438</v>
      </c>
      <c r="T58" s="431" t="s">
        <v>1122</v>
      </c>
      <c r="U58" s="431"/>
      <c r="V58" s="431"/>
      <c r="W58" s="431"/>
      <c r="X58" s="431"/>
      <c r="Y58" s="431" t="s">
        <v>487</v>
      </c>
      <c r="Z58" s="431" t="s">
        <v>10802</v>
      </c>
      <c r="AA58" s="431" t="s">
        <v>395</v>
      </c>
      <c r="AB58" s="431" t="s">
        <v>11358</v>
      </c>
      <c r="AC58" s="431" t="s">
        <v>395</v>
      </c>
      <c r="AD58" s="431" t="s">
        <v>11359</v>
      </c>
      <c r="AE58" s="69"/>
    </row>
    <row r="59" spans="1:33" s="35" customFormat="1" ht="174.6" customHeight="1">
      <c r="A59" s="432" t="s">
        <v>10705</v>
      </c>
      <c r="B59" s="431" t="s">
        <v>61</v>
      </c>
      <c r="C59" s="431" t="s">
        <v>11360</v>
      </c>
      <c r="D59" s="431" t="s">
        <v>11361</v>
      </c>
      <c r="E59" s="431" t="s">
        <v>11362</v>
      </c>
      <c r="F59" s="431" t="s">
        <v>11363</v>
      </c>
      <c r="G59" s="431" t="s">
        <v>11364</v>
      </c>
      <c r="H59" s="431" t="s">
        <v>11365</v>
      </c>
      <c r="I59" s="431" t="s">
        <v>11366</v>
      </c>
      <c r="J59" s="382" t="str">
        <f>HYPERLINK("#", "https://tama.marianna-u.ac.jp/index.html")</f>
        <v>https://tama.marianna-u.ac.jp/index.html</v>
      </c>
      <c r="K59" s="431" t="s">
        <v>11367</v>
      </c>
      <c r="L59" s="431" t="s">
        <v>11368</v>
      </c>
      <c r="M59" s="431"/>
      <c r="N59" s="431" t="s">
        <v>395</v>
      </c>
      <c r="O59" s="431" t="s">
        <v>395</v>
      </c>
      <c r="P59" s="431"/>
      <c r="Q59" s="431"/>
      <c r="R59" s="431" t="s">
        <v>1089</v>
      </c>
      <c r="S59" s="431" t="s">
        <v>490</v>
      </c>
      <c r="T59" s="431" t="s">
        <v>10980</v>
      </c>
      <c r="U59" s="431"/>
      <c r="V59" s="431"/>
      <c r="W59" s="431"/>
      <c r="X59" s="431"/>
      <c r="Y59" s="431" t="s">
        <v>487</v>
      </c>
      <c r="Z59" s="431" t="s">
        <v>10802</v>
      </c>
      <c r="AA59" s="431" t="s">
        <v>395</v>
      </c>
      <c r="AB59" s="431" t="s">
        <v>11369</v>
      </c>
      <c r="AC59" s="431"/>
      <c r="AD59" s="431"/>
      <c r="AE59" s="72"/>
    </row>
    <row r="60" spans="1:33" s="35" customFormat="1" ht="71.25">
      <c r="A60" s="432" t="s">
        <v>10705</v>
      </c>
      <c r="B60" s="432" t="s">
        <v>280</v>
      </c>
      <c r="C60" s="432" t="s">
        <v>11370</v>
      </c>
      <c r="D60" s="431" t="s">
        <v>11371</v>
      </c>
      <c r="E60" s="431" t="s">
        <v>11372</v>
      </c>
      <c r="F60" s="431" t="s">
        <v>11373</v>
      </c>
      <c r="G60" s="431" t="s">
        <v>11374</v>
      </c>
      <c r="H60" s="431" t="s">
        <v>11375</v>
      </c>
      <c r="I60" s="431" t="s">
        <v>11376</v>
      </c>
      <c r="J60" s="431" t="s">
        <v>11377</v>
      </c>
      <c r="K60" s="431" t="s">
        <v>11378</v>
      </c>
      <c r="L60" s="431"/>
      <c r="M60" s="431"/>
      <c r="N60" s="431"/>
      <c r="O60" s="431"/>
      <c r="P60" s="431"/>
      <c r="Q60" s="431"/>
      <c r="R60" s="431" t="s">
        <v>621</v>
      </c>
      <c r="S60" s="431" t="s">
        <v>1338</v>
      </c>
      <c r="T60" s="431"/>
      <c r="U60" s="431"/>
      <c r="V60" s="431"/>
      <c r="W60" s="431"/>
      <c r="X60" s="431"/>
      <c r="Y60" s="431" t="s">
        <v>487</v>
      </c>
      <c r="Z60" s="431" t="s">
        <v>11379</v>
      </c>
      <c r="AA60" s="431"/>
      <c r="AB60" s="431"/>
      <c r="AC60" s="431"/>
      <c r="AD60" s="431"/>
      <c r="AE60" s="69"/>
    </row>
    <row r="61" spans="1:33" s="35" customFormat="1" ht="114">
      <c r="A61" s="432" t="s">
        <v>10705</v>
      </c>
      <c r="B61" s="432" t="s">
        <v>351</v>
      </c>
      <c r="C61" s="432" t="s">
        <v>11380</v>
      </c>
      <c r="D61" s="431" t="s">
        <v>11381</v>
      </c>
      <c r="E61" s="431" t="s">
        <v>11382</v>
      </c>
      <c r="F61" s="431" t="s">
        <v>11383</v>
      </c>
      <c r="G61" s="431" t="s">
        <v>11384</v>
      </c>
      <c r="H61" s="431" t="s">
        <v>11385</v>
      </c>
      <c r="I61" s="431" t="s">
        <v>11386</v>
      </c>
      <c r="J61" s="431" t="s">
        <v>11387</v>
      </c>
      <c r="K61" s="431" t="s">
        <v>11388</v>
      </c>
      <c r="L61" s="431" t="s">
        <v>11389</v>
      </c>
      <c r="M61" s="431" t="s">
        <v>11390</v>
      </c>
      <c r="N61" s="431"/>
      <c r="O61" s="431"/>
      <c r="P61" s="431"/>
      <c r="Q61" s="431"/>
      <c r="R61" s="431" t="s">
        <v>621</v>
      </c>
      <c r="S61" s="431" t="s">
        <v>2605</v>
      </c>
      <c r="T61" s="431"/>
      <c r="U61" s="431" t="s">
        <v>5520</v>
      </c>
      <c r="V61" s="431" t="s">
        <v>11391</v>
      </c>
      <c r="W61" s="431" t="s">
        <v>487</v>
      </c>
      <c r="X61" s="431" t="s">
        <v>11392</v>
      </c>
      <c r="Y61" s="431" t="s">
        <v>487</v>
      </c>
      <c r="Z61" s="431" t="s">
        <v>11393</v>
      </c>
      <c r="AA61" s="431" t="s">
        <v>395</v>
      </c>
      <c r="AB61" s="431" t="s">
        <v>11394</v>
      </c>
      <c r="AC61" s="431"/>
      <c r="AD61" s="431"/>
      <c r="AE61" s="69"/>
    </row>
    <row r="62" spans="1:33" s="35" customFormat="1" ht="71.25">
      <c r="A62" s="432" t="s">
        <v>10705</v>
      </c>
      <c r="B62" s="432" t="s">
        <v>244</v>
      </c>
      <c r="C62" s="432" t="s">
        <v>11395</v>
      </c>
      <c r="D62" s="431" t="s">
        <v>11396</v>
      </c>
      <c r="E62" s="431" t="s">
        <v>11397</v>
      </c>
      <c r="F62" s="431" t="s">
        <v>11398</v>
      </c>
      <c r="G62" s="431" t="s">
        <v>11399</v>
      </c>
      <c r="H62" s="431" t="s">
        <v>11400</v>
      </c>
      <c r="I62" s="431" t="s">
        <v>11401</v>
      </c>
      <c r="J62" s="431" t="s">
        <v>11402</v>
      </c>
      <c r="K62" s="431" t="s">
        <v>11403</v>
      </c>
      <c r="L62" s="431"/>
      <c r="M62" s="431"/>
      <c r="N62" s="431"/>
      <c r="O62" s="431"/>
      <c r="P62" s="431"/>
      <c r="Q62" s="431"/>
      <c r="R62" s="431" t="s">
        <v>621</v>
      </c>
      <c r="S62" s="431" t="s">
        <v>2605</v>
      </c>
      <c r="T62" s="431"/>
      <c r="U62" s="431"/>
      <c r="V62" s="431"/>
      <c r="W62" s="431"/>
      <c r="X62" s="431"/>
      <c r="Y62" s="431" t="s">
        <v>487</v>
      </c>
      <c r="Z62" s="431" t="s">
        <v>11404</v>
      </c>
      <c r="AA62" s="431"/>
      <c r="AB62" s="431"/>
      <c r="AC62" s="431"/>
      <c r="AD62" s="431"/>
      <c r="AE62" s="69"/>
    </row>
    <row r="63" spans="1:33" s="35" customFormat="1" ht="57">
      <c r="A63" s="432" t="s">
        <v>10705</v>
      </c>
      <c r="B63" s="432" t="s">
        <v>202</v>
      </c>
      <c r="C63" s="432" t="s">
        <v>11405</v>
      </c>
      <c r="D63" s="431" t="s">
        <v>11406</v>
      </c>
      <c r="E63" s="431" t="s">
        <v>11407</v>
      </c>
      <c r="F63" s="431" t="s">
        <v>11408</v>
      </c>
      <c r="G63" s="431" t="s">
        <v>11409</v>
      </c>
      <c r="H63" s="431" t="s">
        <v>11410</v>
      </c>
      <c r="I63" s="431" t="s">
        <v>11411</v>
      </c>
      <c r="J63" s="431"/>
      <c r="K63" s="431" t="s">
        <v>11412</v>
      </c>
      <c r="L63" s="431"/>
      <c r="M63" s="431"/>
      <c r="N63" s="431"/>
      <c r="O63" s="431"/>
      <c r="P63" s="431"/>
      <c r="Q63" s="431"/>
      <c r="R63" s="431" t="s">
        <v>621</v>
      </c>
      <c r="S63" s="431" t="s">
        <v>3149</v>
      </c>
      <c r="T63" s="431"/>
      <c r="U63" s="431"/>
      <c r="V63" s="431"/>
      <c r="W63" s="431"/>
      <c r="X63" s="431"/>
      <c r="Y63" s="431" t="s">
        <v>11413</v>
      </c>
      <c r="Z63" s="431" t="s">
        <v>11414</v>
      </c>
      <c r="AA63" s="431"/>
      <c r="AB63" s="431"/>
      <c r="AC63" s="431" t="s">
        <v>11413</v>
      </c>
      <c r="AD63" s="431" t="s">
        <v>11415</v>
      </c>
      <c r="AE63" s="69"/>
    </row>
    <row r="64" spans="1:33" s="35" customFormat="1" ht="57">
      <c r="A64" s="432" t="s">
        <v>10705</v>
      </c>
      <c r="B64" s="432" t="s">
        <v>202</v>
      </c>
      <c r="C64" s="432" t="s">
        <v>11416</v>
      </c>
      <c r="D64" s="431" t="s">
        <v>11417</v>
      </c>
      <c r="E64" s="431" t="s">
        <v>11418</v>
      </c>
      <c r="F64" s="431" t="s">
        <v>11419</v>
      </c>
      <c r="G64" s="431" t="s">
        <v>11420</v>
      </c>
      <c r="H64" s="434" t="s">
        <v>11421</v>
      </c>
      <c r="I64" s="431" t="s">
        <v>11422</v>
      </c>
      <c r="J64" s="431" t="s">
        <v>11423</v>
      </c>
      <c r="K64" s="431" t="s">
        <v>11424</v>
      </c>
      <c r="L64" s="431"/>
      <c r="M64" s="431"/>
      <c r="N64" s="431"/>
      <c r="O64" s="431"/>
      <c r="P64" s="431"/>
      <c r="Q64" s="431"/>
      <c r="R64" s="431" t="s">
        <v>621</v>
      </c>
      <c r="S64" s="431" t="s">
        <v>1338</v>
      </c>
      <c r="T64" s="431"/>
      <c r="U64" s="431"/>
      <c r="V64" s="431"/>
      <c r="W64" s="431"/>
      <c r="X64" s="431"/>
      <c r="Y64" s="431" t="s">
        <v>487</v>
      </c>
      <c r="Z64" s="431" t="s">
        <v>11425</v>
      </c>
      <c r="AA64" s="431"/>
      <c r="AB64" s="431"/>
      <c r="AC64" s="431"/>
      <c r="AD64" s="431"/>
      <c r="AE64" s="69"/>
    </row>
    <row r="65" spans="1:34" s="35" customFormat="1" ht="116.45" customHeight="1">
      <c r="A65" s="431" t="s">
        <v>10705</v>
      </c>
      <c r="B65" s="431" t="s">
        <v>280</v>
      </c>
      <c r="C65" s="431" t="s">
        <v>11426</v>
      </c>
      <c r="D65" s="431" t="s">
        <v>11427</v>
      </c>
      <c r="E65" s="431" t="s">
        <v>11428</v>
      </c>
      <c r="F65" s="431" t="s">
        <v>11429</v>
      </c>
      <c r="G65" s="431" t="s">
        <v>11430</v>
      </c>
      <c r="H65" s="434" t="s">
        <v>11431</v>
      </c>
      <c r="I65" s="431" t="s">
        <v>11432</v>
      </c>
      <c r="J65" s="431" t="str">
        <f>HYPERLINK("#", "https://www.bell-dental.com/foreigner/")</f>
        <v>https://www.bell-dental.com/foreigner/</v>
      </c>
      <c r="K65" s="431" t="s">
        <v>11433</v>
      </c>
      <c r="L65" s="431"/>
      <c r="M65" s="431" t="s">
        <v>5873</v>
      </c>
      <c r="N65" s="431"/>
      <c r="O65" s="431"/>
      <c r="P65" s="431"/>
      <c r="Q65" s="431"/>
      <c r="R65" s="431" t="s">
        <v>621</v>
      </c>
      <c r="S65" s="431" t="s">
        <v>3149</v>
      </c>
      <c r="T65" s="431"/>
      <c r="U65" s="431"/>
      <c r="V65" s="431"/>
      <c r="W65" s="431" t="s">
        <v>487</v>
      </c>
      <c r="X65" s="431" t="s">
        <v>11434</v>
      </c>
      <c r="Y65" s="431"/>
      <c r="Z65" s="431"/>
      <c r="AA65" s="431"/>
      <c r="AB65" s="431"/>
      <c r="AC65" s="431"/>
      <c r="AD65" s="431"/>
      <c r="AE65" s="72"/>
    </row>
    <row r="66" spans="1:34" s="35" customFormat="1" ht="85.5">
      <c r="A66" s="432" t="s">
        <v>10705</v>
      </c>
      <c r="B66" s="432" t="s">
        <v>10998</v>
      </c>
      <c r="C66" s="432" t="s">
        <v>11435</v>
      </c>
      <c r="D66" s="431" t="s">
        <v>11436</v>
      </c>
      <c r="E66" s="431" t="s">
        <v>11437</v>
      </c>
      <c r="F66" s="431" t="s">
        <v>11438</v>
      </c>
      <c r="G66" s="431" t="s">
        <v>11439</v>
      </c>
      <c r="H66" s="434" t="s">
        <v>11440</v>
      </c>
      <c r="I66" s="431" t="s">
        <v>11441</v>
      </c>
      <c r="J66" s="431" t="s">
        <v>11442</v>
      </c>
      <c r="K66" s="431" t="s">
        <v>11443</v>
      </c>
      <c r="L66" s="431"/>
      <c r="M66" s="431"/>
      <c r="N66" s="431"/>
      <c r="O66" s="431"/>
      <c r="P66" s="431"/>
      <c r="Q66" s="431"/>
      <c r="R66" s="431" t="s">
        <v>621</v>
      </c>
      <c r="S66" s="431" t="s">
        <v>1338</v>
      </c>
      <c r="T66" s="431"/>
      <c r="U66" s="431"/>
      <c r="V66" s="431"/>
      <c r="W66" s="431"/>
      <c r="X66" s="431"/>
      <c r="Y66" s="431" t="s">
        <v>487</v>
      </c>
      <c r="Z66" s="431" t="s">
        <v>11444</v>
      </c>
      <c r="AA66" s="431"/>
      <c r="AB66" s="431"/>
      <c r="AC66" s="431"/>
      <c r="AD66" s="431"/>
      <c r="AE66" s="69"/>
    </row>
    <row r="67" spans="1:34" s="35" customFormat="1" ht="71.25">
      <c r="A67" s="432" t="s">
        <v>10705</v>
      </c>
      <c r="B67" s="432" t="s">
        <v>202</v>
      </c>
      <c r="C67" s="432" t="s">
        <v>11445</v>
      </c>
      <c r="D67" s="431" t="s">
        <v>11446</v>
      </c>
      <c r="E67" s="431" t="s">
        <v>11447</v>
      </c>
      <c r="F67" s="431" t="s">
        <v>11448</v>
      </c>
      <c r="G67" s="431" t="s">
        <v>11449</v>
      </c>
      <c r="H67" s="434" t="s">
        <v>11450</v>
      </c>
      <c r="I67" s="431" t="s">
        <v>11451</v>
      </c>
      <c r="J67" s="431" t="s">
        <v>11452</v>
      </c>
      <c r="K67" s="431" t="s">
        <v>11453</v>
      </c>
      <c r="L67" s="431"/>
      <c r="M67" s="431"/>
      <c r="N67" s="431"/>
      <c r="O67" s="431"/>
      <c r="P67" s="431"/>
      <c r="Q67" s="431"/>
      <c r="R67" s="431" t="s">
        <v>621</v>
      </c>
      <c r="S67" s="431" t="s">
        <v>3149</v>
      </c>
      <c r="T67" s="431"/>
      <c r="U67" s="431"/>
      <c r="V67" s="431"/>
      <c r="W67" s="431"/>
      <c r="X67" s="431"/>
      <c r="Y67" s="431" t="s">
        <v>487</v>
      </c>
      <c r="Z67" s="431" t="s">
        <v>11454</v>
      </c>
      <c r="AA67" s="431"/>
      <c r="AB67" s="431"/>
      <c r="AC67" s="431"/>
      <c r="AD67" s="431"/>
      <c r="AE67" s="69"/>
    </row>
    <row r="68" spans="1:34" s="35" customFormat="1" ht="111.95" customHeight="1">
      <c r="A68" s="431" t="s">
        <v>10705</v>
      </c>
      <c r="B68" s="431" t="s">
        <v>202</v>
      </c>
      <c r="C68" s="431" t="s">
        <v>11455</v>
      </c>
      <c r="D68" s="431" t="s">
        <v>11456</v>
      </c>
      <c r="E68" s="431" t="s">
        <v>11457</v>
      </c>
      <c r="F68" s="431" t="s">
        <v>11458</v>
      </c>
      <c r="G68" s="431" t="s">
        <v>11459</v>
      </c>
      <c r="H68" s="434" t="s">
        <v>11460</v>
      </c>
      <c r="I68" s="431" t="s">
        <v>11461</v>
      </c>
      <c r="J68" s="431"/>
      <c r="K68" s="431" t="s">
        <v>11462</v>
      </c>
      <c r="L68" s="431"/>
      <c r="M68" s="431"/>
      <c r="N68" s="431"/>
      <c r="O68" s="431"/>
      <c r="P68" s="431"/>
      <c r="Q68" s="431"/>
      <c r="R68" s="431" t="s">
        <v>621</v>
      </c>
      <c r="S68" s="431" t="s">
        <v>3149</v>
      </c>
      <c r="T68" s="431"/>
      <c r="U68" s="431"/>
      <c r="V68" s="431"/>
      <c r="W68" s="431"/>
      <c r="X68" s="431"/>
      <c r="Y68" s="431" t="s">
        <v>487</v>
      </c>
      <c r="Z68" s="431" t="s">
        <v>11463</v>
      </c>
      <c r="AA68" s="431"/>
      <c r="AB68" s="431"/>
      <c r="AC68" s="431"/>
      <c r="AD68" s="431"/>
      <c r="AE68" s="72"/>
    </row>
    <row r="69" spans="1:34" s="35" customFormat="1" ht="71.25">
      <c r="A69" s="432" t="s">
        <v>10705</v>
      </c>
      <c r="B69" s="432" t="s">
        <v>155</v>
      </c>
      <c r="C69" s="432" t="s">
        <v>11464</v>
      </c>
      <c r="D69" s="431" t="s">
        <v>11465</v>
      </c>
      <c r="E69" s="431" t="s">
        <v>11466</v>
      </c>
      <c r="F69" s="431" t="s">
        <v>11467</v>
      </c>
      <c r="G69" s="431" t="s">
        <v>11468</v>
      </c>
      <c r="H69" s="434" t="s">
        <v>11469</v>
      </c>
      <c r="I69" s="431" t="s">
        <v>11470</v>
      </c>
      <c r="J69" s="431" t="s">
        <v>11471</v>
      </c>
      <c r="K69" s="431" t="s">
        <v>11472</v>
      </c>
      <c r="L69" s="431" t="s">
        <v>11473</v>
      </c>
      <c r="M69" s="431"/>
      <c r="N69" s="431"/>
      <c r="O69" s="431"/>
      <c r="P69" s="431"/>
      <c r="Q69" s="431"/>
      <c r="R69" s="431" t="s">
        <v>621</v>
      </c>
      <c r="S69" s="431" t="s">
        <v>3149</v>
      </c>
      <c r="T69" s="431"/>
      <c r="U69" s="431"/>
      <c r="V69" s="431"/>
      <c r="W69" s="431"/>
      <c r="X69" s="431"/>
      <c r="Y69" s="431" t="s">
        <v>487</v>
      </c>
      <c r="Z69" s="431" t="s">
        <v>11474</v>
      </c>
      <c r="AA69" s="431" t="s">
        <v>395</v>
      </c>
      <c r="AB69" s="431" t="s">
        <v>11475</v>
      </c>
      <c r="AC69" s="431" t="s">
        <v>10814</v>
      </c>
      <c r="AD69" s="431" t="s">
        <v>11475</v>
      </c>
      <c r="AE69" s="69"/>
    </row>
    <row r="70" spans="1:34" s="35" customFormat="1" ht="85.5">
      <c r="A70" s="432" t="s">
        <v>10705</v>
      </c>
      <c r="B70" s="432" t="s">
        <v>10998</v>
      </c>
      <c r="C70" s="432" t="s">
        <v>11476</v>
      </c>
      <c r="D70" s="431" t="s">
        <v>11477</v>
      </c>
      <c r="E70" s="431" t="s">
        <v>11478</v>
      </c>
      <c r="F70" s="431" t="s">
        <v>11479</v>
      </c>
      <c r="G70" s="431" t="s">
        <v>11480</v>
      </c>
      <c r="H70" s="434" t="s">
        <v>11481</v>
      </c>
      <c r="I70" s="431" t="s">
        <v>11482</v>
      </c>
      <c r="J70" s="431" t="s">
        <v>11483</v>
      </c>
      <c r="K70" s="431" t="s">
        <v>11484</v>
      </c>
      <c r="L70" s="431" t="s">
        <v>11485</v>
      </c>
      <c r="M70" s="431" t="s">
        <v>11262</v>
      </c>
      <c r="N70" s="431"/>
      <c r="O70" s="431"/>
      <c r="P70" s="431"/>
      <c r="Q70" s="431"/>
      <c r="R70" s="431" t="s">
        <v>621</v>
      </c>
      <c r="S70" s="431" t="s">
        <v>1338</v>
      </c>
      <c r="T70" s="431"/>
      <c r="U70" s="431"/>
      <c r="V70" s="431"/>
      <c r="W70" s="431"/>
      <c r="X70" s="431"/>
      <c r="Y70" s="431" t="s">
        <v>395</v>
      </c>
      <c r="Z70" s="431" t="s">
        <v>11486</v>
      </c>
      <c r="AA70" s="431"/>
      <c r="AB70" s="431"/>
      <c r="AC70" s="431"/>
      <c r="AD70" s="431"/>
      <c r="AE70" s="69"/>
      <c r="AF70" s="70"/>
      <c r="AG70" s="70"/>
      <c r="AH70" s="70"/>
    </row>
    <row r="71" spans="1:34" s="35" customFormat="1" ht="71.25">
      <c r="A71" s="432" t="s">
        <v>10705</v>
      </c>
      <c r="B71" s="432" t="s">
        <v>10754</v>
      </c>
      <c r="C71" s="432" t="s">
        <v>11487</v>
      </c>
      <c r="D71" s="431" t="s">
        <v>11488</v>
      </c>
      <c r="E71" s="431" t="s">
        <v>11489</v>
      </c>
      <c r="F71" s="431" t="s">
        <v>11490</v>
      </c>
      <c r="G71" s="431" t="s">
        <v>11491</v>
      </c>
      <c r="H71" s="434" t="s">
        <v>11492</v>
      </c>
      <c r="I71" s="431" t="s">
        <v>11493</v>
      </c>
      <c r="J71" s="435" t="s">
        <v>11494</v>
      </c>
      <c r="K71" s="431" t="s">
        <v>11495</v>
      </c>
      <c r="L71" s="431" t="s">
        <v>7747</v>
      </c>
      <c r="M71" s="431"/>
      <c r="N71" s="431"/>
      <c r="O71" s="431"/>
      <c r="P71" s="431"/>
      <c r="Q71" s="431"/>
      <c r="R71" s="431" t="s">
        <v>1089</v>
      </c>
      <c r="S71" s="431" t="s">
        <v>852</v>
      </c>
      <c r="T71" s="431"/>
      <c r="U71" s="431"/>
      <c r="V71" s="431"/>
      <c r="W71" s="431"/>
      <c r="X71" s="431"/>
      <c r="Y71" s="431" t="s">
        <v>395</v>
      </c>
      <c r="Z71" s="431" t="s">
        <v>11496</v>
      </c>
      <c r="AA71" s="431"/>
      <c r="AB71" s="431"/>
      <c r="AC71" s="431" t="s">
        <v>395</v>
      </c>
      <c r="AD71" s="431" t="s">
        <v>11497</v>
      </c>
      <c r="AE71" s="69"/>
      <c r="AF71" s="70"/>
      <c r="AG71" s="70"/>
      <c r="AH71" s="70"/>
    </row>
    <row r="72" spans="1:34" s="35" customFormat="1" ht="99.75">
      <c r="A72" s="432" t="s">
        <v>10705</v>
      </c>
      <c r="B72" s="432" t="s">
        <v>280</v>
      </c>
      <c r="C72" s="431" t="s">
        <v>11498</v>
      </c>
      <c r="D72" s="431" t="s">
        <v>11499</v>
      </c>
      <c r="E72" s="431" t="s">
        <v>11500</v>
      </c>
      <c r="F72" s="431" t="s">
        <v>11501</v>
      </c>
      <c r="G72" s="431" t="s">
        <v>11502</v>
      </c>
      <c r="H72" s="434" t="s">
        <v>11503</v>
      </c>
      <c r="I72" s="431" t="s">
        <v>11504</v>
      </c>
      <c r="J72" s="431" t="s">
        <v>11505</v>
      </c>
      <c r="K72" s="431" t="s">
        <v>11506</v>
      </c>
      <c r="L72" s="431" t="s">
        <v>11507</v>
      </c>
      <c r="M72" s="431" t="s">
        <v>11508</v>
      </c>
      <c r="N72" s="431"/>
      <c r="O72" s="431"/>
      <c r="P72" s="431"/>
      <c r="Q72" s="431"/>
      <c r="R72" s="431" t="s">
        <v>621</v>
      </c>
      <c r="S72" s="431" t="s">
        <v>1338</v>
      </c>
      <c r="T72" s="431"/>
      <c r="U72" s="431"/>
      <c r="V72" s="431"/>
      <c r="W72" s="431"/>
      <c r="X72" s="431"/>
      <c r="Y72" s="431" t="s">
        <v>395</v>
      </c>
      <c r="Z72" s="431" t="s">
        <v>11509</v>
      </c>
      <c r="AA72" s="431"/>
      <c r="AB72" s="431"/>
      <c r="AC72" s="431"/>
      <c r="AD72" s="431"/>
      <c r="AE72" s="72"/>
      <c r="AF72" s="70"/>
      <c r="AG72" s="70"/>
      <c r="AH72" s="70"/>
    </row>
    <row r="73" spans="1:34" s="35" customFormat="1" ht="156.75">
      <c r="A73" s="432" t="s">
        <v>10705</v>
      </c>
      <c r="B73" s="432" t="s">
        <v>244</v>
      </c>
      <c r="C73" s="432" t="s">
        <v>11510</v>
      </c>
      <c r="D73" s="431" t="s">
        <v>11511</v>
      </c>
      <c r="E73" s="431" t="s">
        <v>11512</v>
      </c>
      <c r="F73" s="431" t="s">
        <v>11513</v>
      </c>
      <c r="G73" s="431" t="s">
        <v>11514</v>
      </c>
      <c r="H73" s="434" t="s">
        <v>11515</v>
      </c>
      <c r="I73" s="431" t="s">
        <v>11516</v>
      </c>
      <c r="J73" s="431" t="s">
        <v>11517</v>
      </c>
      <c r="K73" s="431" t="s">
        <v>11518</v>
      </c>
      <c r="L73" s="431"/>
      <c r="M73" s="431"/>
      <c r="N73" s="431"/>
      <c r="O73" s="431"/>
      <c r="P73" s="431"/>
      <c r="Q73" s="431"/>
      <c r="R73" s="431" t="s">
        <v>621</v>
      </c>
      <c r="S73" s="431" t="s">
        <v>490</v>
      </c>
      <c r="T73" s="431" t="s">
        <v>11519</v>
      </c>
      <c r="U73" s="431"/>
      <c r="V73" s="431"/>
      <c r="W73" s="431"/>
      <c r="X73" s="431"/>
      <c r="Y73" s="431"/>
      <c r="Z73" s="431"/>
      <c r="AA73" s="431" t="s">
        <v>487</v>
      </c>
      <c r="AB73" s="431" t="s">
        <v>11520</v>
      </c>
      <c r="AC73" s="431" t="s">
        <v>395</v>
      </c>
      <c r="AD73" s="431" t="s">
        <v>11521</v>
      </c>
      <c r="AE73" s="69"/>
    </row>
    <row r="74" spans="1:34" s="35" customFormat="1" ht="85.5">
      <c r="A74" s="432" t="s">
        <v>10705</v>
      </c>
      <c r="B74" s="432" t="s">
        <v>10998</v>
      </c>
      <c r="C74" s="432" t="s">
        <v>11522</v>
      </c>
      <c r="D74" s="431" t="s">
        <v>11523</v>
      </c>
      <c r="E74" s="431" t="s">
        <v>11524</v>
      </c>
      <c r="F74" s="431" t="s">
        <v>11525</v>
      </c>
      <c r="G74" s="431" t="s">
        <v>11526</v>
      </c>
      <c r="H74" s="434" t="s">
        <v>11527</v>
      </c>
      <c r="I74" s="431" t="s">
        <v>11528</v>
      </c>
      <c r="J74" s="431" t="s">
        <v>11529</v>
      </c>
      <c r="K74" s="431" t="s">
        <v>11530</v>
      </c>
      <c r="L74" s="431" t="s">
        <v>11531</v>
      </c>
      <c r="M74" s="431" t="s">
        <v>1040</v>
      </c>
      <c r="N74" s="431"/>
      <c r="O74" s="431"/>
      <c r="P74" s="431"/>
      <c r="Q74" s="431"/>
      <c r="R74" s="431" t="s">
        <v>621</v>
      </c>
      <c r="S74" s="431" t="s">
        <v>11532</v>
      </c>
      <c r="T74" s="431"/>
      <c r="U74" s="431" t="s">
        <v>487</v>
      </c>
      <c r="V74" s="431" t="s">
        <v>11533</v>
      </c>
      <c r="W74" s="431"/>
      <c r="X74" s="431"/>
      <c r="Y74" s="431" t="s">
        <v>487</v>
      </c>
      <c r="Z74" s="431" t="s">
        <v>11534</v>
      </c>
      <c r="AA74" s="431" t="s">
        <v>487</v>
      </c>
      <c r="AB74" s="431" t="s">
        <v>11533</v>
      </c>
      <c r="AC74" s="431" t="s">
        <v>395</v>
      </c>
      <c r="AD74" s="431" t="s">
        <v>11535</v>
      </c>
      <c r="AE74" s="69"/>
    </row>
    <row r="75" spans="1:34" s="35" customFormat="1" ht="71.25">
      <c r="A75" s="432" t="s">
        <v>10705</v>
      </c>
      <c r="B75" s="432" t="s">
        <v>10998</v>
      </c>
      <c r="C75" s="432" t="s">
        <v>11536</v>
      </c>
      <c r="D75" s="431" t="s">
        <v>11537</v>
      </c>
      <c r="E75" s="431" t="s">
        <v>11538</v>
      </c>
      <c r="F75" s="431" t="s">
        <v>11539</v>
      </c>
      <c r="G75" s="431" t="s">
        <v>11540</v>
      </c>
      <c r="H75" s="434" t="s">
        <v>11541</v>
      </c>
      <c r="I75" s="431" t="s">
        <v>11542</v>
      </c>
      <c r="J75" s="431" t="s">
        <v>11543</v>
      </c>
      <c r="K75" s="431" t="s">
        <v>11544</v>
      </c>
      <c r="L75" s="431" t="s">
        <v>11545</v>
      </c>
      <c r="M75" s="431" t="s">
        <v>1040</v>
      </c>
      <c r="N75" s="431"/>
      <c r="O75" s="431"/>
      <c r="P75" s="431"/>
      <c r="Q75" s="431"/>
      <c r="R75" s="431" t="s">
        <v>621</v>
      </c>
      <c r="S75" s="431" t="s">
        <v>11532</v>
      </c>
      <c r="T75" s="431"/>
      <c r="U75" s="431"/>
      <c r="V75" s="431"/>
      <c r="W75" s="431"/>
      <c r="X75" s="431"/>
      <c r="Y75" s="431" t="s">
        <v>487</v>
      </c>
      <c r="Z75" s="431" t="s">
        <v>11546</v>
      </c>
      <c r="AA75" s="431" t="s">
        <v>487</v>
      </c>
      <c r="AB75" s="431" t="s">
        <v>11547</v>
      </c>
      <c r="AC75" s="431" t="s">
        <v>487</v>
      </c>
      <c r="AD75" s="431" t="s">
        <v>11547</v>
      </c>
      <c r="AE75" s="69"/>
      <c r="AF75" s="70"/>
      <c r="AG75" s="70"/>
      <c r="AH75" s="70"/>
    </row>
    <row r="76" spans="1:34" s="35" customFormat="1" ht="57">
      <c r="A76" s="432" t="s">
        <v>10705</v>
      </c>
      <c r="B76" s="432" t="s">
        <v>10716</v>
      </c>
      <c r="C76" s="432" t="s">
        <v>11548</v>
      </c>
      <c r="D76" s="431" t="s">
        <v>11549</v>
      </c>
      <c r="E76" s="431" t="s">
        <v>11550</v>
      </c>
      <c r="F76" s="431" t="s">
        <v>11551</v>
      </c>
      <c r="G76" s="431" t="s">
        <v>11552</v>
      </c>
      <c r="H76" s="434" t="s">
        <v>11553</v>
      </c>
      <c r="I76" s="431" t="s">
        <v>11554</v>
      </c>
      <c r="J76" s="431" t="s">
        <v>11555</v>
      </c>
      <c r="K76" s="431" t="s">
        <v>11556</v>
      </c>
      <c r="L76" s="431" t="s">
        <v>11557</v>
      </c>
      <c r="M76" s="431" t="s">
        <v>1040</v>
      </c>
      <c r="N76" s="431"/>
      <c r="O76" s="431"/>
      <c r="P76" s="431"/>
      <c r="Q76" s="431"/>
      <c r="R76" s="431" t="s">
        <v>621</v>
      </c>
      <c r="S76" s="431" t="s">
        <v>490</v>
      </c>
      <c r="T76" s="431" t="s">
        <v>11558</v>
      </c>
      <c r="U76" s="431"/>
      <c r="V76" s="431"/>
      <c r="W76" s="431"/>
      <c r="X76" s="431"/>
      <c r="Y76" s="431" t="s">
        <v>487</v>
      </c>
      <c r="Z76" s="431" t="s">
        <v>11559</v>
      </c>
      <c r="AA76" s="431" t="s">
        <v>487</v>
      </c>
      <c r="AB76" s="431" t="s">
        <v>11560</v>
      </c>
      <c r="AC76" s="431" t="s">
        <v>487</v>
      </c>
      <c r="AD76" s="431" t="s">
        <v>11560</v>
      </c>
      <c r="AE76" s="69"/>
      <c r="AF76" s="70"/>
      <c r="AG76" s="70"/>
      <c r="AH76" s="70"/>
    </row>
    <row r="77" spans="1:34" s="35" customFormat="1" ht="57">
      <c r="A77" s="432" t="s">
        <v>10705</v>
      </c>
      <c r="B77" s="432" t="s">
        <v>202</v>
      </c>
      <c r="C77" s="431" t="s">
        <v>11561</v>
      </c>
      <c r="D77" s="431" t="s">
        <v>11562</v>
      </c>
      <c r="E77" s="431" t="s">
        <v>11563</v>
      </c>
      <c r="F77" s="431" t="s">
        <v>11564</v>
      </c>
      <c r="G77" s="431" t="s">
        <v>11565</v>
      </c>
      <c r="H77" s="434" t="s">
        <v>11566</v>
      </c>
      <c r="I77" s="431" t="s">
        <v>11567</v>
      </c>
      <c r="J77" s="431" t="s">
        <v>11568</v>
      </c>
      <c r="K77" s="431" t="s">
        <v>11569</v>
      </c>
      <c r="L77" s="431" t="s">
        <v>11557</v>
      </c>
      <c r="M77" s="431" t="s">
        <v>1040</v>
      </c>
      <c r="N77" s="431"/>
      <c r="O77" s="431"/>
      <c r="P77" s="431"/>
      <c r="Q77" s="431"/>
      <c r="R77" s="431" t="s">
        <v>621</v>
      </c>
      <c r="S77" s="431" t="s">
        <v>2546</v>
      </c>
      <c r="T77" s="431"/>
      <c r="U77" s="431"/>
      <c r="V77" s="431"/>
      <c r="W77" s="431"/>
      <c r="X77" s="431"/>
      <c r="Y77" s="431" t="s">
        <v>487</v>
      </c>
      <c r="Z77" s="431" t="s">
        <v>11559</v>
      </c>
      <c r="AA77" s="431" t="s">
        <v>487</v>
      </c>
      <c r="AB77" s="431" t="s">
        <v>11570</v>
      </c>
      <c r="AC77" s="431" t="s">
        <v>487</v>
      </c>
      <c r="AD77" s="431" t="s">
        <v>11570</v>
      </c>
      <c r="AE77" s="72"/>
      <c r="AF77" s="70"/>
      <c r="AG77" s="70"/>
      <c r="AH77" s="70"/>
    </row>
    <row r="78" spans="1:34" s="23" customFormat="1" ht="102.75" customHeight="1">
      <c r="A78" s="432" t="s">
        <v>10705</v>
      </c>
      <c r="B78" s="431" t="s">
        <v>10998</v>
      </c>
      <c r="C78" s="431" t="s">
        <v>11571</v>
      </c>
      <c r="D78" s="431" t="s">
        <v>11572</v>
      </c>
      <c r="E78" s="431" t="s">
        <v>11573</v>
      </c>
      <c r="F78" s="431" t="s">
        <v>11574</v>
      </c>
      <c r="G78" s="431" t="s">
        <v>11575</v>
      </c>
      <c r="H78" s="434" t="s">
        <v>11576</v>
      </c>
      <c r="I78" s="431" t="s">
        <v>11577</v>
      </c>
      <c r="J78" s="431" t="s">
        <v>11578</v>
      </c>
      <c r="K78" s="431" t="s">
        <v>11579</v>
      </c>
      <c r="L78" s="431" t="s">
        <v>11580</v>
      </c>
      <c r="M78" s="431" t="s">
        <v>11581</v>
      </c>
      <c r="N78" s="431"/>
      <c r="O78" s="431"/>
      <c r="P78" s="431"/>
      <c r="Q78" s="431"/>
      <c r="R78" s="431" t="s">
        <v>621</v>
      </c>
      <c r="S78" s="431" t="s">
        <v>2546</v>
      </c>
      <c r="T78" s="431"/>
      <c r="U78" s="431"/>
      <c r="V78" s="431"/>
      <c r="W78" s="431"/>
      <c r="X78" s="431"/>
      <c r="Y78" s="431" t="s">
        <v>395</v>
      </c>
      <c r="Z78" s="431" t="s">
        <v>11582</v>
      </c>
      <c r="AA78" s="431" t="s">
        <v>5520</v>
      </c>
      <c r="AB78" s="431" t="s">
        <v>11583</v>
      </c>
      <c r="AC78" s="431"/>
      <c r="AD78" s="431"/>
      <c r="AE78" s="71"/>
      <c r="AF78" s="71"/>
      <c r="AG78" s="71"/>
      <c r="AH78" s="71"/>
    </row>
    <row r="79" spans="1:34" s="23" customFormat="1" ht="114">
      <c r="A79" s="432" t="s">
        <v>10705</v>
      </c>
      <c r="B79" s="432" t="s">
        <v>280</v>
      </c>
      <c r="C79" s="431" t="s">
        <v>11584</v>
      </c>
      <c r="D79" s="431" t="s">
        <v>11585</v>
      </c>
      <c r="E79" s="431" t="s">
        <v>11586</v>
      </c>
      <c r="F79" s="431" t="s">
        <v>11587</v>
      </c>
      <c r="G79" s="431" t="s">
        <v>11588</v>
      </c>
      <c r="H79" s="434" t="s">
        <v>11589</v>
      </c>
      <c r="I79" s="431" t="s">
        <v>11590</v>
      </c>
      <c r="J79" s="431" t="s">
        <v>11591</v>
      </c>
      <c r="K79" s="431" t="s">
        <v>11592</v>
      </c>
      <c r="L79" s="431" t="s">
        <v>1062</v>
      </c>
      <c r="M79" s="431" t="s">
        <v>1062</v>
      </c>
      <c r="N79" s="431"/>
      <c r="O79" s="431"/>
      <c r="P79" s="431"/>
      <c r="Q79" s="431"/>
      <c r="R79" s="431" t="s">
        <v>621</v>
      </c>
      <c r="S79" s="431" t="s">
        <v>1338</v>
      </c>
      <c r="T79" s="431"/>
      <c r="U79" s="431"/>
      <c r="V79" s="431"/>
      <c r="W79" s="431"/>
      <c r="X79" s="431"/>
      <c r="Y79" s="431" t="s">
        <v>395</v>
      </c>
      <c r="Z79" s="431" t="s">
        <v>11593</v>
      </c>
      <c r="AA79" s="431"/>
      <c r="AB79" s="431"/>
      <c r="AC79" s="431"/>
      <c r="AD79" s="431"/>
      <c r="AE79" s="71"/>
      <c r="AF79" s="71"/>
      <c r="AG79" s="71"/>
      <c r="AH79" s="71"/>
    </row>
    <row r="80" spans="1:34" s="35" customFormat="1" ht="189.75" customHeight="1">
      <c r="A80" s="432" t="s">
        <v>10705</v>
      </c>
      <c r="B80" s="432" t="s">
        <v>10754</v>
      </c>
      <c r="C80" s="431" t="s">
        <v>11594</v>
      </c>
      <c r="D80" s="431" t="s">
        <v>11595</v>
      </c>
      <c r="E80" s="431" t="s">
        <v>11596</v>
      </c>
      <c r="F80" s="431" t="s">
        <v>11597</v>
      </c>
      <c r="G80" s="431" t="s">
        <v>11598</v>
      </c>
      <c r="H80" s="434" t="s">
        <v>11599</v>
      </c>
      <c r="I80" s="431" t="s">
        <v>11600</v>
      </c>
      <c r="J80" s="431" t="str">
        <f>HYPERLINK("#", "https://saiwaicl-2.jp/（日本語）
https://saiwaicl-2.jp/eng/（英語）
https://saiwaicl-2.jp/chn/（簡体中文）")</f>
        <v>https://saiwaicl-2.jp/（日本語）
https://saiwaicl-2.jp/eng/（英語）
https://saiwaicl-2.jp/chn/（簡体中文）</v>
      </c>
      <c r="K80" s="431" t="s">
        <v>11601</v>
      </c>
      <c r="L80" s="431" t="s">
        <v>11602</v>
      </c>
      <c r="M80" s="431" t="s">
        <v>11603</v>
      </c>
      <c r="N80" s="431"/>
      <c r="O80" s="431"/>
      <c r="P80" s="431"/>
      <c r="Q80" s="431"/>
      <c r="R80" s="431" t="s">
        <v>621</v>
      </c>
      <c r="S80" s="431" t="s">
        <v>11604</v>
      </c>
      <c r="T80" s="431"/>
      <c r="U80" s="431"/>
      <c r="V80" s="431"/>
      <c r="W80" s="431"/>
      <c r="X80" s="431"/>
      <c r="Y80" s="431" t="s">
        <v>10994</v>
      </c>
      <c r="Z80" s="431" t="s">
        <v>11605</v>
      </c>
      <c r="AA80" s="431" t="s">
        <v>395</v>
      </c>
      <c r="AB80" s="431" t="s">
        <v>11606</v>
      </c>
      <c r="AC80" s="431" t="s">
        <v>10994</v>
      </c>
      <c r="AD80" s="431" t="s">
        <v>11607</v>
      </c>
      <c r="AE80" s="70"/>
      <c r="AF80" s="70"/>
      <c r="AG80" s="70"/>
      <c r="AH80" s="70"/>
    </row>
    <row r="81" spans="1:34" s="35" customFormat="1" ht="114">
      <c r="A81" s="432" t="s">
        <v>10705</v>
      </c>
      <c r="B81" s="431" t="s">
        <v>351</v>
      </c>
      <c r="C81" s="431" t="s">
        <v>11608</v>
      </c>
      <c r="D81" s="431" t="s">
        <v>11609</v>
      </c>
      <c r="E81" s="431" t="s">
        <v>11610</v>
      </c>
      <c r="F81" s="431" t="s">
        <v>11611</v>
      </c>
      <c r="G81" s="431" t="s">
        <v>11612</v>
      </c>
      <c r="H81" s="434" t="s">
        <v>11613</v>
      </c>
      <c r="I81" s="431" t="s">
        <v>11614</v>
      </c>
      <c r="J81" s="431" t="s">
        <v>11615</v>
      </c>
      <c r="K81" s="431" t="s">
        <v>11616</v>
      </c>
      <c r="L81" s="431" t="s">
        <v>11617</v>
      </c>
      <c r="M81" s="431" t="s">
        <v>11618</v>
      </c>
      <c r="N81" s="431"/>
      <c r="O81" s="431"/>
      <c r="P81" s="431"/>
      <c r="Q81" s="431"/>
      <c r="R81" s="431" t="s">
        <v>11619</v>
      </c>
      <c r="S81" s="431" t="s">
        <v>11604</v>
      </c>
      <c r="T81" s="431"/>
      <c r="U81" s="431"/>
      <c r="V81" s="431"/>
      <c r="W81" s="431"/>
      <c r="X81" s="431"/>
      <c r="Y81" s="431" t="s">
        <v>10994</v>
      </c>
      <c r="Z81" s="431" t="s">
        <v>11620</v>
      </c>
      <c r="AA81" s="431"/>
      <c r="AB81" s="431"/>
      <c r="AC81" s="431"/>
      <c r="AD81" s="431"/>
      <c r="AE81" s="70"/>
      <c r="AF81" s="70"/>
      <c r="AG81" s="70"/>
      <c r="AH81" s="70"/>
    </row>
    <row r="82" spans="1:34" s="35" customFormat="1" ht="119.45" customHeight="1">
      <c r="A82" s="432" t="s">
        <v>10705</v>
      </c>
      <c r="B82" s="432" t="s">
        <v>10754</v>
      </c>
      <c r="C82" s="431" t="s">
        <v>11621</v>
      </c>
      <c r="D82" s="431" t="s">
        <v>11622</v>
      </c>
      <c r="E82" s="431" t="s">
        <v>11623</v>
      </c>
      <c r="F82" s="431" t="s">
        <v>11624</v>
      </c>
      <c r="G82" s="431" t="s">
        <v>11625</v>
      </c>
      <c r="H82" s="434" t="s">
        <v>11626</v>
      </c>
      <c r="I82" s="431" t="s">
        <v>11627</v>
      </c>
      <c r="J82" s="431" t="s">
        <v>11628</v>
      </c>
      <c r="K82" s="431" t="s">
        <v>11629</v>
      </c>
      <c r="L82" s="431" t="s">
        <v>503</v>
      </c>
      <c r="M82" s="431"/>
      <c r="N82" s="431"/>
      <c r="O82" s="431"/>
      <c r="P82" s="431"/>
      <c r="Q82" s="431"/>
      <c r="R82" s="431" t="s">
        <v>631</v>
      </c>
      <c r="S82" s="431" t="s">
        <v>11604</v>
      </c>
      <c r="T82" s="431"/>
      <c r="U82" s="431"/>
      <c r="V82" s="431"/>
      <c r="W82" s="431"/>
      <c r="X82" s="431"/>
      <c r="Y82" s="431" t="s">
        <v>487</v>
      </c>
      <c r="Z82" s="431" t="s">
        <v>11630</v>
      </c>
      <c r="AA82" s="431"/>
      <c r="AB82" s="431"/>
      <c r="AC82" s="431" t="s">
        <v>487</v>
      </c>
      <c r="AD82" s="431" t="s">
        <v>11631</v>
      </c>
      <c r="AE82" s="70"/>
      <c r="AF82" s="70"/>
      <c r="AG82" s="70"/>
      <c r="AH82" s="70"/>
    </row>
    <row r="83" spans="1:34" s="35" customFormat="1" ht="119.45" customHeight="1">
      <c r="A83" s="432" t="s">
        <v>10705</v>
      </c>
      <c r="B83" s="432" t="s">
        <v>155</v>
      </c>
      <c r="C83" s="431" t="s">
        <v>11632</v>
      </c>
      <c r="D83" s="431" t="s">
        <v>11633</v>
      </c>
      <c r="E83" s="431" t="s">
        <v>11634</v>
      </c>
      <c r="F83" s="431" t="s">
        <v>11635</v>
      </c>
      <c r="G83" s="431" t="s">
        <v>11636</v>
      </c>
      <c r="H83" s="434" t="s">
        <v>11637</v>
      </c>
      <c r="I83" s="431" t="s">
        <v>11638</v>
      </c>
      <c r="J83" s="431" t="s">
        <v>11639</v>
      </c>
      <c r="K83" s="431" t="s">
        <v>11640</v>
      </c>
      <c r="L83" s="431" t="s">
        <v>958</v>
      </c>
      <c r="M83" s="431" t="s">
        <v>11641</v>
      </c>
      <c r="N83" s="431"/>
      <c r="O83" s="431"/>
      <c r="P83" s="431"/>
      <c r="Q83" s="431"/>
      <c r="R83" s="431" t="s">
        <v>631</v>
      </c>
      <c r="S83" s="431" t="s">
        <v>11642</v>
      </c>
      <c r="T83" s="431"/>
      <c r="U83" s="431"/>
      <c r="V83" s="431"/>
      <c r="W83" s="431" t="s">
        <v>487</v>
      </c>
      <c r="X83" s="431" t="s">
        <v>11643</v>
      </c>
      <c r="Y83" s="431" t="s">
        <v>487</v>
      </c>
      <c r="Z83" s="431" t="s">
        <v>11643</v>
      </c>
      <c r="AA83" s="431"/>
      <c r="AB83" s="431"/>
      <c r="AC83" s="431"/>
      <c r="AD83" s="431"/>
      <c r="AE83" s="70"/>
      <c r="AF83" s="70"/>
      <c r="AG83" s="70"/>
      <c r="AH83" s="70"/>
    </row>
    <row r="84" spans="1:34" s="35" customFormat="1" ht="119.45" customHeight="1">
      <c r="A84" s="432" t="s">
        <v>10705</v>
      </c>
      <c r="B84" s="432" t="s">
        <v>10754</v>
      </c>
      <c r="C84" s="431" t="s">
        <v>11644</v>
      </c>
      <c r="D84" s="431" t="s">
        <v>11645</v>
      </c>
      <c r="E84" s="431" t="s">
        <v>11646</v>
      </c>
      <c r="F84" s="431" t="s">
        <v>11647</v>
      </c>
      <c r="G84" s="431" t="s">
        <v>11648</v>
      </c>
      <c r="H84" s="434" t="s">
        <v>11649</v>
      </c>
      <c r="I84" s="431" t="s">
        <v>11650</v>
      </c>
      <c r="J84" s="420" t="s">
        <v>11651</v>
      </c>
      <c r="K84" s="431" t="s">
        <v>11652</v>
      </c>
      <c r="L84" s="431" t="s">
        <v>11653</v>
      </c>
      <c r="M84" s="431"/>
      <c r="N84" s="431" t="s">
        <v>487</v>
      </c>
      <c r="O84" s="431"/>
      <c r="P84" s="431"/>
      <c r="Q84" s="431"/>
      <c r="R84" s="431" t="s">
        <v>1089</v>
      </c>
      <c r="S84" s="431" t="s">
        <v>490</v>
      </c>
      <c r="T84" s="431" t="s">
        <v>11654</v>
      </c>
      <c r="U84" s="431" t="s">
        <v>487</v>
      </c>
      <c r="V84" s="431" t="s">
        <v>11655</v>
      </c>
      <c r="W84" s="431" t="s">
        <v>487</v>
      </c>
      <c r="X84" s="431" t="s">
        <v>11656</v>
      </c>
      <c r="Y84" s="431" t="s">
        <v>487</v>
      </c>
      <c r="Z84" s="431" t="s">
        <v>11657</v>
      </c>
      <c r="AA84" s="431" t="s">
        <v>487</v>
      </c>
      <c r="AB84" s="431" t="s">
        <v>11658</v>
      </c>
      <c r="AC84" s="431" t="s">
        <v>487</v>
      </c>
      <c r="AD84" s="431" t="s">
        <v>11659</v>
      </c>
      <c r="AE84" s="70"/>
      <c r="AF84" s="70"/>
      <c r="AG84" s="70"/>
      <c r="AH84" s="70"/>
    </row>
    <row r="85" spans="1:34" s="201" customFormat="1" ht="119.45" customHeight="1">
      <c r="A85" s="432" t="s">
        <v>11660</v>
      </c>
      <c r="B85" s="432" t="s">
        <v>61</v>
      </c>
      <c r="C85" s="431" t="s">
        <v>11661</v>
      </c>
      <c r="D85" s="431" t="s">
        <v>11662</v>
      </c>
      <c r="E85" s="431" t="s">
        <v>11663</v>
      </c>
      <c r="F85" s="431" t="s">
        <v>11664</v>
      </c>
      <c r="G85" s="431" t="s">
        <v>11665</v>
      </c>
      <c r="H85" s="434" t="s">
        <v>11666</v>
      </c>
      <c r="I85" s="431" t="s">
        <v>11667</v>
      </c>
      <c r="J85" s="382" t="s">
        <v>11668</v>
      </c>
      <c r="K85" s="431" t="s">
        <v>11669</v>
      </c>
      <c r="L85" s="431" t="s">
        <v>11670</v>
      </c>
      <c r="M85" s="431"/>
      <c r="N85" s="431"/>
      <c r="O85" s="431"/>
      <c r="P85" s="431"/>
      <c r="Q85" s="431"/>
      <c r="R85" s="431" t="s">
        <v>386</v>
      </c>
      <c r="S85" s="431" t="s">
        <v>1285</v>
      </c>
      <c r="T85" s="431"/>
      <c r="U85" s="431"/>
      <c r="V85" s="431"/>
      <c r="W85" s="431"/>
      <c r="X85" s="431"/>
      <c r="Y85" s="431" t="s">
        <v>487</v>
      </c>
      <c r="Z85" s="431" t="s">
        <v>11671</v>
      </c>
      <c r="AA85" s="431"/>
      <c r="AB85" s="431"/>
      <c r="AC85" s="431"/>
      <c r="AD85" s="431"/>
      <c r="AE85" s="200"/>
      <c r="AF85" s="200"/>
      <c r="AG85" s="200"/>
      <c r="AH85" s="200"/>
    </row>
    <row r="86" spans="1:34" s="201" customFormat="1" ht="285">
      <c r="A86" s="432" t="s">
        <v>11660</v>
      </c>
      <c r="B86" s="432" t="s">
        <v>333</v>
      </c>
      <c r="C86" s="431" t="s">
        <v>11672</v>
      </c>
      <c r="D86" s="431" t="s">
        <v>11673</v>
      </c>
      <c r="E86" s="431" t="s">
        <v>11674</v>
      </c>
      <c r="F86" s="431" t="s">
        <v>11675</v>
      </c>
      <c r="G86" s="431" t="s">
        <v>11676</v>
      </c>
      <c r="H86" s="434" t="s">
        <v>11677</v>
      </c>
      <c r="I86" s="431" t="s">
        <v>11678</v>
      </c>
      <c r="J86" s="382" t="s">
        <v>11679</v>
      </c>
      <c r="K86" s="431" t="s">
        <v>11680</v>
      </c>
      <c r="L86" s="431" t="s">
        <v>11681</v>
      </c>
      <c r="M86" s="431" t="s">
        <v>11682</v>
      </c>
      <c r="N86" s="431" t="s">
        <v>487</v>
      </c>
      <c r="O86" s="431"/>
      <c r="P86" s="431"/>
      <c r="Q86" s="431"/>
      <c r="R86" s="431" t="s">
        <v>383</v>
      </c>
      <c r="S86" s="431" t="s">
        <v>2438</v>
      </c>
      <c r="T86" s="431" t="s">
        <v>3457</v>
      </c>
      <c r="U86" s="431" t="s">
        <v>487</v>
      </c>
      <c r="V86" s="431" t="s">
        <v>11683</v>
      </c>
      <c r="W86" s="431" t="s">
        <v>487</v>
      </c>
      <c r="X86" s="431" t="s">
        <v>11683</v>
      </c>
      <c r="Y86" s="431" t="s">
        <v>487</v>
      </c>
      <c r="Z86" s="431" t="s">
        <v>11684</v>
      </c>
      <c r="AA86" s="431" t="s">
        <v>487</v>
      </c>
      <c r="AB86" s="431" t="s">
        <v>11685</v>
      </c>
      <c r="AC86" s="431" t="s">
        <v>487</v>
      </c>
      <c r="AD86" s="431" t="s">
        <v>11686</v>
      </c>
      <c r="AE86" s="200"/>
      <c r="AF86" s="200"/>
      <c r="AG86" s="200"/>
      <c r="AH86" s="200"/>
    </row>
    <row r="87" spans="1:34" s="23" customFormat="1" ht="20.25" customHeight="1">
      <c r="A87" s="71"/>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1"/>
      <c r="AG87" s="71"/>
      <c r="AH87" s="71"/>
    </row>
    <row r="88" spans="1:34" s="23" customFormat="1" ht="20.25" customHeight="1">
      <c r="A88" s="71"/>
      <c r="B88" s="71"/>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1"/>
      <c r="AG88" s="71"/>
      <c r="AH88" s="71"/>
    </row>
    <row r="89" spans="1:34" s="86" customFormat="1" ht="20.25" customHeight="1">
      <c r="A89" s="71"/>
      <c r="B89" s="71"/>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c r="AF89" s="71"/>
      <c r="AG89" s="71"/>
      <c r="AH89" s="71"/>
    </row>
    <row r="90" spans="1:34" s="86" customFormat="1" ht="20.25" customHeight="1">
      <c r="A90" s="71"/>
      <c r="B90" s="71"/>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1"/>
      <c r="AF90" s="71"/>
      <c r="AG90" s="71"/>
      <c r="AH90" s="71"/>
    </row>
    <row r="91" spans="1:34" s="86" customFormat="1" ht="20.25" customHeight="1">
      <c r="A91" s="71"/>
      <c r="B91" s="71"/>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1"/>
      <c r="AF91" s="71"/>
      <c r="AG91" s="71"/>
      <c r="AH91" s="71"/>
    </row>
    <row r="92" spans="1:34" s="86" customFormat="1" ht="20.25" customHeight="1">
      <c r="A92" s="71"/>
      <c r="B92" s="71"/>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1"/>
      <c r="AF92" s="71"/>
      <c r="AG92" s="71"/>
      <c r="AH92" s="71"/>
    </row>
    <row r="93" spans="1:34" s="86" customFormat="1" ht="20.25" customHeight="1">
      <c r="A93" s="71"/>
      <c r="B93" s="71"/>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1"/>
      <c r="AF93" s="71"/>
      <c r="AG93" s="71"/>
      <c r="AH93" s="71"/>
    </row>
    <row r="94" spans="1:34" s="86" customFormat="1" ht="20.25" customHeight="1">
      <c r="A94" s="71"/>
      <c r="B94" s="71"/>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1"/>
      <c r="AF94" s="71"/>
      <c r="AG94" s="71"/>
      <c r="AH94" s="71"/>
    </row>
    <row r="95" spans="1:34" s="86" customFormat="1" ht="20.25" customHeight="1">
      <c r="A95" s="71"/>
      <c r="B95" s="71"/>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71"/>
      <c r="AG95" s="71"/>
      <c r="AH95" s="71"/>
    </row>
    <row r="96" spans="1:34" s="86" customFormat="1" ht="20.25" customHeight="1">
      <c r="A96" s="71"/>
      <c r="B96" s="71"/>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1"/>
      <c r="AF96" s="71"/>
      <c r="AG96" s="71"/>
      <c r="AH96" s="71"/>
    </row>
    <row r="97" spans="1:34" s="86" customFormat="1" ht="20.25" customHeight="1">
      <c r="A97" s="71"/>
      <c r="B97" s="71"/>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1"/>
      <c r="AF97" s="71"/>
      <c r="AG97" s="71"/>
      <c r="AH97" s="71"/>
    </row>
    <row r="98" spans="1:34" s="86" customFormat="1" ht="20.25" customHeight="1">
      <c r="A98" s="71"/>
      <c r="B98" s="71"/>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1"/>
      <c r="AG98" s="71"/>
      <c r="AH98" s="71"/>
    </row>
    <row r="99" spans="1:34" s="86" customFormat="1" ht="20.25" customHeight="1">
      <c r="A99" s="71"/>
      <c r="B99" s="71"/>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1"/>
      <c r="AG99" s="71"/>
      <c r="AH99" s="71"/>
    </row>
    <row r="100" spans="1:34" s="86" customFormat="1" ht="20.25" customHeight="1">
      <c r="A100" s="71"/>
      <c r="B100" s="71"/>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1"/>
      <c r="AG100" s="71"/>
      <c r="AH100" s="71"/>
    </row>
    <row r="101" spans="1:34" s="86" customFormat="1" ht="20.25" customHeight="1">
      <c r="A101" s="71"/>
      <c r="B101" s="71"/>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1"/>
      <c r="AF101" s="71"/>
      <c r="AG101" s="71"/>
      <c r="AH101" s="71"/>
    </row>
    <row r="102" spans="1:34" s="86" customFormat="1" ht="20.25" customHeight="1">
      <c r="A102" s="71"/>
      <c r="B102" s="71"/>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1"/>
      <c r="AF102" s="71"/>
      <c r="AG102" s="71"/>
      <c r="AH102" s="71"/>
    </row>
    <row r="103" spans="1:34" s="86" customFormat="1" ht="20.25" customHeight="1">
      <c r="A103" s="71"/>
      <c r="B103" s="71"/>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71"/>
      <c r="AG103" s="71"/>
      <c r="AH103" s="71"/>
    </row>
    <row r="104" spans="1:34" s="86" customFormat="1" ht="20.25" customHeight="1">
      <c r="A104" s="71"/>
      <c r="B104" s="71"/>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c r="AF104" s="71"/>
      <c r="AG104" s="71"/>
      <c r="AH104" s="71"/>
    </row>
    <row r="105" spans="1:34" s="86" customFormat="1" ht="20.25" customHeight="1">
      <c r="A105" s="33"/>
      <c r="B105" s="33"/>
      <c r="C105" s="33"/>
      <c r="D105" s="34"/>
      <c r="E105" s="34"/>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1"/>
      <c r="AF105" s="71"/>
      <c r="AG105" s="71"/>
      <c r="AH105" s="71"/>
    </row>
    <row r="106" spans="1:34" s="86" customFormat="1" ht="20.25" customHeight="1">
      <c r="A106" s="33"/>
      <c r="B106" s="33"/>
      <c r="C106" s="33"/>
      <c r="D106" s="34"/>
      <c r="E106" s="34"/>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1"/>
      <c r="AF106" s="71"/>
      <c r="AG106" s="71"/>
      <c r="AH106" s="71"/>
    </row>
    <row r="107" spans="1:34" s="86" customFormat="1" ht="20.25" customHeight="1">
      <c r="A107" s="33"/>
      <c r="B107" s="33"/>
      <c r="C107" s="33"/>
      <c r="D107" s="34"/>
      <c r="E107" s="34"/>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1"/>
      <c r="AF107" s="71"/>
      <c r="AG107" s="71"/>
      <c r="AH107" s="71"/>
    </row>
    <row r="108" spans="1:34" s="86" customFormat="1" ht="20.25" customHeight="1">
      <c r="A108" s="33"/>
      <c r="B108" s="33"/>
      <c r="C108" s="33"/>
      <c r="D108" s="34"/>
      <c r="E108" s="34"/>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1"/>
      <c r="AF108" s="71"/>
      <c r="AG108" s="71"/>
      <c r="AH108" s="71"/>
    </row>
    <row r="109" spans="1:34" s="86" customFormat="1" ht="20.25" customHeight="1">
      <c r="A109" s="33"/>
      <c r="B109" s="33"/>
      <c r="C109" s="33"/>
      <c r="D109" s="34"/>
      <c r="E109" s="34"/>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1"/>
      <c r="AF109" s="71"/>
      <c r="AG109" s="71"/>
      <c r="AH109" s="71"/>
    </row>
    <row r="110" spans="1:34" s="86" customFormat="1" ht="20.25" customHeight="1">
      <c r="A110" s="33"/>
      <c r="B110" s="33"/>
      <c r="C110" s="33"/>
      <c r="D110" s="34"/>
      <c r="E110" s="34"/>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1"/>
      <c r="AF110" s="71"/>
      <c r="AG110" s="71"/>
      <c r="AH110" s="71"/>
    </row>
    <row r="111" spans="1:34" s="86" customFormat="1" ht="20.25" customHeight="1">
      <c r="A111" s="33"/>
      <c r="B111" s="33"/>
      <c r="C111" s="33"/>
      <c r="D111" s="34"/>
      <c r="E111" s="34"/>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1"/>
      <c r="AF111" s="71"/>
      <c r="AG111" s="71"/>
      <c r="AH111" s="71"/>
    </row>
    <row r="112" spans="1:34" s="86" customFormat="1" ht="20.25" customHeight="1">
      <c r="A112" s="33"/>
      <c r="B112" s="33"/>
      <c r="C112" s="33"/>
      <c r="D112" s="34"/>
      <c r="E112" s="34"/>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1"/>
      <c r="AF112" s="71"/>
      <c r="AG112" s="71"/>
      <c r="AH112" s="71"/>
    </row>
    <row r="113" spans="1:34" s="86" customFormat="1" ht="20.25" customHeight="1">
      <c r="A113" s="33"/>
      <c r="B113" s="33"/>
      <c r="C113" s="33"/>
      <c r="D113" s="34"/>
      <c r="E113" s="34"/>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1"/>
      <c r="AF113" s="71"/>
      <c r="AG113" s="71"/>
      <c r="AH113" s="71"/>
    </row>
    <row r="114" spans="1:34" s="86" customFormat="1" ht="20.25" customHeight="1">
      <c r="A114" s="33"/>
      <c r="B114" s="33"/>
      <c r="C114" s="33"/>
      <c r="D114" s="34"/>
      <c r="E114" s="34"/>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1"/>
      <c r="AF114" s="71"/>
      <c r="AG114" s="71"/>
      <c r="AH114" s="71"/>
    </row>
    <row r="115" spans="1:34" s="86" customFormat="1" ht="20.25" customHeight="1">
      <c r="A115" s="33"/>
      <c r="B115" s="33"/>
      <c r="C115" s="33"/>
      <c r="D115" s="34"/>
      <c r="E115" s="34"/>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1"/>
      <c r="AF115" s="71"/>
      <c r="AG115" s="71"/>
      <c r="AH115" s="71"/>
    </row>
    <row r="116" spans="1:34" s="86" customFormat="1" ht="20.25" customHeight="1">
      <c r="A116" s="33"/>
      <c r="B116" s="33"/>
      <c r="C116" s="33"/>
      <c r="D116" s="34"/>
      <c r="E116" s="34"/>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c r="AF116" s="71"/>
      <c r="AG116" s="71"/>
      <c r="AH116" s="71"/>
    </row>
    <row r="117" spans="1:34" s="86" customFormat="1" ht="20.25" customHeight="1">
      <c r="A117" s="33"/>
      <c r="B117" s="33"/>
      <c r="C117" s="33"/>
      <c r="D117" s="34"/>
      <c r="E117" s="34"/>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1"/>
      <c r="AF117" s="71"/>
      <c r="AG117" s="71"/>
      <c r="AH117" s="71"/>
    </row>
    <row r="118" spans="1:34" s="86" customFormat="1" ht="20.25" customHeight="1">
      <c r="A118" s="33"/>
      <c r="B118" s="33"/>
      <c r="C118" s="33"/>
      <c r="D118" s="34"/>
      <c r="E118" s="34"/>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1"/>
      <c r="AF118" s="71"/>
      <c r="AG118" s="71"/>
      <c r="AH118" s="71"/>
    </row>
    <row r="119" spans="1:34" s="86" customFormat="1" ht="20.25" customHeight="1">
      <c r="A119" s="23"/>
      <c r="B119" s="23"/>
      <c r="C119" s="23"/>
      <c r="D119" s="35"/>
      <c r="E119" s="35"/>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1"/>
      <c r="AF119" s="71"/>
      <c r="AG119" s="71"/>
      <c r="AH119" s="71"/>
    </row>
    <row r="120" spans="1:34" s="86" customFormat="1" ht="20.25" customHeight="1">
      <c r="A120" s="23"/>
      <c r="B120" s="23"/>
      <c r="C120" s="23"/>
      <c r="D120" s="35"/>
      <c r="E120" s="35"/>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1"/>
      <c r="AF120" s="71"/>
      <c r="AG120" s="71"/>
      <c r="AH120" s="71"/>
    </row>
    <row r="121" spans="1:34" s="86"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6"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6"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6" customFormat="1" ht="20.25" customHeight="1">
      <c r="A124" s="23"/>
      <c r="B124" s="23"/>
      <c r="C124" s="23"/>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23"/>
      <c r="AF124" s="23"/>
      <c r="AG124" s="23"/>
    </row>
    <row r="125" spans="1:34" s="86" customFormat="1" ht="20.25" customHeight="1">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row>
    <row r="126" spans="1:34" s="86" customFormat="1" ht="20.25" customHeight="1">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row>
    <row r="127" spans="1:34" s="86" customFormat="1" ht="20.25" customHeight="1">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row>
    <row r="128" spans="1:34" s="86" customFormat="1" ht="20.25" customHeight="1">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4:30" s="86" customFormat="1" ht="20.25" customHeight="1">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row>
    <row r="130" spans="4:30" s="86" customFormat="1" ht="20.25" customHeight="1">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row>
    <row r="131" spans="4:30" s="86" customFormat="1" ht="20.25" customHeight="1">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row>
    <row r="132" spans="4:30" s="86" customFormat="1" ht="20.25" customHeight="1">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row>
    <row r="133" spans="4:30" s="86" customFormat="1" ht="20.25" customHeight="1">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row>
    <row r="134" spans="4:30" s="86" customFormat="1" ht="20.25" customHeight="1">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row>
    <row r="135" spans="4:30" s="86" customFormat="1" ht="20.25"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row>
    <row r="136" spans="4:30" s="86" customFormat="1" ht="20.25" customHeight="1">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row>
    <row r="137" spans="4:30" s="86" customFormat="1" ht="20.25" customHeight="1">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4:30" s="86" customFormat="1" ht="20.25" customHeight="1">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row>
    <row r="139" spans="4:30" s="86" customFormat="1" ht="20.25" customHeight="1">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row>
    <row r="140" spans="4:30" s="86" customFormat="1" ht="20.25" customHeight="1">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row>
    <row r="141" spans="4:30" s="86" customFormat="1" ht="20.25" customHeight="1">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row>
    <row r="142" spans="4:30" s="86" customFormat="1" ht="20.25" customHeight="1">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4:30" s="86" customFormat="1" ht="20.25" customHeight="1">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row>
    <row r="144" spans="4:30" s="86" customFormat="1" ht="20.25" customHeight="1">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row>
    <row r="145" spans="4:30" s="86" customFormat="1" ht="20.25" customHeight="1">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row>
    <row r="146" spans="4:30" s="86" customFormat="1" ht="20.25" customHeight="1">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row>
    <row r="147" spans="4:30" s="86" customFormat="1" ht="20.25" customHeight="1">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4:30" s="86" customFormat="1" ht="20.25" customHeight="1">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4:30" s="86" customFormat="1" ht="20.25" customHeight="1">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row>
    <row r="150" spans="4:30" s="86" customFormat="1" ht="20.25" customHeight="1">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row>
    <row r="151" spans="4:30" s="86" customFormat="1" ht="20.25" customHeight="1">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row>
    <row r="152" spans="4:30" s="86" customFormat="1" ht="20.25" customHeight="1">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row>
    <row r="153" spans="4:30" s="86" customFormat="1" ht="20.25" customHeight="1">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row>
    <row r="154" spans="4:30" s="86" customFormat="1" ht="20.25" customHeight="1">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row>
    <row r="155" spans="4:30" s="86" customFormat="1" ht="20.25" customHeight="1">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row>
    <row r="156" spans="4:30" s="86" customFormat="1" ht="20.25" customHeight="1">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row>
    <row r="157" spans="4:30" s="86" customFormat="1" ht="20.25" customHeight="1">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row>
    <row r="158" spans="4:30" s="86" customFormat="1" ht="20.25" customHeight="1">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4:30" s="86" customFormat="1" ht="20.25" customHeight="1">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4:30" s="86" customFormat="1" ht="20.25" customHeight="1">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4:30" s="86" customFormat="1" ht="20.25" customHeight="1">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4:30" s="86" customFormat="1" ht="20.25" customHeight="1">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row>
    <row r="163" spans="4:30" s="86" customFormat="1" ht="20.25" customHeight="1">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row>
    <row r="164" spans="4:30" s="86" customFormat="1" ht="20.25" customHeight="1">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row>
    <row r="165" spans="4:30" s="86" customFormat="1" ht="20.25" customHeight="1">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4:30" s="86" customFormat="1" ht="20.25" customHeight="1">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row>
    <row r="167" spans="4:30" s="86" customFormat="1" ht="20.25" customHeight="1">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row>
    <row r="168" spans="4:30" s="86" customFormat="1" ht="20.25" customHeight="1">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row>
    <row r="169" spans="4:30" s="86" customFormat="1" ht="20.25" customHeight="1">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4:30" s="86" customFormat="1" ht="20.25" customHeight="1">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row>
    <row r="171" spans="4:30" s="86" customFormat="1" ht="20.25" customHeight="1">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row>
    <row r="172" spans="4:30" s="86" customFormat="1" ht="20.25" customHeight="1">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4:30" s="86" customFormat="1" ht="20.25" customHeight="1">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row>
    <row r="174" spans="4:30" s="86" customFormat="1" ht="20.25" customHeight="1">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4:30" s="86" customFormat="1" ht="20.25" customHeight="1">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row>
    <row r="176" spans="4:30" s="86" customFormat="1" ht="20.25" customHeight="1">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row>
    <row r="177" spans="4:30" s="86" customFormat="1" ht="20.25" customHeight="1">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4:30" s="86" customFormat="1" ht="20.25" customHeight="1">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4:30" s="86" customFormat="1" ht="20.25" customHeight="1">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4:30" s="86" customFormat="1" ht="20.25" customHeight="1">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row>
    <row r="181" spans="4:30" s="86" customFormat="1" ht="20.25" customHeight="1">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row>
    <row r="182" spans="4:30" s="86" customFormat="1" ht="20.25" customHeight="1">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row>
    <row r="183" spans="4:30" s="86" customFormat="1" ht="20.25" customHeight="1">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4:30" s="86" customFormat="1" ht="20.25" customHeight="1">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row>
    <row r="185" spans="4:30" s="86" customFormat="1" ht="20.25" customHeight="1">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row>
    <row r="186" spans="4:30" s="86" customFormat="1" ht="20.25" customHeight="1">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row>
    <row r="187" spans="4:30" s="86" customFormat="1" ht="20.25" customHeight="1">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4:30" s="86" customFormat="1" ht="20.25" customHeight="1">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row>
    <row r="189" spans="4:30" s="86" customFormat="1" ht="20.2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row>
    <row r="190" spans="4:30" s="86" customFormat="1" ht="20.25" customHeight="1">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row>
    <row r="191" spans="4:30" s="86" customFormat="1" ht="20.25" customHeight="1">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row>
    <row r="192" spans="4:30" s="86" customFormat="1" ht="20.25" customHeight="1">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row>
    <row r="193" spans="4:30" s="86" customFormat="1" ht="20.25" customHeight="1">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row>
    <row r="194" spans="4:30" s="86" customFormat="1" ht="20.25" customHeight="1">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row>
    <row r="195" spans="4:30" s="86" customFormat="1" ht="20.25" customHeight="1">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row>
    <row r="196" spans="4:30" s="86" customFormat="1" ht="20.25" customHeight="1">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4:30" s="86" customFormat="1" ht="20.25" customHeight="1">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row>
    <row r="198" spans="4:30" s="86" customFormat="1" ht="20.25" customHeight="1">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row>
    <row r="199" spans="4:30" s="86" customFormat="1" ht="20.25" customHeight="1">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row>
    <row r="200" spans="4:30" s="86" customFormat="1" ht="20.25" customHeight="1">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row>
    <row r="201" spans="4:30" s="86" customFormat="1" ht="20.25" customHeight="1">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row>
    <row r="202" spans="4:30" s="86" customFormat="1" ht="20.25" customHeight="1">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row>
    <row r="203" spans="4:30" s="86" customFormat="1" ht="20.25" customHeight="1">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row>
    <row r="204" spans="4:30" s="86" customFormat="1" ht="20.25" customHeight="1">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4:30" s="86" customFormat="1" ht="20.25" customHeight="1">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row>
    <row r="206" spans="4:30" s="86" customFormat="1" ht="20.25" customHeight="1">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row>
    <row r="207" spans="4:30" s="86" customFormat="1" ht="20.25" customHeight="1">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4:30" s="86" customFormat="1" ht="20.25" customHeight="1">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4:30" s="86" customFormat="1" ht="20.25" customHeight="1">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row>
    <row r="210" spans="4:30" s="86" customFormat="1" ht="20.25" customHeight="1">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row>
    <row r="211" spans="4:30" s="86" customFormat="1" ht="20.25" customHeight="1">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row>
    <row r="212" spans="4:30" s="86" customFormat="1" ht="20.25" customHeight="1">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4:30" s="86" customFormat="1" ht="20.25" customHeight="1">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row>
    <row r="214" spans="4:30" s="86" customFormat="1" ht="20.25" customHeight="1">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4:30" s="86" customFormat="1" ht="20.25" customHeight="1">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row>
    <row r="216" spans="4:30" s="86" customFormat="1" ht="20.25" customHeight="1">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4:30" s="86" customFormat="1" ht="20.25" customHeight="1">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row>
    <row r="218" spans="4:30" s="86" customFormat="1" ht="20.25" customHeight="1">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row>
    <row r="219" spans="4:30" s="86" customFormat="1" ht="20.25" customHeight="1">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row>
    <row r="220" spans="4:30" s="86" customFormat="1" ht="20.25" customHeight="1">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row>
    <row r="221" spans="4:30" s="86" customFormat="1" ht="20.25" customHeight="1">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row>
    <row r="222" spans="4:30" s="86" customFormat="1" ht="20.25" customHeight="1">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4:30" s="86" customFormat="1" ht="20.25" customHeight="1">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row>
    <row r="224" spans="4:30" s="86" customFormat="1" ht="20.25" customHeight="1">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row>
    <row r="225" spans="4:30" s="86" customFormat="1" ht="20.25" customHeight="1">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row>
    <row r="226" spans="4:30" s="86" customFormat="1" ht="20.25" customHeight="1">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4:30" s="86" customFormat="1" ht="20.25" customHeight="1">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row>
    <row r="228" spans="4:30" s="86" customFormat="1" ht="20.25" customHeight="1">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4:30" s="86" customFormat="1" ht="20.25" customHeight="1">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row>
    <row r="230" spans="4:30" s="86" customFormat="1" ht="20.25" customHeight="1">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row>
    <row r="231" spans="4:30" s="86" customFormat="1" ht="20.25" customHeight="1">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row>
    <row r="232" spans="4:30" s="86" customFormat="1" ht="20.25" customHeight="1">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row>
    <row r="233" spans="4:30" s="86" customFormat="1" ht="20.25" customHeight="1">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4:30" s="86" customFormat="1" ht="20.25" customHeight="1">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row>
    <row r="235" spans="4:30" s="86" customFormat="1" ht="20.25" customHeight="1">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row>
    <row r="236" spans="4:30" s="86" customFormat="1" ht="20.25" customHeight="1">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row>
    <row r="237" spans="4:30" s="86" customFormat="1" ht="20.25" customHeight="1">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4:30" s="86" customFormat="1" ht="20.25" customHeight="1">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row>
    <row r="239" spans="4:30" s="86" customFormat="1" ht="20.25" customHeight="1">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row>
    <row r="240" spans="4:30" s="86" customFormat="1" ht="20.25" customHeight="1">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4:30" s="86" customFormat="1" ht="20.25"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row>
    <row r="242" spans="4:30" s="86" customFormat="1" ht="20.25"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4:30" s="86" customFormat="1" ht="20.25" customHeight="1">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row>
    <row r="244" spans="4:30" s="86" customFormat="1" ht="20.25" customHeight="1">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4:30" s="86" customFormat="1" ht="20.25" customHeight="1">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row>
    <row r="246" spans="4:30" s="86" customFormat="1" ht="20.25" customHeight="1">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4:30" s="86" customFormat="1" ht="20.25" customHeight="1">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row>
    <row r="248" spans="4:30" s="86" customFormat="1" ht="20.25" customHeight="1">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row>
    <row r="249" spans="4:30" s="86" customFormat="1" ht="20.25" customHeight="1">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row>
    <row r="250" spans="4:30" s="86" customFormat="1" ht="20.25" customHeight="1">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row>
    <row r="251" spans="4:30" s="86" customFormat="1" ht="20.25" customHeight="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row>
    <row r="252" spans="4:30" s="86" customFormat="1" ht="20.25" customHeight="1">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row>
    <row r="253" spans="4:30" s="86" customFormat="1" ht="20.25" customHeight="1">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row>
    <row r="254" spans="4:30" s="86" customFormat="1" ht="20.25" customHeight="1">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row>
    <row r="255" spans="4:30" s="86" customFormat="1" ht="20.25" customHeight="1">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4:30" s="86" customFormat="1" ht="20.25" customHeight="1">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4:30" s="86" customFormat="1" ht="20.25" customHeight="1">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4:30" s="86" customFormat="1" ht="20.25" customHeight="1">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row>
    <row r="259" spans="4:30" s="86" customFormat="1" ht="20.25" customHeight="1">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row>
    <row r="260" spans="4:30" s="86" customFormat="1" ht="20.25" customHeight="1">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row>
    <row r="261" spans="4:30" s="86" customFormat="1" ht="20.25" customHeight="1">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4:30" s="86" customFormat="1" ht="20.25" customHeight="1">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row>
    <row r="263" spans="4:30" s="86" customFormat="1" ht="20.25" customHeight="1">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4:30" s="86" customFormat="1" ht="20.25" customHeight="1">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row>
    <row r="265" spans="4:30" s="86" customFormat="1" ht="20.25" customHeight="1">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row>
    <row r="266" spans="4:30" s="86" customFormat="1" ht="20.25" customHeight="1">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row>
    <row r="267" spans="4:30" s="86" customFormat="1" ht="20.25" customHeight="1">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row>
    <row r="268" spans="4:30" s="86" customFormat="1" ht="20.25" customHeight="1">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row>
    <row r="269" spans="4:30" s="86" customFormat="1" ht="20.25" customHeight="1">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row>
    <row r="270" spans="4:30" s="86" customFormat="1" ht="20.25" customHeight="1">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row>
    <row r="271" spans="4:30" s="86" customFormat="1" ht="20.25" customHeight="1">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row>
    <row r="272" spans="4:30" s="86" customFormat="1" ht="20.25" customHeight="1">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row>
    <row r="273" spans="4:30" s="86" customFormat="1" ht="20.25" customHeight="1">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row>
    <row r="274" spans="4:30" s="86" customFormat="1" ht="20.25" customHeight="1">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row>
    <row r="275" spans="4:30" s="86" customFormat="1" ht="20.25" customHeight="1">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row>
    <row r="276" spans="4:30" s="86" customFormat="1" ht="20.25" customHeight="1">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row>
    <row r="277" spans="4:30" s="86" customFormat="1" ht="20.25" customHeight="1">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row>
    <row r="278" spans="4:30" s="86" customFormat="1" ht="20.25" customHeight="1">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row>
    <row r="279" spans="4:30" s="86" customFormat="1" ht="20.25" customHeight="1">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row>
    <row r="280" spans="4:30" s="86" customFormat="1" ht="20.25" customHeight="1">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row>
    <row r="281" spans="4:30" s="86" customFormat="1" ht="20.25" customHeight="1">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row>
    <row r="282" spans="4:30" s="86" customFormat="1">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row>
    <row r="283" spans="4:30" s="86" customFormat="1">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row>
    <row r="284" spans="4:30" s="86" customFormat="1">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row>
    <row r="285" spans="4:30" s="86" customFormat="1">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row>
    <row r="286" spans="4:30" s="86" customFormat="1">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row>
    <row r="287" spans="4:30" s="86" customFormat="1">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4:30" s="86" customFormat="1">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row>
    <row r="289" spans="4:30" s="86" customFormat="1">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row>
    <row r="290" spans="4:30" s="86" customFormat="1">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row>
    <row r="291" spans="4:30" s="86" customFormat="1">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row>
    <row r="292" spans="4:30" s="86" customFormat="1">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row>
    <row r="293" spans="4:30" s="86" customFormat="1">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row>
    <row r="294" spans="4:30" s="86" customFormat="1">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row>
    <row r="295" spans="4:30" s="86" customFormat="1">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row>
    <row r="296" spans="4:30" s="86" customFormat="1">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row>
    <row r="297" spans="4:30" s="86" customFormat="1">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row>
    <row r="298" spans="4:30" s="86" customFormat="1">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row>
    <row r="299" spans="4:30" s="86" customFormat="1">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row>
    <row r="300" spans="4:30" s="86" customFormat="1">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row>
    <row r="301" spans="4:30" s="86" customFormat="1">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4:30" s="86" customFormat="1">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row>
    <row r="303" spans="4:30" s="86" customFormat="1">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row>
    <row r="304" spans="4:30" s="86" customFormat="1">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4:30" s="86" customFormat="1">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4:30" s="86" customFormat="1">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row>
    <row r="307" spans="4:30" s="86" customFormat="1">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row>
    <row r="308" spans="4:30" s="86" customFormat="1">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row>
    <row r="309" spans="4:30" s="86" customFormat="1">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row>
    <row r="310" spans="4:30" s="86" customFormat="1">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row>
    <row r="311" spans="4:30" s="86" customFormat="1">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row>
    <row r="312" spans="4:30" s="86" customFormat="1">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row>
    <row r="313" spans="4:30" s="86" customFormat="1">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row>
    <row r="314" spans="4:30" s="86" customFormat="1">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row>
    <row r="315" spans="4:30" s="86" customFormat="1">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row>
    <row r="316" spans="4:30" s="86" customFormat="1">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row>
    <row r="317" spans="4:30" s="86" customFormat="1">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4:30" s="86" customFormat="1">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4:30" s="86" customFormat="1">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row>
    <row r="320" spans="4:30" s="86" customFormat="1">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row>
    <row r="321" spans="4:30" s="86" customFormat="1">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row>
    <row r="322" spans="4:30" s="86" customFormat="1">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row>
    <row r="323" spans="4:30" s="86" customFormat="1">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4:30" s="86" customFormat="1">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row>
    <row r="325" spans="4:30" s="86" customFormat="1">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row>
    <row r="326" spans="4:30" s="86" customFormat="1">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4:30" s="86" customFormat="1">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row>
    <row r="328" spans="4:30" s="86" customFormat="1">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row>
    <row r="329" spans="4:30" s="86" customFormat="1">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row>
    <row r="330" spans="4:30" s="86" customFormat="1">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4:30" s="86" customFormat="1">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4:30" s="86" customFormat="1">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row>
    <row r="333" spans="4:30" s="86" customFormat="1">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row>
    <row r="334" spans="4:30" s="86" customFormat="1">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row>
    <row r="335" spans="4:30" s="86" customFormat="1">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row>
    <row r="336" spans="4:30" s="86" customFormat="1">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row>
    <row r="337" spans="4:30" s="86" customFormat="1">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row>
    <row r="338" spans="4:30" s="86" customFormat="1">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row>
    <row r="339" spans="4:30" s="86" customFormat="1">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row>
    <row r="340" spans="4:30" s="86" customFormat="1">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row>
    <row r="341" spans="4:30" s="86" customFormat="1">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row>
    <row r="342" spans="4:30" s="86" customFormat="1">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row>
    <row r="343" spans="4:30" s="86" customFormat="1">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row>
    <row r="344" spans="4:30" s="86" customFormat="1">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row>
    <row r="345" spans="4:30" s="86" customFormat="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row>
    <row r="346" spans="4:30" s="86" customFormat="1">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row>
    <row r="347" spans="4:30" s="86" customFormat="1">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row>
    <row r="348" spans="4:30" s="86" customFormat="1">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row>
    <row r="349" spans="4:30" s="86" customFormat="1">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row>
    <row r="350" spans="4:30" s="86" customFormat="1">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row>
    <row r="351" spans="4:30" s="86" customFormat="1">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row>
    <row r="352" spans="4:30" s="86" customFormat="1">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row>
    <row r="353" spans="4:30" s="86" customFormat="1">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row>
    <row r="354" spans="4:30" s="86" customFormat="1">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row>
    <row r="355" spans="4:30" s="86" customFormat="1">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row>
    <row r="356" spans="4:30" s="86" customFormat="1">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row>
    <row r="357" spans="4:30" s="86" customFormat="1">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row>
    <row r="358" spans="4:30" s="86" customFormat="1">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row>
    <row r="359" spans="4:30" s="86" customFormat="1">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row>
    <row r="360" spans="4:30" s="86" customFormat="1">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row>
    <row r="361" spans="4:30" s="86" customFormat="1">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row>
    <row r="362" spans="4:30" s="86" customFormat="1">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row>
    <row r="363" spans="4:30" s="86" customFormat="1">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row>
    <row r="364" spans="4:30" s="86" customFormat="1">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row>
    <row r="365" spans="4:30" s="86" customFormat="1">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row>
    <row r="366" spans="4:30" s="86" customFormat="1">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row>
    <row r="367" spans="4:30" s="86" customFormat="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row>
    <row r="368" spans="4:30" s="86" customFormat="1">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row>
    <row r="369" spans="4:30" s="86" customFormat="1">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row>
    <row r="370" spans="4:30" s="86" customFormat="1">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row>
    <row r="371" spans="4:30" s="86" customFormat="1">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row>
    <row r="372" spans="4:30" s="86" customFormat="1">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row>
    <row r="373" spans="4:30" s="86" customFormat="1">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row>
    <row r="374" spans="4:30" s="86" customFormat="1">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row>
    <row r="375" spans="4:30" s="86" customFormat="1">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row>
    <row r="376" spans="4:30" s="86" customFormat="1">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row>
    <row r="377" spans="4:30" s="86" customFormat="1">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row>
    <row r="378" spans="4:30" s="86" customFormat="1">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row>
    <row r="379" spans="4:30" s="86" customFormat="1">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row>
    <row r="380" spans="4:30" s="86" customFormat="1">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row>
    <row r="381" spans="4:30" s="86" customFormat="1">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row>
    <row r="382" spans="4:30" s="86" customFormat="1">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row>
    <row r="383" spans="4:30" s="86" customFormat="1">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row>
    <row r="384" spans="4:30" s="86" customFormat="1">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row>
    <row r="385" spans="4:30" s="86" customFormat="1">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row>
    <row r="386" spans="4:30" s="86" customFormat="1">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row>
    <row r="387" spans="4:30" s="86" customFormat="1">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row>
    <row r="388" spans="4:30" s="86" customFormat="1">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row>
    <row r="389" spans="4:30" s="86" customFormat="1">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row>
    <row r="390" spans="4:30" s="86" customFormat="1">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row>
    <row r="391" spans="4:30" s="86" customFormat="1">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row>
    <row r="392" spans="4:30" s="86" customFormat="1">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row>
    <row r="393" spans="4:30" s="86" customFormat="1">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row>
    <row r="394" spans="4:30" s="86" customFormat="1">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row>
    <row r="395" spans="4:30" s="86" customFormat="1">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row>
    <row r="396" spans="4:30" s="86" customFormat="1">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row>
    <row r="397" spans="4:30" s="86" customFormat="1">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row>
    <row r="398" spans="4:30" s="86" customFormat="1">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row>
    <row r="399" spans="4:30" s="86" customFormat="1">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row>
    <row r="400" spans="4:30" s="86" customFormat="1">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row>
    <row r="401" spans="4:30" s="86" customFormat="1">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row>
    <row r="402" spans="4:30" s="86" customFormat="1">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row>
    <row r="403" spans="4:30" s="86" customFormat="1">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row>
    <row r="404" spans="4:30" s="86" customFormat="1">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row>
    <row r="405" spans="4:30" s="86" customFormat="1">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row>
    <row r="406" spans="4:30" s="86" customFormat="1">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row>
    <row r="407" spans="4:30" s="86" customFormat="1">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row>
    <row r="408" spans="4:30" s="86" customFormat="1">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row>
    <row r="409" spans="4:30" s="86" customFormat="1">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row>
    <row r="410" spans="4:30" s="86" customFormat="1">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row>
    <row r="411" spans="4:30" s="86" customFormat="1">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row>
    <row r="412" spans="4:30" s="86" customFormat="1">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row>
    <row r="413" spans="4:30" s="86" customFormat="1">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row>
    <row r="414" spans="4:30" s="86" customFormat="1">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row>
    <row r="415" spans="4:30" s="86" customFormat="1">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row>
    <row r="416" spans="4:30" s="86" customFormat="1">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row>
    <row r="417" spans="4:30" s="86" customFormat="1">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row>
    <row r="418" spans="4:30" s="86" customFormat="1">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row>
    <row r="419" spans="4:30" s="86" customFormat="1">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row>
    <row r="420" spans="4:30" s="86" customFormat="1">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row>
    <row r="421" spans="4:30" s="86" customFormat="1">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row>
    <row r="422" spans="4:30" s="86" customFormat="1">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row>
    <row r="423" spans="4:30" s="86" customFormat="1">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row>
    <row r="424" spans="4:30" s="86" customFormat="1">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row>
    <row r="425" spans="4:30" s="86" customFormat="1">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row>
    <row r="426" spans="4:30" s="86" customFormat="1">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row>
    <row r="427" spans="4:30" s="86" customFormat="1">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row>
    <row r="428" spans="4:30" s="86" customFormat="1">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row>
    <row r="429" spans="4:30" s="86" customFormat="1">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row>
    <row r="430" spans="4:30" s="86" customFormat="1">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row>
    <row r="431" spans="4:30" s="86" customFormat="1">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row>
    <row r="432" spans="4:30" s="86" customFormat="1">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row>
    <row r="433" spans="4:30" s="86" customFormat="1">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row>
    <row r="434" spans="4:30" s="86" customFormat="1">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row>
    <row r="435" spans="4:30" s="86" customFormat="1">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row>
    <row r="436" spans="4:30" s="86" customFormat="1">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row>
    <row r="437" spans="4:30" s="86" customFormat="1">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row>
    <row r="438" spans="4:30" s="86" customFormat="1">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row>
    <row r="439" spans="4:30" s="86" customFormat="1">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row>
    <row r="440" spans="4:30" s="86" customFormat="1">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row>
    <row r="441" spans="4:30" s="86" customFormat="1">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row>
    <row r="442" spans="4:30" s="86" customFormat="1">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row>
    <row r="443" spans="4:30" s="86" customFormat="1">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row>
    <row r="444" spans="4:30" s="86" customFormat="1">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row>
    <row r="445" spans="4:30" s="86" customFormat="1">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row>
    <row r="446" spans="4:30" s="86" customFormat="1">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row>
    <row r="447" spans="4:30" s="86" customFormat="1">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row>
    <row r="448" spans="4:30" s="86" customFormat="1">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row>
    <row r="449" spans="4:30" s="86" customFormat="1">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row>
    <row r="450" spans="4:30" s="86" customFormat="1">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row>
    <row r="451" spans="4:30" s="86" customFormat="1">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row>
    <row r="452" spans="4:30" s="86" customFormat="1">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row>
    <row r="453" spans="4:30" s="86" customFormat="1">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row>
    <row r="454" spans="4:30" s="86" customFormat="1">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row>
    <row r="455" spans="4:30" s="86" customFormat="1">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row>
    <row r="456" spans="4:30" s="86" customFormat="1">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row>
    <row r="457" spans="4:30" s="86" customFormat="1">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row>
    <row r="458" spans="4:30" s="86" customFormat="1">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row>
    <row r="459" spans="4:30" s="86" customFormat="1">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row>
    <row r="460" spans="4:30" s="86" customFormat="1">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row>
    <row r="461" spans="4:30" s="86" customFormat="1">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row>
    <row r="462" spans="4:30" s="86" customFormat="1">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row>
    <row r="463" spans="4:30" s="86" customFormat="1">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row>
    <row r="464" spans="4:30" s="86" customFormat="1">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row>
    <row r="465" spans="4:30" s="86" customFormat="1">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row>
    <row r="466" spans="4:30" s="86" customFormat="1">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row>
    <row r="467" spans="4:30" s="86" customFormat="1">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row>
    <row r="468" spans="4:30" s="86" customFormat="1">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row>
    <row r="469" spans="4:30" s="86" customFormat="1">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row>
    <row r="470" spans="4:30" s="86" customFormat="1">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row>
    <row r="471" spans="4:30" s="86" customFormat="1">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row>
    <row r="472" spans="4:30" s="86" customFormat="1">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row>
    <row r="473" spans="4:30" s="86" customFormat="1">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row>
    <row r="474" spans="4:30" s="86" customFormat="1">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row>
    <row r="475" spans="4:30" s="86" customFormat="1">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row>
    <row r="476" spans="4:30" s="86" customFormat="1">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row>
    <row r="477" spans="4:30" s="86" customFormat="1">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row>
    <row r="478" spans="4:30" s="86" customFormat="1">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row>
    <row r="479" spans="4:30" s="86" customFormat="1">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row>
    <row r="480" spans="4:30" s="86" customFormat="1">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row>
    <row r="481" spans="4:30" s="86" customFormat="1">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row>
    <row r="482" spans="4:30" s="86" customFormat="1">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row>
    <row r="483" spans="4:30" s="86" customFormat="1">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row>
    <row r="484" spans="4:30" s="86" customFormat="1">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row>
    <row r="485" spans="4:30" s="86" customFormat="1">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row>
    <row r="486" spans="4:30" s="86" customFormat="1">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row>
    <row r="487" spans="4:30" s="86" customFormat="1">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row>
    <row r="488" spans="4:30" s="86" customFormat="1">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row>
    <row r="489" spans="4:30" s="86" customFormat="1">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row>
    <row r="490" spans="4:30" s="86" customFormat="1">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row>
    <row r="491" spans="4:30" s="86" customFormat="1">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row>
    <row r="492" spans="4:30" s="86" customFormat="1">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row>
    <row r="493" spans="4:30" s="86" customFormat="1">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row>
    <row r="494" spans="4:30" s="86" customFormat="1">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row>
    <row r="495" spans="4:30" s="86" customFormat="1">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row>
    <row r="496" spans="4:30" s="86" customFormat="1">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row>
    <row r="497" spans="4:30" s="86" customFormat="1">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row>
    <row r="498" spans="4:30" s="86" customFormat="1">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row>
    <row r="499" spans="4:30" s="86" customFormat="1">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row>
    <row r="500" spans="4:30" s="86" customFormat="1">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row>
    <row r="501" spans="4:30" s="86" customFormat="1">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row>
    <row r="502" spans="4:30" s="86" customFormat="1">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row>
    <row r="503" spans="4:30" s="86" customFormat="1">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row>
    <row r="504" spans="4:30" s="86" customFormat="1">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row>
    <row r="505" spans="4:30" s="86" customFormat="1">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row>
    <row r="506" spans="4:30" s="86" customFormat="1">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row>
    <row r="507" spans="4:30" s="86" customFormat="1">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row>
    <row r="508" spans="4:30" s="86" customFormat="1">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row>
    <row r="509" spans="4:30" s="86" customFormat="1">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row>
    <row r="510" spans="4:30" s="86" customFormat="1">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row>
    <row r="511" spans="4:30" s="86" customFormat="1">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row>
    <row r="512" spans="4:30" s="86" customFormat="1">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row>
    <row r="513" spans="4:30" s="86" customFormat="1">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row>
    <row r="514" spans="4:30" s="86" customFormat="1">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row>
    <row r="515" spans="4:30" s="86" customFormat="1">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row>
    <row r="516" spans="4:30" s="86" customFormat="1">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row>
    <row r="517" spans="4:30" s="86" customFormat="1">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row>
    <row r="518" spans="4:30" s="86" customFormat="1">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row>
    <row r="519" spans="4:30" s="86" customFormat="1">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row>
    <row r="520" spans="4:30" s="86" customFormat="1">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row>
    <row r="521" spans="4:30" s="86" customFormat="1">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row>
    <row r="522" spans="4:30" s="86" customFormat="1">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row>
    <row r="523" spans="4:30" s="86" customFormat="1">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row>
    <row r="524" spans="4:30" s="86" customFormat="1">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row>
    <row r="525" spans="4:30" s="86" customFormat="1">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row>
    <row r="526" spans="4:30" s="86" customFormat="1">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row>
    <row r="527" spans="4:30" s="86" customFormat="1">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row>
    <row r="528" spans="4:30" s="86" customFormat="1">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row>
    <row r="529" spans="4:30" s="86" customFormat="1">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row>
    <row r="530" spans="4:30" s="86" customFormat="1">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row>
    <row r="531" spans="4:30" s="86" customFormat="1">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row>
    <row r="532" spans="4:30" s="86" customFormat="1">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row>
    <row r="533" spans="4:30" s="86" customFormat="1">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row>
    <row r="534" spans="4:30" s="86" customFormat="1">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row>
    <row r="535" spans="4:30" s="86" customFormat="1">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row>
    <row r="536" spans="4:30" s="86" customFormat="1">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row>
    <row r="537" spans="4:30" s="86" customFormat="1">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row>
    <row r="538" spans="4:30" s="86" customFormat="1">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row>
    <row r="539" spans="4:30" s="86" customFormat="1">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row>
    <row r="540" spans="4:30" s="86" customFormat="1">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row>
    <row r="541" spans="4:30" s="86" customFormat="1">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row>
    <row r="542" spans="4:30" s="86" customFormat="1">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row>
    <row r="543" spans="4:30" s="86" customFormat="1">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row>
    <row r="544" spans="4:30" s="86" customFormat="1">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row>
    <row r="545" spans="4:30" s="86" customFormat="1">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row>
    <row r="546" spans="4:30" s="86" customFormat="1">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row>
    <row r="547" spans="4:30" s="86" customFormat="1">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row>
    <row r="548" spans="4:30" s="86" customFormat="1">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row>
    <row r="549" spans="4:30" s="86" customFormat="1">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row>
    <row r="550" spans="4:30" s="86" customFormat="1">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row>
    <row r="551" spans="4:30" s="86" customFormat="1">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row>
    <row r="552" spans="4:30" s="86" customFormat="1">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row>
    <row r="553" spans="4:30" s="86" customFormat="1">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row>
    <row r="554" spans="4:30" s="86" customFormat="1">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row>
    <row r="555" spans="4:30" s="86" customFormat="1">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row>
    <row r="556" spans="4:30" s="86" customFormat="1">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row>
    <row r="557" spans="4:30" s="86" customFormat="1">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row>
    <row r="558" spans="4:30" s="86" customFormat="1">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row>
    <row r="559" spans="4:30" s="86" customFormat="1">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row>
    <row r="560" spans="4:30" s="86" customFormat="1">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row>
    <row r="561" spans="4:30" s="86" customFormat="1">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row>
    <row r="562" spans="4:30" s="86" customFormat="1">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row>
    <row r="563" spans="4:30" s="86" customFormat="1">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row>
    <row r="564" spans="4:30" s="86" customFormat="1">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row>
    <row r="565" spans="4:30" s="86" customFormat="1">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row>
    <row r="566" spans="4:30" s="86" customFormat="1">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row>
    <row r="567" spans="4:30" s="86" customFormat="1">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row>
    <row r="568" spans="4:30" s="86" customFormat="1">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row>
    <row r="569" spans="4:30" s="86" customFormat="1">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row>
    <row r="570" spans="4:30" s="86" customFormat="1">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row>
    <row r="571" spans="4:30" s="86" customFormat="1">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row>
    <row r="572" spans="4:30" s="86" customFormat="1">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row>
    <row r="573" spans="4:30" s="86" customFormat="1">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row>
    <row r="574" spans="4:30" s="86" customFormat="1">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row>
    <row r="575" spans="4:30" s="86" customFormat="1">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row>
    <row r="576" spans="4:30" s="86" customFormat="1">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row>
  </sheetData>
  <autoFilter ref="A2:AH86" xr:uid="{00000000-0009-0000-0000-00000F000000}"/>
  <phoneticPr fontId="1"/>
  <dataValidations count="2">
    <dataValidation type="list" allowBlank="1" showInputMessage="1" showErrorMessage="1" sqref="AC3:AC86 AA3:AA86 Y3:Y86 W3:W86 U3:U86 AD58 N3:Q86" xr:uid="{7360BFD9-04A0-4A59-8626-CC1ABA4200C3}">
      <formula1>"○"</formula1>
    </dataValidation>
    <dataValidation type="list" allowBlank="1" showInputMessage="1" showErrorMessage="1" sqref="A48:B48 A65:B65 R48:T48 R65 T65" xr:uid="{1D62A5D2-1CFC-45F4-AB56-78C9F8064EE7}"/>
  </dataValidations>
  <hyperlinks>
    <hyperlink ref="J51" r:id="rId1" xr:uid="{8E5FD66C-4E70-4502-8CC4-0250FABC7ED5}"/>
    <hyperlink ref="J6" r:id="rId2" xr:uid="{481C3DAC-4551-4983-9224-BD27F0024433}"/>
    <hyperlink ref="J35" r:id="rId3" xr:uid="{C4A16397-9F78-48ED-9379-D4D73C979DF8}"/>
    <hyperlink ref="J52" r:id="rId4" xr:uid="{03DA5EEE-D926-4B42-BA9B-7DB98E999182}"/>
    <hyperlink ref="J7" r:id="rId5" xr:uid="{90558622-DC3B-4BC2-AE82-528235F75277}"/>
    <hyperlink ref="J17" r:id="rId6" xr:uid="{7D756EC7-7707-46A0-ABC0-3AB0A1C69556}"/>
    <hyperlink ref="J57" r:id="rId7" xr:uid="{F80683D7-CA63-4EFE-8649-C79F259DE16B}"/>
    <hyperlink ref="J4" r:id="rId8" xr:uid="{25D4B3EC-4E4E-4F01-8B3C-5D3A454D3C2C}"/>
    <hyperlink ref="J20" r:id="rId9" xr:uid="{51FFD9C8-8535-4CF4-B6FD-C2F968CE565F}"/>
    <hyperlink ref="J64" r:id="rId10" xr:uid="{CD94762F-0D4C-46D9-A061-4E23229B07F7}"/>
    <hyperlink ref="J78" r:id="rId11" xr:uid="{13DD6C60-D929-4D85-918E-92D679B13E17}"/>
    <hyperlink ref="J79" r:id="rId12" xr:uid="{E0330CD1-38FE-48FE-A8AD-71BC840776A9}"/>
    <hyperlink ref="J61" r:id="rId13" xr:uid="{38CB3F7E-BB61-4DFF-BC19-0FCA5CAB0C76}"/>
    <hyperlink ref="J59" xr:uid="{A2781018-F0B6-48EB-B0A5-1F956E73C33B}"/>
    <hyperlink ref="J12" r:id="rId14" xr:uid="{940584E2-57FD-480D-81C2-85099C82D3C7}"/>
    <hyperlink ref="J42" r:id="rId15" xr:uid="{123B7E3E-7888-4A78-B934-635DB8F2F251}"/>
    <hyperlink ref="J13" xr:uid="{F859F847-B865-4865-B539-7D9BF7DCD47C}"/>
    <hyperlink ref="J8" location="gsc.tab=0" display="https://www.hospital-kawasaki.city.kawasaki.jp/#gsc.tab=0" xr:uid="{005FC65D-D3AF-402E-BDB2-22C3455722BA}"/>
    <hyperlink ref="J14" display="https://fujisawacity-hosp.jp/（日本語）" xr:uid="{29A5BA58-B071-4FB3-B2D3-74241CEB6065}"/>
    <hyperlink ref="J21" r:id="rId16" xr:uid="{548F9B7A-4CEE-47A7-A5DE-2AEEC2587B48}"/>
    <hyperlink ref="J84" r:id="rId17" xr:uid="{CE40588D-945F-4473-9B61-721DF5F7A9D8}"/>
    <hyperlink ref="J16" r:id="rId18" xr:uid="{B87FDDE0-7729-42BE-A4BF-76F083E90BC2}"/>
  </hyperlinks>
  <printOptions horizontalCentered="1" verticalCentered="1"/>
  <pageMargins left="0.23622047244094491" right="0.23622047244094491" top="0.74803149606299213" bottom="0.74803149606299213" header="0.31496062992125984" footer="0.31496062992125984"/>
  <pageSetup paperSize="8" scale="29" fitToHeight="5" orientation="landscape" r:id="rId19"/>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4C47-CCCF-41F5-A28C-268B03A89344}">
  <sheetPr>
    <pageSetUpPr fitToPage="1"/>
  </sheetPr>
  <dimension ref="A1:AD571"/>
  <sheetViews>
    <sheetView showGridLines="0" view="pageBreakPreview" zoomScale="85" zoomScaleNormal="100" zoomScaleSheetLayoutView="85" workbookViewId="0">
      <pane xSplit="3" ySplit="2" topLeftCell="O21" activePane="bottomRight" state="frozen"/>
      <selection pane="topRight" activeCell="S177" sqref="S177"/>
      <selection pane="bottomLeft" activeCell="S177" sqref="S177"/>
      <selection pane="bottomRight" activeCell="A16" sqref="A16:XFD16"/>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1.75" customHeight="1">
      <c r="A3" s="318" t="s">
        <v>11687</v>
      </c>
      <c r="B3" s="318" t="s">
        <v>109</v>
      </c>
      <c r="C3" s="318" t="s">
        <v>11688</v>
      </c>
      <c r="D3" s="318" t="s">
        <v>11689</v>
      </c>
      <c r="E3" s="318" t="s">
        <v>11690</v>
      </c>
      <c r="F3" s="318" t="s">
        <v>11691</v>
      </c>
      <c r="G3" s="318" t="s">
        <v>11692</v>
      </c>
      <c r="H3" s="318" t="s">
        <v>11693</v>
      </c>
      <c r="I3" s="318" t="s">
        <v>11694</v>
      </c>
      <c r="J3" s="319" t="s">
        <v>11695</v>
      </c>
      <c r="K3" s="318" t="s">
        <v>11696</v>
      </c>
      <c r="L3" s="318"/>
      <c r="M3" s="318" t="s">
        <v>11697</v>
      </c>
      <c r="N3" s="318"/>
      <c r="O3" s="318"/>
      <c r="P3" s="318"/>
      <c r="Q3" s="318"/>
      <c r="R3" s="320" t="s">
        <v>631</v>
      </c>
      <c r="S3" s="318" t="s">
        <v>1903</v>
      </c>
      <c r="T3" s="318" t="s">
        <v>11698</v>
      </c>
      <c r="U3" s="318"/>
      <c r="V3" s="318"/>
      <c r="W3" s="318"/>
      <c r="X3" s="318"/>
      <c r="Y3" s="321"/>
      <c r="Z3" s="318"/>
      <c r="AA3" s="318"/>
      <c r="AB3" s="318"/>
      <c r="AC3" s="318" t="s">
        <v>487</v>
      </c>
      <c r="AD3" s="318" t="s">
        <v>11699</v>
      </c>
    </row>
    <row r="4" spans="1:30" s="19" customFormat="1" ht="21.75" customHeight="1">
      <c r="A4" s="318" t="s">
        <v>11687</v>
      </c>
      <c r="B4" s="318" t="s">
        <v>281</v>
      </c>
      <c r="C4" s="318" t="s">
        <v>11700</v>
      </c>
      <c r="D4" s="318" t="s">
        <v>11701</v>
      </c>
      <c r="E4" s="318" t="s">
        <v>11702</v>
      </c>
      <c r="F4" s="318" t="s">
        <v>11703</v>
      </c>
      <c r="G4" s="318" t="s">
        <v>11704</v>
      </c>
      <c r="H4" s="318" t="s">
        <v>11705</v>
      </c>
      <c r="I4" s="318" t="s">
        <v>11706</v>
      </c>
      <c r="J4" s="318"/>
      <c r="K4" s="318" t="s">
        <v>1010</v>
      </c>
      <c r="L4" s="318"/>
      <c r="M4" s="318"/>
      <c r="N4" s="318"/>
      <c r="O4" s="318"/>
      <c r="P4" s="318"/>
      <c r="Q4" s="318"/>
      <c r="R4" s="320" t="s">
        <v>631</v>
      </c>
      <c r="S4" s="318" t="s">
        <v>1903</v>
      </c>
      <c r="T4" s="318" t="s">
        <v>11698</v>
      </c>
      <c r="U4" s="318" t="s">
        <v>487</v>
      </c>
      <c r="V4" s="318" t="s">
        <v>11707</v>
      </c>
      <c r="W4" s="318"/>
      <c r="X4" s="318"/>
      <c r="Y4" s="318"/>
      <c r="Z4" s="318"/>
      <c r="AA4" s="318"/>
      <c r="AB4" s="318"/>
      <c r="AC4" s="318" t="s">
        <v>487</v>
      </c>
      <c r="AD4" s="318" t="s">
        <v>11708</v>
      </c>
    </row>
    <row r="5" spans="1:30" s="19" customFormat="1" ht="141" customHeight="1">
      <c r="A5" s="318" t="s">
        <v>11687</v>
      </c>
      <c r="B5" s="318" t="s">
        <v>11709</v>
      </c>
      <c r="C5" s="308" t="s">
        <v>11710</v>
      </c>
      <c r="D5" s="318" t="s">
        <v>11711</v>
      </c>
      <c r="E5" s="318" t="s">
        <v>11712</v>
      </c>
      <c r="F5" s="318" t="s">
        <v>11713</v>
      </c>
      <c r="G5" s="318" t="s">
        <v>11714</v>
      </c>
      <c r="H5" s="318" t="s">
        <v>11715</v>
      </c>
      <c r="I5" s="318" t="s">
        <v>500</v>
      </c>
      <c r="J5" s="318" t="s">
        <v>11716</v>
      </c>
      <c r="K5" s="303" t="s">
        <v>11717</v>
      </c>
      <c r="L5" s="308" t="s">
        <v>11718</v>
      </c>
      <c r="M5" s="318"/>
      <c r="N5" s="318"/>
      <c r="O5" s="318" t="s">
        <v>487</v>
      </c>
      <c r="P5" s="318"/>
      <c r="Q5" s="318"/>
      <c r="R5" s="318" t="s">
        <v>572</v>
      </c>
      <c r="S5" s="318" t="s">
        <v>490</v>
      </c>
      <c r="T5" s="318" t="s">
        <v>2055</v>
      </c>
      <c r="U5" s="321" t="s">
        <v>487</v>
      </c>
      <c r="V5" s="318" t="s">
        <v>11719</v>
      </c>
      <c r="W5" s="318"/>
      <c r="X5" s="318"/>
      <c r="Y5" s="321" t="s">
        <v>487</v>
      </c>
      <c r="Z5" s="318" t="s">
        <v>11720</v>
      </c>
      <c r="AA5" s="318"/>
      <c r="AB5" s="318"/>
      <c r="AC5" s="318" t="s">
        <v>487</v>
      </c>
      <c r="AD5" s="318" t="s">
        <v>11721</v>
      </c>
    </row>
    <row r="6" spans="1:30" s="19" customFormat="1" ht="21" customHeight="1">
      <c r="A6" s="318" t="s">
        <v>11687</v>
      </c>
      <c r="B6" s="318" t="s">
        <v>11709</v>
      </c>
      <c r="C6" s="318" t="s">
        <v>11722</v>
      </c>
      <c r="D6" s="318" t="s">
        <v>11723</v>
      </c>
      <c r="E6" s="318" t="s">
        <v>11724</v>
      </c>
      <c r="F6" s="318" t="s">
        <v>11725</v>
      </c>
      <c r="G6" s="318" t="s">
        <v>11726</v>
      </c>
      <c r="H6" s="318" t="s">
        <v>11727</v>
      </c>
      <c r="I6" s="318" t="s">
        <v>11728</v>
      </c>
      <c r="J6" s="318"/>
      <c r="K6" s="318" t="s">
        <v>570</v>
      </c>
      <c r="L6" s="318"/>
      <c r="M6" s="318"/>
      <c r="N6" s="318"/>
      <c r="O6" s="318"/>
      <c r="P6" s="318"/>
      <c r="Q6" s="318"/>
      <c r="R6" s="320" t="s">
        <v>631</v>
      </c>
      <c r="S6" s="318" t="s">
        <v>1903</v>
      </c>
      <c r="T6" s="318" t="s">
        <v>11698</v>
      </c>
      <c r="U6" s="321"/>
      <c r="V6" s="318"/>
      <c r="W6" s="318"/>
      <c r="X6" s="318"/>
      <c r="Y6" s="321" t="s">
        <v>487</v>
      </c>
      <c r="Z6" s="318" t="s">
        <v>11729</v>
      </c>
      <c r="AA6" s="318"/>
      <c r="AB6" s="318"/>
      <c r="AC6" s="318" t="s">
        <v>487</v>
      </c>
      <c r="AD6" s="318" t="s">
        <v>11730</v>
      </c>
    </row>
    <row r="7" spans="1:30" s="19" customFormat="1" ht="134.25" customHeight="1">
      <c r="A7" s="318" t="s">
        <v>11687</v>
      </c>
      <c r="B7" s="318" t="s">
        <v>203</v>
      </c>
      <c r="C7" s="318" t="s">
        <v>11731</v>
      </c>
      <c r="D7" s="318" t="s">
        <v>11732</v>
      </c>
      <c r="E7" s="318" t="s">
        <v>11733</v>
      </c>
      <c r="F7" s="318" t="s">
        <v>11734</v>
      </c>
      <c r="G7" s="318" t="s">
        <v>11735</v>
      </c>
      <c r="H7" s="318" t="s">
        <v>11736</v>
      </c>
      <c r="I7" s="318" t="s">
        <v>11737</v>
      </c>
      <c r="J7" s="318" t="s">
        <v>11738</v>
      </c>
      <c r="K7" s="308" t="s">
        <v>11739</v>
      </c>
      <c r="L7" s="308" t="s">
        <v>11740</v>
      </c>
      <c r="M7" s="318"/>
      <c r="N7" s="318" t="s">
        <v>487</v>
      </c>
      <c r="O7" s="318" t="s">
        <v>487</v>
      </c>
      <c r="P7" s="318" t="s">
        <v>487</v>
      </c>
      <c r="Q7" s="318"/>
      <c r="R7" s="318" t="s">
        <v>489</v>
      </c>
      <c r="S7" s="318" t="s">
        <v>490</v>
      </c>
      <c r="T7" s="318" t="s">
        <v>1953</v>
      </c>
      <c r="U7" s="318" t="s">
        <v>487</v>
      </c>
      <c r="V7" s="318" t="s">
        <v>11741</v>
      </c>
      <c r="W7" s="318"/>
      <c r="X7" s="318"/>
      <c r="Y7" s="318"/>
      <c r="Z7" s="318"/>
      <c r="AA7" s="318"/>
      <c r="AB7" s="318"/>
      <c r="AC7" s="318"/>
      <c r="AD7" s="318"/>
    </row>
    <row r="8" spans="1:30" s="19" customFormat="1" ht="21" customHeight="1">
      <c r="A8" s="318" t="s">
        <v>11687</v>
      </c>
      <c r="B8" s="318" t="s">
        <v>11709</v>
      </c>
      <c r="C8" s="318" t="s">
        <v>11742</v>
      </c>
      <c r="D8" s="318" t="s">
        <v>11743</v>
      </c>
      <c r="E8" s="318" t="s">
        <v>11744</v>
      </c>
      <c r="F8" s="318" t="s">
        <v>11745</v>
      </c>
      <c r="G8" s="318" t="s">
        <v>11746</v>
      </c>
      <c r="H8" s="318" t="s">
        <v>11747</v>
      </c>
      <c r="I8" s="318" t="s">
        <v>11748</v>
      </c>
      <c r="J8" s="318" t="s">
        <v>11749</v>
      </c>
      <c r="K8" s="318" t="s">
        <v>3108</v>
      </c>
      <c r="L8" s="318" t="s">
        <v>11750</v>
      </c>
      <c r="M8" s="318"/>
      <c r="N8" s="318"/>
      <c r="O8" s="318"/>
      <c r="P8" s="318"/>
      <c r="Q8" s="318"/>
      <c r="R8" s="318" t="s">
        <v>489</v>
      </c>
      <c r="S8" s="318" t="s">
        <v>490</v>
      </c>
      <c r="T8" s="318" t="s">
        <v>2055</v>
      </c>
      <c r="U8" s="321"/>
      <c r="V8" s="318" t="s">
        <v>11751</v>
      </c>
      <c r="W8" s="318"/>
      <c r="X8" s="318"/>
      <c r="Y8" s="321"/>
      <c r="Z8" s="318"/>
      <c r="AA8" s="321" t="s">
        <v>487</v>
      </c>
      <c r="AB8" s="318" t="s">
        <v>11752</v>
      </c>
      <c r="AC8" s="318"/>
      <c r="AD8" s="318" t="s">
        <v>11699</v>
      </c>
    </row>
    <row r="9" spans="1:30" s="19" customFormat="1" ht="21" customHeight="1">
      <c r="A9" s="318" t="s">
        <v>11687</v>
      </c>
      <c r="B9" s="318" t="s">
        <v>11709</v>
      </c>
      <c r="C9" s="318" t="s">
        <v>11753</v>
      </c>
      <c r="D9" s="318" t="s">
        <v>11754</v>
      </c>
      <c r="E9" s="318" t="s">
        <v>11755</v>
      </c>
      <c r="F9" s="318" t="s">
        <v>11756</v>
      </c>
      <c r="G9" s="318" t="s">
        <v>11757</v>
      </c>
      <c r="H9" s="318" t="s">
        <v>11758</v>
      </c>
      <c r="I9" s="318" t="s">
        <v>11759</v>
      </c>
      <c r="J9" s="318" t="s">
        <v>11760</v>
      </c>
      <c r="K9" s="318" t="s">
        <v>11761</v>
      </c>
      <c r="L9" s="318"/>
      <c r="M9" s="318"/>
      <c r="N9" s="318"/>
      <c r="O9" s="318"/>
      <c r="P9" s="318"/>
      <c r="Q9" s="318"/>
      <c r="R9" s="320" t="s">
        <v>631</v>
      </c>
      <c r="S9" s="318" t="s">
        <v>1903</v>
      </c>
      <c r="T9" s="318" t="s">
        <v>11698</v>
      </c>
      <c r="U9" s="321"/>
      <c r="V9" s="318"/>
      <c r="W9" s="318"/>
      <c r="X9" s="318"/>
      <c r="Y9" s="321"/>
      <c r="Z9" s="318"/>
      <c r="AA9" s="318"/>
      <c r="AB9" s="318"/>
      <c r="AC9" s="318" t="s">
        <v>487</v>
      </c>
      <c r="AD9" s="318" t="s">
        <v>11699</v>
      </c>
    </row>
    <row r="10" spans="1:30" s="19" customFormat="1" ht="71.25">
      <c r="A10" s="318" t="s">
        <v>11687</v>
      </c>
      <c r="B10" s="318" t="s">
        <v>245</v>
      </c>
      <c r="C10" s="318" t="s">
        <v>11762</v>
      </c>
      <c r="D10" s="318" t="s">
        <v>11763</v>
      </c>
      <c r="E10" s="318" t="s">
        <v>11764</v>
      </c>
      <c r="F10" s="318" t="s">
        <v>11765</v>
      </c>
      <c r="G10" s="318" t="s">
        <v>11766</v>
      </c>
      <c r="H10" s="318" t="s">
        <v>11767</v>
      </c>
      <c r="I10" s="318" t="s">
        <v>11768</v>
      </c>
      <c r="J10" s="318"/>
      <c r="K10" s="308" t="s">
        <v>11769</v>
      </c>
      <c r="L10" s="318" t="s">
        <v>11770</v>
      </c>
      <c r="M10" s="318"/>
      <c r="N10" s="318"/>
      <c r="O10" s="318"/>
      <c r="P10" s="318"/>
      <c r="Q10" s="318"/>
      <c r="R10" s="320" t="s">
        <v>631</v>
      </c>
      <c r="S10" s="318" t="s">
        <v>1903</v>
      </c>
      <c r="T10" s="318" t="s">
        <v>11698</v>
      </c>
      <c r="U10" s="318" t="s">
        <v>487</v>
      </c>
      <c r="V10" s="318" t="s">
        <v>11771</v>
      </c>
      <c r="W10" s="318"/>
      <c r="X10" s="318"/>
      <c r="Y10" s="318"/>
      <c r="Z10" s="318"/>
      <c r="AA10" s="318" t="s">
        <v>487</v>
      </c>
      <c r="AB10" s="318" t="s">
        <v>11772</v>
      </c>
      <c r="AC10" s="318" t="s">
        <v>487</v>
      </c>
      <c r="AD10" s="318" t="s">
        <v>11773</v>
      </c>
    </row>
    <row r="11" spans="1:30" s="19" customFormat="1" ht="21" customHeight="1">
      <c r="A11" s="318" t="s">
        <v>11687</v>
      </c>
      <c r="B11" s="318" t="s">
        <v>11709</v>
      </c>
      <c r="C11" s="318" t="s">
        <v>11774</v>
      </c>
      <c r="D11" s="318" t="s">
        <v>11775</v>
      </c>
      <c r="E11" s="318" t="s">
        <v>11776</v>
      </c>
      <c r="F11" s="318" t="s">
        <v>11777</v>
      </c>
      <c r="G11" s="318" t="s">
        <v>11778</v>
      </c>
      <c r="H11" s="318" t="s">
        <v>11779</v>
      </c>
      <c r="I11" s="318" t="s">
        <v>11780</v>
      </c>
      <c r="J11" s="318" t="s">
        <v>11781</v>
      </c>
      <c r="K11" s="318" t="s">
        <v>11782</v>
      </c>
      <c r="L11" s="318" t="s">
        <v>11783</v>
      </c>
      <c r="M11" s="318"/>
      <c r="N11" s="318"/>
      <c r="O11" s="318"/>
      <c r="P11" s="318"/>
      <c r="Q11" s="318"/>
      <c r="R11" s="320" t="s">
        <v>631</v>
      </c>
      <c r="S11" s="318" t="s">
        <v>1903</v>
      </c>
      <c r="T11" s="318" t="s">
        <v>11698</v>
      </c>
      <c r="U11" s="321" t="s">
        <v>487</v>
      </c>
      <c r="V11" s="318" t="s">
        <v>11784</v>
      </c>
      <c r="W11" s="318"/>
      <c r="X11" s="318"/>
      <c r="Y11" s="318"/>
      <c r="Z11" s="318"/>
      <c r="AA11" s="318"/>
      <c r="AB11" s="318"/>
      <c r="AC11" s="318"/>
      <c r="AD11" s="318"/>
    </row>
    <row r="12" spans="1:30" s="19" customFormat="1" ht="21" customHeight="1">
      <c r="A12" s="318" t="s">
        <v>11687</v>
      </c>
      <c r="B12" s="318" t="s">
        <v>11709</v>
      </c>
      <c r="C12" s="318" t="s">
        <v>11785</v>
      </c>
      <c r="D12" s="318" t="s">
        <v>11786</v>
      </c>
      <c r="E12" s="318" t="s">
        <v>11787</v>
      </c>
      <c r="F12" s="318" t="s">
        <v>11788</v>
      </c>
      <c r="G12" s="318" t="s">
        <v>11789</v>
      </c>
      <c r="H12" s="318" t="s">
        <v>11790</v>
      </c>
      <c r="I12" s="318" t="s">
        <v>11791</v>
      </c>
      <c r="J12" s="318" t="s">
        <v>11792</v>
      </c>
      <c r="K12" s="318" t="s">
        <v>11793</v>
      </c>
      <c r="L12" s="318"/>
      <c r="M12" s="318"/>
      <c r="N12" s="321" t="s">
        <v>487</v>
      </c>
      <c r="O12" s="318"/>
      <c r="P12" s="318"/>
      <c r="Q12" s="318"/>
      <c r="R12" s="320" t="s">
        <v>631</v>
      </c>
      <c r="S12" s="318" t="s">
        <v>490</v>
      </c>
      <c r="T12" s="318" t="s">
        <v>2055</v>
      </c>
      <c r="U12" s="321"/>
      <c r="V12" s="318"/>
      <c r="W12" s="318"/>
      <c r="X12" s="318"/>
      <c r="Y12" s="318"/>
      <c r="Z12" s="318"/>
      <c r="AA12" s="318"/>
      <c r="AB12" s="318"/>
      <c r="AC12" s="318" t="s">
        <v>487</v>
      </c>
      <c r="AD12" s="318" t="s">
        <v>11794</v>
      </c>
    </row>
    <row r="13" spans="1:30" s="19" customFormat="1" ht="21" customHeight="1">
      <c r="A13" s="318" t="s">
        <v>11687</v>
      </c>
      <c r="B13" s="318" t="s">
        <v>11709</v>
      </c>
      <c r="C13" s="318" t="s">
        <v>11795</v>
      </c>
      <c r="D13" s="318" t="s">
        <v>11796</v>
      </c>
      <c r="E13" s="318" t="s">
        <v>11797</v>
      </c>
      <c r="F13" s="318" t="s">
        <v>11798</v>
      </c>
      <c r="G13" s="318" t="s">
        <v>11799</v>
      </c>
      <c r="H13" s="318" t="s">
        <v>11800</v>
      </c>
      <c r="I13" s="318" t="s">
        <v>11801</v>
      </c>
      <c r="J13" s="318" t="s">
        <v>11802</v>
      </c>
      <c r="K13" s="318" t="s">
        <v>11803</v>
      </c>
      <c r="L13" s="318"/>
      <c r="M13" s="318"/>
      <c r="N13" s="318"/>
      <c r="O13" s="318"/>
      <c r="P13" s="318"/>
      <c r="Q13" s="318"/>
      <c r="R13" s="320" t="s">
        <v>631</v>
      </c>
      <c r="S13" s="318" t="s">
        <v>1903</v>
      </c>
      <c r="T13" s="318" t="s">
        <v>11698</v>
      </c>
      <c r="U13" s="318"/>
      <c r="V13" s="318"/>
      <c r="W13" s="318"/>
      <c r="X13" s="318"/>
      <c r="Y13" s="318"/>
      <c r="Z13" s="318"/>
      <c r="AA13" s="318"/>
      <c r="AB13" s="318"/>
      <c r="AC13" s="318" t="s">
        <v>487</v>
      </c>
      <c r="AD13" s="318" t="s">
        <v>11699</v>
      </c>
    </row>
    <row r="14" spans="1:30" s="19" customFormat="1" ht="21" customHeight="1">
      <c r="A14" s="318" t="s">
        <v>11687</v>
      </c>
      <c r="B14" s="318" t="s">
        <v>11709</v>
      </c>
      <c r="C14" s="318" t="s">
        <v>11804</v>
      </c>
      <c r="D14" s="318" t="s">
        <v>11805</v>
      </c>
      <c r="E14" s="318" t="s">
        <v>11806</v>
      </c>
      <c r="F14" s="318" t="s">
        <v>11807</v>
      </c>
      <c r="G14" s="318" t="s">
        <v>11808</v>
      </c>
      <c r="H14" s="318" t="s">
        <v>11809</v>
      </c>
      <c r="I14" s="318" t="s">
        <v>11810</v>
      </c>
      <c r="J14" s="318"/>
      <c r="K14" s="318" t="s">
        <v>11811</v>
      </c>
      <c r="L14" s="318"/>
      <c r="M14" s="318"/>
      <c r="N14" s="318"/>
      <c r="O14" s="318"/>
      <c r="P14" s="318"/>
      <c r="Q14" s="318"/>
      <c r="R14" s="320" t="s">
        <v>631</v>
      </c>
      <c r="S14" s="318" t="s">
        <v>1903</v>
      </c>
      <c r="T14" s="318" t="s">
        <v>11698</v>
      </c>
      <c r="U14" s="318"/>
      <c r="V14" s="318"/>
      <c r="W14" s="318"/>
      <c r="X14" s="318"/>
      <c r="Y14" s="318"/>
      <c r="Z14" s="318"/>
      <c r="AA14" s="318"/>
      <c r="AB14" s="318"/>
      <c r="AC14" s="318" t="s">
        <v>487</v>
      </c>
      <c r="AD14" s="318" t="s">
        <v>11812</v>
      </c>
    </row>
    <row r="15" spans="1:30" s="19" customFormat="1" ht="57">
      <c r="A15" s="318" t="s">
        <v>11687</v>
      </c>
      <c r="B15" s="318" t="s">
        <v>11709</v>
      </c>
      <c r="C15" s="318" t="s">
        <v>11813</v>
      </c>
      <c r="D15" s="318" t="s">
        <v>11814</v>
      </c>
      <c r="E15" s="318" t="s">
        <v>11815</v>
      </c>
      <c r="F15" s="318" t="s">
        <v>11816</v>
      </c>
      <c r="G15" s="318" t="s">
        <v>11817</v>
      </c>
      <c r="H15" s="318" t="s">
        <v>11818</v>
      </c>
      <c r="I15" s="318" t="s">
        <v>11819</v>
      </c>
      <c r="J15" s="318" t="s">
        <v>11820</v>
      </c>
      <c r="K15" s="308" t="s">
        <v>11821</v>
      </c>
      <c r="L15" s="318"/>
      <c r="M15" s="318"/>
      <c r="N15" s="318"/>
      <c r="O15" s="318"/>
      <c r="P15" s="318"/>
      <c r="Q15" s="318"/>
      <c r="R15" s="320" t="s">
        <v>631</v>
      </c>
      <c r="S15" s="318" t="s">
        <v>1903</v>
      </c>
      <c r="T15" s="318" t="s">
        <v>11698</v>
      </c>
      <c r="U15" s="318"/>
      <c r="V15" s="318"/>
      <c r="W15" s="318"/>
      <c r="X15" s="318"/>
      <c r="Y15" s="318"/>
      <c r="Z15" s="318"/>
      <c r="AA15" s="318"/>
      <c r="AB15" s="318"/>
      <c r="AC15" s="318" t="s">
        <v>487</v>
      </c>
      <c r="AD15" s="318" t="s">
        <v>11699</v>
      </c>
    </row>
    <row r="16" spans="1:30" s="19" customFormat="1" ht="21" customHeight="1">
      <c r="A16" s="318" t="s">
        <v>11822</v>
      </c>
      <c r="B16" s="318" t="s">
        <v>11709</v>
      </c>
      <c r="C16" s="318" t="s">
        <v>11823</v>
      </c>
      <c r="D16" s="318" t="s">
        <v>11824</v>
      </c>
      <c r="E16" s="318" t="s">
        <v>11825</v>
      </c>
      <c r="F16" s="318" t="s">
        <v>11826</v>
      </c>
      <c r="G16" s="318" t="s">
        <v>11827</v>
      </c>
      <c r="H16" s="318" t="s">
        <v>11828</v>
      </c>
      <c r="I16" s="318" t="s">
        <v>11829</v>
      </c>
      <c r="J16" s="318" t="s">
        <v>11830</v>
      </c>
      <c r="K16" s="318" t="s">
        <v>11831</v>
      </c>
      <c r="L16" s="318" t="s">
        <v>11832</v>
      </c>
      <c r="M16" s="318"/>
      <c r="N16" s="318"/>
      <c r="O16" s="318"/>
      <c r="P16" s="318"/>
      <c r="Q16" s="318"/>
      <c r="R16" s="320" t="s">
        <v>631</v>
      </c>
      <c r="S16" s="431" t="s">
        <v>3149</v>
      </c>
      <c r="T16" s="318"/>
      <c r="U16" s="318"/>
      <c r="V16" s="318"/>
      <c r="W16" s="318"/>
      <c r="X16" s="318"/>
      <c r="Y16" s="318"/>
      <c r="Z16" s="318"/>
      <c r="AA16" s="318"/>
      <c r="AB16" s="318"/>
      <c r="AC16" s="318"/>
      <c r="AD16" s="318" t="s">
        <v>11833</v>
      </c>
    </row>
    <row r="17" spans="1:30" s="19" customFormat="1" ht="93.75" customHeight="1">
      <c r="A17" s="318" t="s">
        <v>11687</v>
      </c>
      <c r="B17" s="318" t="s">
        <v>11834</v>
      </c>
      <c r="C17" s="318" t="s">
        <v>11835</v>
      </c>
      <c r="D17" s="318" t="s">
        <v>11836</v>
      </c>
      <c r="E17" s="318" t="s">
        <v>11837</v>
      </c>
      <c r="F17" s="318" t="s">
        <v>11838</v>
      </c>
      <c r="G17" s="318" t="s">
        <v>11839</v>
      </c>
      <c r="H17" s="318" t="s">
        <v>11840</v>
      </c>
      <c r="I17" s="318" t="s">
        <v>11841</v>
      </c>
      <c r="J17" s="318" t="s">
        <v>11842</v>
      </c>
      <c r="K17" s="303" t="s">
        <v>11843</v>
      </c>
      <c r="L17" s="318" t="s">
        <v>11844</v>
      </c>
      <c r="M17" s="318"/>
      <c r="N17" s="318"/>
      <c r="O17" s="318"/>
      <c r="P17" s="318"/>
      <c r="Q17" s="318"/>
      <c r="R17" s="318" t="s">
        <v>572</v>
      </c>
      <c r="S17" s="318" t="s">
        <v>490</v>
      </c>
      <c r="T17" s="318" t="s">
        <v>2055</v>
      </c>
      <c r="U17" s="318"/>
      <c r="V17" s="318"/>
      <c r="W17" s="318"/>
      <c r="X17" s="318"/>
      <c r="Y17" s="318"/>
      <c r="Z17" s="318"/>
      <c r="AA17" s="318"/>
      <c r="AB17" s="318"/>
      <c r="AC17" s="318" t="s">
        <v>487</v>
      </c>
      <c r="AD17" s="318" t="s">
        <v>11845</v>
      </c>
    </row>
    <row r="18" spans="1:30" s="19" customFormat="1" ht="71.25">
      <c r="A18" s="318" t="s">
        <v>11687</v>
      </c>
      <c r="B18" s="318" t="s">
        <v>11834</v>
      </c>
      <c r="C18" s="318" t="s">
        <v>11846</v>
      </c>
      <c r="D18" s="318" t="s">
        <v>11847</v>
      </c>
      <c r="E18" s="318" t="s">
        <v>11848</v>
      </c>
      <c r="F18" s="318" t="s">
        <v>11849</v>
      </c>
      <c r="G18" s="318" t="s">
        <v>11850</v>
      </c>
      <c r="H18" s="318" t="s">
        <v>11851</v>
      </c>
      <c r="I18" s="318" t="s">
        <v>11852</v>
      </c>
      <c r="J18" s="318" t="s">
        <v>11853</v>
      </c>
      <c r="K18" s="308" t="s">
        <v>11854</v>
      </c>
      <c r="L18" s="308" t="s">
        <v>503</v>
      </c>
      <c r="M18" s="308" t="s">
        <v>11855</v>
      </c>
      <c r="N18" s="318"/>
      <c r="O18" s="318" t="s">
        <v>487</v>
      </c>
      <c r="P18" s="318"/>
      <c r="Q18" s="318"/>
      <c r="R18" s="318" t="s">
        <v>489</v>
      </c>
      <c r="S18" s="318" t="s">
        <v>490</v>
      </c>
      <c r="T18" s="318" t="s">
        <v>2055</v>
      </c>
      <c r="U18" s="318"/>
      <c r="V18" s="318"/>
      <c r="W18" s="318"/>
      <c r="X18" s="318"/>
      <c r="Y18" s="318"/>
      <c r="Z18" s="318"/>
      <c r="AA18" s="318"/>
      <c r="AB18" s="318"/>
      <c r="AC18" s="318" t="s">
        <v>487</v>
      </c>
      <c r="AD18" s="318" t="s">
        <v>11856</v>
      </c>
    </row>
    <row r="19" spans="1:30" s="19" customFormat="1" ht="21" customHeight="1">
      <c r="A19" s="318" t="s">
        <v>11687</v>
      </c>
      <c r="B19" s="318" t="s">
        <v>11834</v>
      </c>
      <c r="C19" s="318" t="s">
        <v>11857</v>
      </c>
      <c r="D19" s="318" t="s">
        <v>11858</v>
      </c>
      <c r="E19" s="318" t="s">
        <v>11859</v>
      </c>
      <c r="F19" s="318" t="s">
        <v>11860</v>
      </c>
      <c r="G19" s="318" t="s">
        <v>11861</v>
      </c>
      <c r="H19" s="318" t="s">
        <v>11862</v>
      </c>
      <c r="I19" s="318" t="s">
        <v>11863</v>
      </c>
      <c r="J19" s="319" t="s">
        <v>11864</v>
      </c>
      <c r="K19" s="318" t="s">
        <v>11865</v>
      </c>
      <c r="L19" s="318"/>
      <c r="M19" s="318"/>
      <c r="N19" s="318"/>
      <c r="O19" s="318"/>
      <c r="P19" s="318"/>
      <c r="Q19" s="318"/>
      <c r="R19" s="320" t="s">
        <v>631</v>
      </c>
      <c r="S19" s="318" t="s">
        <v>1903</v>
      </c>
      <c r="T19" s="318" t="s">
        <v>11698</v>
      </c>
      <c r="U19" s="318" t="s">
        <v>487</v>
      </c>
      <c r="V19" s="318" t="s">
        <v>11866</v>
      </c>
      <c r="W19" s="318"/>
      <c r="X19" s="318"/>
      <c r="Y19" s="318"/>
      <c r="Z19" s="318"/>
      <c r="AA19" s="318"/>
      <c r="AB19" s="318"/>
      <c r="AC19" s="318"/>
      <c r="AD19" s="318"/>
    </row>
    <row r="20" spans="1:30" s="19" customFormat="1" ht="43.7" customHeight="1">
      <c r="A20" s="318" t="s">
        <v>11687</v>
      </c>
      <c r="B20" s="318" t="s">
        <v>11867</v>
      </c>
      <c r="C20" s="318" t="s">
        <v>11868</v>
      </c>
      <c r="D20" s="318" t="s">
        <v>11869</v>
      </c>
      <c r="E20" s="318" t="s">
        <v>11870</v>
      </c>
      <c r="F20" s="318" t="s">
        <v>11871</v>
      </c>
      <c r="G20" s="318" t="s">
        <v>11872</v>
      </c>
      <c r="H20" s="318" t="s">
        <v>11873</v>
      </c>
      <c r="I20" s="318" t="s">
        <v>1008</v>
      </c>
      <c r="J20" s="318" t="s">
        <v>11874</v>
      </c>
      <c r="K20" s="308" t="s">
        <v>11875</v>
      </c>
      <c r="L20" s="318" t="s">
        <v>503</v>
      </c>
      <c r="M20" s="318"/>
      <c r="N20" s="318"/>
      <c r="O20" s="318" t="s">
        <v>487</v>
      </c>
      <c r="P20" s="318"/>
      <c r="Q20" s="318"/>
      <c r="R20" s="318" t="s">
        <v>489</v>
      </c>
      <c r="S20" s="318" t="s">
        <v>490</v>
      </c>
      <c r="T20" s="318" t="s">
        <v>2055</v>
      </c>
      <c r="U20" s="318"/>
      <c r="V20" s="318"/>
      <c r="W20" s="318"/>
      <c r="X20" s="318"/>
      <c r="Y20" s="318"/>
      <c r="Z20" s="318"/>
      <c r="AA20" s="318"/>
      <c r="AB20" s="318"/>
      <c r="AC20" s="318" t="s">
        <v>487</v>
      </c>
      <c r="AD20" s="318" t="s">
        <v>11876</v>
      </c>
    </row>
    <row r="21" spans="1:30" s="19" customFormat="1" ht="124.5" customHeight="1">
      <c r="A21" s="318" t="s">
        <v>11687</v>
      </c>
      <c r="B21" s="318" t="s">
        <v>11867</v>
      </c>
      <c r="C21" s="318" t="s">
        <v>11877</v>
      </c>
      <c r="D21" s="318" t="s">
        <v>11878</v>
      </c>
      <c r="E21" s="318" t="s">
        <v>11879</v>
      </c>
      <c r="F21" s="318" t="s">
        <v>11880</v>
      </c>
      <c r="G21" s="318" t="s">
        <v>11881</v>
      </c>
      <c r="H21" s="318" t="s">
        <v>11882</v>
      </c>
      <c r="I21" s="308" t="s">
        <v>11883</v>
      </c>
      <c r="J21" s="318" t="s">
        <v>11884</v>
      </c>
      <c r="K21" s="318" t="s">
        <v>11885</v>
      </c>
      <c r="L21" s="318"/>
      <c r="M21" s="318"/>
      <c r="N21" s="318"/>
      <c r="O21" s="318"/>
      <c r="P21" s="318"/>
      <c r="Q21" s="318"/>
      <c r="R21" s="318" t="s">
        <v>383</v>
      </c>
      <c r="S21" s="318" t="s">
        <v>490</v>
      </c>
      <c r="T21" s="318" t="s">
        <v>2055</v>
      </c>
      <c r="U21" s="318"/>
      <c r="V21" s="318"/>
      <c r="W21" s="318"/>
      <c r="X21" s="318"/>
      <c r="Y21" s="318"/>
      <c r="Z21" s="318"/>
      <c r="AA21" s="318"/>
      <c r="AB21" s="318"/>
      <c r="AC21" s="318" t="s">
        <v>487</v>
      </c>
      <c r="AD21" s="318" t="s">
        <v>11699</v>
      </c>
    </row>
    <row r="22" spans="1:30" s="19" customFormat="1" ht="85.5">
      <c r="A22" s="318" t="s">
        <v>11687</v>
      </c>
      <c r="B22" s="318" t="s">
        <v>11886</v>
      </c>
      <c r="C22" s="318" t="s">
        <v>11887</v>
      </c>
      <c r="D22" s="318" t="s">
        <v>11888</v>
      </c>
      <c r="E22" s="318" t="s">
        <v>11889</v>
      </c>
      <c r="F22" s="318" t="s">
        <v>11890</v>
      </c>
      <c r="G22" s="318" t="s">
        <v>11891</v>
      </c>
      <c r="H22" s="318" t="s">
        <v>11892</v>
      </c>
      <c r="I22" s="318" t="s">
        <v>11893</v>
      </c>
      <c r="J22" s="318" t="s">
        <v>11894</v>
      </c>
      <c r="K22" s="308" t="s">
        <v>11895</v>
      </c>
      <c r="L22" s="318" t="s">
        <v>11896</v>
      </c>
      <c r="M22" s="318"/>
      <c r="N22" s="318"/>
      <c r="O22" s="318" t="s">
        <v>487</v>
      </c>
      <c r="P22" s="318"/>
      <c r="Q22" s="318"/>
      <c r="R22" s="318" t="s">
        <v>489</v>
      </c>
      <c r="S22" s="318" t="s">
        <v>490</v>
      </c>
      <c r="T22" s="318" t="s">
        <v>1075</v>
      </c>
      <c r="U22" s="318"/>
      <c r="V22" s="318"/>
      <c r="W22" s="318"/>
      <c r="X22" s="318"/>
      <c r="Y22" s="318"/>
      <c r="Z22" s="318"/>
      <c r="AA22" s="318"/>
      <c r="AB22" s="318"/>
      <c r="AC22" s="318" t="s">
        <v>487</v>
      </c>
      <c r="AD22" s="318" t="s">
        <v>11897</v>
      </c>
    </row>
    <row r="23" spans="1:30" s="19" customFormat="1" ht="21" customHeight="1">
      <c r="A23" s="318" t="s">
        <v>11687</v>
      </c>
      <c r="B23" s="318" t="s">
        <v>11886</v>
      </c>
      <c r="C23" s="318" t="s">
        <v>11898</v>
      </c>
      <c r="D23" s="318" t="s">
        <v>11899</v>
      </c>
      <c r="E23" s="318" t="s">
        <v>11900</v>
      </c>
      <c r="F23" s="318" t="s">
        <v>11901</v>
      </c>
      <c r="G23" s="318" t="s">
        <v>11902</v>
      </c>
      <c r="H23" s="318" t="s">
        <v>11903</v>
      </c>
      <c r="I23" s="318" t="s">
        <v>11904</v>
      </c>
      <c r="J23" s="318" t="s">
        <v>11905</v>
      </c>
      <c r="K23" s="318" t="s">
        <v>11906</v>
      </c>
      <c r="L23" s="318" t="s">
        <v>2406</v>
      </c>
      <c r="M23" s="318"/>
      <c r="N23" s="318"/>
      <c r="O23" s="318"/>
      <c r="P23" s="318"/>
      <c r="Q23" s="318"/>
      <c r="R23" s="318" t="s">
        <v>489</v>
      </c>
      <c r="S23" s="318" t="s">
        <v>490</v>
      </c>
      <c r="T23" s="318" t="s">
        <v>1122</v>
      </c>
      <c r="U23" s="318"/>
      <c r="V23" s="318"/>
      <c r="W23" s="318"/>
      <c r="X23" s="318"/>
      <c r="Y23" s="318"/>
      <c r="Z23" s="318"/>
      <c r="AA23" s="318"/>
      <c r="AB23" s="318"/>
      <c r="AC23" s="318" t="s">
        <v>487</v>
      </c>
      <c r="AD23" s="318" t="s">
        <v>11907</v>
      </c>
    </row>
    <row r="24" spans="1:30" s="19" customFormat="1" ht="42.75">
      <c r="A24" s="318" t="s">
        <v>11687</v>
      </c>
      <c r="B24" s="318" t="s">
        <v>11886</v>
      </c>
      <c r="C24" s="318" t="s">
        <v>11908</v>
      </c>
      <c r="D24" s="318" t="s">
        <v>11909</v>
      </c>
      <c r="E24" s="318" t="s">
        <v>11910</v>
      </c>
      <c r="F24" s="318" t="s">
        <v>11911</v>
      </c>
      <c r="G24" s="318" t="s">
        <v>11912</v>
      </c>
      <c r="H24" s="318" t="s">
        <v>11913</v>
      </c>
      <c r="I24" s="318" t="s">
        <v>11914</v>
      </c>
      <c r="J24" s="318"/>
      <c r="K24" s="308" t="s">
        <v>11915</v>
      </c>
      <c r="L24" s="318"/>
      <c r="M24" s="318"/>
      <c r="N24" s="318"/>
      <c r="O24" s="318"/>
      <c r="P24" s="318"/>
      <c r="Q24" s="318"/>
      <c r="R24" s="320" t="s">
        <v>631</v>
      </c>
      <c r="S24" s="318" t="s">
        <v>1338</v>
      </c>
      <c r="T24" s="318" t="s">
        <v>1136</v>
      </c>
      <c r="U24" s="318"/>
      <c r="V24" s="318"/>
      <c r="W24" s="318"/>
      <c r="X24" s="318"/>
      <c r="Y24" s="318"/>
      <c r="Z24" s="318"/>
      <c r="AA24" s="318"/>
      <c r="AB24" s="318"/>
      <c r="AC24" s="318" t="s">
        <v>487</v>
      </c>
      <c r="AD24" s="318" t="s">
        <v>11916</v>
      </c>
    </row>
    <row r="25" spans="1:30" s="19" customFormat="1" ht="21" customHeight="1">
      <c r="A25" s="318" t="s">
        <v>11687</v>
      </c>
      <c r="B25" s="318" t="s">
        <v>11886</v>
      </c>
      <c r="C25" s="318" t="s">
        <v>11917</v>
      </c>
      <c r="D25" s="318" t="s">
        <v>11918</v>
      </c>
      <c r="E25" s="318" t="s">
        <v>11919</v>
      </c>
      <c r="F25" s="318" t="s">
        <v>11920</v>
      </c>
      <c r="G25" s="318" t="s">
        <v>11921</v>
      </c>
      <c r="H25" s="318" t="s">
        <v>11922</v>
      </c>
      <c r="I25" s="318" t="s">
        <v>11923</v>
      </c>
      <c r="J25" s="318"/>
      <c r="K25" s="318" t="s">
        <v>11924</v>
      </c>
      <c r="L25" s="318"/>
      <c r="M25" s="318"/>
      <c r="N25" s="318"/>
      <c r="O25" s="318"/>
      <c r="P25" s="318"/>
      <c r="Q25" s="318"/>
      <c r="R25" s="320" t="s">
        <v>631</v>
      </c>
      <c r="S25" s="318" t="s">
        <v>1903</v>
      </c>
      <c r="T25" s="318" t="s">
        <v>11698</v>
      </c>
      <c r="U25" s="318" t="s">
        <v>487</v>
      </c>
      <c r="V25" s="318" t="s">
        <v>11925</v>
      </c>
      <c r="W25" s="318"/>
      <c r="X25" s="318"/>
      <c r="Y25" s="318"/>
      <c r="Z25" s="318"/>
      <c r="AA25" s="318" t="s">
        <v>487</v>
      </c>
      <c r="AB25" s="318" t="s">
        <v>11772</v>
      </c>
      <c r="AC25" s="318" t="s">
        <v>487</v>
      </c>
      <c r="AD25" s="318"/>
    </row>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5" xr:uid="{00000000-0009-0000-0000-000010000000}"/>
  <phoneticPr fontId="1"/>
  <dataValidations count="1">
    <dataValidation type="list" allowBlank="1" showInputMessage="1" showErrorMessage="1" sqref="AC3:AC25 AA3:AA25 Y3:Y25 W3:W25 U3:U25 N3:Q25" xr:uid="{95B97BF9-63E9-45F8-A7B1-D89BCFD3222E}">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9D41-4993-45BA-8133-E0237FFEC6B5}">
  <sheetPr>
    <pageSetUpPr fitToPage="1"/>
  </sheetPr>
  <dimension ref="A1:AD582"/>
  <sheetViews>
    <sheetView showGridLines="0" view="pageBreakPreview" zoomScale="70" zoomScaleNormal="70" zoomScaleSheetLayoutView="70" workbookViewId="0">
      <pane xSplit="3" ySplit="2" topLeftCell="D3" activePane="bottomRight" state="frozen"/>
      <selection pane="topRight" activeCell="V4" sqref="V4"/>
      <selection pane="bottomLeft" activeCell="V4" sqref="V4"/>
      <selection pane="bottomRight" activeCell="C3" sqref="C3"/>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146" t="s">
        <v>448</v>
      </c>
      <c r="K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32.25" customHeight="1">
      <c r="A3" s="318" t="s">
        <v>11926</v>
      </c>
      <c r="B3" s="318" t="s">
        <v>63</v>
      </c>
      <c r="C3" s="318" t="s">
        <v>11927</v>
      </c>
      <c r="D3" s="318" t="s">
        <v>11928</v>
      </c>
      <c r="E3" s="318" t="s">
        <v>11929</v>
      </c>
      <c r="F3" s="318" t="s">
        <v>11930</v>
      </c>
      <c r="G3" s="318" t="s">
        <v>11931</v>
      </c>
      <c r="H3" s="318" t="s">
        <v>11932</v>
      </c>
      <c r="I3" s="318" t="s">
        <v>11933</v>
      </c>
      <c r="J3" s="342" t="s">
        <v>11934</v>
      </c>
      <c r="K3" s="308" t="s">
        <v>11935</v>
      </c>
      <c r="L3" s="318" t="s">
        <v>486</v>
      </c>
      <c r="M3" s="318"/>
      <c r="N3" s="318"/>
      <c r="O3" s="318" t="s">
        <v>487</v>
      </c>
      <c r="P3" s="318"/>
      <c r="Q3" s="318"/>
      <c r="R3" s="318" t="s">
        <v>631</v>
      </c>
      <c r="S3" s="318" t="s">
        <v>11936</v>
      </c>
      <c r="T3" s="318" t="s">
        <v>1122</v>
      </c>
      <c r="U3" s="318"/>
      <c r="V3" s="318"/>
      <c r="W3" s="318"/>
      <c r="X3" s="318"/>
      <c r="Y3" s="318"/>
      <c r="Z3" s="318"/>
      <c r="AA3" s="318"/>
      <c r="AB3" s="318"/>
      <c r="AC3" s="318"/>
      <c r="AD3" s="318"/>
    </row>
    <row r="4" spans="1:30" s="19" customFormat="1" ht="36.6" customHeight="1">
      <c r="A4" s="318" t="s">
        <v>11937</v>
      </c>
      <c r="B4" s="318" t="s">
        <v>110</v>
      </c>
      <c r="C4" s="318" t="s">
        <v>11938</v>
      </c>
      <c r="D4" s="318" t="s">
        <v>11939</v>
      </c>
      <c r="E4" s="318" t="s">
        <v>11940</v>
      </c>
      <c r="F4" s="318" t="s">
        <v>11941</v>
      </c>
      <c r="G4" s="318" t="s">
        <v>11942</v>
      </c>
      <c r="H4" s="318" t="s">
        <v>11943</v>
      </c>
      <c r="I4" s="318" t="s">
        <v>2996</v>
      </c>
      <c r="J4" s="342" t="s">
        <v>11944</v>
      </c>
      <c r="K4" s="308" t="s">
        <v>11945</v>
      </c>
      <c r="L4" s="318" t="s">
        <v>486</v>
      </c>
      <c r="M4" s="318"/>
      <c r="N4" s="318" t="s">
        <v>395</v>
      </c>
      <c r="O4" s="318" t="s">
        <v>487</v>
      </c>
      <c r="P4" s="318"/>
      <c r="Q4" s="318"/>
      <c r="R4" s="318" t="s">
        <v>489</v>
      </c>
      <c r="S4" s="318" t="s">
        <v>11936</v>
      </c>
      <c r="T4" s="318" t="s">
        <v>1122</v>
      </c>
      <c r="U4" s="318"/>
      <c r="V4" s="318"/>
      <c r="W4" s="318"/>
      <c r="X4" s="318"/>
      <c r="Y4" s="318"/>
      <c r="Z4" s="318"/>
      <c r="AA4" s="318"/>
      <c r="AB4" s="318"/>
      <c r="AC4" s="318"/>
      <c r="AD4" s="318"/>
    </row>
    <row r="5" spans="1:30" s="19" customFormat="1" ht="22.5" customHeight="1">
      <c r="A5" s="318" t="s">
        <v>11926</v>
      </c>
      <c r="B5" s="318" t="s">
        <v>11946</v>
      </c>
      <c r="C5" s="318" t="s">
        <v>11947</v>
      </c>
      <c r="D5" s="318" t="s">
        <v>11948</v>
      </c>
      <c r="E5" s="318" t="s">
        <v>11949</v>
      </c>
      <c r="F5" s="318" t="s">
        <v>11950</v>
      </c>
      <c r="G5" s="318" t="s">
        <v>11951</v>
      </c>
      <c r="H5" s="318" t="s">
        <v>11952</v>
      </c>
      <c r="I5" s="318" t="s">
        <v>11953</v>
      </c>
      <c r="J5" s="318" t="s">
        <v>11954</v>
      </c>
      <c r="K5" s="308" t="s">
        <v>11955</v>
      </c>
      <c r="L5" s="318"/>
      <c r="M5" s="318"/>
      <c r="N5" s="318"/>
      <c r="O5" s="318"/>
      <c r="P5" s="318"/>
      <c r="Q5" s="318"/>
      <c r="R5" s="318" t="s">
        <v>631</v>
      </c>
      <c r="S5" s="318" t="s">
        <v>11936</v>
      </c>
      <c r="T5" s="318"/>
      <c r="U5" s="318"/>
      <c r="V5" s="318"/>
      <c r="W5" s="318"/>
      <c r="X5" s="318"/>
      <c r="Y5" s="318"/>
      <c r="Z5" s="318"/>
      <c r="AA5" s="318"/>
      <c r="AB5" s="318"/>
      <c r="AC5" s="318"/>
      <c r="AD5" s="318"/>
    </row>
    <row r="6" spans="1:30" s="19" customFormat="1" ht="22.5" customHeight="1">
      <c r="A6" s="318" t="s">
        <v>11937</v>
      </c>
      <c r="B6" s="318" t="s">
        <v>11946</v>
      </c>
      <c r="C6" s="318" t="s">
        <v>11956</v>
      </c>
      <c r="D6" s="318" t="s">
        <v>11957</v>
      </c>
      <c r="E6" s="318" t="s">
        <v>11958</v>
      </c>
      <c r="F6" s="318" t="s">
        <v>11959</v>
      </c>
      <c r="G6" s="318" t="s">
        <v>11960</v>
      </c>
      <c r="H6" s="318" t="s">
        <v>11961</v>
      </c>
      <c r="I6" s="318" t="s">
        <v>11962</v>
      </c>
      <c r="J6" s="318" t="s">
        <v>11963</v>
      </c>
      <c r="K6" s="308" t="s">
        <v>11964</v>
      </c>
      <c r="L6" s="318" t="s">
        <v>2072</v>
      </c>
      <c r="M6" s="318"/>
      <c r="N6" s="318"/>
      <c r="O6" s="318"/>
      <c r="P6" s="318"/>
      <c r="Q6" s="318"/>
      <c r="R6" s="318"/>
      <c r="S6" s="318" t="s">
        <v>840</v>
      </c>
      <c r="T6" s="318" t="s">
        <v>1122</v>
      </c>
      <c r="U6" s="318"/>
      <c r="V6" s="318"/>
      <c r="W6" s="318"/>
      <c r="X6" s="318"/>
      <c r="Y6" s="318"/>
      <c r="Z6" s="318"/>
      <c r="AA6" s="318"/>
      <c r="AB6" s="318"/>
      <c r="AC6" s="318"/>
      <c r="AD6" s="318"/>
    </row>
    <row r="7" spans="1:30" s="19" customFormat="1" ht="22.5" customHeight="1">
      <c r="A7" s="318" t="s">
        <v>11926</v>
      </c>
      <c r="B7" s="318" t="s">
        <v>11965</v>
      </c>
      <c r="C7" s="318" t="s">
        <v>11966</v>
      </c>
      <c r="D7" s="318" t="s">
        <v>11967</v>
      </c>
      <c r="E7" s="318" t="s">
        <v>11968</v>
      </c>
      <c r="F7" s="318" t="s">
        <v>11969</v>
      </c>
      <c r="G7" s="318" t="s">
        <v>11970</v>
      </c>
      <c r="H7" s="318" t="s">
        <v>11971</v>
      </c>
      <c r="I7" s="318" t="s">
        <v>11972</v>
      </c>
      <c r="J7" s="318" t="s">
        <v>11973</v>
      </c>
      <c r="K7" s="308" t="s">
        <v>11974</v>
      </c>
      <c r="L7" s="318" t="s">
        <v>3230</v>
      </c>
      <c r="M7" s="318"/>
      <c r="N7" s="318"/>
      <c r="O7" s="318"/>
      <c r="P7" s="318"/>
      <c r="Q7" s="318"/>
      <c r="R7" s="318"/>
      <c r="S7" s="318" t="s">
        <v>11936</v>
      </c>
      <c r="T7" s="318"/>
      <c r="U7" s="318"/>
      <c r="V7" s="318"/>
      <c r="W7" s="318"/>
      <c r="X7" s="318"/>
      <c r="Y7" s="318"/>
      <c r="Z7" s="318"/>
      <c r="AA7" s="318"/>
      <c r="AB7" s="318"/>
      <c r="AC7" s="318"/>
      <c r="AD7" s="318"/>
    </row>
    <row r="8" spans="1:30" s="19" customFormat="1" ht="22.5" customHeight="1">
      <c r="A8" s="318" t="s">
        <v>11937</v>
      </c>
      <c r="B8" s="318" t="s">
        <v>11965</v>
      </c>
      <c r="C8" s="318" t="s">
        <v>11975</v>
      </c>
      <c r="D8" s="318" t="s">
        <v>11976</v>
      </c>
      <c r="E8" s="318" t="s">
        <v>11977</v>
      </c>
      <c r="F8" s="318" t="s">
        <v>11978</v>
      </c>
      <c r="G8" s="318" t="s">
        <v>11979</v>
      </c>
      <c r="H8" s="318" t="s">
        <v>11980</v>
      </c>
      <c r="I8" s="318" t="s">
        <v>11981</v>
      </c>
      <c r="J8" s="318" t="s">
        <v>11982</v>
      </c>
      <c r="K8" s="308" t="s">
        <v>11983</v>
      </c>
      <c r="L8" s="318"/>
      <c r="M8" s="318"/>
      <c r="N8" s="318"/>
      <c r="O8" s="318"/>
      <c r="P8" s="318"/>
      <c r="Q8" s="318"/>
      <c r="R8" s="318"/>
      <c r="S8" s="318" t="s">
        <v>11936</v>
      </c>
      <c r="T8" s="318"/>
      <c r="U8" s="318"/>
      <c r="V8" s="318"/>
      <c r="W8" s="318"/>
      <c r="X8" s="318"/>
      <c r="Y8" s="318"/>
      <c r="Z8" s="318"/>
      <c r="AA8" s="318"/>
      <c r="AB8" s="318"/>
      <c r="AC8" s="318"/>
      <c r="AD8" s="318"/>
    </row>
    <row r="9" spans="1:30" s="19" customFormat="1" ht="22.5" customHeight="1">
      <c r="A9" s="318" t="s">
        <v>11926</v>
      </c>
      <c r="B9" s="318" t="s">
        <v>11965</v>
      </c>
      <c r="C9" s="318" t="s">
        <v>11984</v>
      </c>
      <c r="D9" s="318" t="s">
        <v>11985</v>
      </c>
      <c r="E9" s="318" t="s">
        <v>11986</v>
      </c>
      <c r="F9" s="318" t="s">
        <v>11987</v>
      </c>
      <c r="G9" s="318" t="s">
        <v>11988</v>
      </c>
      <c r="H9" s="318" t="s">
        <v>11989</v>
      </c>
      <c r="I9" s="318" t="s">
        <v>11990</v>
      </c>
      <c r="J9" s="318" t="s">
        <v>11991</v>
      </c>
      <c r="K9" s="308" t="s">
        <v>11992</v>
      </c>
      <c r="L9" s="318" t="s">
        <v>3445</v>
      </c>
      <c r="M9" s="318"/>
      <c r="N9" s="318"/>
      <c r="O9" s="318"/>
      <c r="P9" s="318"/>
      <c r="Q9" s="318"/>
      <c r="R9" s="318" t="s">
        <v>386</v>
      </c>
      <c r="S9" s="318" t="s">
        <v>840</v>
      </c>
      <c r="T9" s="318"/>
      <c r="U9" s="318"/>
      <c r="V9" s="318"/>
      <c r="W9" s="318"/>
      <c r="X9" s="318"/>
      <c r="Y9" s="318" t="s">
        <v>401</v>
      </c>
      <c r="Z9" s="318" t="s">
        <v>1013</v>
      </c>
      <c r="AA9" s="318"/>
      <c r="AB9" s="318"/>
      <c r="AC9" s="318" t="s">
        <v>401</v>
      </c>
      <c r="AD9" s="318" t="s">
        <v>11993</v>
      </c>
    </row>
    <row r="10" spans="1:30" s="112" customFormat="1" ht="52.5" customHeight="1">
      <c r="A10" s="318" t="s">
        <v>11937</v>
      </c>
      <c r="B10" s="318" t="s">
        <v>11965</v>
      </c>
      <c r="C10" s="318" t="s">
        <v>11994</v>
      </c>
      <c r="D10" s="318" t="s">
        <v>11995</v>
      </c>
      <c r="E10" s="318" t="s">
        <v>11996</v>
      </c>
      <c r="F10" s="318" t="s">
        <v>11997</v>
      </c>
      <c r="G10" s="318" t="s">
        <v>11998</v>
      </c>
      <c r="H10" s="318" t="s">
        <v>11999</v>
      </c>
      <c r="I10" s="308" t="s">
        <v>12000</v>
      </c>
      <c r="J10" s="318" t="s">
        <v>12001</v>
      </c>
      <c r="K10" s="308" t="s">
        <v>12002</v>
      </c>
      <c r="L10" s="318" t="s">
        <v>1025</v>
      </c>
      <c r="M10" s="318" t="s">
        <v>12003</v>
      </c>
      <c r="N10" s="318"/>
      <c r="O10" s="318" t="s">
        <v>487</v>
      </c>
      <c r="P10" s="318"/>
      <c r="Q10" s="318"/>
      <c r="R10" s="318"/>
      <c r="S10" s="318" t="s">
        <v>840</v>
      </c>
      <c r="T10" s="318" t="s">
        <v>1122</v>
      </c>
      <c r="U10" s="318"/>
      <c r="V10" s="318"/>
      <c r="W10" s="318"/>
      <c r="X10" s="318"/>
      <c r="Y10" s="318"/>
      <c r="Z10" s="318"/>
      <c r="AA10" s="318"/>
      <c r="AB10" s="318"/>
      <c r="AC10" s="318"/>
      <c r="AD10" s="318"/>
    </row>
    <row r="11" spans="1:30" s="112" customFormat="1" ht="22.5" customHeight="1">
      <c r="A11" s="318" t="s">
        <v>11926</v>
      </c>
      <c r="B11" s="318" t="s">
        <v>11965</v>
      </c>
      <c r="C11" s="231" t="s">
        <v>12004</v>
      </c>
      <c r="D11" s="319" t="s">
        <v>12005</v>
      </c>
      <c r="E11" s="319" t="s">
        <v>12006</v>
      </c>
      <c r="F11" s="319" t="s">
        <v>12007</v>
      </c>
      <c r="G11" s="319" t="s">
        <v>12008</v>
      </c>
      <c r="H11" s="319" t="s">
        <v>12009</v>
      </c>
      <c r="I11" s="319" t="s">
        <v>12010</v>
      </c>
      <c r="J11" s="368" t="s">
        <v>12011</v>
      </c>
      <c r="K11" s="357" t="s">
        <v>12012</v>
      </c>
      <c r="L11" s="318" t="s">
        <v>2072</v>
      </c>
      <c r="M11" s="319" t="s">
        <v>12013</v>
      </c>
      <c r="N11" s="319"/>
      <c r="O11" s="319"/>
      <c r="P11" s="319"/>
      <c r="Q11" s="318"/>
      <c r="R11" s="318"/>
      <c r="S11" s="318" t="s">
        <v>840</v>
      </c>
      <c r="T11" s="318" t="s">
        <v>12014</v>
      </c>
      <c r="U11" s="318"/>
      <c r="V11" s="318"/>
      <c r="W11" s="318"/>
      <c r="X11" s="318"/>
      <c r="Y11" s="318"/>
      <c r="Z11" s="318"/>
      <c r="AA11" s="318"/>
      <c r="AB11" s="318"/>
      <c r="AC11" s="318"/>
      <c r="AD11" s="318"/>
    </row>
    <row r="12" spans="1:30" s="112" customFormat="1" ht="78" customHeight="1">
      <c r="A12" s="318" t="s">
        <v>11937</v>
      </c>
      <c r="B12" s="318" t="s">
        <v>11946</v>
      </c>
      <c r="C12" s="318" t="s">
        <v>12015</v>
      </c>
      <c r="D12" s="318" t="s">
        <v>12016</v>
      </c>
      <c r="E12" s="318" t="s">
        <v>12017</v>
      </c>
      <c r="F12" s="318" t="s">
        <v>12018</v>
      </c>
      <c r="G12" s="318" t="s">
        <v>12019</v>
      </c>
      <c r="H12" s="318" t="s">
        <v>12020</v>
      </c>
      <c r="I12" s="318" t="s">
        <v>2996</v>
      </c>
      <c r="J12" s="318" t="s">
        <v>12021</v>
      </c>
      <c r="K12" s="308" t="s">
        <v>12022</v>
      </c>
      <c r="L12" s="318" t="s">
        <v>486</v>
      </c>
      <c r="M12" s="436"/>
      <c r="N12" s="318" t="s">
        <v>487</v>
      </c>
      <c r="O12" s="318" t="s">
        <v>487</v>
      </c>
      <c r="P12" s="318"/>
      <c r="Q12" s="318"/>
      <c r="R12" s="318" t="s">
        <v>489</v>
      </c>
      <c r="S12" s="318" t="s">
        <v>11936</v>
      </c>
      <c r="T12" s="318" t="s">
        <v>5031</v>
      </c>
      <c r="U12" s="318"/>
      <c r="V12" s="318"/>
      <c r="W12" s="318"/>
      <c r="X12" s="318"/>
      <c r="Y12" s="318"/>
      <c r="Z12" s="318"/>
      <c r="AA12" s="318"/>
      <c r="AB12" s="318"/>
      <c r="AC12" s="318"/>
      <c r="AD12" s="318"/>
    </row>
    <row r="13" spans="1:30" s="112" customFormat="1" ht="84.75" customHeight="1">
      <c r="A13" s="318" t="s">
        <v>11926</v>
      </c>
      <c r="B13" s="318" t="s">
        <v>11965</v>
      </c>
      <c r="C13" s="318" t="s">
        <v>12023</v>
      </c>
      <c r="D13" s="318" t="s">
        <v>12024</v>
      </c>
      <c r="E13" s="318" t="s">
        <v>12025</v>
      </c>
      <c r="F13" s="318" t="s">
        <v>12026</v>
      </c>
      <c r="G13" s="318" t="s">
        <v>12027</v>
      </c>
      <c r="H13" s="318" t="s">
        <v>12028</v>
      </c>
      <c r="I13" s="319" t="s">
        <v>12029</v>
      </c>
      <c r="J13" s="361" t="s">
        <v>12030</v>
      </c>
      <c r="K13" s="357" t="s">
        <v>12031</v>
      </c>
      <c r="L13" s="318" t="s">
        <v>2072</v>
      </c>
      <c r="M13" s="319" t="s">
        <v>12032</v>
      </c>
      <c r="N13" s="318" t="s">
        <v>487</v>
      </c>
      <c r="O13" s="318" t="s">
        <v>487</v>
      </c>
      <c r="P13" s="318"/>
      <c r="Q13" s="318"/>
      <c r="R13" s="318" t="s">
        <v>572</v>
      </c>
      <c r="S13" s="318" t="s">
        <v>840</v>
      </c>
      <c r="T13" s="318" t="s">
        <v>1122</v>
      </c>
      <c r="U13" s="318"/>
      <c r="V13" s="318"/>
      <c r="W13" s="318"/>
      <c r="X13" s="318"/>
      <c r="Y13" s="318"/>
      <c r="Z13" s="318"/>
      <c r="AA13" s="318"/>
      <c r="AB13" s="318"/>
      <c r="AC13" s="318" t="s">
        <v>395</v>
      </c>
      <c r="AD13" s="318" t="s">
        <v>12033</v>
      </c>
    </row>
    <row r="14" spans="1:30" s="112" customFormat="1" ht="232.5" customHeight="1">
      <c r="A14" s="318" t="s">
        <v>12034</v>
      </c>
      <c r="B14" s="318" t="s">
        <v>11946</v>
      </c>
      <c r="C14" s="318" t="s">
        <v>12035</v>
      </c>
      <c r="D14" s="318" t="s">
        <v>12036</v>
      </c>
      <c r="E14" s="318" t="s">
        <v>12037</v>
      </c>
      <c r="F14" s="318" t="s">
        <v>12038</v>
      </c>
      <c r="G14" s="318" t="s">
        <v>12039</v>
      </c>
      <c r="H14" s="318" t="s">
        <v>12040</v>
      </c>
      <c r="I14" s="437" t="s">
        <v>12041</v>
      </c>
      <c r="J14" s="438" t="s">
        <v>12042</v>
      </c>
      <c r="K14" s="437" t="s">
        <v>12043</v>
      </c>
      <c r="L14" s="437" t="s">
        <v>12044</v>
      </c>
      <c r="M14" s="437"/>
      <c r="N14" s="437" t="s">
        <v>487</v>
      </c>
      <c r="O14" s="437" t="s">
        <v>487</v>
      </c>
      <c r="P14" s="308"/>
      <c r="Q14" s="308"/>
      <c r="R14" s="318" t="s">
        <v>572</v>
      </c>
      <c r="S14" s="318" t="s">
        <v>490</v>
      </c>
      <c r="T14" s="318" t="s">
        <v>491</v>
      </c>
      <c r="U14" s="318"/>
      <c r="V14" s="318"/>
      <c r="W14" s="318"/>
      <c r="X14" s="318"/>
      <c r="Y14" s="318"/>
      <c r="Z14" s="318"/>
      <c r="AA14" s="318" t="s">
        <v>487</v>
      </c>
      <c r="AB14" s="384" t="s">
        <v>12045</v>
      </c>
      <c r="AC14" s="318"/>
      <c r="AD14" s="318"/>
    </row>
    <row r="15" spans="1:30" s="156" customFormat="1" ht="22.5" customHeight="1">
      <c r="A15" s="318" t="s">
        <v>11937</v>
      </c>
      <c r="B15" s="318" t="s">
        <v>11965</v>
      </c>
      <c r="C15" s="318" t="s">
        <v>12046</v>
      </c>
      <c r="D15" s="318" t="s">
        <v>12047</v>
      </c>
      <c r="E15" s="318" t="s">
        <v>12048</v>
      </c>
      <c r="F15" s="318" t="s">
        <v>12049</v>
      </c>
      <c r="G15" s="318" t="s">
        <v>12050</v>
      </c>
      <c r="H15" s="318" t="s">
        <v>12051</v>
      </c>
      <c r="I15" s="319" t="s">
        <v>12052</v>
      </c>
      <c r="J15" s="319" t="s">
        <v>12053</v>
      </c>
      <c r="K15" s="357"/>
      <c r="L15" s="308"/>
      <c r="M15" s="357"/>
      <c r="N15" s="357"/>
      <c r="O15" s="357"/>
      <c r="P15" s="308"/>
      <c r="Q15" s="308"/>
      <c r="R15" s="318"/>
      <c r="S15" s="318" t="s">
        <v>840</v>
      </c>
      <c r="T15" s="318"/>
      <c r="U15" s="318"/>
      <c r="V15" s="318"/>
      <c r="W15" s="318"/>
      <c r="X15" s="318"/>
      <c r="Y15" s="318" t="s">
        <v>395</v>
      </c>
      <c r="Z15" s="318" t="s">
        <v>1013</v>
      </c>
      <c r="AA15" s="318"/>
      <c r="AB15" s="318"/>
      <c r="AC15" s="318"/>
      <c r="AD15" s="318"/>
    </row>
    <row r="16" spans="1:30" s="156" customFormat="1" ht="33.75" customHeight="1">
      <c r="A16" s="318" t="s">
        <v>11926</v>
      </c>
      <c r="B16" s="318" t="s">
        <v>11965</v>
      </c>
      <c r="C16" s="318" t="s">
        <v>12054</v>
      </c>
      <c r="D16" s="318" t="s">
        <v>12055</v>
      </c>
      <c r="E16" s="318" t="s">
        <v>12056</v>
      </c>
      <c r="F16" s="318" t="s">
        <v>12057</v>
      </c>
      <c r="G16" s="318" t="s">
        <v>12058</v>
      </c>
      <c r="H16" s="318" t="s">
        <v>12059</v>
      </c>
      <c r="I16" s="319" t="s">
        <v>12060</v>
      </c>
      <c r="J16" s="319" t="s">
        <v>12061</v>
      </c>
      <c r="K16" s="357" t="s">
        <v>12062</v>
      </c>
      <c r="L16" s="308"/>
      <c r="M16" s="357"/>
      <c r="N16" s="357"/>
      <c r="O16" s="357"/>
      <c r="P16" s="308"/>
      <c r="Q16" s="308"/>
      <c r="R16" s="318"/>
      <c r="S16" s="318" t="s">
        <v>840</v>
      </c>
      <c r="T16" s="318"/>
      <c r="U16" s="318"/>
      <c r="V16" s="318"/>
      <c r="W16" s="318"/>
      <c r="X16" s="318"/>
      <c r="Y16" s="318"/>
      <c r="Z16" s="318"/>
      <c r="AA16" s="318"/>
      <c r="AB16" s="318"/>
      <c r="AC16" s="318"/>
      <c r="AD16" s="318"/>
    </row>
    <row r="17" spans="1:30" s="19" customFormat="1" ht="174" customHeight="1">
      <c r="A17" s="318" t="s">
        <v>11937</v>
      </c>
      <c r="B17" s="318" t="s">
        <v>157</v>
      </c>
      <c r="C17" s="318" t="s">
        <v>12063</v>
      </c>
      <c r="D17" s="318" t="s">
        <v>12064</v>
      </c>
      <c r="E17" s="318" t="s">
        <v>12065</v>
      </c>
      <c r="F17" s="318" t="s">
        <v>12066</v>
      </c>
      <c r="G17" s="318" t="s">
        <v>12067</v>
      </c>
      <c r="H17" s="318" t="s">
        <v>12068</v>
      </c>
      <c r="I17" s="308" t="s">
        <v>12069</v>
      </c>
      <c r="J17" s="318" t="s">
        <v>12070</v>
      </c>
      <c r="K17" s="308" t="s">
        <v>12071</v>
      </c>
      <c r="L17" s="308" t="s">
        <v>12072</v>
      </c>
      <c r="M17" s="436" t="s">
        <v>12073</v>
      </c>
      <c r="N17" s="318" t="s">
        <v>487</v>
      </c>
      <c r="O17" s="318"/>
      <c r="P17" s="318" t="s">
        <v>487</v>
      </c>
      <c r="Q17" s="318"/>
      <c r="R17" s="318" t="s">
        <v>572</v>
      </c>
      <c r="S17" s="318" t="s">
        <v>11936</v>
      </c>
      <c r="T17" s="318" t="s">
        <v>1122</v>
      </c>
      <c r="U17" s="318" t="s">
        <v>487</v>
      </c>
      <c r="V17" s="318"/>
      <c r="W17" s="318" t="s">
        <v>487</v>
      </c>
      <c r="X17" s="308" t="s">
        <v>12074</v>
      </c>
      <c r="Y17" s="318" t="s">
        <v>487</v>
      </c>
      <c r="Z17" s="308" t="s">
        <v>12074</v>
      </c>
      <c r="AA17" s="318" t="s">
        <v>487</v>
      </c>
      <c r="AB17" s="308" t="s">
        <v>12075</v>
      </c>
      <c r="AC17" s="318" t="s">
        <v>487</v>
      </c>
      <c r="AD17" s="308" t="s">
        <v>12076</v>
      </c>
    </row>
    <row r="18" spans="1:30" s="19" customFormat="1" ht="85.5">
      <c r="A18" s="318" t="s">
        <v>11926</v>
      </c>
      <c r="B18" s="318" t="s">
        <v>12077</v>
      </c>
      <c r="C18" s="318" t="s">
        <v>12078</v>
      </c>
      <c r="D18" s="318" t="s">
        <v>12079</v>
      </c>
      <c r="E18" s="318" t="s">
        <v>12080</v>
      </c>
      <c r="F18" s="318" t="s">
        <v>12081</v>
      </c>
      <c r="G18" s="318" t="s">
        <v>12082</v>
      </c>
      <c r="H18" s="318" t="s">
        <v>12083</v>
      </c>
      <c r="I18" s="318" t="s">
        <v>12084</v>
      </c>
      <c r="J18" s="342" t="s">
        <v>12085</v>
      </c>
      <c r="K18" s="308" t="s">
        <v>12086</v>
      </c>
      <c r="L18" s="318" t="s">
        <v>3230</v>
      </c>
      <c r="M18" s="318"/>
      <c r="N18" s="318" t="s">
        <v>487</v>
      </c>
      <c r="O18" s="318" t="s">
        <v>487</v>
      </c>
      <c r="P18" s="318"/>
      <c r="Q18" s="318"/>
      <c r="R18" s="318" t="s">
        <v>572</v>
      </c>
      <c r="S18" s="318" t="s">
        <v>11936</v>
      </c>
      <c r="T18" s="318" t="s">
        <v>391</v>
      </c>
      <c r="U18" s="318"/>
      <c r="V18" s="318"/>
      <c r="W18" s="318"/>
      <c r="X18" s="318"/>
      <c r="Y18" s="318"/>
      <c r="Z18" s="318"/>
      <c r="AA18" s="318"/>
      <c r="AB18" s="318"/>
      <c r="AC18" s="318"/>
      <c r="AD18" s="318"/>
    </row>
    <row r="19" spans="1:30" s="19" customFormat="1" ht="22.5" customHeight="1">
      <c r="A19" s="318" t="s">
        <v>11937</v>
      </c>
      <c r="B19" s="318" t="s">
        <v>204</v>
      </c>
      <c r="C19" s="318" t="s">
        <v>12087</v>
      </c>
      <c r="D19" s="318" t="s">
        <v>12088</v>
      </c>
      <c r="E19" s="318" t="s">
        <v>12089</v>
      </c>
      <c r="F19" s="318" t="s">
        <v>12090</v>
      </c>
      <c r="G19" s="318" t="s">
        <v>12091</v>
      </c>
      <c r="H19" s="318" t="s">
        <v>12092</v>
      </c>
      <c r="I19" s="318" t="s">
        <v>12093</v>
      </c>
      <c r="J19" s="342" t="s">
        <v>12094</v>
      </c>
      <c r="K19" s="308" t="s">
        <v>12095</v>
      </c>
      <c r="L19" s="318" t="s">
        <v>12096</v>
      </c>
      <c r="M19" s="318"/>
      <c r="N19" s="318" t="s">
        <v>487</v>
      </c>
      <c r="O19" s="318"/>
      <c r="P19" s="318"/>
      <c r="Q19" s="318"/>
      <c r="R19" s="318" t="s">
        <v>631</v>
      </c>
      <c r="S19" s="318" t="s">
        <v>11936</v>
      </c>
      <c r="T19" s="318" t="s">
        <v>1122</v>
      </c>
      <c r="U19" s="318"/>
      <c r="V19" s="318"/>
      <c r="W19" s="318"/>
      <c r="X19" s="318"/>
      <c r="Y19" s="318"/>
      <c r="Z19" s="318"/>
      <c r="AA19" s="318"/>
      <c r="AB19" s="318"/>
      <c r="AC19" s="318"/>
      <c r="AD19" s="318"/>
    </row>
    <row r="20" spans="1:30" s="19" customFormat="1" ht="22.5" customHeight="1">
      <c r="A20" s="318" t="s">
        <v>11926</v>
      </c>
      <c r="B20" s="318" t="s">
        <v>12097</v>
      </c>
      <c r="C20" s="318" t="s">
        <v>12098</v>
      </c>
      <c r="D20" s="318" t="s">
        <v>12099</v>
      </c>
      <c r="E20" s="318" t="s">
        <v>12100</v>
      </c>
      <c r="F20" s="318" t="s">
        <v>12101</v>
      </c>
      <c r="G20" s="318" t="s">
        <v>12102</v>
      </c>
      <c r="H20" s="318" t="s">
        <v>12103</v>
      </c>
      <c r="I20" s="318" t="s">
        <v>12104</v>
      </c>
      <c r="J20" s="318" t="s">
        <v>12105</v>
      </c>
      <c r="K20" s="308" t="s">
        <v>12106</v>
      </c>
      <c r="L20" s="318" t="s">
        <v>958</v>
      </c>
      <c r="M20" s="318"/>
      <c r="N20" s="318" t="s">
        <v>487</v>
      </c>
      <c r="O20" s="318"/>
      <c r="P20" s="318"/>
      <c r="Q20" s="318"/>
      <c r="R20" s="318" t="s">
        <v>631</v>
      </c>
      <c r="S20" s="318" t="s">
        <v>11936</v>
      </c>
      <c r="T20" s="318" t="s">
        <v>1122</v>
      </c>
      <c r="U20" s="318"/>
      <c r="V20" s="318"/>
      <c r="W20" s="318"/>
      <c r="X20" s="318"/>
      <c r="Y20" s="318"/>
      <c r="Z20" s="318"/>
      <c r="AA20" s="318"/>
      <c r="AB20" s="318"/>
      <c r="AC20" s="318"/>
      <c r="AD20" s="318"/>
    </row>
    <row r="21" spans="1:30" s="112" customFormat="1" ht="22.5" customHeight="1">
      <c r="A21" s="318" t="s">
        <v>11937</v>
      </c>
      <c r="B21" s="318" t="s">
        <v>12097</v>
      </c>
      <c r="C21" s="318" t="s">
        <v>12107</v>
      </c>
      <c r="D21" s="318" t="s">
        <v>12108</v>
      </c>
      <c r="E21" s="318" t="s">
        <v>12109</v>
      </c>
      <c r="F21" s="318" t="s">
        <v>12110</v>
      </c>
      <c r="G21" s="318" t="s">
        <v>12111</v>
      </c>
      <c r="H21" s="318" t="s">
        <v>12112</v>
      </c>
      <c r="I21" s="318" t="s">
        <v>12113</v>
      </c>
      <c r="J21" s="318" t="s">
        <v>12114</v>
      </c>
      <c r="K21" s="308" t="s">
        <v>12115</v>
      </c>
      <c r="L21" s="318" t="s">
        <v>2072</v>
      </c>
      <c r="M21" s="318"/>
      <c r="N21" s="318"/>
      <c r="O21" s="318" t="s">
        <v>487</v>
      </c>
      <c r="P21" s="318"/>
      <c r="Q21" s="318"/>
      <c r="R21" s="318"/>
      <c r="S21" s="318" t="s">
        <v>840</v>
      </c>
      <c r="T21" s="318" t="s">
        <v>1122</v>
      </c>
      <c r="U21" s="318"/>
      <c r="V21" s="318"/>
      <c r="W21" s="318"/>
      <c r="X21" s="318"/>
      <c r="Y21" s="318"/>
      <c r="Z21" s="318"/>
      <c r="AA21" s="318"/>
      <c r="AB21" s="318"/>
      <c r="AC21" s="318" t="s">
        <v>395</v>
      </c>
      <c r="AD21" s="318" t="s">
        <v>12033</v>
      </c>
    </row>
    <row r="22" spans="1:30" s="19" customFormat="1" ht="22.5" customHeight="1">
      <c r="A22" s="318" t="s">
        <v>11926</v>
      </c>
      <c r="B22" s="318" t="s">
        <v>12116</v>
      </c>
      <c r="C22" s="318" t="s">
        <v>12117</v>
      </c>
      <c r="D22" s="318" t="s">
        <v>12118</v>
      </c>
      <c r="E22" s="318" t="s">
        <v>12119</v>
      </c>
      <c r="F22" s="318" t="s">
        <v>12120</v>
      </c>
      <c r="G22" s="318" t="s">
        <v>12121</v>
      </c>
      <c r="H22" s="318" t="s">
        <v>12122</v>
      </c>
      <c r="I22" s="318" t="s">
        <v>12123</v>
      </c>
      <c r="J22" s="342" t="s">
        <v>12124</v>
      </c>
      <c r="K22" s="308" t="s">
        <v>12125</v>
      </c>
      <c r="L22" s="318" t="s">
        <v>1552</v>
      </c>
      <c r="M22" s="318"/>
      <c r="N22" s="318"/>
      <c r="O22" s="318"/>
      <c r="P22" s="318"/>
      <c r="Q22" s="318"/>
      <c r="R22" s="318"/>
      <c r="S22" s="318" t="s">
        <v>852</v>
      </c>
      <c r="T22" s="318"/>
      <c r="U22" s="318"/>
      <c r="V22" s="318"/>
      <c r="W22" s="318"/>
      <c r="X22" s="318"/>
      <c r="Y22" s="318" t="s">
        <v>401</v>
      </c>
      <c r="Z22" s="318" t="s">
        <v>1013</v>
      </c>
      <c r="AA22" s="318"/>
      <c r="AB22" s="318"/>
      <c r="AC22" s="318"/>
      <c r="AD22" s="318"/>
    </row>
    <row r="23" spans="1:30" s="19" customFormat="1" ht="19.5" customHeight="1">
      <c r="A23" s="318" t="s">
        <v>11926</v>
      </c>
      <c r="B23" s="318" t="s">
        <v>12116</v>
      </c>
      <c r="C23" s="318" t="s">
        <v>12126</v>
      </c>
      <c r="D23" s="318" t="s">
        <v>12127</v>
      </c>
      <c r="E23" s="318" t="s">
        <v>12128</v>
      </c>
      <c r="F23" s="318" t="s">
        <v>12129</v>
      </c>
      <c r="G23" s="318" t="s">
        <v>12130</v>
      </c>
      <c r="H23" s="318" t="s">
        <v>12131</v>
      </c>
      <c r="I23" s="318" t="s">
        <v>12132</v>
      </c>
      <c r="J23" s="318" t="s">
        <v>12133</v>
      </c>
      <c r="K23" s="308" t="s">
        <v>12134</v>
      </c>
      <c r="L23" s="318"/>
      <c r="M23" s="318"/>
      <c r="N23" s="318"/>
      <c r="O23" s="318"/>
      <c r="P23" s="318"/>
      <c r="Q23" s="318"/>
      <c r="R23" s="318"/>
      <c r="S23" s="318" t="s">
        <v>852</v>
      </c>
      <c r="T23" s="318"/>
      <c r="U23" s="318"/>
      <c r="V23" s="318"/>
      <c r="W23" s="318"/>
      <c r="X23" s="318"/>
      <c r="Y23" s="318" t="s">
        <v>401</v>
      </c>
      <c r="Z23" s="318" t="s">
        <v>1013</v>
      </c>
      <c r="AA23" s="318"/>
      <c r="AB23" s="318"/>
      <c r="AC23" s="318"/>
      <c r="AD23" s="318"/>
    </row>
    <row r="24" spans="1:30" s="19" customFormat="1" ht="19.5" customHeight="1">
      <c r="A24" s="318" t="s">
        <v>11937</v>
      </c>
      <c r="B24" s="318" t="s">
        <v>12116</v>
      </c>
      <c r="C24" s="318" t="s">
        <v>12135</v>
      </c>
      <c r="D24" s="318" t="s">
        <v>12136</v>
      </c>
      <c r="E24" s="318" t="s">
        <v>12137</v>
      </c>
      <c r="F24" s="318" t="s">
        <v>12138</v>
      </c>
      <c r="G24" s="318" t="s">
        <v>12139</v>
      </c>
      <c r="H24" s="318" t="s">
        <v>12140</v>
      </c>
      <c r="I24" s="318" t="s">
        <v>12141</v>
      </c>
      <c r="J24" s="318" t="s">
        <v>12142</v>
      </c>
      <c r="K24" s="308" t="s">
        <v>12143</v>
      </c>
      <c r="L24" s="318"/>
      <c r="M24" s="318"/>
      <c r="N24" s="318"/>
      <c r="O24" s="318"/>
      <c r="P24" s="318"/>
      <c r="Q24" s="318"/>
      <c r="R24" s="318"/>
      <c r="S24" s="318" t="s">
        <v>852</v>
      </c>
      <c r="T24" s="318"/>
      <c r="U24" s="318"/>
      <c r="V24" s="318"/>
      <c r="W24" s="318"/>
      <c r="X24" s="318"/>
      <c r="Y24" s="318" t="s">
        <v>401</v>
      </c>
      <c r="Z24" s="318" t="s">
        <v>1013</v>
      </c>
      <c r="AA24" s="318"/>
      <c r="AB24" s="318"/>
      <c r="AC24" s="318"/>
      <c r="AD24" s="318"/>
    </row>
    <row r="25" spans="1:30" s="19" customFormat="1" ht="19.5" customHeight="1">
      <c r="A25" s="318" t="s">
        <v>11926</v>
      </c>
      <c r="B25" s="318" t="s">
        <v>12116</v>
      </c>
      <c r="C25" s="318" t="s">
        <v>12144</v>
      </c>
      <c r="D25" s="318" t="s">
        <v>12145</v>
      </c>
      <c r="E25" s="318" t="s">
        <v>12146</v>
      </c>
      <c r="F25" s="318" t="s">
        <v>12147</v>
      </c>
      <c r="G25" s="318" t="s">
        <v>12148</v>
      </c>
      <c r="H25" s="318" t="s">
        <v>12149</v>
      </c>
      <c r="I25" s="318" t="s">
        <v>12150</v>
      </c>
      <c r="J25" s="342" t="s">
        <v>12151</v>
      </c>
      <c r="K25" s="308" t="s">
        <v>12152</v>
      </c>
      <c r="L25" s="318"/>
      <c r="M25" s="318"/>
      <c r="N25" s="318"/>
      <c r="O25" s="318"/>
      <c r="P25" s="318"/>
      <c r="Q25" s="318"/>
      <c r="R25" s="318"/>
      <c r="S25" s="318" t="s">
        <v>852</v>
      </c>
      <c r="T25" s="318"/>
      <c r="U25" s="318"/>
      <c r="V25" s="318"/>
      <c r="W25" s="318"/>
      <c r="X25" s="318"/>
      <c r="Y25" s="318" t="s">
        <v>401</v>
      </c>
      <c r="Z25" s="318" t="s">
        <v>1013</v>
      </c>
      <c r="AA25" s="318"/>
      <c r="AB25" s="318"/>
      <c r="AC25" s="318"/>
      <c r="AD25" s="318"/>
    </row>
    <row r="26" spans="1:30" s="19" customFormat="1" ht="19.5" customHeight="1">
      <c r="A26" s="318" t="s">
        <v>11937</v>
      </c>
      <c r="B26" s="318" t="s">
        <v>12116</v>
      </c>
      <c r="C26" s="318" t="s">
        <v>12153</v>
      </c>
      <c r="D26" s="318" t="s">
        <v>12154</v>
      </c>
      <c r="E26" s="318" t="s">
        <v>12155</v>
      </c>
      <c r="F26" s="318" t="s">
        <v>12156</v>
      </c>
      <c r="G26" s="318" t="s">
        <v>12157</v>
      </c>
      <c r="H26" s="318" t="s">
        <v>12158</v>
      </c>
      <c r="I26" s="318" t="s">
        <v>12159</v>
      </c>
      <c r="J26" s="318" t="s">
        <v>12160</v>
      </c>
      <c r="K26" s="308" t="s">
        <v>12161</v>
      </c>
      <c r="L26" s="318"/>
      <c r="M26" s="318"/>
      <c r="N26" s="318"/>
      <c r="O26" s="318"/>
      <c r="P26" s="318"/>
      <c r="Q26" s="318"/>
      <c r="R26" s="318" t="s">
        <v>386</v>
      </c>
      <c r="S26" s="318" t="s">
        <v>852</v>
      </c>
      <c r="T26" s="318"/>
      <c r="U26" s="318"/>
      <c r="V26" s="318"/>
      <c r="W26" s="318"/>
      <c r="X26" s="318"/>
      <c r="Y26" s="318"/>
      <c r="Z26" s="318"/>
      <c r="AA26" s="318"/>
      <c r="AB26" s="318"/>
      <c r="AC26" s="318"/>
      <c r="AD26" s="318"/>
    </row>
    <row r="27" spans="1:30" s="19" customFormat="1" ht="19.5" customHeight="1">
      <c r="A27" s="318" t="s">
        <v>11926</v>
      </c>
      <c r="B27" s="318" t="s">
        <v>12116</v>
      </c>
      <c r="C27" s="318" t="s">
        <v>12162</v>
      </c>
      <c r="D27" s="318" t="s">
        <v>12163</v>
      </c>
      <c r="E27" s="318" t="s">
        <v>12164</v>
      </c>
      <c r="F27" s="318" t="s">
        <v>12165</v>
      </c>
      <c r="G27" s="318" t="s">
        <v>12166</v>
      </c>
      <c r="H27" s="318" t="s">
        <v>12167</v>
      </c>
      <c r="I27" s="318" t="s">
        <v>12168</v>
      </c>
      <c r="J27" s="318"/>
      <c r="K27" s="308" t="s">
        <v>12169</v>
      </c>
      <c r="L27" s="318"/>
      <c r="M27" s="318"/>
      <c r="N27" s="318"/>
      <c r="O27" s="318"/>
      <c r="P27" s="318"/>
      <c r="Q27" s="318"/>
      <c r="R27" s="318" t="s">
        <v>386</v>
      </c>
      <c r="S27" s="318" t="s">
        <v>852</v>
      </c>
      <c r="T27" s="318"/>
      <c r="U27" s="318"/>
      <c r="V27" s="318"/>
      <c r="W27" s="318"/>
      <c r="X27" s="318"/>
      <c r="Y27" s="318"/>
      <c r="Z27" s="318"/>
      <c r="AA27" s="318"/>
      <c r="AB27" s="318"/>
      <c r="AC27" s="318" t="s">
        <v>401</v>
      </c>
      <c r="AD27" s="318" t="s">
        <v>12170</v>
      </c>
    </row>
    <row r="28" spans="1:30" s="19" customFormat="1" ht="19.5" customHeight="1">
      <c r="A28" s="318" t="s">
        <v>11937</v>
      </c>
      <c r="B28" s="318" t="s">
        <v>11946</v>
      </c>
      <c r="C28" s="318" t="s">
        <v>12171</v>
      </c>
      <c r="D28" s="318" t="s">
        <v>12172</v>
      </c>
      <c r="E28" s="318" t="s">
        <v>12173</v>
      </c>
      <c r="F28" s="318" t="s">
        <v>12174</v>
      </c>
      <c r="G28" s="318" t="s">
        <v>12175</v>
      </c>
      <c r="H28" s="318" t="s">
        <v>12176</v>
      </c>
      <c r="I28" s="318" t="s">
        <v>12177</v>
      </c>
      <c r="J28" s="318" t="s">
        <v>12178</v>
      </c>
      <c r="K28" s="308" t="s">
        <v>12179</v>
      </c>
      <c r="L28" s="318" t="s">
        <v>12180</v>
      </c>
      <c r="M28" s="318"/>
      <c r="N28" s="318"/>
      <c r="O28" s="318"/>
      <c r="P28" s="318"/>
      <c r="Q28" s="318"/>
      <c r="R28" s="318"/>
      <c r="S28" s="318" t="s">
        <v>852</v>
      </c>
      <c r="T28" s="318"/>
      <c r="U28" s="318"/>
      <c r="V28" s="318"/>
      <c r="W28" s="318"/>
      <c r="X28" s="318"/>
      <c r="Y28" s="318" t="s">
        <v>401</v>
      </c>
      <c r="Z28" s="318" t="s">
        <v>1013</v>
      </c>
      <c r="AA28" s="318"/>
      <c r="AB28" s="318"/>
      <c r="AC28" s="318"/>
      <c r="AD28" s="318"/>
    </row>
    <row r="29" spans="1:30" s="19" customFormat="1" ht="19.5" customHeight="1">
      <c r="A29" s="318" t="s">
        <v>11926</v>
      </c>
      <c r="B29" s="318" t="s">
        <v>11946</v>
      </c>
      <c r="C29" s="318" t="s">
        <v>12181</v>
      </c>
      <c r="D29" s="318" t="s">
        <v>12182</v>
      </c>
      <c r="E29" s="318" t="s">
        <v>12183</v>
      </c>
      <c r="F29" s="318" t="s">
        <v>12184</v>
      </c>
      <c r="G29" s="318" t="s">
        <v>12185</v>
      </c>
      <c r="H29" s="318" t="s">
        <v>12186</v>
      </c>
      <c r="I29" s="318" t="s">
        <v>12187</v>
      </c>
      <c r="J29" s="342" t="s">
        <v>12188</v>
      </c>
      <c r="K29" s="308" t="s">
        <v>12189</v>
      </c>
      <c r="L29" s="318" t="s">
        <v>12190</v>
      </c>
      <c r="M29" s="318"/>
      <c r="N29" s="318"/>
      <c r="O29" s="318"/>
      <c r="P29" s="318"/>
      <c r="Q29" s="318"/>
      <c r="R29" s="318"/>
      <c r="S29" s="318" t="s">
        <v>852</v>
      </c>
      <c r="T29" s="318"/>
      <c r="U29" s="318"/>
      <c r="V29" s="318"/>
      <c r="W29" s="318"/>
      <c r="X29" s="318"/>
      <c r="Y29" s="318" t="s">
        <v>401</v>
      </c>
      <c r="Z29" s="318" t="s">
        <v>1013</v>
      </c>
      <c r="AA29" s="318"/>
      <c r="AB29" s="318"/>
      <c r="AC29" s="318"/>
      <c r="AD29" s="318"/>
    </row>
    <row r="30" spans="1:30" s="19" customFormat="1" ht="19.5" customHeight="1">
      <c r="A30" s="318" t="s">
        <v>11937</v>
      </c>
      <c r="B30" s="318" t="s">
        <v>11946</v>
      </c>
      <c r="C30" s="318" t="s">
        <v>12191</v>
      </c>
      <c r="D30" s="318" t="s">
        <v>12192</v>
      </c>
      <c r="E30" s="318" t="s">
        <v>12193</v>
      </c>
      <c r="F30" s="318" t="s">
        <v>12194</v>
      </c>
      <c r="G30" s="318" t="s">
        <v>12195</v>
      </c>
      <c r="H30" s="318" t="s">
        <v>12196</v>
      </c>
      <c r="I30" s="318" t="s">
        <v>12197</v>
      </c>
      <c r="J30" s="342" t="s">
        <v>12198</v>
      </c>
      <c r="K30" s="308" t="s">
        <v>12199</v>
      </c>
      <c r="L30" s="318" t="s">
        <v>12200</v>
      </c>
      <c r="M30" s="318"/>
      <c r="N30" s="318"/>
      <c r="O30" s="318"/>
      <c r="P30" s="318"/>
      <c r="Q30" s="318"/>
      <c r="R30" s="318"/>
      <c r="S30" s="318" t="s">
        <v>852</v>
      </c>
      <c r="T30" s="318"/>
      <c r="U30" s="318"/>
      <c r="V30" s="318"/>
      <c r="W30" s="318"/>
      <c r="X30" s="318"/>
      <c r="Y30" s="318" t="s">
        <v>401</v>
      </c>
      <c r="Z30" s="318" t="s">
        <v>1013</v>
      </c>
      <c r="AA30" s="318"/>
      <c r="AB30" s="318"/>
      <c r="AC30" s="318"/>
      <c r="AD30" s="318"/>
    </row>
    <row r="31" spans="1:30" s="19" customFormat="1" ht="19.5" customHeight="1">
      <c r="A31" s="318" t="s">
        <v>11926</v>
      </c>
      <c r="B31" s="318" t="s">
        <v>11946</v>
      </c>
      <c r="C31" s="318" t="s">
        <v>12201</v>
      </c>
      <c r="D31" s="318" t="s">
        <v>12202</v>
      </c>
      <c r="E31" s="318" t="s">
        <v>12203</v>
      </c>
      <c r="F31" s="318" t="s">
        <v>12204</v>
      </c>
      <c r="G31" s="318" t="s">
        <v>12205</v>
      </c>
      <c r="H31" s="318" t="s">
        <v>12206</v>
      </c>
      <c r="I31" s="318" t="s">
        <v>12207</v>
      </c>
      <c r="J31" s="318" t="s">
        <v>12208</v>
      </c>
      <c r="K31" s="308" t="s">
        <v>12209</v>
      </c>
      <c r="L31" s="318"/>
      <c r="M31" s="318"/>
      <c r="N31" s="318"/>
      <c r="O31" s="318"/>
      <c r="P31" s="318"/>
      <c r="Q31" s="318"/>
      <c r="R31" s="318"/>
      <c r="S31" s="318" t="s">
        <v>852</v>
      </c>
      <c r="T31" s="318"/>
      <c r="U31" s="318"/>
      <c r="V31" s="318"/>
      <c r="W31" s="318"/>
      <c r="X31" s="318"/>
      <c r="Y31" s="318" t="s">
        <v>401</v>
      </c>
      <c r="Z31" s="318" t="s">
        <v>1013</v>
      </c>
      <c r="AA31" s="318"/>
      <c r="AB31" s="318"/>
      <c r="AC31" s="318"/>
      <c r="AD31" s="318"/>
    </row>
    <row r="32" spans="1:30" s="19" customFormat="1" ht="19.5" customHeight="1">
      <c r="A32" s="318" t="s">
        <v>11937</v>
      </c>
      <c r="B32" s="318" t="s">
        <v>11946</v>
      </c>
      <c r="C32" s="318" t="s">
        <v>12210</v>
      </c>
      <c r="D32" s="318" t="s">
        <v>12211</v>
      </c>
      <c r="E32" s="318" t="s">
        <v>12212</v>
      </c>
      <c r="F32" s="318" t="s">
        <v>12213</v>
      </c>
      <c r="G32" s="318" t="s">
        <v>12214</v>
      </c>
      <c r="H32" s="318" t="s">
        <v>12215</v>
      </c>
      <c r="I32" s="318" t="s">
        <v>12216</v>
      </c>
      <c r="J32" s="342" t="s">
        <v>12217</v>
      </c>
      <c r="K32" s="308" t="s">
        <v>12218</v>
      </c>
      <c r="L32" s="318"/>
      <c r="M32" s="318"/>
      <c r="N32" s="318"/>
      <c r="O32" s="318"/>
      <c r="P32" s="318"/>
      <c r="Q32" s="318"/>
      <c r="R32" s="318"/>
      <c r="S32" s="318" t="s">
        <v>852</v>
      </c>
      <c r="T32" s="318"/>
      <c r="U32" s="318"/>
      <c r="V32" s="318"/>
      <c r="W32" s="318"/>
      <c r="X32" s="318"/>
      <c r="Y32" s="318" t="s">
        <v>401</v>
      </c>
      <c r="Z32" s="318" t="s">
        <v>1013</v>
      </c>
      <c r="AA32" s="318"/>
      <c r="AB32" s="318"/>
      <c r="AC32" s="318"/>
      <c r="AD32" s="318"/>
    </row>
    <row r="33" spans="1:30" s="19" customFormat="1" ht="19.5" customHeight="1">
      <c r="A33" s="318" t="s">
        <v>11926</v>
      </c>
      <c r="B33" s="318" t="s">
        <v>11946</v>
      </c>
      <c r="C33" s="318" t="s">
        <v>12219</v>
      </c>
      <c r="D33" s="318" t="s">
        <v>12220</v>
      </c>
      <c r="E33" s="318" t="s">
        <v>12221</v>
      </c>
      <c r="F33" s="318" t="s">
        <v>12222</v>
      </c>
      <c r="G33" s="318" t="s">
        <v>12223</v>
      </c>
      <c r="H33" s="318" t="s">
        <v>12224</v>
      </c>
      <c r="I33" s="318" t="s">
        <v>12225</v>
      </c>
      <c r="J33" s="318" t="s">
        <v>12226</v>
      </c>
      <c r="K33" s="308" t="s">
        <v>12227</v>
      </c>
      <c r="L33" s="318"/>
      <c r="M33" s="318"/>
      <c r="N33" s="318"/>
      <c r="O33" s="318"/>
      <c r="P33" s="318"/>
      <c r="Q33" s="318"/>
      <c r="R33" s="318"/>
      <c r="S33" s="318" t="s">
        <v>852</v>
      </c>
      <c r="T33" s="318"/>
      <c r="U33" s="318"/>
      <c r="V33" s="318"/>
      <c r="W33" s="318"/>
      <c r="X33" s="318"/>
      <c r="Y33" s="318"/>
      <c r="Z33" s="318"/>
      <c r="AA33" s="318"/>
      <c r="AB33" s="318"/>
      <c r="AC33" s="318" t="s">
        <v>401</v>
      </c>
      <c r="AD33" s="318" t="s">
        <v>12170</v>
      </c>
    </row>
    <row r="34" spans="1:30" s="19" customFormat="1" ht="19.5" customHeight="1">
      <c r="A34" s="318" t="s">
        <v>11937</v>
      </c>
      <c r="B34" s="318" t="s">
        <v>11946</v>
      </c>
      <c r="C34" s="318" t="s">
        <v>12228</v>
      </c>
      <c r="D34" s="318" t="s">
        <v>12229</v>
      </c>
      <c r="E34" s="318" t="s">
        <v>12230</v>
      </c>
      <c r="F34" s="318" t="s">
        <v>12231</v>
      </c>
      <c r="G34" s="318" t="s">
        <v>12232</v>
      </c>
      <c r="H34" s="318" t="s">
        <v>12233</v>
      </c>
      <c r="I34" s="318" t="s">
        <v>12234</v>
      </c>
      <c r="J34" s="318" t="s">
        <v>12235</v>
      </c>
      <c r="K34" s="308" t="s">
        <v>12236</v>
      </c>
      <c r="L34" s="318"/>
      <c r="M34" s="318"/>
      <c r="N34" s="318"/>
      <c r="O34" s="318"/>
      <c r="P34" s="318"/>
      <c r="Q34" s="318"/>
      <c r="R34" s="318"/>
      <c r="S34" s="318" t="s">
        <v>852</v>
      </c>
      <c r="T34" s="318"/>
      <c r="U34" s="318"/>
      <c r="V34" s="318"/>
      <c r="W34" s="318"/>
      <c r="X34" s="318"/>
      <c r="Y34" s="318" t="s">
        <v>401</v>
      </c>
      <c r="Z34" s="318" t="s">
        <v>1013</v>
      </c>
      <c r="AA34" s="318"/>
      <c r="AB34" s="318"/>
      <c r="AC34" s="318" t="s">
        <v>401</v>
      </c>
      <c r="AD34" s="318" t="s">
        <v>12237</v>
      </c>
    </row>
    <row r="35" spans="1:30" s="19" customFormat="1" ht="19.5" customHeight="1">
      <c r="A35" s="318" t="s">
        <v>11926</v>
      </c>
      <c r="B35" s="318" t="s">
        <v>11946</v>
      </c>
      <c r="C35" s="318" t="s">
        <v>12238</v>
      </c>
      <c r="D35" s="318" t="s">
        <v>12239</v>
      </c>
      <c r="E35" s="318" t="s">
        <v>12240</v>
      </c>
      <c r="F35" s="318" t="s">
        <v>12241</v>
      </c>
      <c r="G35" s="318" t="s">
        <v>12242</v>
      </c>
      <c r="H35" s="318" t="s">
        <v>12243</v>
      </c>
      <c r="I35" s="318" t="s">
        <v>12244</v>
      </c>
      <c r="J35" s="342" t="s">
        <v>12245</v>
      </c>
      <c r="K35" s="308" t="s">
        <v>12246</v>
      </c>
      <c r="L35" s="318"/>
      <c r="M35" s="318" t="s">
        <v>12247</v>
      </c>
      <c r="N35" s="318"/>
      <c r="O35" s="318"/>
      <c r="P35" s="318"/>
      <c r="Q35" s="318"/>
      <c r="R35" s="318"/>
      <c r="S35" s="318" t="s">
        <v>852</v>
      </c>
      <c r="T35" s="318"/>
      <c r="U35" s="318"/>
      <c r="V35" s="318"/>
      <c r="W35" s="318"/>
      <c r="X35" s="318"/>
      <c r="Y35" s="318" t="s">
        <v>395</v>
      </c>
      <c r="Z35" s="318" t="s">
        <v>12248</v>
      </c>
      <c r="AA35" s="318"/>
      <c r="AB35" s="318"/>
      <c r="AC35" s="318"/>
      <c r="AD35" s="318" t="s">
        <v>12249</v>
      </c>
    </row>
    <row r="36" spans="1:30" s="19" customFormat="1" ht="19.5" customHeight="1">
      <c r="A36" s="318" t="s">
        <v>11937</v>
      </c>
      <c r="B36" s="318" t="s">
        <v>11946</v>
      </c>
      <c r="C36" s="318" t="s">
        <v>12250</v>
      </c>
      <c r="D36" s="318" t="s">
        <v>12251</v>
      </c>
      <c r="E36" s="318" t="s">
        <v>12252</v>
      </c>
      <c r="F36" s="318" t="s">
        <v>12253</v>
      </c>
      <c r="G36" s="318" t="s">
        <v>12254</v>
      </c>
      <c r="H36" s="318" t="s">
        <v>12255</v>
      </c>
      <c r="I36" s="318" t="s">
        <v>12256</v>
      </c>
      <c r="J36" s="342" t="s">
        <v>12257</v>
      </c>
      <c r="K36" s="308" t="s">
        <v>12258</v>
      </c>
      <c r="L36" s="318" t="s">
        <v>3892</v>
      </c>
      <c r="M36" s="318" t="s">
        <v>12259</v>
      </c>
      <c r="N36" s="318"/>
      <c r="O36" s="318"/>
      <c r="P36" s="318"/>
      <c r="Q36" s="318"/>
      <c r="R36" s="318" t="s">
        <v>386</v>
      </c>
      <c r="S36" s="318" t="s">
        <v>852</v>
      </c>
      <c r="T36" s="318"/>
      <c r="U36" s="318"/>
      <c r="V36" s="318"/>
      <c r="W36" s="318"/>
      <c r="X36" s="318"/>
      <c r="Y36" s="318" t="s">
        <v>401</v>
      </c>
      <c r="Z36" s="318" t="s">
        <v>1013</v>
      </c>
      <c r="AA36" s="318"/>
      <c r="AB36" s="318"/>
      <c r="AC36" s="318"/>
      <c r="AD36" s="318"/>
    </row>
    <row r="37" spans="1:30" s="19" customFormat="1" ht="19.5" customHeight="1">
      <c r="A37" s="318" t="s">
        <v>11926</v>
      </c>
      <c r="B37" s="318" t="s">
        <v>11946</v>
      </c>
      <c r="C37" s="318" t="s">
        <v>12260</v>
      </c>
      <c r="D37" s="318" t="s">
        <v>12261</v>
      </c>
      <c r="E37" s="318" t="s">
        <v>12262</v>
      </c>
      <c r="F37" s="318" t="s">
        <v>12263</v>
      </c>
      <c r="G37" s="318" t="s">
        <v>12264</v>
      </c>
      <c r="H37" s="318" t="s">
        <v>12265</v>
      </c>
      <c r="I37" s="318" t="s">
        <v>12266</v>
      </c>
      <c r="J37" s="342" t="s">
        <v>12267</v>
      </c>
      <c r="K37" s="308" t="s">
        <v>12268</v>
      </c>
      <c r="L37" s="318"/>
      <c r="M37" s="318"/>
      <c r="N37" s="318"/>
      <c r="O37" s="318"/>
      <c r="P37" s="318"/>
      <c r="Q37" s="318"/>
      <c r="R37" s="318" t="s">
        <v>386</v>
      </c>
      <c r="S37" s="318" t="s">
        <v>852</v>
      </c>
      <c r="T37" s="318"/>
      <c r="U37" s="318"/>
      <c r="V37" s="318"/>
      <c r="W37" s="318"/>
      <c r="X37" s="318"/>
      <c r="Y37" s="318" t="s">
        <v>401</v>
      </c>
      <c r="Z37" s="318" t="s">
        <v>1013</v>
      </c>
      <c r="AA37" s="318"/>
      <c r="AB37" s="318"/>
      <c r="AC37" s="318" t="s">
        <v>401</v>
      </c>
      <c r="AD37" s="318" t="s">
        <v>12033</v>
      </c>
    </row>
    <row r="38" spans="1:30" s="19" customFormat="1" ht="19.5" customHeight="1">
      <c r="A38" s="318" t="s">
        <v>11937</v>
      </c>
      <c r="B38" s="318" t="s">
        <v>11946</v>
      </c>
      <c r="C38" s="318" t="s">
        <v>12269</v>
      </c>
      <c r="D38" s="318" t="s">
        <v>12270</v>
      </c>
      <c r="E38" s="318" t="s">
        <v>12271</v>
      </c>
      <c r="F38" s="318" t="s">
        <v>12272</v>
      </c>
      <c r="G38" s="318" t="s">
        <v>12273</v>
      </c>
      <c r="H38" s="318" t="s">
        <v>12274</v>
      </c>
      <c r="I38" s="318" t="s">
        <v>12275</v>
      </c>
      <c r="J38" s="342" t="s">
        <v>12276</v>
      </c>
      <c r="K38" s="308" t="s">
        <v>12277</v>
      </c>
      <c r="L38" s="318"/>
      <c r="M38" s="318"/>
      <c r="N38" s="318"/>
      <c r="O38" s="318"/>
      <c r="P38" s="318"/>
      <c r="Q38" s="318"/>
      <c r="R38" s="318"/>
      <c r="S38" s="318" t="s">
        <v>852</v>
      </c>
      <c r="T38" s="318"/>
      <c r="U38" s="318"/>
      <c r="V38" s="318"/>
      <c r="W38" s="318"/>
      <c r="X38" s="318"/>
      <c r="Y38" s="318"/>
      <c r="Z38" s="318"/>
      <c r="AA38" s="318"/>
      <c r="AB38" s="318"/>
      <c r="AC38" s="318"/>
      <c r="AD38" s="318"/>
    </row>
    <row r="39" spans="1:30" s="19" customFormat="1" ht="19.5" customHeight="1">
      <c r="A39" s="318" t="s">
        <v>11926</v>
      </c>
      <c r="B39" s="318" t="s">
        <v>11946</v>
      </c>
      <c r="C39" s="318" t="s">
        <v>12278</v>
      </c>
      <c r="D39" s="318" t="s">
        <v>12279</v>
      </c>
      <c r="E39" s="318" t="s">
        <v>12280</v>
      </c>
      <c r="F39" s="318" t="s">
        <v>12281</v>
      </c>
      <c r="G39" s="318" t="s">
        <v>12282</v>
      </c>
      <c r="H39" s="318" t="s">
        <v>12283</v>
      </c>
      <c r="I39" s="318" t="s">
        <v>12284</v>
      </c>
      <c r="J39" s="342" t="s">
        <v>12285</v>
      </c>
      <c r="K39" s="308" t="s">
        <v>12286</v>
      </c>
      <c r="L39" s="318"/>
      <c r="M39" s="318"/>
      <c r="N39" s="318"/>
      <c r="O39" s="318"/>
      <c r="P39" s="318"/>
      <c r="Q39" s="318"/>
      <c r="R39" s="318"/>
      <c r="S39" s="318" t="s">
        <v>852</v>
      </c>
      <c r="T39" s="318"/>
      <c r="U39" s="318"/>
      <c r="V39" s="318"/>
      <c r="W39" s="318"/>
      <c r="X39" s="318"/>
      <c r="Y39" s="318"/>
      <c r="Z39" s="318"/>
      <c r="AA39" s="318"/>
      <c r="AB39" s="318"/>
      <c r="AC39" s="318" t="s">
        <v>12287</v>
      </c>
      <c r="AD39" s="318" t="s">
        <v>12288</v>
      </c>
    </row>
    <row r="40" spans="1:30" s="19" customFormat="1" ht="19.5" customHeight="1">
      <c r="A40" s="318" t="s">
        <v>11937</v>
      </c>
      <c r="B40" s="318" t="s">
        <v>11946</v>
      </c>
      <c r="C40" s="318" t="s">
        <v>12289</v>
      </c>
      <c r="D40" s="318" t="s">
        <v>12290</v>
      </c>
      <c r="E40" s="318" t="s">
        <v>12291</v>
      </c>
      <c r="F40" s="318" t="s">
        <v>12292</v>
      </c>
      <c r="G40" s="318" t="s">
        <v>12293</v>
      </c>
      <c r="H40" s="318" t="s">
        <v>12294</v>
      </c>
      <c r="I40" s="318" t="s">
        <v>12295</v>
      </c>
      <c r="J40" s="318" t="s">
        <v>12296</v>
      </c>
      <c r="K40" s="308" t="s">
        <v>12179</v>
      </c>
      <c r="L40" s="318"/>
      <c r="M40" s="318"/>
      <c r="N40" s="318"/>
      <c r="O40" s="318"/>
      <c r="P40" s="318"/>
      <c r="Q40" s="318"/>
      <c r="R40" s="318"/>
      <c r="S40" s="318" t="s">
        <v>852</v>
      </c>
      <c r="T40" s="318"/>
      <c r="U40" s="318"/>
      <c r="V40" s="318"/>
      <c r="W40" s="318"/>
      <c r="X40" s="318"/>
      <c r="Y40" s="318" t="s">
        <v>401</v>
      </c>
      <c r="Z40" s="318" t="s">
        <v>1013</v>
      </c>
      <c r="AA40" s="318"/>
      <c r="AB40" s="318"/>
      <c r="AC40" s="318"/>
      <c r="AD40" s="318"/>
    </row>
    <row r="41" spans="1:30" s="112" customFormat="1" ht="19.5" customHeight="1">
      <c r="A41" s="318" t="s">
        <v>11926</v>
      </c>
      <c r="B41" s="318" t="s">
        <v>11946</v>
      </c>
      <c r="C41" s="318" t="s">
        <v>12297</v>
      </c>
      <c r="D41" s="318" t="s">
        <v>12298</v>
      </c>
      <c r="E41" s="318" t="s">
        <v>12299</v>
      </c>
      <c r="F41" s="318" t="s">
        <v>12300</v>
      </c>
      <c r="G41" s="318" t="s">
        <v>12301</v>
      </c>
      <c r="H41" s="318" t="s">
        <v>12302</v>
      </c>
      <c r="I41" s="318" t="s">
        <v>12303</v>
      </c>
      <c r="J41" s="318"/>
      <c r="K41" s="308" t="s">
        <v>12304</v>
      </c>
      <c r="L41" s="318"/>
      <c r="M41" s="318"/>
      <c r="N41" s="318"/>
      <c r="O41" s="318"/>
      <c r="P41" s="318"/>
      <c r="Q41" s="318"/>
      <c r="R41" s="318"/>
      <c r="S41" s="318" t="s">
        <v>852</v>
      </c>
      <c r="T41" s="318"/>
      <c r="U41" s="318"/>
      <c r="V41" s="318"/>
      <c r="W41" s="318" t="s">
        <v>395</v>
      </c>
      <c r="X41" s="318" t="s">
        <v>1013</v>
      </c>
      <c r="Y41" s="318" t="s">
        <v>395</v>
      </c>
      <c r="Z41" s="318" t="s">
        <v>1013</v>
      </c>
      <c r="AA41" s="318"/>
      <c r="AB41" s="318"/>
      <c r="AC41" s="318"/>
      <c r="AD41" s="318"/>
    </row>
    <row r="42" spans="1:30" s="19" customFormat="1" ht="19.5" customHeight="1">
      <c r="A42" s="318" t="s">
        <v>11937</v>
      </c>
      <c r="B42" s="318" t="s">
        <v>12077</v>
      </c>
      <c r="C42" s="318" t="s">
        <v>12305</v>
      </c>
      <c r="D42" s="318" t="s">
        <v>12306</v>
      </c>
      <c r="E42" s="318" t="s">
        <v>12307</v>
      </c>
      <c r="F42" s="318" t="s">
        <v>12308</v>
      </c>
      <c r="G42" s="318" t="s">
        <v>12309</v>
      </c>
      <c r="H42" s="318" t="s">
        <v>12310</v>
      </c>
      <c r="I42" s="318" t="s">
        <v>12311</v>
      </c>
      <c r="J42" s="342" t="s">
        <v>12312</v>
      </c>
      <c r="K42" s="308" t="s">
        <v>12313</v>
      </c>
      <c r="L42" s="318" t="s">
        <v>12314</v>
      </c>
      <c r="M42" s="318"/>
      <c r="N42" s="318"/>
      <c r="O42" s="318"/>
      <c r="P42" s="318"/>
      <c r="Q42" s="318"/>
      <c r="R42" s="318"/>
      <c r="S42" s="318" t="s">
        <v>852</v>
      </c>
      <c r="T42" s="318"/>
      <c r="U42" s="318"/>
      <c r="V42" s="318"/>
      <c r="W42" s="318"/>
      <c r="X42" s="318"/>
      <c r="Y42" s="318" t="s">
        <v>401</v>
      </c>
      <c r="Z42" s="318" t="s">
        <v>1013</v>
      </c>
      <c r="AA42" s="318"/>
      <c r="AB42" s="318"/>
      <c r="AC42" s="318"/>
      <c r="AD42" s="318"/>
    </row>
    <row r="43" spans="1:30" s="19" customFormat="1" ht="19.5" customHeight="1">
      <c r="A43" s="318" t="s">
        <v>11926</v>
      </c>
      <c r="B43" s="318" t="s">
        <v>12077</v>
      </c>
      <c r="C43" s="318" t="s">
        <v>12315</v>
      </c>
      <c r="D43" s="318" t="s">
        <v>12316</v>
      </c>
      <c r="E43" s="318" t="s">
        <v>12317</v>
      </c>
      <c r="F43" s="318" t="s">
        <v>12318</v>
      </c>
      <c r="G43" s="318" t="s">
        <v>12319</v>
      </c>
      <c r="H43" s="318" t="s">
        <v>12320</v>
      </c>
      <c r="I43" s="318" t="s">
        <v>12321</v>
      </c>
      <c r="J43" s="318" t="s">
        <v>12322</v>
      </c>
      <c r="K43" s="308" t="s">
        <v>12323</v>
      </c>
      <c r="L43" s="318"/>
      <c r="M43" s="318"/>
      <c r="N43" s="318"/>
      <c r="O43" s="318"/>
      <c r="P43" s="318"/>
      <c r="Q43" s="318"/>
      <c r="R43" s="318"/>
      <c r="S43" s="318" t="s">
        <v>852</v>
      </c>
      <c r="T43" s="318"/>
      <c r="U43" s="318"/>
      <c r="V43" s="318"/>
      <c r="W43" s="318"/>
      <c r="X43" s="318"/>
      <c r="Y43" s="318" t="s">
        <v>401</v>
      </c>
      <c r="Z43" s="318" t="s">
        <v>1013</v>
      </c>
      <c r="AA43" s="318"/>
      <c r="AB43" s="318"/>
      <c r="AC43" s="318"/>
      <c r="AD43" s="318"/>
    </row>
    <row r="44" spans="1:30" s="19" customFormat="1" ht="19.5" customHeight="1">
      <c r="A44" s="318" t="s">
        <v>11937</v>
      </c>
      <c r="B44" s="318" t="s">
        <v>12077</v>
      </c>
      <c r="C44" s="318" t="s">
        <v>12324</v>
      </c>
      <c r="D44" s="318" t="s">
        <v>12325</v>
      </c>
      <c r="E44" s="318" t="s">
        <v>12326</v>
      </c>
      <c r="F44" s="318" t="s">
        <v>12327</v>
      </c>
      <c r="G44" s="318" t="s">
        <v>12328</v>
      </c>
      <c r="H44" s="318" t="s">
        <v>12329</v>
      </c>
      <c r="I44" s="318" t="s">
        <v>12330</v>
      </c>
      <c r="J44" s="342"/>
      <c r="K44" s="308" t="s">
        <v>12331</v>
      </c>
      <c r="L44" s="318"/>
      <c r="M44" s="318"/>
      <c r="N44" s="318"/>
      <c r="O44" s="318"/>
      <c r="P44" s="318"/>
      <c r="Q44" s="318"/>
      <c r="R44" s="318"/>
      <c r="S44" s="318" t="s">
        <v>852</v>
      </c>
      <c r="T44" s="318"/>
      <c r="U44" s="318"/>
      <c r="V44" s="318"/>
      <c r="W44" s="318"/>
      <c r="X44" s="318"/>
      <c r="Y44" s="318" t="s">
        <v>401</v>
      </c>
      <c r="Z44" s="318" t="s">
        <v>1013</v>
      </c>
      <c r="AA44" s="318"/>
      <c r="AB44" s="318"/>
      <c r="AC44" s="318"/>
      <c r="AD44" s="318"/>
    </row>
    <row r="45" spans="1:30" s="19" customFormat="1" ht="19.5" customHeight="1">
      <c r="A45" s="318" t="s">
        <v>11926</v>
      </c>
      <c r="B45" s="318" t="s">
        <v>12077</v>
      </c>
      <c r="C45" s="318" t="s">
        <v>12332</v>
      </c>
      <c r="D45" s="318" t="s">
        <v>12333</v>
      </c>
      <c r="E45" s="318" t="s">
        <v>12334</v>
      </c>
      <c r="F45" s="318" t="s">
        <v>12335</v>
      </c>
      <c r="G45" s="318" t="s">
        <v>12336</v>
      </c>
      <c r="H45" s="318" t="s">
        <v>12337</v>
      </c>
      <c r="I45" s="318" t="s">
        <v>12338</v>
      </c>
      <c r="J45" s="342" t="s">
        <v>12339</v>
      </c>
      <c r="K45" s="308" t="s">
        <v>12340</v>
      </c>
      <c r="L45" s="318"/>
      <c r="M45" s="318"/>
      <c r="N45" s="318"/>
      <c r="O45" s="318"/>
      <c r="P45" s="318"/>
      <c r="Q45" s="318"/>
      <c r="R45" s="318" t="s">
        <v>386</v>
      </c>
      <c r="S45" s="318" t="s">
        <v>852</v>
      </c>
      <c r="T45" s="318"/>
      <c r="U45" s="318"/>
      <c r="V45" s="318"/>
      <c r="W45" s="318"/>
      <c r="X45" s="318"/>
      <c r="Y45" s="318" t="s">
        <v>395</v>
      </c>
      <c r="Z45" s="318" t="s">
        <v>1013</v>
      </c>
      <c r="AA45" s="318"/>
      <c r="AB45" s="318"/>
      <c r="AC45" s="318"/>
      <c r="AD45" s="318"/>
    </row>
    <row r="46" spans="1:30" s="19" customFormat="1" ht="19.5" customHeight="1">
      <c r="A46" s="318" t="s">
        <v>11937</v>
      </c>
      <c r="B46" s="318" t="s">
        <v>12077</v>
      </c>
      <c r="C46" s="318" t="s">
        <v>12341</v>
      </c>
      <c r="D46" s="318" t="s">
        <v>12342</v>
      </c>
      <c r="E46" s="318" t="s">
        <v>12343</v>
      </c>
      <c r="F46" s="318" t="s">
        <v>12344</v>
      </c>
      <c r="G46" s="318" t="s">
        <v>12345</v>
      </c>
      <c r="H46" s="318" t="s">
        <v>12346</v>
      </c>
      <c r="I46" s="318" t="s">
        <v>12347</v>
      </c>
      <c r="J46" s="342" t="s">
        <v>12348</v>
      </c>
      <c r="K46" s="308" t="s">
        <v>12349</v>
      </c>
      <c r="L46" s="318"/>
      <c r="M46" s="318"/>
      <c r="N46" s="318"/>
      <c r="O46" s="318"/>
      <c r="P46" s="318"/>
      <c r="Q46" s="318"/>
      <c r="R46" s="318"/>
      <c r="S46" s="318" t="s">
        <v>852</v>
      </c>
      <c r="T46" s="318"/>
      <c r="U46" s="318"/>
      <c r="V46" s="318"/>
      <c r="W46" s="318"/>
      <c r="X46" s="318"/>
      <c r="Y46" s="318" t="s">
        <v>395</v>
      </c>
      <c r="Z46" s="318" t="s">
        <v>1013</v>
      </c>
      <c r="AA46" s="318"/>
      <c r="AB46" s="318"/>
      <c r="AC46" s="318"/>
      <c r="AD46" s="318"/>
    </row>
    <row r="47" spans="1:30" s="19" customFormat="1" ht="19.5" customHeight="1">
      <c r="A47" s="318" t="s">
        <v>11926</v>
      </c>
      <c r="B47" s="318" t="s">
        <v>12350</v>
      </c>
      <c r="C47" s="318" t="s">
        <v>12351</v>
      </c>
      <c r="D47" s="318" t="s">
        <v>12352</v>
      </c>
      <c r="E47" s="318" t="s">
        <v>12353</v>
      </c>
      <c r="F47" s="318" t="s">
        <v>12354</v>
      </c>
      <c r="G47" s="318" t="s">
        <v>12355</v>
      </c>
      <c r="H47" s="318" t="s">
        <v>12356</v>
      </c>
      <c r="I47" s="318" t="s">
        <v>12357</v>
      </c>
      <c r="J47" s="342" t="s">
        <v>12358</v>
      </c>
      <c r="K47" s="308" t="s">
        <v>12359</v>
      </c>
      <c r="L47" s="318" t="s">
        <v>12360</v>
      </c>
      <c r="M47" s="318" t="s">
        <v>12247</v>
      </c>
      <c r="N47" s="318"/>
      <c r="O47" s="318"/>
      <c r="P47" s="318"/>
      <c r="Q47" s="318"/>
      <c r="R47" s="318" t="s">
        <v>386</v>
      </c>
      <c r="S47" s="318" t="s">
        <v>852</v>
      </c>
      <c r="T47" s="318"/>
      <c r="U47" s="318"/>
      <c r="V47" s="318"/>
      <c r="W47" s="318"/>
      <c r="X47" s="318"/>
      <c r="Y47" s="318" t="s">
        <v>395</v>
      </c>
      <c r="Z47" s="318" t="s">
        <v>1013</v>
      </c>
      <c r="AA47" s="318"/>
      <c r="AB47" s="318"/>
      <c r="AC47" s="318" t="s">
        <v>487</v>
      </c>
      <c r="AD47" s="318" t="s">
        <v>12170</v>
      </c>
    </row>
    <row r="48" spans="1:30" s="19" customFormat="1" ht="19.5" customHeight="1">
      <c r="A48" s="318" t="s">
        <v>12034</v>
      </c>
      <c r="B48" s="318" t="s">
        <v>12077</v>
      </c>
      <c r="C48" s="318" t="s">
        <v>12361</v>
      </c>
      <c r="D48" s="318" t="s">
        <v>12362</v>
      </c>
      <c r="E48" s="318" t="s">
        <v>12363</v>
      </c>
      <c r="F48" s="318" t="s">
        <v>12364</v>
      </c>
      <c r="G48" s="318" t="s">
        <v>12365</v>
      </c>
      <c r="H48" s="318" t="s">
        <v>12366</v>
      </c>
      <c r="I48" s="318" t="s">
        <v>12367</v>
      </c>
      <c r="J48" s="342" t="s">
        <v>12368</v>
      </c>
      <c r="K48" s="308" t="s">
        <v>12359</v>
      </c>
      <c r="L48" s="318"/>
      <c r="M48" s="318"/>
      <c r="N48" s="318"/>
      <c r="O48" s="318"/>
      <c r="P48" s="318"/>
      <c r="Q48" s="318"/>
      <c r="R48" s="318"/>
      <c r="S48" s="318" t="s">
        <v>1475</v>
      </c>
      <c r="T48" s="318"/>
      <c r="U48" s="318"/>
      <c r="V48" s="318"/>
      <c r="W48" s="318"/>
      <c r="X48" s="318"/>
      <c r="Y48" s="318" t="s">
        <v>487</v>
      </c>
      <c r="Z48" s="318" t="s">
        <v>1013</v>
      </c>
      <c r="AA48" s="318"/>
      <c r="AB48" s="318"/>
      <c r="AC48" s="318"/>
      <c r="AD48" s="318"/>
    </row>
    <row r="49" spans="1:30" s="19" customFormat="1" ht="19.5" customHeight="1">
      <c r="A49" s="318" t="s">
        <v>11937</v>
      </c>
      <c r="B49" s="318" t="s">
        <v>12097</v>
      </c>
      <c r="C49" s="318" t="s">
        <v>12369</v>
      </c>
      <c r="D49" s="318" t="s">
        <v>12370</v>
      </c>
      <c r="E49" s="318" t="s">
        <v>12371</v>
      </c>
      <c r="F49" s="318" t="s">
        <v>12372</v>
      </c>
      <c r="G49" s="318" t="s">
        <v>12373</v>
      </c>
      <c r="H49" s="318" t="s">
        <v>12374</v>
      </c>
      <c r="I49" s="318" t="s">
        <v>12375</v>
      </c>
      <c r="J49" s="318" t="s">
        <v>12376</v>
      </c>
      <c r="K49" s="308" t="s">
        <v>12377</v>
      </c>
      <c r="L49" s="318"/>
      <c r="M49" s="318"/>
      <c r="N49" s="318"/>
      <c r="O49" s="318"/>
      <c r="P49" s="318"/>
      <c r="Q49" s="318"/>
      <c r="R49" s="318"/>
      <c r="S49" s="318" t="s">
        <v>852</v>
      </c>
      <c r="T49" s="318"/>
      <c r="U49" s="318"/>
      <c r="V49" s="318"/>
      <c r="W49" s="318"/>
      <c r="X49" s="318"/>
      <c r="Y49" s="318" t="s">
        <v>401</v>
      </c>
      <c r="Z49" s="318" t="s">
        <v>1013</v>
      </c>
      <c r="AA49" s="318"/>
      <c r="AB49" s="318"/>
      <c r="AC49" s="318"/>
      <c r="AD49" s="318"/>
    </row>
    <row r="50" spans="1:30" s="19" customFormat="1" ht="19.5" customHeight="1">
      <c r="A50" s="318" t="s">
        <v>11926</v>
      </c>
      <c r="B50" s="318" t="s">
        <v>12097</v>
      </c>
      <c r="C50" s="318" t="s">
        <v>12378</v>
      </c>
      <c r="D50" s="318" t="s">
        <v>12379</v>
      </c>
      <c r="E50" s="318" t="s">
        <v>12380</v>
      </c>
      <c r="F50" s="318" t="s">
        <v>12381</v>
      </c>
      <c r="G50" s="318" t="s">
        <v>12382</v>
      </c>
      <c r="H50" s="318" t="s">
        <v>12383</v>
      </c>
      <c r="I50" s="318" t="s">
        <v>12384</v>
      </c>
      <c r="J50" s="342"/>
      <c r="K50" s="308" t="s">
        <v>12385</v>
      </c>
      <c r="L50" s="318"/>
      <c r="M50" s="318"/>
      <c r="N50" s="318"/>
      <c r="O50" s="318"/>
      <c r="P50" s="318"/>
      <c r="Q50" s="318"/>
      <c r="R50" s="318"/>
      <c r="S50" s="318" t="s">
        <v>852</v>
      </c>
      <c r="T50" s="318"/>
      <c r="U50" s="318"/>
      <c r="V50" s="318"/>
      <c r="W50" s="318"/>
      <c r="X50" s="318"/>
      <c r="Y50" s="318" t="s">
        <v>401</v>
      </c>
      <c r="Z50" s="318" t="s">
        <v>1013</v>
      </c>
      <c r="AA50" s="318"/>
      <c r="AB50" s="318"/>
      <c r="AC50" s="318"/>
      <c r="AD50" s="318"/>
    </row>
    <row r="51" spans="1:30" s="19" customFormat="1" ht="19.5" customHeight="1">
      <c r="A51" s="318" t="s">
        <v>11937</v>
      </c>
      <c r="B51" s="318" t="s">
        <v>12097</v>
      </c>
      <c r="C51" s="318" t="s">
        <v>12386</v>
      </c>
      <c r="D51" s="318" t="s">
        <v>12387</v>
      </c>
      <c r="E51" s="318" t="s">
        <v>12388</v>
      </c>
      <c r="F51" s="318" t="s">
        <v>12389</v>
      </c>
      <c r="G51" s="318" t="s">
        <v>12390</v>
      </c>
      <c r="H51" s="318" t="s">
        <v>12391</v>
      </c>
      <c r="I51" s="318" t="s">
        <v>12392</v>
      </c>
      <c r="J51" s="342" t="s">
        <v>12393</v>
      </c>
      <c r="K51" s="308" t="s">
        <v>12394</v>
      </c>
      <c r="L51" s="318"/>
      <c r="M51" s="318"/>
      <c r="N51" s="318"/>
      <c r="O51" s="318"/>
      <c r="P51" s="318"/>
      <c r="Q51" s="318"/>
      <c r="R51" s="318"/>
      <c r="S51" s="318" t="s">
        <v>852</v>
      </c>
      <c r="T51" s="318"/>
      <c r="U51" s="318"/>
      <c r="V51" s="318"/>
      <c r="W51" s="318"/>
      <c r="X51" s="318"/>
      <c r="Y51" s="318"/>
      <c r="Z51" s="318"/>
      <c r="AA51" s="318"/>
      <c r="AB51" s="318"/>
      <c r="AC51" s="318"/>
      <c r="AD51" s="318"/>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1000000}">
    <sortState xmlns:xlrd2="http://schemas.microsoft.com/office/spreadsheetml/2017/richdata2" ref="A21:AD21">
      <sortCondition ref="C2:C51"/>
    </sortState>
  </autoFilter>
  <phoneticPr fontId="1"/>
  <dataValidations count="1">
    <dataValidation type="list" allowBlank="1" showInputMessage="1" showErrorMessage="1" sqref="N3:Q51 U3:U51 W3:W51 Y3:Y51 AA3:AA51 AC3:AC51" xr:uid="{4C78E568-7770-48D7-A7FD-9C00134ACF44}">
      <formula1>"○"</formula1>
    </dataValidation>
  </dataValidations>
  <hyperlinks>
    <hyperlink ref="J42" r:id="rId1" xr:uid="{2049923C-1354-450F-AC80-FD6D139639D4}"/>
    <hyperlink ref="J29" r:id="rId2" xr:uid="{20989123-4F79-472D-8C56-BC7520083DF0}"/>
    <hyperlink ref="J28" r:id="rId3" xr:uid="{8A109B81-44D4-40A4-B4CD-B31D1B10FBF0}"/>
    <hyperlink ref="J22" r:id="rId4" xr:uid="{048E4451-57A8-469A-BE00-BA7AEE4B95DC}"/>
    <hyperlink ref="J30" r:id="rId5" xr:uid="{49A9F9A2-4920-46A7-811A-C1C085C141FC}"/>
    <hyperlink ref="J43" r:id="rId6" xr:uid="{590AB0F5-DFCA-4EE1-B93A-BD49DE7EE9A8}"/>
    <hyperlink ref="J5" r:id="rId7" xr:uid="{F60B7C3E-C8C4-42AE-A03C-D3018962CC60}"/>
    <hyperlink ref="J23" r:id="rId8" xr:uid="{DB2D8C80-1638-4AE7-823C-333DE169D1E8}"/>
    <hyperlink ref="J32" r:id="rId9" xr:uid="{4C25FA14-A201-489E-BC0C-DBB6C4E82729}"/>
    <hyperlink ref="J4" r:id="rId10" xr:uid="{4F90CA99-27AB-428A-9A78-04D99108A201}"/>
    <hyperlink ref="J18" r:id="rId11" xr:uid="{27110006-9F97-499D-977F-A8E127088AA2}"/>
    <hyperlink ref="J19" r:id="rId12" xr:uid="{FE45B393-2D93-4AA3-A793-5EB14CE19833}"/>
    <hyperlink ref="J33" r:id="rId13" xr:uid="{CE09D362-253E-4CE2-A205-9C7ECF6F8694}"/>
    <hyperlink ref="J49" r:id="rId14" xr:uid="{EA94F90B-2639-418E-8827-0ED2DC1AEA00}"/>
    <hyperlink ref="J3" r:id="rId15" xr:uid="{6A5E5922-3EC6-4AC9-A619-659C7688234D}"/>
    <hyperlink ref="J35" r:id="rId16" xr:uid="{F0396A6D-5214-4972-BE21-C197BADAB082}"/>
    <hyperlink ref="J38" r:id="rId17" xr:uid="{FE2C9C39-A835-432E-A931-72F0F99637F4}"/>
    <hyperlink ref="J31" r:id="rId18" xr:uid="{22BA2CE6-CF43-41EA-91C6-9429F7AFCBA8}"/>
    <hyperlink ref="J39" r:id="rId19" xr:uid="{C39CE47A-43F9-4348-A1D9-DE5B6F7293DA}"/>
    <hyperlink ref="J40" r:id="rId20" xr:uid="{F02E2EC9-3281-4A7E-91A4-8D5D87A557D1}"/>
    <hyperlink ref="J45" r:id="rId21" xr:uid="{B87169E9-EE8F-4179-858E-AEF6F9130C99}"/>
    <hyperlink ref="J46" r:id="rId22" xr:uid="{31A2CD2D-C25F-4509-BEB5-387185B38C0A}"/>
    <hyperlink ref="J47" r:id="rId23" xr:uid="{1BBDAF03-0337-4E17-A974-889ED8E090B6}"/>
    <hyperlink ref="J51" r:id="rId24" xr:uid="{62E8AC25-FAE2-4010-B14D-EBED1EA9C803}"/>
    <hyperlink ref="J7" r:id="rId25" xr:uid="{CF3C3F1D-9172-4704-88C5-04DFDF6DFAD7}"/>
    <hyperlink ref="J25" r:id="rId26" xr:uid="{58510020-2E9D-4CEE-B264-5F49E256F237}"/>
    <hyperlink ref="J34" r:id="rId27" xr:uid="{7018CA36-F8E8-4E74-A9BA-1AB28DFE43AB}"/>
    <hyperlink ref="J8" r:id="rId28" xr:uid="{A83554CE-821D-45CD-A3DB-3BB92621C3AE}"/>
    <hyperlink ref="J26" r:id="rId29" xr:uid="{662207EF-D588-47E3-97D3-8B3124F4B74E}"/>
    <hyperlink ref="J24" r:id="rId30" xr:uid="{B8F64BF8-E005-4BED-B0E6-D3D6C3FACE2B}"/>
    <hyperlink ref="J11" r:id="rId31" xr:uid="{FFCAD410-E47C-470F-8BFA-A18DAB49DE75}"/>
    <hyperlink ref="J12" r:id="rId32" display="https://www.shinseikai.jp/en/" xr:uid="{C927C6C4-D19F-4EFF-953D-D2C238F39508}"/>
    <hyperlink ref="J17" r:id="rId33" xr:uid="{59A9CADD-73CF-4DC9-A187-4EEBEC500293}"/>
    <hyperlink ref="J13" r:id="rId34" xr:uid="{D64E0EEF-064B-4661-A2F5-F16A75A8BFE2}"/>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37E-47DF-4615-8C7B-339D9132BA14}">
  <dimension ref="A1:AD571"/>
  <sheetViews>
    <sheetView showGridLines="0" view="pageBreakPreview" zoomScale="70" zoomScaleNormal="100" zoomScaleSheetLayoutView="70"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146" t="s">
        <v>448</v>
      </c>
      <c r="C1"/>
      <c r="D1"/>
      <c r="E1"/>
      <c r="F1"/>
      <c r="G1"/>
      <c r="H1"/>
      <c r="I1"/>
      <c r="J1"/>
      <c r="L1"/>
      <c r="M1"/>
      <c r="N1"/>
      <c r="O1"/>
      <c r="R1" s="19"/>
      <c r="T1"/>
      <c r="AB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318" t="s">
        <v>12395</v>
      </c>
      <c r="B3" s="318" t="s">
        <v>158</v>
      </c>
      <c r="C3" s="318" t="s">
        <v>12396</v>
      </c>
      <c r="D3" s="318" t="s">
        <v>12397</v>
      </c>
      <c r="E3" s="318" t="s">
        <v>12398</v>
      </c>
      <c r="F3" s="318" t="s">
        <v>12399</v>
      </c>
      <c r="G3" s="318" t="s">
        <v>12400</v>
      </c>
      <c r="H3" s="318" t="s">
        <v>12401</v>
      </c>
      <c r="I3" s="318" t="s">
        <v>12402</v>
      </c>
      <c r="J3" s="319" t="s">
        <v>12403</v>
      </c>
      <c r="K3" s="308" t="s">
        <v>12404</v>
      </c>
      <c r="L3" s="318"/>
      <c r="M3" s="318"/>
      <c r="N3" s="318"/>
      <c r="O3" s="318"/>
      <c r="P3" s="318"/>
      <c r="Q3" s="318"/>
      <c r="R3" s="439"/>
      <c r="S3" s="318" t="s">
        <v>1903</v>
      </c>
      <c r="T3" s="318"/>
      <c r="U3" s="318"/>
      <c r="V3" s="318"/>
      <c r="W3" s="318"/>
      <c r="X3" s="318"/>
      <c r="Y3" s="318"/>
      <c r="Z3" s="318"/>
      <c r="AA3" s="318"/>
      <c r="AB3" s="318"/>
      <c r="AC3" s="318"/>
      <c r="AD3" s="318"/>
    </row>
    <row r="4" spans="1:30" s="19" customFormat="1" ht="85.5">
      <c r="A4" s="318" t="s">
        <v>12395</v>
      </c>
      <c r="B4" s="318" t="s">
        <v>111</v>
      </c>
      <c r="C4" s="318" t="s">
        <v>12405</v>
      </c>
      <c r="D4" s="318" t="s">
        <v>12406</v>
      </c>
      <c r="E4" s="318" t="s">
        <v>12407</v>
      </c>
      <c r="F4" s="318" t="s">
        <v>12408</v>
      </c>
      <c r="G4" s="318" t="s">
        <v>12409</v>
      </c>
      <c r="H4" s="318" t="s">
        <v>12410</v>
      </c>
      <c r="I4" s="318" t="s">
        <v>12411</v>
      </c>
      <c r="J4" s="318" t="s">
        <v>12412</v>
      </c>
      <c r="K4" s="308" t="s">
        <v>12413</v>
      </c>
      <c r="L4" s="308" t="s">
        <v>12414</v>
      </c>
      <c r="M4" s="318"/>
      <c r="N4" s="318" t="s">
        <v>487</v>
      </c>
      <c r="O4" s="318" t="s">
        <v>487</v>
      </c>
      <c r="P4" s="318"/>
      <c r="Q4" s="318"/>
      <c r="R4" s="439" t="s">
        <v>489</v>
      </c>
      <c r="S4" s="318" t="s">
        <v>12415</v>
      </c>
      <c r="T4" s="318" t="s">
        <v>12416</v>
      </c>
      <c r="U4" s="318"/>
      <c r="V4" s="318"/>
      <c r="W4" s="318"/>
      <c r="X4" s="318"/>
      <c r="Y4" s="318"/>
      <c r="Z4" s="318"/>
      <c r="AA4" s="318" t="s">
        <v>487</v>
      </c>
      <c r="AB4" s="308" t="s">
        <v>12417</v>
      </c>
      <c r="AC4" s="318"/>
      <c r="AD4" s="318"/>
    </row>
    <row r="5" spans="1:30" s="19" customFormat="1" ht="242.25">
      <c r="A5" s="318" t="s">
        <v>12395</v>
      </c>
      <c r="B5" s="318" t="s">
        <v>111</v>
      </c>
      <c r="C5" s="318" t="s">
        <v>12418</v>
      </c>
      <c r="D5" s="318" t="s">
        <v>12419</v>
      </c>
      <c r="E5" s="318" t="s">
        <v>12420</v>
      </c>
      <c r="F5" s="318" t="s">
        <v>12421</v>
      </c>
      <c r="G5" s="318" t="s">
        <v>12422</v>
      </c>
      <c r="H5" s="318" t="s">
        <v>12423</v>
      </c>
      <c r="I5" s="308" t="s">
        <v>12424</v>
      </c>
      <c r="J5" s="319" t="s">
        <v>12425</v>
      </c>
      <c r="K5" s="308" t="s">
        <v>12426</v>
      </c>
      <c r="L5" s="308" t="s">
        <v>802</v>
      </c>
      <c r="M5" s="318"/>
      <c r="N5" s="318" t="s">
        <v>487</v>
      </c>
      <c r="O5" s="318"/>
      <c r="P5" s="318"/>
      <c r="Q5" s="318"/>
      <c r="R5" s="439"/>
      <c r="S5" s="318" t="s">
        <v>12415</v>
      </c>
      <c r="T5" s="318"/>
      <c r="U5" s="318"/>
      <c r="V5" s="318"/>
      <c r="W5" s="318"/>
      <c r="X5" s="318"/>
      <c r="Y5" s="318"/>
      <c r="Z5" s="318"/>
      <c r="AA5" s="318"/>
      <c r="AB5" s="318"/>
      <c r="AC5" s="318"/>
      <c r="AD5" s="318" t="s">
        <v>2564</v>
      </c>
    </row>
    <row r="6" spans="1:30" s="19" customFormat="1" ht="21.75" customHeight="1">
      <c r="A6" s="318" t="s">
        <v>12395</v>
      </c>
      <c r="B6" s="318" t="s">
        <v>158</v>
      </c>
      <c r="C6" s="318" t="s">
        <v>12427</v>
      </c>
      <c r="D6" s="318" t="s">
        <v>12428</v>
      </c>
      <c r="E6" s="318" t="s">
        <v>12429</v>
      </c>
      <c r="F6" s="318" t="s">
        <v>12430</v>
      </c>
      <c r="G6" s="318" t="s">
        <v>12431</v>
      </c>
      <c r="H6" s="318" t="s">
        <v>12432</v>
      </c>
      <c r="I6" s="318" t="s">
        <v>12433</v>
      </c>
      <c r="J6" s="318" t="s">
        <v>2564</v>
      </c>
      <c r="K6" s="308" t="s">
        <v>8527</v>
      </c>
      <c r="L6" s="318" t="s">
        <v>2564</v>
      </c>
      <c r="M6" s="318" t="s">
        <v>2564</v>
      </c>
      <c r="N6" s="318"/>
      <c r="O6" s="318"/>
      <c r="P6" s="318"/>
      <c r="Q6" s="318"/>
      <c r="R6" s="308"/>
      <c r="S6" s="318" t="s">
        <v>1285</v>
      </c>
      <c r="T6" s="318"/>
      <c r="U6" s="318"/>
      <c r="V6" s="318"/>
      <c r="W6" s="318"/>
      <c r="X6" s="318"/>
      <c r="Y6" s="318"/>
      <c r="Z6" s="318"/>
      <c r="AA6" s="318"/>
      <c r="AB6" s="318"/>
      <c r="AC6" s="318"/>
      <c r="AD6" s="318" t="s">
        <v>2564</v>
      </c>
    </row>
    <row r="7" spans="1:30" s="19" customFormat="1" ht="189.75" customHeight="1">
      <c r="A7" s="318" t="s">
        <v>12395</v>
      </c>
      <c r="B7" s="318" t="s">
        <v>64</v>
      </c>
      <c r="C7" s="318" t="s">
        <v>12434</v>
      </c>
      <c r="D7" s="318" t="s">
        <v>12435</v>
      </c>
      <c r="E7" s="318" t="s">
        <v>12436</v>
      </c>
      <c r="F7" s="318" t="s">
        <v>12437</v>
      </c>
      <c r="G7" s="318" t="s">
        <v>12438</v>
      </c>
      <c r="H7" s="318" t="s">
        <v>12439</v>
      </c>
      <c r="I7" s="308" t="s">
        <v>12440</v>
      </c>
      <c r="J7" s="361" t="s">
        <v>12441</v>
      </c>
      <c r="K7" s="308" t="s">
        <v>12442</v>
      </c>
      <c r="L7" s="308" t="s">
        <v>2406</v>
      </c>
      <c r="M7" s="318"/>
      <c r="N7" s="318" t="s">
        <v>487</v>
      </c>
      <c r="O7" s="318"/>
      <c r="P7" s="318"/>
      <c r="Q7" s="318"/>
      <c r="R7" s="308"/>
      <c r="S7" s="318" t="s">
        <v>490</v>
      </c>
      <c r="T7" s="318" t="s">
        <v>2055</v>
      </c>
      <c r="U7" s="318"/>
      <c r="V7" s="318"/>
      <c r="W7" s="318"/>
      <c r="X7" s="318"/>
      <c r="Y7" s="318"/>
      <c r="Z7" s="318"/>
      <c r="AA7" s="318"/>
      <c r="AB7" s="308" t="s">
        <v>12443</v>
      </c>
      <c r="AC7" s="318" t="s">
        <v>487</v>
      </c>
      <c r="AD7" s="308" t="s">
        <v>12444</v>
      </c>
    </row>
    <row r="8" spans="1:30" s="19" customFormat="1" ht="114">
      <c r="A8" s="318" t="s">
        <v>12395</v>
      </c>
      <c r="B8" s="318" t="s">
        <v>64</v>
      </c>
      <c r="C8" s="318" t="s">
        <v>12445</v>
      </c>
      <c r="D8" s="318" t="s">
        <v>12446</v>
      </c>
      <c r="E8" s="318" t="s">
        <v>12447</v>
      </c>
      <c r="F8" s="318" t="s">
        <v>12448</v>
      </c>
      <c r="G8" s="318" t="s">
        <v>12449</v>
      </c>
      <c r="H8" s="318" t="s">
        <v>12450</v>
      </c>
      <c r="I8" s="318" t="s">
        <v>12451</v>
      </c>
      <c r="J8" s="318" t="s">
        <v>12452</v>
      </c>
      <c r="K8" s="308" t="s">
        <v>12453</v>
      </c>
      <c r="L8" s="308" t="s">
        <v>2406</v>
      </c>
      <c r="M8" s="318"/>
      <c r="N8" s="318" t="s">
        <v>487</v>
      </c>
      <c r="O8" s="318"/>
      <c r="P8" s="318"/>
      <c r="Q8" s="318"/>
      <c r="R8" s="439"/>
      <c r="S8" s="318" t="s">
        <v>12415</v>
      </c>
      <c r="T8" s="318" t="s">
        <v>2055</v>
      </c>
      <c r="U8" s="318"/>
      <c r="V8" s="318"/>
      <c r="W8" s="318"/>
      <c r="X8" s="318"/>
      <c r="Y8" s="318"/>
      <c r="Z8" s="318"/>
      <c r="AA8" s="318" t="s">
        <v>487</v>
      </c>
      <c r="AB8" s="308" t="s">
        <v>12454</v>
      </c>
      <c r="AC8" s="318"/>
      <c r="AD8" s="308"/>
    </row>
    <row r="9" spans="1:30" s="19" customFormat="1" ht="71.25">
      <c r="A9" s="318" t="s">
        <v>12395</v>
      </c>
      <c r="B9" s="318" t="s">
        <v>111</v>
      </c>
      <c r="C9" s="318" t="s">
        <v>12455</v>
      </c>
      <c r="D9" s="318" t="s">
        <v>12456</v>
      </c>
      <c r="E9" s="318" t="s">
        <v>12457</v>
      </c>
      <c r="F9" s="318" t="s">
        <v>12458</v>
      </c>
      <c r="G9" s="318" t="s">
        <v>12459</v>
      </c>
      <c r="H9" s="318" t="s">
        <v>12460</v>
      </c>
      <c r="I9" s="318" t="s">
        <v>12461</v>
      </c>
      <c r="J9" s="318" t="s">
        <v>12462</v>
      </c>
      <c r="K9" s="308" t="s">
        <v>12463</v>
      </c>
      <c r="L9" s="308" t="s">
        <v>802</v>
      </c>
      <c r="M9" s="318"/>
      <c r="N9" s="318"/>
      <c r="O9" s="318"/>
      <c r="P9" s="318"/>
      <c r="Q9" s="318"/>
      <c r="R9" s="439"/>
      <c r="S9" s="318" t="s">
        <v>1903</v>
      </c>
      <c r="T9" s="318"/>
      <c r="U9" s="318"/>
      <c r="V9" s="318"/>
      <c r="W9" s="318"/>
      <c r="X9" s="318"/>
      <c r="Y9" s="318"/>
      <c r="Z9" s="318"/>
      <c r="AA9" s="318"/>
      <c r="AB9" s="318"/>
      <c r="AC9" s="318"/>
      <c r="AD9" s="308"/>
    </row>
    <row r="10" spans="1:30" s="19" customFormat="1" ht="199.5">
      <c r="A10" s="318" t="s">
        <v>12395</v>
      </c>
      <c r="B10" s="318" t="s">
        <v>64</v>
      </c>
      <c r="C10" s="318" t="s">
        <v>12464</v>
      </c>
      <c r="D10" s="318" t="s">
        <v>12465</v>
      </c>
      <c r="E10" s="318" t="s">
        <v>12466</v>
      </c>
      <c r="F10" s="318" t="s">
        <v>12467</v>
      </c>
      <c r="G10" s="318" t="s">
        <v>12468</v>
      </c>
      <c r="H10" s="318" t="s">
        <v>12469</v>
      </c>
      <c r="I10" s="318" t="s">
        <v>2371</v>
      </c>
      <c r="J10" s="381" t="s">
        <v>12470</v>
      </c>
      <c r="K10" s="308" t="s">
        <v>12471</v>
      </c>
      <c r="L10" s="308" t="s">
        <v>5010</v>
      </c>
      <c r="M10" s="318"/>
      <c r="N10" s="318"/>
      <c r="O10" s="318" t="s">
        <v>395</v>
      </c>
      <c r="P10" s="318"/>
      <c r="Q10" s="318"/>
      <c r="R10" s="318" t="s">
        <v>572</v>
      </c>
      <c r="S10" s="318" t="s">
        <v>490</v>
      </c>
      <c r="T10" s="318" t="s">
        <v>2055</v>
      </c>
      <c r="U10" s="318"/>
      <c r="V10" s="318"/>
      <c r="W10" s="318"/>
      <c r="X10" s="318"/>
      <c r="Y10" s="318"/>
      <c r="Z10" s="318"/>
      <c r="AA10" s="318" t="s">
        <v>487</v>
      </c>
      <c r="AB10" s="308" t="s">
        <v>12472</v>
      </c>
      <c r="AC10" s="318" t="s">
        <v>395</v>
      </c>
      <c r="AD10" s="308" t="s">
        <v>12473</v>
      </c>
    </row>
    <row r="11" spans="1:30" s="19" customFormat="1" ht="28.5">
      <c r="A11" s="318" t="s">
        <v>12395</v>
      </c>
      <c r="B11" s="318" t="s">
        <v>111</v>
      </c>
      <c r="C11" s="318" t="s">
        <v>12474</v>
      </c>
      <c r="D11" s="318" t="s">
        <v>12475</v>
      </c>
      <c r="E11" s="318" t="s">
        <v>12476</v>
      </c>
      <c r="F11" s="318" t="s">
        <v>12477</v>
      </c>
      <c r="G11" s="318" t="s">
        <v>12478</v>
      </c>
      <c r="H11" s="318" t="s">
        <v>12479</v>
      </c>
      <c r="I11" s="318" t="s">
        <v>12480</v>
      </c>
      <c r="J11" s="318" t="s">
        <v>12481</v>
      </c>
      <c r="K11" s="308" t="s">
        <v>12482</v>
      </c>
      <c r="L11" s="318" t="s">
        <v>802</v>
      </c>
      <c r="M11" s="318"/>
      <c r="N11" s="318"/>
      <c r="O11" s="318"/>
      <c r="P11" s="318"/>
      <c r="Q11" s="318"/>
      <c r="R11" s="439"/>
      <c r="S11" s="318" t="s">
        <v>12415</v>
      </c>
      <c r="T11" s="318" t="s">
        <v>2055</v>
      </c>
      <c r="U11" s="318"/>
      <c r="V11" s="318"/>
      <c r="W11" s="318"/>
      <c r="X11" s="318" t="s">
        <v>2564</v>
      </c>
      <c r="Y11" s="318"/>
      <c r="Z11" s="318" t="s">
        <v>2564</v>
      </c>
      <c r="AA11" s="318" t="s">
        <v>487</v>
      </c>
      <c r="AB11" s="308" t="s">
        <v>12483</v>
      </c>
      <c r="AC11" s="318"/>
      <c r="AD11" s="308" t="s">
        <v>2564</v>
      </c>
    </row>
    <row r="12" spans="1:30" s="19" customFormat="1" ht="114">
      <c r="A12" s="318" t="s">
        <v>12395</v>
      </c>
      <c r="B12" s="318" t="s">
        <v>111</v>
      </c>
      <c r="C12" s="318" t="s">
        <v>12484</v>
      </c>
      <c r="D12" s="318" t="s">
        <v>12485</v>
      </c>
      <c r="E12" s="318" t="s">
        <v>12486</v>
      </c>
      <c r="F12" s="318" t="s">
        <v>12487</v>
      </c>
      <c r="G12" s="318" t="s">
        <v>12488</v>
      </c>
      <c r="H12" s="318" t="s">
        <v>12489</v>
      </c>
      <c r="I12" s="318" t="s">
        <v>12490</v>
      </c>
      <c r="J12" s="318" t="s">
        <v>12491</v>
      </c>
      <c r="K12" s="311" t="s">
        <v>12492</v>
      </c>
      <c r="L12" s="308" t="s">
        <v>533</v>
      </c>
      <c r="M12" s="318" t="s">
        <v>2564</v>
      </c>
      <c r="N12" s="318" t="s">
        <v>487</v>
      </c>
      <c r="O12" s="318"/>
      <c r="P12" s="318"/>
      <c r="Q12" s="318" t="s">
        <v>487</v>
      </c>
      <c r="R12" s="318" t="s">
        <v>572</v>
      </c>
      <c r="S12" s="318" t="s">
        <v>12415</v>
      </c>
      <c r="T12" s="318" t="s">
        <v>12493</v>
      </c>
      <c r="U12" s="318" t="s">
        <v>487</v>
      </c>
      <c r="V12" s="308" t="s">
        <v>12494</v>
      </c>
      <c r="W12" s="318" t="s">
        <v>487</v>
      </c>
      <c r="X12" s="308" t="s">
        <v>12494</v>
      </c>
      <c r="Y12" s="318" t="s">
        <v>395</v>
      </c>
      <c r="Z12" s="308" t="s">
        <v>12495</v>
      </c>
      <c r="AA12" s="318" t="s">
        <v>487</v>
      </c>
      <c r="AB12" s="308" t="s">
        <v>12496</v>
      </c>
      <c r="AC12" s="318" t="s">
        <v>395</v>
      </c>
      <c r="AD12" s="308" t="s">
        <v>12497</v>
      </c>
    </row>
    <row r="13" spans="1:30" s="19" customFormat="1" ht="177" customHeight="1">
      <c r="A13" s="318" t="s">
        <v>12395</v>
      </c>
      <c r="B13" s="318" t="s">
        <v>111</v>
      </c>
      <c r="C13" s="318" t="s">
        <v>12498</v>
      </c>
      <c r="D13" s="318" t="s">
        <v>12499</v>
      </c>
      <c r="E13" s="318" t="s">
        <v>12500</v>
      </c>
      <c r="F13" s="318" t="s">
        <v>12501</v>
      </c>
      <c r="G13" s="318" t="s">
        <v>12502</v>
      </c>
      <c r="H13" s="318" t="s">
        <v>12503</v>
      </c>
      <c r="I13" s="318" t="s">
        <v>12504</v>
      </c>
      <c r="J13" s="318" t="s">
        <v>12505</v>
      </c>
      <c r="K13" s="308" t="s">
        <v>12506</v>
      </c>
      <c r="L13" s="308" t="s">
        <v>12507</v>
      </c>
      <c r="M13" s="318"/>
      <c r="N13" s="318"/>
      <c r="O13" s="318" t="s">
        <v>487</v>
      </c>
      <c r="P13" s="318"/>
      <c r="Q13" s="318"/>
      <c r="R13" s="439"/>
      <c r="S13" s="318" t="s">
        <v>12415</v>
      </c>
      <c r="T13" s="318" t="s">
        <v>2055</v>
      </c>
      <c r="U13" s="318"/>
      <c r="V13" s="318" t="s">
        <v>2564</v>
      </c>
      <c r="W13" s="318"/>
      <c r="X13" s="318" t="s">
        <v>2564</v>
      </c>
      <c r="Y13" s="318"/>
      <c r="Z13" s="318" t="s">
        <v>2564</v>
      </c>
      <c r="AA13" s="318" t="s">
        <v>487</v>
      </c>
      <c r="AB13" s="308" t="s">
        <v>12508</v>
      </c>
      <c r="AC13" s="318"/>
      <c r="AD13" s="308" t="s">
        <v>2564</v>
      </c>
    </row>
    <row r="14" spans="1:30" s="19" customFormat="1" ht="85.5">
      <c r="A14" s="318" t="s">
        <v>12395</v>
      </c>
      <c r="B14" s="318" t="s">
        <v>111</v>
      </c>
      <c r="C14" s="318" t="s">
        <v>12509</v>
      </c>
      <c r="D14" s="318" t="s">
        <v>12510</v>
      </c>
      <c r="E14" s="318" t="s">
        <v>12511</v>
      </c>
      <c r="F14" s="318" t="s">
        <v>12512</v>
      </c>
      <c r="G14" s="318" t="s">
        <v>12513</v>
      </c>
      <c r="H14" s="318" t="s">
        <v>12514</v>
      </c>
      <c r="I14" s="318" t="s">
        <v>12515</v>
      </c>
      <c r="J14" s="318" t="s">
        <v>12516</v>
      </c>
      <c r="K14" s="308" t="s">
        <v>12517</v>
      </c>
      <c r="L14" s="308" t="s">
        <v>12518</v>
      </c>
      <c r="M14" s="308" t="s">
        <v>12519</v>
      </c>
      <c r="N14" s="318"/>
      <c r="O14" s="318"/>
      <c r="P14" s="318"/>
      <c r="Q14" s="318"/>
      <c r="R14" s="308"/>
      <c r="S14" s="318" t="s">
        <v>490</v>
      </c>
      <c r="T14" s="318" t="s">
        <v>2055</v>
      </c>
      <c r="U14" s="318"/>
      <c r="V14" s="318"/>
      <c r="W14" s="318"/>
      <c r="X14" s="318"/>
      <c r="Y14" s="318"/>
      <c r="Z14" s="318"/>
      <c r="AA14" s="318"/>
      <c r="AB14" s="318"/>
      <c r="AC14" s="318"/>
      <c r="AD14" s="308"/>
    </row>
    <row r="15" spans="1:30" s="19" customFormat="1" ht="48.75" customHeight="1">
      <c r="A15" s="318" t="s">
        <v>12395</v>
      </c>
      <c r="B15" s="318" t="s">
        <v>205</v>
      </c>
      <c r="C15" s="318" t="s">
        <v>12520</v>
      </c>
      <c r="D15" s="318" t="s">
        <v>12521</v>
      </c>
      <c r="E15" s="318" t="s">
        <v>12522</v>
      </c>
      <c r="F15" s="318" t="s">
        <v>12523</v>
      </c>
      <c r="G15" s="318" t="s">
        <v>12524</v>
      </c>
      <c r="H15" s="318" t="s">
        <v>12525</v>
      </c>
      <c r="I15" s="216" t="s">
        <v>12526</v>
      </c>
      <c r="J15" s="318" t="s">
        <v>12527</v>
      </c>
      <c r="K15" s="308" t="s">
        <v>12528</v>
      </c>
      <c r="L15" s="318" t="s">
        <v>958</v>
      </c>
      <c r="M15" s="318"/>
      <c r="N15" s="318"/>
      <c r="O15" s="318"/>
      <c r="P15" s="318"/>
      <c r="Q15" s="318"/>
      <c r="R15" s="318" t="s">
        <v>572</v>
      </c>
      <c r="S15" s="318" t="s">
        <v>490</v>
      </c>
      <c r="T15" s="318" t="s">
        <v>2055</v>
      </c>
      <c r="U15" s="318"/>
      <c r="V15" s="318"/>
      <c r="W15" s="318"/>
      <c r="X15" s="318"/>
      <c r="Y15" s="318"/>
      <c r="Z15" s="318"/>
      <c r="AA15" s="318"/>
      <c r="AB15" s="318"/>
      <c r="AC15" s="318" t="s">
        <v>487</v>
      </c>
      <c r="AD15" s="308" t="s">
        <v>12529</v>
      </c>
    </row>
    <row r="16" spans="1:30" s="19" customFormat="1" ht="117" customHeight="1">
      <c r="A16" s="318" t="s">
        <v>12395</v>
      </c>
      <c r="B16" s="318" t="s">
        <v>205</v>
      </c>
      <c r="C16" s="318" t="s">
        <v>12530</v>
      </c>
      <c r="D16" s="318" t="s">
        <v>12531</v>
      </c>
      <c r="E16" s="318" t="s">
        <v>12532</v>
      </c>
      <c r="F16" s="318" t="s">
        <v>12533</v>
      </c>
      <c r="G16" s="318" t="s">
        <v>12534</v>
      </c>
      <c r="H16" s="318" t="s">
        <v>12535</v>
      </c>
      <c r="I16" s="440" t="s">
        <v>12536</v>
      </c>
      <c r="J16" s="319" t="s">
        <v>12537</v>
      </c>
      <c r="K16" s="308" t="s">
        <v>12528</v>
      </c>
      <c r="L16" s="308" t="s">
        <v>12538</v>
      </c>
      <c r="M16" s="318" t="s">
        <v>2564</v>
      </c>
      <c r="N16" s="318" t="s">
        <v>487</v>
      </c>
      <c r="O16" s="318"/>
      <c r="P16" s="318"/>
      <c r="Q16" s="318"/>
      <c r="R16" s="318" t="s">
        <v>572</v>
      </c>
      <c r="S16" s="318" t="s">
        <v>12415</v>
      </c>
      <c r="T16" s="318" t="s">
        <v>2055</v>
      </c>
      <c r="U16" s="318"/>
      <c r="V16" s="318"/>
      <c r="W16" s="318"/>
      <c r="X16" s="318" t="s">
        <v>2564</v>
      </c>
      <c r="Y16" s="318"/>
      <c r="Z16" s="318" t="s">
        <v>2564</v>
      </c>
      <c r="AA16" s="318" t="s">
        <v>488</v>
      </c>
      <c r="AB16" s="308" t="s">
        <v>12539</v>
      </c>
      <c r="AC16" s="318"/>
      <c r="AD16" s="308" t="s">
        <v>2564</v>
      </c>
    </row>
    <row r="17" spans="1:30" s="19" customFormat="1" ht="185.25">
      <c r="A17" s="318" t="s">
        <v>12395</v>
      </c>
      <c r="B17" s="318" t="s">
        <v>158</v>
      </c>
      <c r="C17" s="318" t="s">
        <v>12540</v>
      </c>
      <c r="D17" s="318" t="s">
        <v>12541</v>
      </c>
      <c r="E17" s="318" t="s">
        <v>12542</v>
      </c>
      <c r="F17" s="318" t="s">
        <v>12543</v>
      </c>
      <c r="G17" s="318" t="s">
        <v>12544</v>
      </c>
      <c r="H17" s="318" t="s">
        <v>12545</v>
      </c>
      <c r="I17" s="210" t="s">
        <v>12546</v>
      </c>
      <c r="J17" s="318" t="s">
        <v>12547</v>
      </c>
      <c r="K17" s="308" t="s">
        <v>12548</v>
      </c>
      <c r="L17" s="308" t="s">
        <v>802</v>
      </c>
      <c r="M17" s="318"/>
      <c r="N17" s="318"/>
      <c r="O17" s="318" t="s">
        <v>487</v>
      </c>
      <c r="P17" s="318"/>
      <c r="Q17" s="318"/>
      <c r="R17" s="318" t="s">
        <v>572</v>
      </c>
      <c r="S17" s="318" t="s">
        <v>490</v>
      </c>
      <c r="T17" s="318" t="s">
        <v>12416</v>
      </c>
      <c r="U17" s="318"/>
      <c r="V17" s="318"/>
      <c r="W17" s="318"/>
      <c r="X17" s="318"/>
      <c r="Y17" s="318"/>
      <c r="Z17" s="318"/>
      <c r="AA17" s="318" t="s">
        <v>487</v>
      </c>
      <c r="AB17" s="308" t="s">
        <v>12549</v>
      </c>
      <c r="AC17" s="318"/>
      <c r="AD17" s="308"/>
    </row>
    <row r="18" spans="1:30" s="19" customFormat="1" ht="171">
      <c r="A18" s="318" t="s">
        <v>12395</v>
      </c>
      <c r="B18" s="318" t="s">
        <v>111</v>
      </c>
      <c r="C18" s="318" t="s">
        <v>12550</v>
      </c>
      <c r="D18" s="318" t="s">
        <v>12551</v>
      </c>
      <c r="E18" s="318" t="s">
        <v>12552</v>
      </c>
      <c r="F18" s="318" t="s">
        <v>12553</v>
      </c>
      <c r="G18" s="318" t="s">
        <v>12554</v>
      </c>
      <c r="H18" s="318" t="s">
        <v>12555</v>
      </c>
      <c r="I18" s="318" t="s">
        <v>12556</v>
      </c>
      <c r="J18" s="319" t="s">
        <v>12557</v>
      </c>
      <c r="K18" s="308" t="s">
        <v>12558</v>
      </c>
      <c r="L18" s="308" t="s">
        <v>503</v>
      </c>
      <c r="M18" s="318"/>
      <c r="N18" s="318"/>
      <c r="O18" s="318" t="s">
        <v>487</v>
      </c>
      <c r="P18" s="318"/>
      <c r="Q18" s="318"/>
      <c r="R18" s="318" t="s">
        <v>631</v>
      </c>
      <c r="S18" s="318" t="s">
        <v>490</v>
      </c>
      <c r="T18" s="318" t="s">
        <v>1122</v>
      </c>
      <c r="U18" s="318"/>
      <c r="V18" s="318"/>
      <c r="W18" s="318" t="s">
        <v>487</v>
      </c>
      <c r="X18" s="308" t="s">
        <v>12559</v>
      </c>
      <c r="Y18" s="318"/>
      <c r="Z18" s="318" t="s">
        <v>2564</v>
      </c>
      <c r="AA18" s="318" t="s">
        <v>487</v>
      </c>
      <c r="AB18" s="308" t="s">
        <v>12560</v>
      </c>
      <c r="AC18" s="318" t="s">
        <v>487</v>
      </c>
      <c r="AD18" s="308" t="s">
        <v>12561</v>
      </c>
    </row>
    <row r="19" spans="1:30" s="19" customFormat="1" ht="71.25">
      <c r="A19" s="318" t="s">
        <v>12395</v>
      </c>
      <c r="B19" s="318" t="s">
        <v>64</v>
      </c>
      <c r="C19" s="318" t="s">
        <v>12562</v>
      </c>
      <c r="D19" s="318" t="s">
        <v>12563</v>
      </c>
      <c r="E19" s="318" t="s">
        <v>12564</v>
      </c>
      <c r="F19" s="318" t="s">
        <v>12565</v>
      </c>
      <c r="G19" s="318" t="s">
        <v>12566</v>
      </c>
      <c r="H19" s="318" t="s">
        <v>12567</v>
      </c>
      <c r="I19" s="318" t="s">
        <v>12568</v>
      </c>
      <c r="J19" s="318" t="s">
        <v>12569</v>
      </c>
      <c r="K19" s="308" t="s">
        <v>12570</v>
      </c>
      <c r="L19" s="308" t="s">
        <v>802</v>
      </c>
      <c r="M19" s="318"/>
      <c r="N19" s="318" t="s">
        <v>487</v>
      </c>
      <c r="O19" s="318" t="s">
        <v>487</v>
      </c>
      <c r="P19" s="318" t="s">
        <v>2564</v>
      </c>
      <c r="Q19" s="318" t="s">
        <v>2564</v>
      </c>
      <c r="R19" s="318" t="s">
        <v>572</v>
      </c>
      <c r="S19" s="318" t="s">
        <v>12415</v>
      </c>
      <c r="T19" s="318" t="s">
        <v>2055</v>
      </c>
      <c r="U19" s="318" t="s">
        <v>488</v>
      </c>
      <c r="V19" s="308" t="s">
        <v>12571</v>
      </c>
      <c r="W19" s="318"/>
      <c r="X19" s="318"/>
      <c r="Y19" s="318" t="s">
        <v>488</v>
      </c>
      <c r="Z19" s="308" t="s">
        <v>12571</v>
      </c>
      <c r="AA19" s="318" t="s">
        <v>487</v>
      </c>
      <c r="AB19" s="318" t="s">
        <v>12572</v>
      </c>
      <c r="AC19" s="318" t="s">
        <v>2564</v>
      </c>
      <c r="AD19" s="308" t="s">
        <v>2564</v>
      </c>
    </row>
    <row r="20" spans="1:30" s="19" customFormat="1" ht="71.25">
      <c r="A20" s="318" t="s">
        <v>12395</v>
      </c>
      <c r="B20" s="318" t="s">
        <v>111</v>
      </c>
      <c r="C20" s="318" t="s">
        <v>12573</v>
      </c>
      <c r="D20" s="318" t="s">
        <v>12574</v>
      </c>
      <c r="E20" s="318" t="s">
        <v>12575</v>
      </c>
      <c r="F20" s="318" t="s">
        <v>12576</v>
      </c>
      <c r="G20" s="318" t="s">
        <v>12577</v>
      </c>
      <c r="H20" s="318" t="s">
        <v>12578</v>
      </c>
      <c r="I20" s="318" t="s">
        <v>777</v>
      </c>
      <c r="J20" s="318" t="s">
        <v>12579</v>
      </c>
      <c r="K20" s="308" t="s">
        <v>12580</v>
      </c>
      <c r="L20" s="308" t="s">
        <v>802</v>
      </c>
      <c r="M20" s="318"/>
      <c r="N20" s="318"/>
      <c r="O20" s="318"/>
      <c r="P20" s="318"/>
      <c r="Q20" s="318"/>
      <c r="R20" s="308"/>
      <c r="S20" s="318" t="s">
        <v>490</v>
      </c>
      <c r="T20" s="318" t="s">
        <v>12493</v>
      </c>
      <c r="U20" s="318"/>
      <c r="V20" s="318"/>
      <c r="W20" s="318"/>
      <c r="X20" s="318"/>
      <c r="Y20" s="318"/>
      <c r="Z20" s="318"/>
      <c r="AA20" s="318"/>
      <c r="AB20" s="318"/>
      <c r="AC20" s="318"/>
      <c r="AD20" s="308"/>
    </row>
    <row r="21" spans="1:30" s="19" customFormat="1" ht="19.350000000000001" customHeight="1">
      <c r="A21" s="318" t="s">
        <v>12395</v>
      </c>
      <c r="B21" s="318" t="s">
        <v>158</v>
      </c>
      <c r="C21" s="318" t="s">
        <v>12581</v>
      </c>
      <c r="D21" s="318" t="s">
        <v>12582</v>
      </c>
      <c r="E21" s="318" t="s">
        <v>12583</v>
      </c>
      <c r="F21" s="318" t="s">
        <v>12584</v>
      </c>
      <c r="G21" s="318" t="s">
        <v>12585</v>
      </c>
      <c r="H21" s="318" t="s">
        <v>12586</v>
      </c>
      <c r="I21" s="318" t="s">
        <v>12587</v>
      </c>
      <c r="J21" s="318" t="s">
        <v>12588</v>
      </c>
      <c r="K21" s="308" t="s">
        <v>779</v>
      </c>
      <c r="L21" s="318"/>
      <c r="M21" s="318"/>
      <c r="N21" s="318"/>
      <c r="O21" s="318"/>
      <c r="P21" s="318"/>
      <c r="Q21" s="318"/>
      <c r="R21" s="439"/>
      <c r="S21" s="318" t="s">
        <v>1903</v>
      </c>
      <c r="T21" s="318"/>
      <c r="U21" s="318"/>
      <c r="V21" s="318"/>
      <c r="W21" s="318"/>
      <c r="X21" s="318"/>
      <c r="Y21" s="318"/>
      <c r="Z21" s="318"/>
      <c r="AA21" s="318"/>
      <c r="AB21" s="318"/>
      <c r="AC21" s="318"/>
      <c r="AD21" s="308"/>
    </row>
    <row r="22" spans="1:30" s="112" customFormat="1" ht="342">
      <c r="A22" s="318" t="s">
        <v>12395</v>
      </c>
      <c r="B22" s="318" t="s">
        <v>158</v>
      </c>
      <c r="C22" s="318" t="s">
        <v>12589</v>
      </c>
      <c r="D22" s="318" t="s">
        <v>12590</v>
      </c>
      <c r="E22" s="318" t="s">
        <v>12591</v>
      </c>
      <c r="F22" s="318" t="s">
        <v>12592</v>
      </c>
      <c r="G22" s="318" t="s">
        <v>12593</v>
      </c>
      <c r="H22" s="318" t="s">
        <v>12594</v>
      </c>
      <c r="I22" s="318" t="s">
        <v>12595</v>
      </c>
      <c r="J22" s="381" t="s">
        <v>12596</v>
      </c>
      <c r="K22" s="308" t="s">
        <v>12597</v>
      </c>
      <c r="L22" s="308" t="s">
        <v>1025</v>
      </c>
      <c r="M22" s="308" t="s">
        <v>12598</v>
      </c>
      <c r="N22" s="318" t="s">
        <v>487</v>
      </c>
      <c r="O22" s="318"/>
      <c r="P22" s="318" t="s">
        <v>487</v>
      </c>
      <c r="Q22" s="318" t="s">
        <v>2564</v>
      </c>
      <c r="R22" s="318" t="s">
        <v>489</v>
      </c>
      <c r="S22" s="318" t="s">
        <v>2363</v>
      </c>
      <c r="T22" s="318" t="s">
        <v>1122</v>
      </c>
      <c r="U22" s="318" t="s">
        <v>487</v>
      </c>
      <c r="V22" s="308" t="s">
        <v>12599</v>
      </c>
      <c r="W22" s="318" t="s">
        <v>395</v>
      </c>
      <c r="X22" s="308" t="s">
        <v>12600</v>
      </c>
      <c r="Y22" s="318" t="s">
        <v>395</v>
      </c>
      <c r="Z22" s="308" t="s">
        <v>12600</v>
      </c>
      <c r="AA22" s="318" t="s">
        <v>487</v>
      </c>
      <c r="AB22" s="308" t="s">
        <v>12601</v>
      </c>
      <c r="AC22" s="318" t="s">
        <v>395</v>
      </c>
      <c r="AD22" s="308" t="s">
        <v>12602</v>
      </c>
    </row>
    <row r="23" spans="1:30" s="19" customFormat="1" ht="48" customHeight="1">
      <c r="A23" s="318" t="s">
        <v>12395</v>
      </c>
      <c r="B23" s="318" t="s">
        <v>111</v>
      </c>
      <c r="C23" s="318" t="s">
        <v>12603</v>
      </c>
      <c r="D23" s="318" t="s">
        <v>12604</v>
      </c>
      <c r="E23" s="318" t="s">
        <v>12605</v>
      </c>
      <c r="F23" s="318" t="s">
        <v>12606</v>
      </c>
      <c r="G23" s="318" t="s">
        <v>12607</v>
      </c>
      <c r="H23" s="318" t="s">
        <v>12608</v>
      </c>
      <c r="I23" s="318" t="s">
        <v>12609</v>
      </c>
      <c r="J23" s="318" t="s">
        <v>12610</v>
      </c>
      <c r="K23" s="308" t="s">
        <v>12611</v>
      </c>
      <c r="L23" s="308" t="s">
        <v>802</v>
      </c>
      <c r="M23" s="318"/>
      <c r="N23" s="318" t="s">
        <v>487</v>
      </c>
      <c r="O23" s="318"/>
      <c r="P23" s="318"/>
      <c r="Q23" s="318"/>
      <c r="R23" s="318" t="s">
        <v>631</v>
      </c>
      <c r="S23" s="318" t="s">
        <v>490</v>
      </c>
      <c r="T23" s="318"/>
      <c r="U23" s="318"/>
      <c r="V23" s="318"/>
      <c r="W23" s="318"/>
      <c r="X23" s="318"/>
      <c r="Y23" s="318"/>
      <c r="Z23" s="318"/>
      <c r="AA23" s="318"/>
      <c r="AB23" s="318"/>
      <c r="AC23" s="318" t="s">
        <v>487</v>
      </c>
      <c r="AD23" s="308" t="s">
        <v>12612</v>
      </c>
    </row>
    <row r="24" spans="1:30" s="19" customFormat="1" ht="213.75">
      <c r="A24" s="318" t="s">
        <v>12395</v>
      </c>
      <c r="B24" s="318" t="s">
        <v>111</v>
      </c>
      <c r="C24" s="318" t="s">
        <v>12613</v>
      </c>
      <c r="D24" s="318" t="s">
        <v>12614</v>
      </c>
      <c r="E24" s="318" t="s">
        <v>12615</v>
      </c>
      <c r="F24" s="318" t="s">
        <v>12616</v>
      </c>
      <c r="G24" s="318" t="s">
        <v>12617</v>
      </c>
      <c r="H24" s="318" t="s">
        <v>12618</v>
      </c>
      <c r="I24" s="318" t="s">
        <v>12619</v>
      </c>
      <c r="J24" s="318" t="s">
        <v>12620</v>
      </c>
      <c r="K24" s="308" t="s">
        <v>12621</v>
      </c>
      <c r="L24" s="308" t="s">
        <v>2406</v>
      </c>
      <c r="M24" s="308"/>
      <c r="N24" s="318" t="s">
        <v>395</v>
      </c>
      <c r="O24" s="318"/>
      <c r="P24" s="318"/>
      <c r="Q24" s="318"/>
      <c r="R24" s="439"/>
      <c r="S24" s="318" t="s">
        <v>12415</v>
      </c>
      <c r="T24" s="318" t="s">
        <v>2055</v>
      </c>
      <c r="U24" s="318"/>
      <c r="V24" s="318"/>
      <c r="W24" s="318"/>
      <c r="X24" s="318"/>
      <c r="Y24" s="318"/>
      <c r="Z24" s="318"/>
      <c r="AA24" s="318" t="s">
        <v>487</v>
      </c>
      <c r="AB24" s="308" t="s">
        <v>12622</v>
      </c>
      <c r="AC24" s="318" t="s">
        <v>487</v>
      </c>
      <c r="AD24" s="318" t="s">
        <v>12623</v>
      </c>
    </row>
    <row r="25" spans="1:30" s="19" customFormat="1" ht="85.5">
      <c r="A25" s="318" t="s">
        <v>12395</v>
      </c>
      <c r="B25" s="318" t="s">
        <v>205</v>
      </c>
      <c r="C25" s="318" t="s">
        <v>12624</v>
      </c>
      <c r="D25" s="318" t="s">
        <v>12625</v>
      </c>
      <c r="E25" s="318" t="s">
        <v>12626</v>
      </c>
      <c r="F25" s="318" t="s">
        <v>12627</v>
      </c>
      <c r="G25" s="318" t="s">
        <v>12628</v>
      </c>
      <c r="H25" s="318" t="s">
        <v>12629</v>
      </c>
      <c r="I25" s="318" t="s">
        <v>12630</v>
      </c>
      <c r="J25" s="318" t="s">
        <v>12631</v>
      </c>
      <c r="K25" s="308" t="s">
        <v>12632</v>
      </c>
      <c r="L25" s="308" t="s">
        <v>503</v>
      </c>
      <c r="M25" s="308" t="s">
        <v>12633</v>
      </c>
      <c r="N25" s="318" t="s">
        <v>487</v>
      </c>
      <c r="O25" s="318" t="s">
        <v>487</v>
      </c>
      <c r="P25" s="318"/>
      <c r="Q25" s="318"/>
      <c r="R25" s="318" t="s">
        <v>572</v>
      </c>
      <c r="S25" s="318" t="s">
        <v>12415</v>
      </c>
      <c r="T25" s="318" t="s">
        <v>2055</v>
      </c>
      <c r="U25" s="318"/>
      <c r="V25" s="318"/>
      <c r="W25" s="318"/>
      <c r="X25" s="318"/>
      <c r="Y25" s="318"/>
      <c r="Z25" s="318" t="s">
        <v>2564</v>
      </c>
      <c r="AA25" s="318"/>
      <c r="AB25" s="318"/>
      <c r="AC25" s="318" t="s">
        <v>395</v>
      </c>
      <c r="AD25" s="308" t="s">
        <v>12634</v>
      </c>
    </row>
    <row r="26" spans="1:30" s="19" customFormat="1" ht="99.75">
      <c r="A26" s="318" t="s">
        <v>12395</v>
      </c>
      <c r="B26" s="318" t="s">
        <v>205</v>
      </c>
      <c r="C26" s="318" t="s">
        <v>12635</v>
      </c>
      <c r="D26" s="318" t="s">
        <v>12636</v>
      </c>
      <c r="E26" s="318" t="s">
        <v>12637</v>
      </c>
      <c r="F26" s="318" t="s">
        <v>12638</v>
      </c>
      <c r="G26" s="318" t="s">
        <v>12639</v>
      </c>
      <c r="H26" s="318" t="s">
        <v>12640</v>
      </c>
      <c r="I26" s="318" t="s">
        <v>12641</v>
      </c>
      <c r="J26" s="318" t="s">
        <v>12642</v>
      </c>
      <c r="K26" s="308" t="s">
        <v>12643</v>
      </c>
      <c r="L26" s="308" t="s">
        <v>12644</v>
      </c>
      <c r="M26" s="318"/>
      <c r="N26" s="318" t="s">
        <v>487</v>
      </c>
      <c r="O26" s="318" t="s">
        <v>488</v>
      </c>
      <c r="P26" s="318"/>
      <c r="Q26" s="318"/>
      <c r="R26" s="318" t="s">
        <v>572</v>
      </c>
      <c r="S26" s="318" t="s">
        <v>12415</v>
      </c>
      <c r="T26" s="318" t="s">
        <v>1122</v>
      </c>
      <c r="U26" s="318"/>
      <c r="V26" s="318"/>
      <c r="W26" s="318"/>
      <c r="X26" s="318"/>
      <c r="Y26" s="318"/>
      <c r="Z26" s="318"/>
      <c r="AA26" s="318"/>
      <c r="AB26" s="318"/>
      <c r="AC26" s="318"/>
      <c r="AD26" s="308"/>
    </row>
    <row r="27" spans="1:30" s="19" customFormat="1" ht="19.350000000000001" customHeight="1">
      <c r="A27" s="318" t="s">
        <v>12395</v>
      </c>
      <c r="B27" s="318" t="s">
        <v>111</v>
      </c>
      <c r="C27" s="318" t="s">
        <v>12645</v>
      </c>
      <c r="D27" s="318" t="s">
        <v>12646</v>
      </c>
      <c r="E27" s="318" t="s">
        <v>12647</v>
      </c>
      <c r="F27" s="318" t="s">
        <v>12648</v>
      </c>
      <c r="G27" s="318" t="s">
        <v>12649</v>
      </c>
      <c r="H27" s="318" t="s">
        <v>12650</v>
      </c>
      <c r="I27" s="318" t="s">
        <v>12651</v>
      </c>
      <c r="J27" s="318" t="s">
        <v>12652</v>
      </c>
      <c r="K27" s="308" t="s">
        <v>12653</v>
      </c>
      <c r="L27" s="318" t="s">
        <v>802</v>
      </c>
      <c r="M27" s="318"/>
      <c r="N27" s="318"/>
      <c r="O27" s="318"/>
      <c r="P27" s="318"/>
      <c r="Q27" s="318"/>
      <c r="R27" s="439"/>
      <c r="S27" s="318" t="s">
        <v>490</v>
      </c>
      <c r="T27" s="318" t="s">
        <v>2055</v>
      </c>
      <c r="U27" s="318"/>
      <c r="V27" s="318"/>
      <c r="W27" s="318"/>
      <c r="X27" s="318"/>
      <c r="Y27" s="318"/>
      <c r="Z27" s="318"/>
      <c r="AA27" s="318"/>
      <c r="AB27" s="318" t="s">
        <v>12654</v>
      </c>
      <c r="AC27" s="318"/>
      <c r="AD27" s="308"/>
    </row>
    <row r="28" spans="1:30" s="19" customFormat="1" ht="19.350000000000001" customHeight="1">
      <c r="A28" s="318" t="s">
        <v>12395</v>
      </c>
      <c r="B28" s="318" t="s">
        <v>111</v>
      </c>
      <c r="C28" s="318" t="s">
        <v>12655</v>
      </c>
      <c r="D28" s="318" t="s">
        <v>12656</v>
      </c>
      <c r="E28" s="318" t="s">
        <v>12657</v>
      </c>
      <c r="F28" s="318" t="s">
        <v>12658</v>
      </c>
      <c r="G28" s="318" t="s">
        <v>12659</v>
      </c>
      <c r="H28" s="318" t="s">
        <v>12660</v>
      </c>
      <c r="I28" s="318" t="s">
        <v>12661</v>
      </c>
      <c r="J28" s="318" t="s">
        <v>12662</v>
      </c>
      <c r="K28" s="308" t="s">
        <v>10350</v>
      </c>
      <c r="L28" s="318"/>
      <c r="M28" s="318"/>
      <c r="N28" s="318" t="s">
        <v>2564</v>
      </c>
      <c r="O28" s="318"/>
      <c r="P28" s="318"/>
      <c r="Q28" s="318"/>
      <c r="R28" s="439"/>
      <c r="S28" s="318" t="s">
        <v>1903</v>
      </c>
      <c r="T28" s="318"/>
      <c r="U28" s="318"/>
      <c r="V28" s="318"/>
      <c r="W28" s="318"/>
      <c r="X28" s="318"/>
      <c r="Y28" s="318"/>
      <c r="Z28" s="318"/>
      <c r="AA28" s="318"/>
      <c r="AB28" s="318"/>
      <c r="AC28" s="318"/>
      <c r="AD28" s="308"/>
    </row>
    <row r="29" spans="1:30" s="19" customFormat="1" ht="114">
      <c r="A29" s="318" t="s">
        <v>12395</v>
      </c>
      <c r="B29" s="318" t="s">
        <v>158</v>
      </c>
      <c r="C29" s="318" t="s">
        <v>12663</v>
      </c>
      <c r="D29" s="318" t="s">
        <v>12664</v>
      </c>
      <c r="E29" s="318" t="s">
        <v>12665</v>
      </c>
      <c r="F29" s="318" t="s">
        <v>12666</v>
      </c>
      <c r="G29" s="318" t="s">
        <v>12667</v>
      </c>
      <c r="H29" s="318" t="s">
        <v>12668</v>
      </c>
      <c r="I29" s="308" t="s">
        <v>12669</v>
      </c>
      <c r="J29" s="318" t="s">
        <v>12670</v>
      </c>
      <c r="K29" s="308" t="s">
        <v>12671</v>
      </c>
      <c r="L29" s="308" t="s">
        <v>503</v>
      </c>
      <c r="M29" s="318"/>
      <c r="N29" s="318"/>
      <c r="O29" s="318"/>
      <c r="P29" s="318"/>
      <c r="Q29" s="318"/>
      <c r="R29" s="439"/>
      <c r="S29" s="318" t="s">
        <v>12415</v>
      </c>
      <c r="T29" s="318" t="s">
        <v>2055</v>
      </c>
      <c r="U29" s="318"/>
      <c r="V29" s="318"/>
      <c r="W29" s="318"/>
      <c r="X29" s="318"/>
      <c r="Y29" s="318"/>
      <c r="Z29" s="318"/>
      <c r="AA29" s="318"/>
      <c r="AB29" s="318"/>
      <c r="AC29" s="318"/>
      <c r="AD29" s="308"/>
    </row>
    <row r="30" spans="1:30" s="19" customFormat="1" ht="171">
      <c r="A30" s="318" t="s">
        <v>12395</v>
      </c>
      <c r="B30" s="318" t="s">
        <v>111</v>
      </c>
      <c r="C30" s="318" t="s">
        <v>12672</v>
      </c>
      <c r="D30" s="318" t="s">
        <v>12673</v>
      </c>
      <c r="E30" s="318" t="s">
        <v>12674</v>
      </c>
      <c r="F30" s="318" t="s">
        <v>12675</v>
      </c>
      <c r="G30" s="318" t="s">
        <v>12676</v>
      </c>
      <c r="H30" s="318" t="s">
        <v>12677</v>
      </c>
      <c r="I30" s="318" t="s">
        <v>12678</v>
      </c>
      <c r="J30" s="318" t="s">
        <v>12679</v>
      </c>
      <c r="K30" s="308" t="s">
        <v>12680</v>
      </c>
      <c r="L30" s="308" t="s">
        <v>802</v>
      </c>
      <c r="M30" s="318" t="s">
        <v>2564</v>
      </c>
      <c r="N30" s="318"/>
      <c r="O30" s="318" t="s">
        <v>487</v>
      </c>
      <c r="P30" s="318"/>
      <c r="Q30" s="318"/>
      <c r="R30" s="439"/>
      <c r="S30" s="318" t="s">
        <v>12415</v>
      </c>
      <c r="T30" s="318" t="s">
        <v>2055</v>
      </c>
      <c r="U30" s="318"/>
      <c r="V30" s="318"/>
      <c r="W30" s="318"/>
      <c r="X30" s="318"/>
      <c r="Y30" s="318"/>
      <c r="Z30" s="318"/>
      <c r="AA30" s="318" t="s">
        <v>487</v>
      </c>
      <c r="AB30" s="308" t="s">
        <v>12681</v>
      </c>
      <c r="AC30" s="318"/>
      <c r="AD30" s="308"/>
    </row>
    <row r="31" spans="1:30" s="19" customFormat="1" ht="75.75" customHeight="1">
      <c r="A31" s="318" t="s">
        <v>12395</v>
      </c>
      <c r="B31" s="318" t="s">
        <v>158</v>
      </c>
      <c r="C31" s="318" t="s">
        <v>12682</v>
      </c>
      <c r="D31" s="318" t="s">
        <v>12683</v>
      </c>
      <c r="E31" s="318" t="s">
        <v>12684</v>
      </c>
      <c r="F31" s="318" t="s">
        <v>12685</v>
      </c>
      <c r="G31" s="318" t="s">
        <v>12686</v>
      </c>
      <c r="H31" s="318" t="s">
        <v>12687</v>
      </c>
      <c r="I31" s="318" t="s">
        <v>12688</v>
      </c>
      <c r="J31" s="318" t="s">
        <v>12689</v>
      </c>
      <c r="K31" s="308" t="s">
        <v>12690</v>
      </c>
      <c r="L31" s="308" t="s">
        <v>802</v>
      </c>
      <c r="M31" s="318" t="s">
        <v>2564</v>
      </c>
      <c r="N31" s="318" t="s">
        <v>2564</v>
      </c>
      <c r="O31" s="318"/>
      <c r="P31" s="318"/>
      <c r="Q31" s="318"/>
      <c r="R31" s="439"/>
      <c r="S31" s="318" t="s">
        <v>12415</v>
      </c>
      <c r="T31" s="318"/>
      <c r="U31" s="318"/>
      <c r="V31" s="318"/>
      <c r="W31" s="318"/>
      <c r="X31" s="318"/>
      <c r="Y31" s="318"/>
      <c r="Z31" s="318"/>
      <c r="AA31" s="318"/>
      <c r="AB31" s="318"/>
      <c r="AC31" s="318"/>
      <c r="AD31" s="308"/>
    </row>
    <row r="32" spans="1:30" s="19" customFormat="1" ht="19.350000000000001" customHeight="1">
      <c r="A32" s="318" t="s">
        <v>12395</v>
      </c>
      <c r="B32" s="318" t="s">
        <v>158</v>
      </c>
      <c r="C32" s="318" t="s">
        <v>12691</v>
      </c>
      <c r="D32" s="318" t="s">
        <v>12692</v>
      </c>
      <c r="E32" s="318" t="s">
        <v>12693</v>
      </c>
      <c r="F32" s="318" t="s">
        <v>12694</v>
      </c>
      <c r="G32" s="318" t="s">
        <v>12695</v>
      </c>
      <c r="H32" s="318" t="s">
        <v>12696</v>
      </c>
      <c r="I32" s="318" t="s">
        <v>12697</v>
      </c>
      <c r="J32" s="318"/>
      <c r="K32" s="308" t="s">
        <v>8507</v>
      </c>
      <c r="L32" s="318"/>
      <c r="M32" s="318"/>
      <c r="N32" s="318"/>
      <c r="O32" s="318"/>
      <c r="P32" s="318"/>
      <c r="Q32" s="318"/>
      <c r="R32" s="308" t="s">
        <v>631</v>
      </c>
      <c r="S32" s="318" t="s">
        <v>4090</v>
      </c>
      <c r="T32" s="318"/>
      <c r="U32" s="318"/>
      <c r="V32" s="318"/>
      <c r="W32" s="318"/>
      <c r="X32" s="318"/>
      <c r="Y32" s="318"/>
      <c r="Z32" s="318"/>
      <c r="AA32" s="318"/>
      <c r="AB32" s="318"/>
      <c r="AC32" s="318"/>
      <c r="AD32" s="308"/>
    </row>
    <row r="33" spans="1:30" s="19" customFormat="1" ht="76.5" customHeight="1">
      <c r="A33" s="318" t="s">
        <v>12395</v>
      </c>
      <c r="B33" s="318" t="s">
        <v>64</v>
      </c>
      <c r="C33" s="318" t="s">
        <v>12698</v>
      </c>
      <c r="D33" s="318" t="s">
        <v>12699</v>
      </c>
      <c r="E33" s="318" t="s">
        <v>12700</v>
      </c>
      <c r="F33" s="318" t="s">
        <v>12701</v>
      </c>
      <c r="G33" s="318" t="s">
        <v>12702</v>
      </c>
      <c r="H33" s="318" t="s">
        <v>12703</v>
      </c>
      <c r="I33" s="318" t="s">
        <v>12704</v>
      </c>
      <c r="J33" s="318"/>
      <c r="K33" s="308" t="s">
        <v>12705</v>
      </c>
      <c r="L33" s="318"/>
      <c r="M33" s="318"/>
      <c r="N33" s="318"/>
      <c r="O33" s="318"/>
      <c r="P33" s="318"/>
      <c r="Q33" s="318"/>
      <c r="R33" s="308"/>
      <c r="S33" s="318" t="s">
        <v>1338</v>
      </c>
      <c r="T33" s="318"/>
      <c r="U33" s="318"/>
      <c r="V33" s="318"/>
      <c r="W33" s="318"/>
      <c r="X33" s="318"/>
      <c r="Y33" s="318"/>
      <c r="Z33" s="318"/>
      <c r="AA33" s="318"/>
      <c r="AB33" s="318"/>
      <c r="AC33" s="318" t="s">
        <v>487</v>
      </c>
      <c r="AD33" s="308" t="s">
        <v>12706</v>
      </c>
    </row>
    <row r="34" spans="1:30" s="19" customFormat="1" ht="114.75" customHeight="1">
      <c r="A34" s="318" t="s">
        <v>12395</v>
      </c>
      <c r="B34" s="318" t="s">
        <v>111</v>
      </c>
      <c r="C34" s="318" t="s">
        <v>12707</v>
      </c>
      <c r="D34" s="318" t="s">
        <v>12708</v>
      </c>
      <c r="E34" s="318" t="s">
        <v>12709</v>
      </c>
      <c r="F34" s="318" t="s">
        <v>12710</v>
      </c>
      <c r="G34" s="318" t="s">
        <v>12711</v>
      </c>
      <c r="H34" s="318" t="s">
        <v>12712</v>
      </c>
      <c r="I34" s="318" t="s">
        <v>12713</v>
      </c>
      <c r="J34" s="319" t="s">
        <v>12714</v>
      </c>
      <c r="K34" s="308" t="s">
        <v>12715</v>
      </c>
      <c r="L34" s="308" t="s">
        <v>12716</v>
      </c>
      <c r="M34" s="318"/>
      <c r="N34" s="318"/>
      <c r="O34" s="318"/>
      <c r="P34" s="318"/>
      <c r="Q34" s="318"/>
      <c r="R34" s="439"/>
      <c r="S34" s="318" t="s">
        <v>1903</v>
      </c>
      <c r="T34" s="318"/>
      <c r="U34" s="318"/>
      <c r="V34" s="318"/>
      <c r="W34" s="318"/>
      <c r="X34" s="318"/>
      <c r="Y34" s="318"/>
      <c r="Z34" s="318"/>
      <c r="AA34" s="318"/>
      <c r="AB34" s="318"/>
      <c r="AC34" s="318" t="s">
        <v>487</v>
      </c>
      <c r="AD34" s="308" t="s">
        <v>12717</v>
      </c>
    </row>
    <row r="35" spans="1:30" s="147" customFormat="1" ht="114.75" customHeight="1">
      <c r="A35" s="318" t="s">
        <v>12395</v>
      </c>
      <c r="B35" s="318" t="s">
        <v>12718</v>
      </c>
      <c r="C35" s="318" t="s">
        <v>12719</v>
      </c>
      <c r="D35" s="318" t="s">
        <v>12720</v>
      </c>
      <c r="E35" s="318" t="s">
        <v>12721</v>
      </c>
      <c r="F35" s="318" t="s">
        <v>12722</v>
      </c>
      <c r="G35" s="318" t="s">
        <v>12723</v>
      </c>
      <c r="H35" s="318" t="s">
        <v>12724</v>
      </c>
      <c r="I35" s="308" t="s">
        <v>12725</v>
      </c>
      <c r="J35" s="319" t="s">
        <v>12726</v>
      </c>
      <c r="K35" s="308" t="s">
        <v>12727</v>
      </c>
      <c r="L35" s="308" t="s">
        <v>12728</v>
      </c>
      <c r="M35" s="318"/>
      <c r="N35" s="318"/>
      <c r="O35" s="318"/>
      <c r="P35" s="318"/>
      <c r="Q35" s="318"/>
      <c r="R35" s="439" t="s">
        <v>386</v>
      </c>
      <c r="S35" s="318" t="s">
        <v>490</v>
      </c>
      <c r="T35" s="318" t="s">
        <v>491</v>
      </c>
      <c r="U35" s="318"/>
      <c r="V35" s="318" t="s">
        <v>12729</v>
      </c>
      <c r="W35" s="318"/>
      <c r="X35" s="318"/>
      <c r="Y35" s="318"/>
      <c r="Z35" s="318"/>
      <c r="AA35" s="318"/>
      <c r="AB35" s="318"/>
      <c r="AC35" s="318"/>
      <c r="AD35" s="308"/>
    </row>
    <row r="36" spans="1:30" s="19" customFormat="1" ht="114.75" customHeight="1">
      <c r="A36" s="318" t="s">
        <v>12395</v>
      </c>
      <c r="B36" s="318" t="s">
        <v>111</v>
      </c>
      <c r="C36" s="318" t="s">
        <v>12730</v>
      </c>
      <c r="D36" s="364" t="s">
        <v>12731</v>
      </c>
      <c r="E36" s="318" t="s">
        <v>12732</v>
      </c>
      <c r="F36" s="318" t="s">
        <v>12733</v>
      </c>
      <c r="G36" s="318" t="s">
        <v>12734</v>
      </c>
      <c r="H36" s="318" t="s">
        <v>12735</v>
      </c>
      <c r="I36" s="308" t="s">
        <v>12736</v>
      </c>
      <c r="J36" s="319" t="s">
        <v>12737</v>
      </c>
      <c r="K36" s="308" t="s">
        <v>12738</v>
      </c>
      <c r="L36" s="308" t="s">
        <v>12739</v>
      </c>
      <c r="M36" s="318"/>
      <c r="N36" s="318"/>
      <c r="O36" s="318"/>
      <c r="P36" s="318"/>
      <c r="Q36" s="318"/>
      <c r="R36" s="439"/>
      <c r="S36" s="318" t="s">
        <v>12415</v>
      </c>
      <c r="T36" s="318" t="s">
        <v>12740</v>
      </c>
      <c r="U36" s="318"/>
      <c r="V36" s="318"/>
      <c r="W36" s="318"/>
      <c r="X36" s="318"/>
      <c r="Y36" s="318"/>
      <c r="Z36" s="318"/>
      <c r="AA36" s="318"/>
      <c r="AB36" s="318"/>
      <c r="AC36" s="318"/>
      <c r="AD36" s="308"/>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19.350000000000001"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ht="20.25" customHeigh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row r="571" spans="3:30" s="21" customFormat="1">
      <c r="C571" s="39"/>
      <c r="D571" s="39"/>
      <c r="E571" s="40"/>
      <c r="F571" s="39"/>
      <c r="G571" s="39"/>
      <c r="H571" s="40"/>
      <c r="I571" s="39"/>
      <c r="J571" s="39"/>
      <c r="K571" s="39"/>
      <c r="L571" s="39"/>
      <c r="M571" s="39"/>
      <c r="N571" s="39"/>
      <c r="O571" s="39"/>
      <c r="R571" s="39"/>
      <c r="T571" s="41"/>
      <c r="AB571" s="39"/>
      <c r="AD571" s="39"/>
    </row>
  </sheetData>
  <autoFilter ref="A2:AI36" xr:uid="{00000000-0009-0000-0000-000012000000}"/>
  <phoneticPr fontId="1"/>
  <dataValidations count="1">
    <dataValidation type="list" allowBlank="1" showInputMessage="1" showErrorMessage="1" sqref="W3:W36 N3:Q36 AA3:AA36 Y3:Y36 AC3:AC36 U3:U36" xr:uid="{65D38D12-240D-4F93-A600-D7CD209C1A64}">
      <formula1>"○"</formula1>
    </dataValidation>
  </dataValidations>
  <pageMargins left="0.70866141732283472" right="0.70866141732283472" top="0.74803149606299213" bottom="0.74803149606299213" header="0.31496062992125984" footer="0.31496062992125984"/>
  <pageSetup paperSize="8" scale="76"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9C24-631C-44C4-9A26-79A2016A2F3A}">
  <sheetPr>
    <pageSetUpPr fitToPage="1"/>
  </sheetPr>
  <dimension ref="A1:AF573"/>
  <sheetViews>
    <sheetView showGridLines="0" zoomScale="70" zoomScaleNormal="70" zoomScaleSheetLayoutView="80" workbookViewId="0">
      <pane xSplit="3" ySplit="1" topLeftCell="D2" activePane="bottomRight" state="frozen"/>
      <selection pane="topRight" activeCell="S4" sqref="S4"/>
      <selection pane="bottomLeft" activeCell="S4" sqref="S4"/>
      <selection pane="bottomRight" activeCell="C2" sqref="C2"/>
    </sheetView>
  </sheetViews>
  <sheetFormatPr defaultRowHeight="25.5"/>
  <cols>
    <col min="1" max="1" width="10.75" customWidth="1"/>
    <col min="2" max="2" width="15.125" customWidth="1"/>
    <col min="3" max="3" width="67.375" style="84" customWidth="1"/>
    <col min="4" max="8" width="12" customWidth="1"/>
    <col min="9" max="9" width="17" style="11" customWidth="1"/>
    <col min="10" max="10" width="12" style="47" customWidth="1"/>
    <col min="11" max="11" width="48.125" style="11" customWidth="1"/>
    <col min="12" max="30" width="12" customWidth="1"/>
    <col min="31" max="33" width="9" customWidth="1"/>
  </cols>
  <sheetData>
    <row r="1" spans="1:31" s="129" customFormat="1" ht="247.15" customHeight="1">
      <c r="A1" s="8" t="s">
        <v>449</v>
      </c>
      <c r="B1" s="8" t="s">
        <v>450</v>
      </c>
      <c r="C1" s="16" t="s">
        <v>451</v>
      </c>
      <c r="D1" s="8" t="s">
        <v>452</v>
      </c>
      <c r="E1" s="8" t="s">
        <v>453</v>
      </c>
      <c r="F1" s="8" t="s">
        <v>454</v>
      </c>
      <c r="G1" s="8" t="s">
        <v>455</v>
      </c>
      <c r="H1" s="8" t="s">
        <v>456</v>
      </c>
      <c r="I1" s="8" t="s">
        <v>457</v>
      </c>
      <c r="J1" s="8" t="s">
        <v>458</v>
      </c>
      <c r="K1" s="8" t="s">
        <v>459</v>
      </c>
      <c r="L1" s="8" t="s">
        <v>460</v>
      </c>
      <c r="M1" s="8" t="s">
        <v>461</v>
      </c>
      <c r="N1" s="8" t="s">
        <v>462</v>
      </c>
      <c r="O1" s="8" t="s">
        <v>463</v>
      </c>
      <c r="P1" s="8" t="s">
        <v>464</v>
      </c>
      <c r="Q1" s="8" t="s">
        <v>465</v>
      </c>
      <c r="R1" s="17" t="s">
        <v>466</v>
      </c>
      <c r="S1" s="8" t="s">
        <v>467</v>
      </c>
      <c r="T1" s="8" t="s">
        <v>468</v>
      </c>
      <c r="U1" s="8" t="s">
        <v>469</v>
      </c>
      <c r="V1" s="8" t="s">
        <v>470</v>
      </c>
      <c r="W1" s="8" t="s">
        <v>471</v>
      </c>
      <c r="X1" s="8" t="s">
        <v>470</v>
      </c>
      <c r="Y1" s="8" t="s">
        <v>472</v>
      </c>
      <c r="Z1" s="8" t="s">
        <v>470</v>
      </c>
      <c r="AA1" s="8" t="s">
        <v>473</v>
      </c>
      <c r="AB1" s="8" t="s">
        <v>470</v>
      </c>
      <c r="AC1" s="8" t="s">
        <v>474</v>
      </c>
      <c r="AD1" s="8" t="s">
        <v>470</v>
      </c>
    </row>
    <row r="2" spans="1:31" s="19" customFormat="1" ht="18.75" customHeight="1">
      <c r="A2" s="210" t="s">
        <v>12741</v>
      </c>
      <c r="B2" s="210" t="s">
        <v>206</v>
      </c>
      <c r="C2" s="210" t="s">
        <v>12742</v>
      </c>
      <c r="D2" s="210" t="s">
        <v>12743</v>
      </c>
      <c r="E2" s="210" t="s">
        <v>12744</v>
      </c>
      <c r="F2" s="210" t="s">
        <v>12745</v>
      </c>
      <c r="G2" s="210" t="s">
        <v>12746</v>
      </c>
      <c r="H2" s="210" t="s">
        <v>12747</v>
      </c>
      <c r="I2" s="318" t="s">
        <v>12748</v>
      </c>
      <c r="J2" s="210" t="s">
        <v>12749</v>
      </c>
      <c r="K2" s="211" t="s">
        <v>1750</v>
      </c>
      <c r="L2" s="210" t="s">
        <v>12750</v>
      </c>
      <c r="M2" s="210"/>
      <c r="N2" s="210"/>
      <c r="O2" s="210"/>
      <c r="P2" s="210"/>
      <c r="Q2" s="210"/>
      <c r="R2" s="212"/>
      <c r="S2" s="210" t="s">
        <v>1285</v>
      </c>
      <c r="T2" s="210"/>
      <c r="U2" s="210"/>
      <c r="V2" s="210"/>
      <c r="W2" s="210"/>
      <c r="X2" s="210"/>
      <c r="Y2" s="210"/>
      <c r="Z2" s="210"/>
      <c r="AA2" s="210"/>
      <c r="AB2" s="210"/>
      <c r="AC2" s="210"/>
      <c r="AD2" s="210"/>
      <c r="AE2" s="18"/>
    </row>
    <row r="3" spans="1:31" s="19" customFormat="1" ht="18.75" customHeight="1">
      <c r="A3" s="318" t="s">
        <v>12741</v>
      </c>
      <c r="B3" s="318" t="s">
        <v>65</v>
      </c>
      <c r="C3" s="318" t="s">
        <v>12751</v>
      </c>
      <c r="D3" s="318" t="s">
        <v>12752</v>
      </c>
      <c r="E3" s="318" t="s">
        <v>12753</v>
      </c>
      <c r="F3" s="318" t="s">
        <v>12754</v>
      </c>
      <c r="G3" s="318" t="s">
        <v>12755</v>
      </c>
      <c r="H3" s="318" t="s">
        <v>12756</v>
      </c>
      <c r="I3" s="318" t="s">
        <v>12757</v>
      </c>
      <c r="J3" s="318" t="s">
        <v>12758</v>
      </c>
      <c r="K3" s="308" t="s">
        <v>3202</v>
      </c>
      <c r="L3" s="318"/>
      <c r="M3" s="318"/>
      <c r="N3" s="318"/>
      <c r="O3" s="318"/>
      <c r="P3" s="318"/>
      <c r="Q3" s="318"/>
      <c r="R3" s="320"/>
      <c r="S3" s="318" t="s">
        <v>1994</v>
      </c>
      <c r="T3" s="318"/>
      <c r="U3" s="318"/>
      <c r="V3" s="318"/>
      <c r="W3" s="318"/>
      <c r="X3" s="318"/>
      <c r="Y3" s="318"/>
      <c r="Z3" s="318"/>
      <c r="AA3" s="318"/>
      <c r="AB3" s="318"/>
      <c r="AC3" s="318"/>
      <c r="AD3" s="318"/>
      <c r="AE3" s="18"/>
    </row>
    <row r="4" spans="1:31" s="19" customFormat="1" ht="70.5" customHeight="1">
      <c r="A4" s="318" t="s">
        <v>12741</v>
      </c>
      <c r="B4" s="210" t="s">
        <v>206</v>
      </c>
      <c r="C4" s="318" t="s">
        <v>12759</v>
      </c>
      <c r="D4" s="318" t="s">
        <v>12760</v>
      </c>
      <c r="E4" s="318" t="s">
        <v>12761</v>
      </c>
      <c r="F4" s="318" t="s">
        <v>12762</v>
      </c>
      <c r="G4" s="318" t="s">
        <v>12763</v>
      </c>
      <c r="H4" s="318" t="s">
        <v>12764</v>
      </c>
      <c r="I4" s="318" t="s">
        <v>12765</v>
      </c>
      <c r="J4" s="318" t="s">
        <v>12766</v>
      </c>
      <c r="K4" s="308" t="s">
        <v>9169</v>
      </c>
      <c r="L4" s="308" t="s">
        <v>12767</v>
      </c>
      <c r="M4" s="308" t="s">
        <v>12519</v>
      </c>
      <c r="N4" s="318"/>
      <c r="O4" s="318"/>
      <c r="P4" s="318"/>
      <c r="Q4" s="318"/>
      <c r="R4" s="318"/>
      <c r="S4" s="318" t="s">
        <v>1285</v>
      </c>
      <c r="T4" s="318"/>
      <c r="U4" s="318"/>
      <c r="V4" s="318"/>
      <c r="W4" s="318"/>
      <c r="X4" s="318"/>
      <c r="Y4" s="318"/>
      <c r="Z4" s="318"/>
      <c r="AA4" s="318"/>
      <c r="AB4" s="318"/>
      <c r="AC4" s="318"/>
      <c r="AD4" s="318"/>
      <c r="AE4" s="18"/>
    </row>
    <row r="5" spans="1:31" s="19" customFormat="1" ht="18.75" customHeight="1">
      <c r="A5" s="318" t="s">
        <v>12741</v>
      </c>
      <c r="B5" s="318" t="s">
        <v>12768</v>
      </c>
      <c r="C5" s="318" t="s">
        <v>12769</v>
      </c>
      <c r="D5" s="318" t="s">
        <v>12770</v>
      </c>
      <c r="E5" s="318" t="s">
        <v>12771</v>
      </c>
      <c r="F5" s="318" t="s">
        <v>12772</v>
      </c>
      <c r="G5" s="318" t="s">
        <v>12773</v>
      </c>
      <c r="H5" s="318" t="s">
        <v>12774</v>
      </c>
      <c r="I5" s="318" t="s">
        <v>12775</v>
      </c>
      <c r="J5" s="318"/>
      <c r="K5" s="308" t="s">
        <v>12776</v>
      </c>
      <c r="L5" s="318"/>
      <c r="M5" s="318"/>
      <c r="N5" s="318"/>
      <c r="O5" s="318"/>
      <c r="P5" s="318"/>
      <c r="Q5" s="318"/>
      <c r="R5" s="320"/>
      <c r="S5" s="318" t="s">
        <v>1903</v>
      </c>
      <c r="T5" s="318"/>
      <c r="U5" s="318"/>
      <c r="V5" s="318"/>
      <c r="W5" s="318"/>
      <c r="X5" s="318"/>
      <c r="Y5" s="318"/>
      <c r="Z5" s="318"/>
      <c r="AA5" s="318"/>
      <c r="AB5" s="318"/>
      <c r="AC5" s="318"/>
      <c r="AD5" s="318"/>
      <c r="AE5" s="18"/>
    </row>
    <row r="6" spans="1:31" s="19" customFormat="1" ht="18.75" customHeight="1">
      <c r="A6" s="318" t="s">
        <v>12741</v>
      </c>
      <c r="B6" s="318" t="s">
        <v>12768</v>
      </c>
      <c r="C6" s="318" t="s">
        <v>12777</v>
      </c>
      <c r="D6" s="318" t="s">
        <v>12778</v>
      </c>
      <c r="E6" s="318" t="s">
        <v>12779</v>
      </c>
      <c r="F6" s="318" t="s">
        <v>12780</v>
      </c>
      <c r="G6" s="318" t="s">
        <v>12781</v>
      </c>
      <c r="H6" s="318" t="s">
        <v>12782</v>
      </c>
      <c r="I6" s="318" t="s">
        <v>12783</v>
      </c>
      <c r="J6" s="21" t="s">
        <v>12784</v>
      </c>
      <c r="K6" s="308" t="s">
        <v>12785</v>
      </c>
      <c r="L6" s="318"/>
      <c r="M6" s="318"/>
      <c r="N6" s="318"/>
      <c r="O6" s="318"/>
      <c r="P6" s="318"/>
      <c r="Q6" s="318"/>
      <c r="R6" s="318"/>
      <c r="S6" s="318" t="s">
        <v>2363</v>
      </c>
      <c r="T6" s="318"/>
      <c r="U6" s="318"/>
      <c r="V6" s="318"/>
      <c r="W6" s="318"/>
      <c r="X6" s="318"/>
      <c r="Y6" s="318"/>
      <c r="Z6" s="318"/>
      <c r="AA6" s="318"/>
      <c r="AB6" s="318"/>
      <c r="AC6" s="318"/>
      <c r="AD6" s="318"/>
      <c r="AE6" s="18"/>
    </row>
    <row r="7" spans="1:31" s="19" customFormat="1" ht="18.75" customHeight="1">
      <c r="A7" s="318" t="s">
        <v>12741</v>
      </c>
      <c r="B7" s="318" t="s">
        <v>12768</v>
      </c>
      <c r="C7" s="318" t="s">
        <v>12786</v>
      </c>
      <c r="D7" s="318" t="s">
        <v>12787</v>
      </c>
      <c r="E7" s="318" t="s">
        <v>12788</v>
      </c>
      <c r="F7" s="318" t="s">
        <v>12789</v>
      </c>
      <c r="G7" s="318" t="s">
        <v>12790</v>
      </c>
      <c r="H7" s="318" t="s">
        <v>12791</v>
      </c>
      <c r="I7" s="318" t="s">
        <v>12792</v>
      </c>
      <c r="J7" s="318" t="s">
        <v>12793</v>
      </c>
      <c r="K7" s="308" t="s">
        <v>570</v>
      </c>
      <c r="L7" s="318"/>
      <c r="M7" s="318"/>
      <c r="N7" s="318"/>
      <c r="O7" s="318"/>
      <c r="P7" s="318"/>
      <c r="Q7" s="318"/>
      <c r="R7" s="318"/>
      <c r="S7" s="318" t="s">
        <v>1338</v>
      </c>
      <c r="T7" s="318"/>
      <c r="U7" s="318"/>
      <c r="V7" s="318"/>
      <c r="W7" s="318"/>
      <c r="X7" s="318"/>
      <c r="Y7" s="318"/>
      <c r="Z7" s="318"/>
      <c r="AA7" s="318"/>
      <c r="AB7" s="318"/>
      <c r="AC7" s="318"/>
      <c r="AD7" s="318"/>
      <c r="AE7" s="18"/>
    </row>
    <row r="8" spans="1:31" s="19" customFormat="1" ht="28.5">
      <c r="A8" s="318" t="s">
        <v>12741</v>
      </c>
      <c r="B8" s="210" t="s">
        <v>206</v>
      </c>
      <c r="C8" s="318" t="s">
        <v>12794</v>
      </c>
      <c r="D8" s="318" t="s">
        <v>12795</v>
      </c>
      <c r="E8" s="318" t="s">
        <v>12796</v>
      </c>
      <c r="F8" s="318" t="s">
        <v>12797</v>
      </c>
      <c r="G8" s="318" t="s">
        <v>12798</v>
      </c>
      <c r="H8" s="318" t="s">
        <v>12799</v>
      </c>
      <c r="I8" s="318" t="s">
        <v>12800</v>
      </c>
      <c r="J8" s="318"/>
      <c r="K8" s="308" t="s">
        <v>12482</v>
      </c>
      <c r="L8" s="318"/>
      <c r="M8" s="318"/>
      <c r="N8" s="318"/>
      <c r="O8" s="318"/>
      <c r="P8" s="318"/>
      <c r="Q8" s="318"/>
      <c r="R8" s="320"/>
      <c r="S8" s="318" t="s">
        <v>1903</v>
      </c>
      <c r="T8" s="318"/>
      <c r="U8" s="318"/>
      <c r="V8" s="318"/>
      <c r="W8" s="318"/>
      <c r="X8" s="318"/>
      <c r="Y8" s="318"/>
      <c r="Z8" s="318"/>
      <c r="AA8" s="318"/>
      <c r="AB8" s="318"/>
      <c r="AC8" s="318"/>
      <c r="AD8" s="318"/>
      <c r="AE8" s="18"/>
    </row>
    <row r="9" spans="1:31" s="19" customFormat="1" ht="18.75" customHeight="1">
      <c r="A9" s="318" t="s">
        <v>12741</v>
      </c>
      <c r="B9" s="318" t="s">
        <v>12768</v>
      </c>
      <c r="C9" s="318" t="s">
        <v>12801</v>
      </c>
      <c r="D9" s="318" t="s">
        <v>12802</v>
      </c>
      <c r="E9" s="318" t="s">
        <v>12803</v>
      </c>
      <c r="F9" s="318" t="s">
        <v>12804</v>
      </c>
      <c r="G9" s="318" t="s">
        <v>12805</v>
      </c>
      <c r="H9" s="318" t="s">
        <v>12806</v>
      </c>
      <c r="I9" s="318" t="s">
        <v>12807</v>
      </c>
      <c r="J9" s="415" t="s">
        <v>12808</v>
      </c>
      <c r="K9" s="308" t="s">
        <v>1750</v>
      </c>
      <c r="L9" s="318"/>
      <c r="M9" s="318"/>
      <c r="N9" s="318"/>
      <c r="O9" s="318"/>
      <c r="P9" s="318"/>
      <c r="Q9" s="318"/>
      <c r="R9" s="320"/>
      <c r="S9" s="318" t="s">
        <v>1994</v>
      </c>
      <c r="T9" s="318"/>
      <c r="U9" s="318"/>
      <c r="V9" s="318"/>
      <c r="W9" s="318"/>
      <c r="X9" s="318"/>
      <c r="Y9" s="318"/>
      <c r="Z9" s="318"/>
      <c r="AA9" s="318"/>
      <c r="AB9" s="318"/>
      <c r="AC9" s="318"/>
      <c r="AD9" s="318"/>
      <c r="AE9" s="18"/>
    </row>
    <row r="10" spans="1:31" s="19" customFormat="1" ht="18.75" customHeight="1">
      <c r="A10" s="318" t="s">
        <v>12741</v>
      </c>
      <c r="B10" s="318" t="s">
        <v>159</v>
      </c>
      <c r="C10" s="318" t="s">
        <v>12809</v>
      </c>
      <c r="D10" s="318" t="s">
        <v>12810</v>
      </c>
      <c r="E10" s="318" t="s">
        <v>12811</v>
      </c>
      <c r="F10" s="318" t="s">
        <v>12812</v>
      </c>
      <c r="G10" s="318" t="s">
        <v>12813</v>
      </c>
      <c r="H10" s="318" t="s">
        <v>12814</v>
      </c>
      <c r="I10" s="308" t="s">
        <v>12815</v>
      </c>
      <c r="J10" s="318" t="s">
        <v>12816</v>
      </c>
      <c r="K10" s="308" t="s">
        <v>1750</v>
      </c>
      <c r="L10" s="318"/>
      <c r="M10" s="318"/>
      <c r="N10" s="318"/>
      <c r="O10" s="318"/>
      <c r="P10" s="318"/>
      <c r="Q10" s="318"/>
      <c r="R10" s="320"/>
      <c r="S10" s="318" t="s">
        <v>1994</v>
      </c>
      <c r="T10" s="318"/>
      <c r="U10" s="318"/>
      <c r="V10" s="318"/>
      <c r="W10" s="318"/>
      <c r="X10" s="318"/>
      <c r="Y10" s="318"/>
      <c r="Z10" s="318"/>
      <c r="AA10" s="318"/>
      <c r="AB10" s="318"/>
      <c r="AC10" s="318"/>
      <c r="AD10" s="318"/>
      <c r="AE10" s="18"/>
    </row>
    <row r="11" spans="1:31" s="19" customFormat="1" ht="18.75" customHeight="1">
      <c r="A11" s="318" t="s">
        <v>12741</v>
      </c>
      <c r="B11" s="318" t="s">
        <v>12768</v>
      </c>
      <c r="C11" s="318" t="s">
        <v>12817</v>
      </c>
      <c r="D11" s="318" t="s">
        <v>12818</v>
      </c>
      <c r="E11" s="318" t="s">
        <v>12819</v>
      </c>
      <c r="F11" s="318" t="s">
        <v>12820</v>
      </c>
      <c r="G11" s="318" t="s">
        <v>12821</v>
      </c>
      <c r="H11" s="318" t="s">
        <v>12822</v>
      </c>
      <c r="I11" s="318" t="s">
        <v>12823</v>
      </c>
      <c r="J11" s="318" t="s">
        <v>12824</v>
      </c>
      <c r="K11" s="308" t="s">
        <v>12825</v>
      </c>
      <c r="L11" s="318"/>
      <c r="M11" s="318"/>
      <c r="N11" s="318"/>
      <c r="O11" s="318"/>
      <c r="P11" s="318"/>
      <c r="Q11" s="318"/>
      <c r="R11" s="320"/>
      <c r="S11" s="318" t="s">
        <v>1338</v>
      </c>
      <c r="T11" s="318"/>
      <c r="U11" s="318" t="s">
        <v>487</v>
      </c>
      <c r="V11" s="318" t="s">
        <v>12826</v>
      </c>
      <c r="W11" s="318" t="s">
        <v>487</v>
      </c>
      <c r="X11" s="318" t="s">
        <v>12826</v>
      </c>
      <c r="Y11" s="318" t="s">
        <v>487</v>
      </c>
      <c r="Z11" s="318" t="s">
        <v>12826</v>
      </c>
      <c r="AA11" s="318"/>
      <c r="AB11" s="318"/>
      <c r="AC11" s="318"/>
      <c r="AD11" s="318"/>
      <c r="AE11" s="18"/>
    </row>
    <row r="12" spans="1:31" s="19" customFormat="1" ht="42.75">
      <c r="A12" s="318" t="s">
        <v>12741</v>
      </c>
      <c r="B12" s="318" t="s">
        <v>159</v>
      </c>
      <c r="C12" s="318" t="s">
        <v>12827</v>
      </c>
      <c r="D12" s="318" t="s">
        <v>12828</v>
      </c>
      <c r="E12" s="318" t="s">
        <v>12829</v>
      </c>
      <c r="F12" s="318" t="s">
        <v>12830</v>
      </c>
      <c r="G12" s="318" t="s">
        <v>12831</v>
      </c>
      <c r="H12" s="318" t="s">
        <v>12832</v>
      </c>
      <c r="I12" s="318" t="s">
        <v>12833</v>
      </c>
      <c r="J12" s="318"/>
      <c r="K12" s="308" t="s">
        <v>12834</v>
      </c>
      <c r="L12" s="318"/>
      <c r="M12" s="318"/>
      <c r="N12" s="318"/>
      <c r="O12" s="318"/>
      <c r="P12" s="318"/>
      <c r="Q12" s="318"/>
      <c r="R12" s="320"/>
      <c r="S12" s="318" t="s">
        <v>1903</v>
      </c>
      <c r="T12" s="318"/>
      <c r="U12" s="318"/>
      <c r="V12" s="318"/>
      <c r="W12" s="318"/>
      <c r="X12" s="318"/>
      <c r="Y12" s="318"/>
      <c r="Z12" s="318"/>
      <c r="AA12" s="318"/>
      <c r="AB12" s="318"/>
      <c r="AC12" s="318"/>
      <c r="AD12" s="318"/>
      <c r="AE12" s="18"/>
    </row>
    <row r="13" spans="1:31" s="19" customFormat="1" ht="18.75" customHeight="1">
      <c r="A13" s="318" t="s">
        <v>12741</v>
      </c>
      <c r="B13" s="318" t="s">
        <v>112</v>
      </c>
      <c r="C13" s="318" t="s">
        <v>12835</v>
      </c>
      <c r="D13" s="318" t="s">
        <v>12836</v>
      </c>
      <c r="E13" s="318" t="s">
        <v>12837</v>
      </c>
      <c r="F13" s="318" t="s">
        <v>12838</v>
      </c>
      <c r="G13" s="318" t="s">
        <v>12839</v>
      </c>
      <c r="H13" s="318" t="s">
        <v>12840</v>
      </c>
      <c r="I13" s="318" t="s">
        <v>12841</v>
      </c>
      <c r="J13" s="318"/>
      <c r="K13" s="308" t="s">
        <v>12715</v>
      </c>
      <c r="L13" s="318"/>
      <c r="M13" s="318"/>
      <c r="N13" s="318"/>
      <c r="O13" s="318"/>
      <c r="P13" s="318"/>
      <c r="Q13" s="318"/>
      <c r="R13" s="320"/>
      <c r="S13" s="318" t="s">
        <v>1903</v>
      </c>
      <c r="T13" s="318"/>
      <c r="U13" s="318"/>
      <c r="V13" s="318"/>
      <c r="W13" s="318"/>
      <c r="X13" s="318"/>
      <c r="Y13" s="318"/>
      <c r="Z13" s="318"/>
      <c r="AA13" s="318"/>
      <c r="AB13" s="318"/>
      <c r="AC13" s="318"/>
      <c r="AD13" s="318"/>
      <c r="AE13" s="18"/>
    </row>
    <row r="14" spans="1:31" s="19" customFormat="1" ht="18.75" customHeight="1">
      <c r="A14" s="318" t="s">
        <v>12741</v>
      </c>
      <c r="B14" s="318" t="s">
        <v>12768</v>
      </c>
      <c r="C14" s="318" t="s">
        <v>12842</v>
      </c>
      <c r="D14" s="318" t="s">
        <v>12843</v>
      </c>
      <c r="E14" s="318" t="s">
        <v>12844</v>
      </c>
      <c r="F14" s="318" t="s">
        <v>12845</v>
      </c>
      <c r="G14" s="318" t="s">
        <v>12846</v>
      </c>
      <c r="H14" s="318" t="s">
        <v>12847</v>
      </c>
      <c r="I14" s="318" t="s">
        <v>12848</v>
      </c>
      <c r="J14" s="318"/>
      <c r="K14" s="308" t="s">
        <v>9169</v>
      </c>
      <c r="L14" s="318"/>
      <c r="M14" s="318"/>
      <c r="N14" s="318"/>
      <c r="O14" s="318"/>
      <c r="P14" s="318"/>
      <c r="Q14" s="318"/>
      <c r="R14" s="320"/>
      <c r="S14" s="318" t="s">
        <v>1994</v>
      </c>
      <c r="T14" s="318"/>
      <c r="U14" s="318"/>
      <c r="V14" s="318"/>
      <c r="W14" s="318"/>
      <c r="X14" s="318"/>
      <c r="Y14" s="318"/>
      <c r="Z14" s="318"/>
      <c r="AA14" s="318"/>
      <c r="AB14" s="318"/>
      <c r="AC14" s="318"/>
      <c r="AD14" s="318"/>
      <c r="AE14" s="18"/>
    </row>
    <row r="15" spans="1:31" s="19" customFormat="1" ht="18.75" customHeight="1">
      <c r="A15" s="318" t="s">
        <v>12741</v>
      </c>
      <c r="B15" s="318" t="s">
        <v>12768</v>
      </c>
      <c r="C15" s="318" t="s">
        <v>12849</v>
      </c>
      <c r="D15" s="318" t="s">
        <v>12850</v>
      </c>
      <c r="E15" s="318" t="s">
        <v>12851</v>
      </c>
      <c r="F15" s="318" t="s">
        <v>12852</v>
      </c>
      <c r="G15" s="318" t="s">
        <v>12853</v>
      </c>
      <c r="H15" s="318" t="s">
        <v>12854</v>
      </c>
      <c r="I15" s="318" t="s">
        <v>12855</v>
      </c>
      <c r="J15" s="318" t="s">
        <v>12856</v>
      </c>
      <c r="K15" s="308" t="s">
        <v>9169</v>
      </c>
      <c r="L15" s="318"/>
      <c r="M15" s="318"/>
      <c r="N15" s="318"/>
      <c r="O15" s="318"/>
      <c r="P15" s="318"/>
      <c r="Q15" s="318"/>
      <c r="R15" s="320"/>
      <c r="S15" s="318" t="s">
        <v>1994</v>
      </c>
      <c r="T15" s="318"/>
      <c r="U15" s="318"/>
      <c r="V15" s="318"/>
      <c r="W15" s="318"/>
      <c r="X15" s="318"/>
      <c r="Y15" s="318"/>
      <c r="Z15" s="318"/>
      <c r="AA15" s="318"/>
      <c r="AB15" s="318"/>
      <c r="AC15" s="318"/>
      <c r="AD15" s="318"/>
      <c r="AE15" s="18"/>
    </row>
    <row r="16" spans="1:31" s="19" customFormat="1" ht="18.75" customHeight="1">
      <c r="A16" s="318" t="s">
        <v>12741</v>
      </c>
      <c r="B16" s="318" t="s">
        <v>12768</v>
      </c>
      <c r="C16" s="318" t="s">
        <v>12857</v>
      </c>
      <c r="D16" s="318" t="s">
        <v>12858</v>
      </c>
      <c r="E16" s="318" t="s">
        <v>12859</v>
      </c>
      <c r="F16" s="318" t="s">
        <v>12860</v>
      </c>
      <c r="G16" s="318" t="s">
        <v>12861</v>
      </c>
      <c r="H16" s="318" t="s">
        <v>12862</v>
      </c>
      <c r="I16" s="318" t="s">
        <v>12863</v>
      </c>
      <c r="J16" s="318" t="s">
        <v>12864</v>
      </c>
      <c r="K16" s="308" t="s">
        <v>12715</v>
      </c>
      <c r="L16" s="318"/>
      <c r="M16" s="318"/>
      <c r="N16" s="318"/>
      <c r="O16" s="318"/>
      <c r="P16" s="318"/>
      <c r="Q16" s="318"/>
      <c r="R16" s="318"/>
      <c r="S16" s="318" t="s">
        <v>1338</v>
      </c>
      <c r="T16" s="318"/>
      <c r="U16" s="318" t="s">
        <v>487</v>
      </c>
      <c r="V16" s="318"/>
      <c r="W16" s="318"/>
      <c r="X16" s="318"/>
      <c r="Y16" s="318"/>
      <c r="Z16" s="318"/>
      <c r="AA16" s="318"/>
      <c r="AB16" s="318"/>
      <c r="AC16" s="318"/>
      <c r="AD16" s="318"/>
      <c r="AE16" s="18"/>
    </row>
    <row r="17" spans="1:31" s="19" customFormat="1" ht="18.600000000000001" customHeight="1">
      <c r="A17" s="318" t="s">
        <v>12741</v>
      </c>
      <c r="B17" s="318" t="s">
        <v>12768</v>
      </c>
      <c r="C17" s="318" t="s">
        <v>12865</v>
      </c>
      <c r="D17" s="318" t="s">
        <v>12866</v>
      </c>
      <c r="E17" s="318" t="s">
        <v>12867</v>
      </c>
      <c r="F17" s="318" t="s">
        <v>12868</v>
      </c>
      <c r="G17" s="318" t="s">
        <v>12869</v>
      </c>
      <c r="H17" s="318" t="s">
        <v>12870</v>
      </c>
      <c r="I17" s="318" t="s">
        <v>12871</v>
      </c>
      <c r="J17" s="318" t="s">
        <v>12872</v>
      </c>
      <c r="K17" s="308" t="s">
        <v>9169</v>
      </c>
      <c r="L17" s="318" t="s">
        <v>583</v>
      </c>
      <c r="M17" s="318"/>
      <c r="N17" s="318"/>
      <c r="O17" s="318"/>
      <c r="P17" s="318"/>
      <c r="Q17" s="318"/>
      <c r="R17" s="318"/>
      <c r="S17" s="318" t="s">
        <v>1285</v>
      </c>
      <c r="T17" s="318"/>
      <c r="U17" s="318"/>
      <c r="V17" s="318"/>
      <c r="W17" s="318"/>
      <c r="X17" s="318"/>
      <c r="Y17" s="318"/>
      <c r="Z17" s="318"/>
      <c r="AA17" s="318"/>
      <c r="AB17" s="318"/>
      <c r="AC17" s="318"/>
      <c r="AD17" s="318"/>
      <c r="AE17" s="18"/>
    </row>
    <row r="18" spans="1:31" s="19" customFormat="1" ht="18.75" customHeight="1">
      <c r="A18" s="318" t="s">
        <v>12741</v>
      </c>
      <c r="B18" s="318" t="s">
        <v>12768</v>
      </c>
      <c r="C18" s="318" t="s">
        <v>12873</v>
      </c>
      <c r="D18" s="318" t="s">
        <v>12874</v>
      </c>
      <c r="E18" s="318" t="s">
        <v>12788</v>
      </c>
      <c r="F18" s="318" t="s">
        <v>12875</v>
      </c>
      <c r="G18" s="318" t="s">
        <v>12876</v>
      </c>
      <c r="H18" s="318" t="s">
        <v>12877</v>
      </c>
      <c r="I18" s="318" t="s">
        <v>12878</v>
      </c>
      <c r="J18" s="319"/>
      <c r="K18" s="308" t="s">
        <v>12879</v>
      </c>
      <c r="L18" s="318"/>
      <c r="M18" s="318"/>
      <c r="N18" s="318"/>
      <c r="O18" s="318"/>
      <c r="P18" s="318"/>
      <c r="Q18" s="318"/>
      <c r="R18" s="320"/>
      <c r="S18" s="318" t="s">
        <v>1994</v>
      </c>
      <c r="T18" s="318"/>
      <c r="U18" s="318"/>
      <c r="V18" s="318"/>
      <c r="W18" s="318"/>
      <c r="X18" s="318"/>
      <c r="Y18" s="318"/>
      <c r="Z18" s="318"/>
      <c r="AA18" s="318"/>
      <c r="AB18" s="318"/>
      <c r="AC18" s="318"/>
      <c r="AD18" s="318"/>
      <c r="AE18" s="18"/>
    </row>
    <row r="19" spans="1:31" s="19" customFormat="1" ht="18.75" customHeight="1">
      <c r="A19" s="318" t="s">
        <v>12741</v>
      </c>
      <c r="B19" s="318" t="s">
        <v>12768</v>
      </c>
      <c r="C19" s="318" t="s">
        <v>12880</v>
      </c>
      <c r="D19" s="318" t="s">
        <v>12881</v>
      </c>
      <c r="E19" s="318" t="s">
        <v>12882</v>
      </c>
      <c r="F19" s="318" t="s">
        <v>12883</v>
      </c>
      <c r="G19" s="318" t="s">
        <v>12884</v>
      </c>
      <c r="H19" s="318" t="s">
        <v>12885</v>
      </c>
      <c r="I19" s="318" t="s">
        <v>12886</v>
      </c>
      <c r="J19" s="318" t="s">
        <v>12887</v>
      </c>
      <c r="K19" s="308" t="s">
        <v>12825</v>
      </c>
      <c r="L19" s="318" t="s">
        <v>12888</v>
      </c>
      <c r="M19" s="318"/>
      <c r="N19" s="318"/>
      <c r="O19" s="318"/>
      <c r="P19" s="318"/>
      <c r="Q19" s="318"/>
      <c r="R19" s="318"/>
      <c r="S19" s="318" t="s">
        <v>1338</v>
      </c>
      <c r="T19" s="318"/>
      <c r="U19" s="318"/>
      <c r="V19" s="318"/>
      <c r="W19" s="318"/>
      <c r="X19" s="318"/>
      <c r="Y19" s="318"/>
      <c r="Z19" s="318"/>
      <c r="AA19" s="318"/>
      <c r="AB19" s="318"/>
      <c r="AC19" s="318"/>
      <c r="AD19" s="318"/>
      <c r="AE19" s="18"/>
    </row>
    <row r="20" spans="1:31" s="19" customFormat="1" ht="18.75" customHeight="1">
      <c r="A20" s="318" t="s">
        <v>12741</v>
      </c>
      <c r="B20" s="210" t="s">
        <v>206</v>
      </c>
      <c r="C20" s="318" t="s">
        <v>12889</v>
      </c>
      <c r="D20" s="318" t="s">
        <v>12890</v>
      </c>
      <c r="E20" s="318" t="s">
        <v>12891</v>
      </c>
      <c r="F20" s="318" t="s">
        <v>12892</v>
      </c>
      <c r="G20" s="318" t="s">
        <v>12893</v>
      </c>
      <c r="H20" s="318" t="s">
        <v>12894</v>
      </c>
      <c r="I20" s="318" t="s">
        <v>12895</v>
      </c>
      <c r="J20" s="319" t="s">
        <v>12896</v>
      </c>
      <c r="K20" s="308" t="s">
        <v>12897</v>
      </c>
      <c r="L20" s="318" t="s">
        <v>2406</v>
      </c>
      <c r="M20" s="318"/>
      <c r="N20" s="318" t="s">
        <v>487</v>
      </c>
      <c r="O20" s="318"/>
      <c r="P20" s="318"/>
      <c r="Q20" s="318"/>
      <c r="R20" s="320"/>
      <c r="S20" s="318" t="s">
        <v>2438</v>
      </c>
      <c r="T20" s="318" t="s">
        <v>2364</v>
      </c>
      <c r="U20" s="318"/>
      <c r="V20" s="318"/>
      <c r="W20" s="318"/>
      <c r="X20" s="318"/>
      <c r="Y20" s="318"/>
      <c r="Z20" s="318"/>
      <c r="AA20" s="318"/>
      <c r="AB20" s="318"/>
      <c r="AC20" s="318"/>
      <c r="AD20" s="318"/>
      <c r="AE20" s="18"/>
    </row>
    <row r="21" spans="1:31" s="19" customFormat="1" ht="39.75" customHeight="1">
      <c r="A21" s="318" t="s">
        <v>12741</v>
      </c>
      <c r="B21" s="318" t="s">
        <v>12768</v>
      </c>
      <c r="C21" s="318" t="s">
        <v>12898</v>
      </c>
      <c r="D21" s="318" t="s">
        <v>12899</v>
      </c>
      <c r="E21" s="318" t="s">
        <v>12900</v>
      </c>
      <c r="F21" s="318" t="s">
        <v>12901</v>
      </c>
      <c r="G21" s="318" t="s">
        <v>12902</v>
      </c>
      <c r="H21" s="318" t="s">
        <v>12903</v>
      </c>
      <c r="I21" s="318" t="s">
        <v>12904</v>
      </c>
      <c r="J21" s="318" t="s">
        <v>12905</v>
      </c>
      <c r="K21" s="308" t="s">
        <v>12906</v>
      </c>
      <c r="L21" s="308" t="s">
        <v>12907</v>
      </c>
      <c r="M21" s="308" t="s">
        <v>12908</v>
      </c>
      <c r="N21" s="318"/>
      <c r="O21" s="318"/>
      <c r="P21" s="318"/>
      <c r="Q21" s="318"/>
      <c r="R21" s="320"/>
      <c r="S21" s="318" t="s">
        <v>1994</v>
      </c>
      <c r="T21" s="318"/>
      <c r="U21" s="318" t="s">
        <v>487</v>
      </c>
      <c r="V21" s="318"/>
      <c r="W21" s="318"/>
      <c r="X21" s="318"/>
      <c r="Y21" s="318" t="s">
        <v>487</v>
      </c>
      <c r="Z21" s="318"/>
      <c r="AA21" s="318"/>
      <c r="AB21" s="318"/>
      <c r="AC21" s="318"/>
      <c r="AD21" s="318"/>
      <c r="AE21" s="18"/>
    </row>
    <row r="22" spans="1:31" s="19" customFormat="1" ht="18.75" customHeight="1">
      <c r="A22" s="318" t="s">
        <v>12741</v>
      </c>
      <c r="B22" s="210" t="s">
        <v>206</v>
      </c>
      <c r="C22" s="318" t="s">
        <v>12909</v>
      </c>
      <c r="D22" s="318" t="s">
        <v>12910</v>
      </c>
      <c r="E22" s="318" t="s">
        <v>12911</v>
      </c>
      <c r="F22" s="318" t="s">
        <v>12912</v>
      </c>
      <c r="G22" s="318" t="s">
        <v>12913</v>
      </c>
      <c r="H22" s="318" t="s">
        <v>12914</v>
      </c>
      <c r="I22" s="318" t="s">
        <v>12915</v>
      </c>
      <c r="J22" s="318" t="s">
        <v>12916</v>
      </c>
      <c r="K22" s="308" t="s">
        <v>9169</v>
      </c>
      <c r="L22" s="318"/>
      <c r="M22" s="318"/>
      <c r="N22" s="318"/>
      <c r="O22" s="318"/>
      <c r="P22" s="318"/>
      <c r="Q22" s="318"/>
      <c r="R22" s="318"/>
      <c r="S22" s="318" t="s">
        <v>4090</v>
      </c>
      <c r="T22" s="318"/>
      <c r="U22" s="318"/>
      <c r="V22" s="318"/>
      <c r="W22" s="318"/>
      <c r="X22" s="318"/>
      <c r="Y22" s="318"/>
      <c r="Z22" s="318"/>
      <c r="AA22" s="318"/>
      <c r="AB22" s="318"/>
      <c r="AC22" s="318"/>
      <c r="AD22" s="318"/>
      <c r="AE22" s="18"/>
    </row>
    <row r="23" spans="1:31" s="19" customFormat="1" ht="99.75">
      <c r="A23" s="318" t="s">
        <v>12741</v>
      </c>
      <c r="B23" s="318" t="s">
        <v>112</v>
      </c>
      <c r="C23" s="318" t="s">
        <v>12917</v>
      </c>
      <c r="D23" s="318" t="s">
        <v>12918</v>
      </c>
      <c r="E23" s="318" t="s">
        <v>12919</v>
      </c>
      <c r="F23" s="318" t="s">
        <v>12920</v>
      </c>
      <c r="G23" s="318" t="s">
        <v>12921</v>
      </c>
      <c r="H23" s="318" t="s">
        <v>12922</v>
      </c>
      <c r="I23" s="308" t="s">
        <v>12923</v>
      </c>
      <c r="J23" s="318"/>
      <c r="K23" s="308" t="s">
        <v>12924</v>
      </c>
      <c r="L23" s="318"/>
      <c r="M23" s="318"/>
      <c r="N23" s="318"/>
      <c r="O23" s="318"/>
      <c r="P23" s="318"/>
      <c r="Q23" s="318"/>
      <c r="R23" s="320"/>
      <c r="S23" s="318" t="s">
        <v>1903</v>
      </c>
      <c r="T23" s="318"/>
      <c r="U23" s="318"/>
      <c r="V23" s="318"/>
      <c r="W23" s="318"/>
      <c r="X23" s="318"/>
      <c r="Y23" s="318"/>
      <c r="Z23" s="318"/>
      <c r="AA23" s="318"/>
      <c r="AB23" s="318"/>
      <c r="AC23" s="318"/>
      <c r="AD23" s="318"/>
      <c r="AE23" s="18"/>
    </row>
    <row r="24" spans="1:31" s="19" customFormat="1" ht="46.5" customHeight="1">
      <c r="A24" s="318" t="s">
        <v>12741</v>
      </c>
      <c r="B24" s="318" t="s">
        <v>159</v>
      </c>
      <c r="C24" s="318" t="s">
        <v>12925</v>
      </c>
      <c r="D24" s="318" t="s">
        <v>12926</v>
      </c>
      <c r="E24" s="318" t="s">
        <v>12927</v>
      </c>
      <c r="F24" s="318" t="s">
        <v>12928</v>
      </c>
      <c r="G24" s="318" t="s">
        <v>12929</v>
      </c>
      <c r="H24" s="318" t="s">
        <v>12930</v>
      </c>
      <c r="I24" s="318" t="s">
        <v>12931</v>
      </c>
      <c r="J24" s="318" t="s">
        <v>12932</v>
      </c>
      <c r="K24" s="308" t="s">
        <v>12933</v>
      </c>
      <c r="L24" s="308" t="s">
        <v>503</v>
      </c>
      <c r="M24" s="308" t="s">
        <v>12934</v>
      </c>
      <c r="N24" s="318"/>
      <c r="O24" s="318"/>
      <c r="P24" s="318"/>
      <c r="Q24" s="318"/>
      <c r="R24" s="318"/>
      <c r="S24" s="318" t="s">
        <v>2363</v>
      </c>
      <c r="T24" s="318" t="s">
        <v>2364</v>
      </c>
      <c r="U24" s="318"/>
      <c r="V24" s="318"/>
      <c r="W24" s="318"/>
      <c r="X24" s="318"/>
      <c r="Y24" s="318"/>
      <c r="Z24" s="318"/>
      <c r="AA24" s="318"/>
      <c r="AB24" s="318"/>
      <c r="AC24" s="318"/>
      <c r="AD24" s="318"/>
      <c r="AE24" s="18"/>
    </row>
    <row r="25" spans="1:31" s="19" customFormat="1" ht="128.25">
      <c r="A25" s="318" t="s">
        <v>12741</v>
      </c>
      <c r="B25" s="318" t="s">
        <v>12768</v>
      </c>
      <c r="C25" s="318" t="s">
        <v>12935</v>
      </c>
      <c r="D25" s="318" t="s">
        <v>12936</v>
      </c>
      <c r="E25" s="318" t="s">
        <v>12937</v>
      </c>
      <c r="F25" s="318" t="s">
        <v>12938</v>
      </c>
      <c r="G25" s="318" t="s">
        <v>12939</v>
      </c>
      <c r="H25" s="318" t="s">
        <v>12940</v>
      </c>
      <c r="I25" s="318" t="s">
        <v>12941</v>
      </c>
      <c r="J25" s="308" t="s">
        <v>12942</v>
      </c>
      <c r="K25" s="308" t="s">
        <v>12943</v>
      </c>
      <c r="L25" s="308" t="s">
        <v>12944</v>
      </c>
      <c r="M25" s="318"/>
      <c r="N25" s="318" t="s">
        <v>487</v>
      </c>
      <c r="O25" s="318" t="s">
        <v>487</v>
      </c>
      <c r="P25" s="318"/>
      <c r="Q25" s="318"/>
      <c r="R25" s="318" t="s">
        <v>631</v>
      </c>
      <c r="S25" s="318" t="s">
        <v>490</v>
      </c>
      <c r="T25" s="318" t="s">
        <v>491</v>
      </c>
      <c r="U25" s="318"/>
      <c r="V25" s="318"/>
      <c r="W25" s="318"/>
      <c r="X25" s="318"/>
      <c r="Y25" s="318"/>
      <c r="Z25" s="318"/>
      <c r="AA25" s="318"/>
      <c r="AB25" s="318"/>
      <c r="AC25" s="318" t="s">
        <v>395</v>
      </c>
      <c r="AD25" s="308" t="s">
        <v>12945</v>
      </c>
      <c r="AE25" s="18"/>
    </row>
    <row r="26" spans="1:31" s="19" customFormat="1" ht="141.75" customHeight="1">
      <c r="A26" s="318" t="s">
        <v>12741</v>
      </c>
      <c r="B26" s="318" t="s">
        <v>12768</v>
      </c>
      <c r="C26" s="318" t="s">
        <v>12946</v>
      </c>
      <c r="D26" s="318" t="s">
        <v>12947</v>
      </c>
      <c r="E26" s="318" t="s">
        <v>12948</v>
      </c>
      <c r="F26" s="318" t="s">
        <v>12949</v>
      </c>
      <c r="G26" s="318" t="s">
        <v>12950</v>
      </c>
      <c r="H26" s="318" t="s">
        <v>12951</v>
      </c>
      <c r="I26" s="318" t="s">
        <v>12952</v>
      </c>
      <c r="J26" s="318" t="s">
        <v>12953</v>
      </c>
      <c r="K26" s="308" t="s">
        <v>12954</v>
      </c>
      <c r="L26" s="308" t="s">
        <v>12955</v>
      </c>
      <c r="M26" s="318"/>
      <c r="N26" s="318" t="s">
        <v>487</v>
      </c>
      <c r="O26" s="318" t="s">
        <v>487</v>
      </c>
      <c r="P26" s="318"/>
      <c r="Q26" s="318"/>
      <c r="R26" s="320" t="s">
        <v>572</v>
      </c>
      <c r="S26" s="318" t="s">
        <v>12415</v>
      </c>
      <c r="T26" s="318" t="s">
        <v>1953</v>
      </c>
      <c r="U26" s="318"/>
      <c r="V26" s="318"/>
      <c r="W26" s="318"/>
      <c r="X26" s="318"/>
      <c r="Y26" s="18" t="s">
        <v>12956</v>
      </c>
      <c r="Z26" s="318" t="s">
        <v>12957</v>
      </c>
      <c r="AA26" s="318" t="s">
        <v>487</v>
      </c>
      <c r="AB26" s="318" t="s">
        <v>12958</v>
      </c>
      <c r="AC26" s="18" t="s">
        <v>12959</v>
      </c>
      <c r="AD26" s="308" t="s">
        <v>12960</v>
      </c>
      <c r="AE26" s="18"/>
    </row>
    <row r="27" spans="1:31" s="19" customFormat="1" ht="18.75" customHeight="1">
      <c r="A27" s="318" t="s">
        <v>12741</v>
      </c>
      <c r="B27" s="318" t="s">
        <v>12768</v>
      </c>
      <c r="C27" s="318" t="s">
        <v>12961</v>
      </c>
      <c r="D27" s="318" t="s">
        <v>12962</v>
      </c>
      <c r="E27" s="318" t="s">
        <v>12963</v>
      </c>
      <c r="F27" s="318" t="s">
        <v>12964</v>
      </c>
      <c r="G27" s="318" t="s">
        <v>12965</v>
      </c>
      <c r="H27" s="318" t="s">
        <v>12966</v>
      </c>
      <c r="I27" s="318" t="s">
        <v>12967</v>
      </c>
      <c r="J27" s="318"/>
      <c r="K27" s="308" t="s">
        <v>12968</v>
      </c>
      <c r="L27" s="318"/>
      <c r="M27" s="318"/>
      <c r="N27" s="318"/>
      <c r="O27" s="318"/>
      <c r="P27" s="318"/>
      <c r="Q27" s="318"/>
      <c r="R27" s="320"/>
      <c r="S27" s="318" t="s">
        <v>12969</v>
      </c>
      <c r="T27" s="318"/>
      <c r="U27" s="318"/>
      <c r="V27" s="318"/>
      <c r="W27" s="318"/>
      <c r="X27" s="318"/>
      <c r="Y27" s="318"/>
      <c r="Z27" s="318"/>
      <c r="AA27" s="318"/>
      <c r="AB27" s="318"/>
      <c r="AC27" s="318"/>
      <c r="AD27" s="318"/>
      <c r="AE27" s="18"/>
    </row>
    <row r="28" spans="1:31" s="19" customFormat="1" ht="30.75" customHeight="1">
      <c r="A28" s="318" t="s">
        <v>12741</v>
      </c>
      <c r="B28" s="318" t="s">
        <v>12768</v>
      </c>
      <c r="C28" s="318" t="s">
        <v>12970</v>
      </c>
      <c r="D28" s="318" t="s">
        <v>12971</v>
      </c>
      <c r="E28" s="318" t="s">
        <v>12972</v>
      </c>
      <c r="F28" s="318" t="s">
        <v>12973</v>
      </c>
      <c r="G28" s="318" t="s">
        <v>12974</v>
      </c>
      <c r="H28" s="318" t="s">
        <v>12975</v>
      </c>
      <c r="I28" s="318" t="s">
        <v>12976</v>
      </c>
      <c r="J28" s="318" t="s">
        <v>12977</v>
      </c>
      <c r="K28" s="308" t="s">
        <v>2860</v>
      </c>
      <c r="L28" s="308" t="s">
        <v>12978</v>
      </c>
      <c r="M28" s="308" t="s">
        <v>12979</v>
      </c>
      <c r="N28" s="318"/>
      <c r="O28" s="318"/>
      <c r="P28" s="318"/>
      <c r="Q28" s="318"/>
      <c r="R28" s="320"/>
      <c r="S28" s="318" t="s">
        <v>12969</v>
      </c>
      <c r="T28" s="318"/>
      <c r="U28" s="318"/>
      <c r="V28" s="318"/>
      <c r="W28" s="318"/>
      <c r="X28" s="318"/>
      <c r="Y28" s="318"/>
      <c r="Z28" s="318"/>
      <c r="AA28" s="318"/>
      <c r="AB28" s="318"/>
      <c r="AC28" s="318"/>
      <c r="AD28" s="318"/>
      <c r="AE28" s="18"/>
    </row>
    <row r="29" spans="1:31" s="19" customFormat="1" ht="79.5" customHeight="1">
      <c r="A29" s="318" t="s">
        <v>12741</v>
      </c>
      <c r="B29" s="210" t="s">
        <v>206</v>
      </c>
      <c r="C29" s="318" t="s">
        <v>12980</v>
      </c>
      <c r="D29" s="318" t="s">
        <v>12981</v>
      </c>
      <c r="E29" s="318" t="s">
        <v>12982</v>
      </c>
      <c r="F29" s="318" t="s">
        <v>12983</v>
      </c>
      <c r="G29" s="318" t="s">
        <v>12984</v>
      </c>
      <c r="H29" s="318" t="s">
        <v>12985</v>
      </c>
      <c r="I29" s="318" t="s">
        <v>12986</v>
      </c>
      <c r="J29" s="318" t="s">
        <v>12987</v>
      </c>
      <c r="K29" s="308" t="s">
        <v>12528</v>
      </c>
      <c r="L29" s="308" t="s">
        <v>583</v>
      </c>
      <c r="M29" s="308" t="s">
        <v>12519</v>
      </c>
      <c r="N29" s="308" t="s">
        <v>12988</v>
      </c>
      <c r="O29" s="318"/>
      <c r="P29" s="318"/>
      <c r="Q29" s="318"/>
      <c r="R29" s="320"/>
      <c r="S29" s="318" t="s">
        <v>1903</v>
      </c>
      <c r="T29" s="318"/>
      <c r="U29" s="318"/>
      <c r="V29" s="318"/>
      <c r="W29" s="318"/>
      <c r="X29" s="318"/>
      <c r="Y29" s="318"/>
      <c r="Z29" s="318"/>
      <c r="AA29" s="318"/>
      <c r="AB29" s="318"/>
      <c r="AC29" s="318"/>
      <c r="AD29" s="318"/>
      <c r="AE29" s="18"/>
    </row>
    <row r="30" spans="1:31" s="19" customFormat="1" ht="27" customHeight="1">
      <c r="A30" s="318" t="s">
        <v>12741</v>
      </c>
      <c r="B30" s="318" t="s">
        <v>12768</v>
      </c>
      <c r="C30" s="318" t="s">
        <v>12989</v>
      </c>
      <c r="D30" s="318" t="s">
        <v>12990</v>
      </c>
      <c r="E30" s="318" t="s">
        <v>12991</v>
      </c>
      <c r="F30" s="318" t="s">
        <v>12992</v>
      </c>
      <c r="G30" s="318" t="s">
        <v>12993</v>
      </c>
      <c r="H30" s="318" t="s">
        <v>12994</v>
      </c>
      <c r="I30" s="318" t="s">
        <v>12995</v>
      </c>
      <c r="J30" s="318" t="s">
        <v>12996</v>
      </c>
      <c r="K30" s="308" t="s">
        <v>9169</v>
      </c>
      <c r="L30" s="308" t="s">
        <v>12997</v>
      </c>
      <c r="M30" s="308" t="s">
        <v>12519</v>
      </c>
      <c r="N30" s="318"/>
      <c r="O30" s="318"/>
      <c r="P30" s="318"/>
      <c r="Q30" s="318"/>
      <c r="R30" s="320"/>
      <c r="S30" s="318" t="s">
        <v>12969</v>
      </c>
      <c r="T30" s="318"/>
      <c r="U30" s="318"/>
      <c r="V30" s="318"/>
      <c r="W30" s="318"/>
      <c r="X30" s="318"/>
      <c r="Y30" s="318"/>
      <c r="Z30" s="318"/>
      <c r="AA30" s="318"/>
      <c r="AB30" s="318"/>
      <c r="AC30" s="318"/>
      <c r="AD30" s="318"/>
      <c r="AE30" s="18"/>
    </row>
    <row r="31" spans="1:31" s="19" customFormat="1" ht="228">
      <c r="A31" s="318" t="s">
        <v>12741</v>
      </c>
      <c r="B31" s="318" t="s">
        <v>159</v>
      </c>
      <c r="C31" s="318" t="s">
        <v>12998</v>
      </c>
      <c r="D31" s="318" t="s">
        <v>12999</v>
      </c>
      <c r="E31" s="318" t="s">
        <v>13000</v>
      </c>
      <c r="F31" s="318" t="s">
        <v>13001</v>
      </c>
      <c r="G31" s="318" t="s">
        <v>13002</v>
      </c>
      <c r="H31" s="318" t="s">
        <v>13003</v>
      </c>
      <c r="I31" s="318" t="s">
        <v>13004</v>
      </c>
      <c r="J31" s="318" t="s">
        <v>13005</v>
      </c>
      <c r="K31" s="308" t="s">
        <v>13006</v>
      </c>
      <c r="L31" s="308" t="s">
        <v>13007</v>
      </c>
      <c r="M31" s="318"/>
      <c r="N31" s="318" t="s">
        <v>487</v>
      </c>
      <c r="O31" s="318" t="s">
        <v>487</v>
      </c>
      <c r="P31" s="318"/>
      <c r="Q31" s="318"/>
      <c r="R31" s="320" t="s">
        <v>631</v>
      </c>
      <c r="S31" s="318" t="s">
        <v>12415</v>
      </c>
      <c r="T31" s="318" t="s">
        <v>13008</v>
      </c>
      <c r="U31" s="318"/>
      <c r="V31" s="318"/>
      <c r="W31" s="318"/>
      <c r="X31" s="318"/>
      <c r="Y31" s="318"/>
      <c r="Z31" s="318"/>
      <c r="AA31" s="318"/>
      <c r="AB31" s="318"/>
      <c r="AC31" s="318" t="s">
        <v>487</v>
      </c>
      <c r="AD31" s="308" t="s">
        <v>13009</v>
      </c>
      <c r="AE31" s="18"/>
    </row>
    <row r="32" spans="1:31" s="19" customFormat="1" ht="156.75">
      <c r="A32" s="318" t="s">
        <v>12741</v>
      </c>
      <c r="B32" s="318" t="s">
        <v>112</v>
      </c>
      <c r="C32" s="318" t="s">
        <v>13010</v>
      </c>
      <c r="D32" s="318" t="s">
        <v>13011</v>
      </c>
      <c r="E32" s="318" t="s">
        <v>13012</v>
      </c>
      <c r="F32" s="318" t="s">
        <v>13013</v>
      </c>
      <c r="G32" s="318" t="s">
        <v>13014</v>
      </c>
      <c r="H32" s="318" t="s">
        <v>13015</v>
      </c>
      <c r="I32" s="318" t="s">
        <v>13016</v>
      </c>
      <c r="J32" s="318" t="s">
        <v>13017</v>
      </c>
      <c r="K32" s="308" t="s">
        <v>13018</v>
      </c>
      <c r="L32" s="308" t="s">
        <v>13019</v>
      </c>
      <c r="M32" s="318"/>
      <c r="N32" s="318" t="s">
        <v>487</v>
      </c>
      <c r="O32" s="318" t="s">
        <v>487</v>
      </c>
      <c r="P32" s="318"/>
      <c r="Q32" s="318"/>
      <c r="R32" s="320" t="s">
        <v>631</v>
      </c>
      <c r="S32" s="318" t="s">
        <v>12415</v>
      </c>
      <c r="T32" s="318" t="s">
        <v>13008</v>
      </c>
      <c r="U32" s="318"/>
      <c r="V32" s="318"/>
      <c r="W32" s="318"/>
      <c r="X32" s="318"/>
      <c r="Y32" s="318"/>
      <c r="Z32" s="318"/>
      <c r="AA32" s="318" t="s">
        <v>487</v>
      </c>
      <c r="AB32" s="308" t="s">
        <v>13020</v>
      </c>
      <c r="AC32" s="318" t="s">
        <v>487</v>
      </c>
      <c r="AD32" s="308" t="s">
        <v>13009</v>
      </c>
      <c r="AE32" s="18"/>
    </row>
    <row r="33" spans="1:32" s="19" customFormat="1" ht="128.25">
      <c r="A33" s="318" t="s">
        <v>12741</v>
      </c>
      <c r="B33" s="318" t="s">
        <v>12768</v>
      </c>
      <c r="C33" s="318" t="s">
        <v>13021</v>
      </c>
      <c r="D33" s="318" t="s">
        <v>13022</v>
      </c>
      <c r="E33" s="318" t="s">
        <v>13023</v>
      </c>
      <c r="F33" s="318" t="s">
        <v>13024</v>
      </c>
      <c r="G33" s="318" t="s">
        <v>13025</v>
      </c>
      <c r="H33" s="318" t="s">
        <v>13026</v>
      </c>
      <c r="I33" s="318" t="s">
        <v>13027</v>
      </c>
      <c r="J33" s="318" t="s">
        <v>13028</v>
      </c>
      <c r="K33" s="308" t="s">
        <v>13029</v>
      </c>
      <c r="L33" s="308" t="s">
        <v>13030</v>
      </c>
      <c r="M33" s="318"/>
      <c r="N33" s="318" t="s">
        <v>487</v>
      </c>
      <c r="O33" s="318" t="s">
        <v>487</v>
      </c>
      <c r="P33" s="318"/>
      <c r="Q33" s="318"/>
      <c r="R33" s="320" t="s">
        <v>631</v>
      </c>
      <c r="S33" s="318" t="s">
        <v>12415</v>
      </c>
      <c r="T33" s="318" t="s">
        <v>491</v>
      </c>
      <c r="U33" s="318"/>
      <c r="V33" s="318"/>
      <c r="W33" s="318"/>
      <c r="X33" s="318"/>
      <c r="Y33" s="318"/>
      <c r="Z33" s="318"/>
      <c r="AA33" s="318"/>
      <c r="AB33" s="318"/>
      <c r="AC33" s="318" t="s">
        <v>487</v>
      </c>
      <c r="AD33" s="308" t="s">
        <v>13031</v>
      </c>
      <c r="AE33" s="18"/>
    </row>
    <row r="34" spans="1:32" s="19" customFormat="1" ht="128.25">
      <c r="A34" s="318" t="s">
        <v>12741</v>
      </c>
      <c r="B34" s="318" t="s">
        <v>159</v>
      </c>
      <c r="C34" s="318" t="s">
        <v>13032</v>
      </c>
      <c r="D34" s="318" t="s">
        <v>13033</v>
      </c>
      <c r="E34" s="318" t="s">
        <v>13034</v>
      </c>
      <c r="F34" s="318" t="s">
        <v>13035</v>
      </c>
      <c r="G34" s="318" t="s">
        <v>13036</v>
      </c>
      <c r="H34" s="318" t="s">
        <v>13037</v>
      </c>
      <c r="I34" s="318" t="s">
        <v>13038</v>
      </c>
      <c r="J34" s="318" t="s">
        <v>13039</v>
      </c>
      <c r="K34" s="308" t="s">
        <v>13040</v>
      </c>
      <c r="L34" s="318"/>
      <c r="M34" s="318"/>
      <c r="N34" s="318" t="s">
        <v>487</v>
      </c>
      <c r="O34" s="318"/>
      <c r="P34" s="318"/>
      <c r="Q34" s="318"/>
      <c r="R34" s="318" t="s">
        <v>631</v>
      </c>
      <c r="S34" s="318" t="s">
        <v>2363</v>
      </c>
      <c r="T34" s="318" t="s">
        <v>491</v>
      </c>
      <c r="U34" s="318"/>
      <c r="V34" s="318"/>
      <c r="W34" s="318"/>
      <c r="X34" s="318"/>
      <c r="Y34" s="318"/>
      <c r="Z34" s="318"/>
      <c r="AA34" s="318"/>
      <c r="AB34" s="318"/>
      <c r="AC34" s="318" t="s">
        <v>487</v>
      </c>
      <c r="AD34" s="308" t="s">
        <v>13041</v>
      </c>
      <c r="AE34" s="18"/>
    </row>
    <row r="35" spans="1:32" s="19" customFormat="1" ht="18.75" customHeight="1">
      <c r="A35" s="318" t="s">
        <v>12741</v>
      </c>
      <c r="B35" s="318" t="s">
        <v>12768</v>
      </c>
      <c r="C35" s="318" t="s">
        <v>13042</v>
      </c>
      <c r="D35" s="318" t="s">
        <v>13043</v>
      </c>
      <c r="E35" s="318" t="s">
        <v>13044</v>
      </c>
      <c r="F35" s="318" t="s">
        <v>13045</v>
      </c>
      <c r="G35" s="318" t="s">
        <v>13046</v>
      </c>
      <c r="H35" s="318" t="s">
        <v>13047</v>
      </c>
      <c r="I35" s="318" t="s">
        <v>13048</v>
      </c>
      <c r="J35" s="318" t="s">
        <v>13049</v>
      </c>
      <c r="K35" s="308" t="s">
        <v>12528</v>
      </c>
      <c r="L35" s="318" t="s">
        <v>13050</v>
      </c>
      <c r="M35" s="318"/>
      <c r="N35" s="318"/>
      <c r="O35" s="318"/>
      <c r="P35" s="318"/>
      <c r="Q35" s="318"/>
      <c r="R35" s="318" t="s">
        <v>631</v>
      </c>
      <c r="S35" s="318" t="s">
        <v>2363</v>
      </c>
      <c r="T35" s="318" t="s">
        <v>491</v>
      </c>
      <c r="U35" s="318"/>
      <c r="V35" s="318"/>
      <c r="W35" s="318"/>
      <c r="X35" s="318"/>
      <c r="Y35" s="318"/>
      <c r="Z35" s="318"/>
      <c r="AA35" s="318"/>
      <c r="AB35" s="318"/>
      <c r="AC35" s="318" t="s">
        <v>487</v>
      </c>
      <c r="AD35" s="318" t="s">
        <v>13051</v>
      </c>
      <c r="AE35" s="18"/>
    </row>
    <row r="36" spans="1:32" s="19" customFormat="1" ht="134.25" customHeight="1">
      <c r="A36" s="318" t="s">
        <v>12741</v>
      </c>
      <c r="B36" s="318" t="s">
        <v>12768</v>
      </c>
      <c r="C36" s="318" t="s">
        <v>13052</v>
      </c>
      <c r="D36" s="318" t="s">
        <v>13053</v>
      </c>
      <c r="E36" s="318" t="s">
        <v>13054</v>
      </c>
      <c r="F36" s="318" t="s">
        <v>13055</v>
      </c>
      <c r="G36" s="318" t="s">
        <v>13056</v>
      </c>
      <c r="H36" s="318" t="s">
        <v>13057</v>
      </c>
      <c r="I36" s="318" t="s">
        <v>13058</v>
      </c>
      <c r="J36" s="357" t="s">
        <v>13059</v>
      </c>
      <c r="K36" s="308" t="s">
        <v>13060</v>
      </c>
      <c r="L36" s="308" t="s">
        <v>13061</v>
      </c>
      <c r="M36" s="318"/>
      <c r="N36" s="318" t="s">
        <v>487</v>
      </c>
      <c r="O36" s="318" t="s">
        <v>487</v>
      </c>
      <c r="P36" s="318"/>
      <c r="Q36" s="318"/>
      <c r="R36" s="320" t="s">
        <v>572</v>
      </c>
      <c r="S36" s="318" t="s">
        <v>12415</v>
      </c>
      <c r="T36" s="318" t="s">
        <v>491</v>
      </c>
      <c r="U36" s="318"/>
      <c r="V36" s="318"/>
      <c r="W36" s="318"/>
      <c r="X36" s="318"/>
      <c r="Y36" s="318"/>
      <c r="Z36" s="318"/>
      <c r="AA36" s="318" t="s">
        <v>487</v>
      </c>
      <c r="AB36" s="318" t="s">
        <v>13062</v>
      </c>
      <c r="AC36" s="318" t="s">
        <v>487</v>
      </c>
      <c r="AD36" s="308" t="s">
        <v>13063</v>
      </c>
      <c r="AE36" s="18"/>
    </row>
    <row r="37" spans="1:32" s="19" customFormat="1" ht="342">
      <c r="A37" s="318" t="s">
        <v>12741</v>
      </c>
      <c r="B37" s="210" t="s">
        <v>206</v>
      </c>
      <c r="C37" s="318" t="s">
        <v>13064</v>
      </c>
      <c r="D37" s="318" t="s">
        <v>13065</v>
      </c>
      <c r="E37" s="318" t="s">
        <v>13066</v>
      </c>
      <c r="F37" s="318" t="s">
        <v>13067</v>
      </c>
      <c r="G37" s="318" t="s">
        <v>13068</v>
      </c>
      <c r="H37" s="318" t="s">
        <v>13069</v>
      </c>
      <c r="I37" s="318" t="s">
        <v>13070</v>
      </c>
      <c r="J37" s="318" t="s">
        <v>13071</v>
      </c>
      <c r="K37" s="308" t="s">
        <v>13072</v>
      </c>
      <c r="L37" s="308" t="s">
        <v>13073</v>
      </c>
      <c r="M37" s="318"/>
      <c r="N37" s="318" t="s">
        <v>487</v>
      </c>
      <c r="O37" s="318" t="s">
        <v>487</v>
      </c>
      <c r="P37" s="318"/>
      <c r="Q37" s="318"/>
      <c r="R37" s="320" t="s">
        <v>386</v>
      </c>
      <c r="S37" s="318" t="s">
        <v>12415</v>
      </c>
      <c r="T37" s="318" t="s">
        <v>388</v>
      </c>
      <c r="U37" s="318"/>
      <c r="V37" s="318"/>
      <c r="W37" s="318"/>
      <c r="X37" s="318"/>
      <c r="Y37" s="318"/>
      <c r="Z37" s="318"/>
      <c r="AA37" s="318"/>
      <c r="AB37" s="318"/>
      <c r="AC37" s="318" t="s">
        <v>395</v>
      </c>
      <c r="AD37" s="308" t="s">
        <v>13074</v>
      </c>
      <c r="AE37" s="18"/>
    </row>
    <row r="38" spans="1:32" s="24" customFormat="1" ht="142.5">
      <c r="A38" s="318" t="s">
        <v>12741</v>
      </c>
      <c r="B38" s="318" t="s">
        <v>159</v>
      </c>
      <c r="C38" s="318" t="s">
        <v>13075</v>
      </c>
      <c r="D38" s="318" t="s">
        <v>13076</v>
      </c>
      <c r="E38" s="318" t="s">
        <v>13077</v>
      </c>
      <c r="F38" s="318" t="s">
        <v>13078</v>
      </c>
      <c r="G38" s="318" t="s">
        <v>13079</v>
      </c>
      <c r="H38" s="318" t="s">
        <v>13080</v>
      </c>
      <c r="I38" s="308" t="s">
        <v>13081</v>
      </c>
      <c r="J38" s="318" t="s">
        <v>13082</v>
      </c>
      <c r="K38" s="308" t="s">
        <v>13083</v>
      </c>
      <c r="L38" s="308" t="s">
        <v>13084</v>
      </c>
      <c r="M38" s="318"/>
      <c r="N38" s="318" t="s">
        <v>395</v>
      </c>
      <c r="O38" s="318"/>
      <c r="P38" s="318"/>
      <c r="Q38" s="318"/>
      <c r="R38" s="318" t="s">
        <v>386</v>
      </c>
      <c r="S38" s="318" t="s">
        <v>2363</v>
      </c>
      <c r="T38" s="318" t="s">
        <v>388</v>
      </c>
      <c r="U38" s="318"/>
      <c r="V38" s="318"/>
      <c r="W38" s="318"/>
      <c r="X38" s="318"/>
      <c r="Y38" s="318"/>
      <c r="Z38" s="318"/>
      <c r="AA38" s="318"/>
      <c r="AB38" s="318"/>
      <c r="AC38" s="308" t="s">
        <v>13085</v>
      </c>
      <c r="AD38" s="308"/>
      <c r="AE38" s="12"/>
      <c r="AF38" s="20"/>
    </row>
    <row r="39" spans="1:32" s="156" customFormat="1" ht="99.75">
      <c r="A39" s="318" t="s">
        <v>12741</v>
      </c>
      <c r="B39" s="318" t="s">
        <v>12768</v>
      </c>
      <c r="C39" s="318" t="s">
        <v>13086</v>
      </c>
      <c r="D39" s="318" t="s">
        <v>13087</v>
      </c>
      <c r="E39" s="318" t="s">
        <v>13088</v>
      </c>
      <c r="F39" s="318" t="s">
        <v>13089</v>
      </c>
      <c r="G39" s="318" t="s">
        <v>13090</v>
      </c>
      <c r="H39" s="318" t="s">
        <v>13091</v>
      </c>
      <c r="I39" s="318" t="s">
        <v>13092</v>
      </c>
      <c r="J39" s="415" t="s">
        <v>13093</v>
      </c>
      <c r="K39" s="308" t="s">
        <v>13094</v>
      </c>
      <c r="L39" s="308" t="s">
        <v>13095</v>
      </c>
      <c r="M39" s="318" t="s">
        <v>2264</v>
      </c>
      <c r="N39" s="318" t="s">
        <v>13096</v>
      </c>
      <c r="O39" s="318"/>
      <c r="P39" s="318"/>
      <c r="Q39" s="318"/>
      <c r="R39" s="318"/>
      <c r="S39" s="318" t="s">
        <v>2363</v>
      </c>
      <c r="T39" s="318" t="s">
        <v>388</v>
      </c>
      <c r="U39" s="318"/>
      <c r="V39" s="318"/>
      <c r="W39" s="318"/>
      <c r="X39" s="318"/>
      <c r="Y39" s="318"/>
      <c r="Z39" s="318"/>
      <c r="AA39" s="318"/>
      <c r="AB39" s="318"/>
      <c r="AC39" s="308"/>
      <c r="AD39" s="308" t="s">
        <v>13097</v>
      </c>
      <c r="AE39" s="159"/>
      <c r="AF39" s="87"/>
    </row>
    <row r="40" spans="1:32" s="24" customFormat="1" ht="29.25" customHeight="1">
      <c r="A40" s="19"/>
      <c r="B40" s="19"/>
      <c r="C40" s="79"/>
      <c r="D40" s="19"/>
      <c r="E40" s="19"/>
      <c r="F40" s="19"/>
      <c r="G40" s="19"/>
      <c r="H40" s="19"/>
      <c r="I40" s="18"/>
      <c r="J40" s="80"/>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79"/>
      <c r="D41" s="19"/>
      <c r="E41" s="19"/>
      <c r="F41" s="19"/>
      <c r="G41" s="19"/>
      <c r="H41" s="19"/>
      <c r="I41" s="18"/>
      <c r="J41" s="81"/>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4"/>
      <c r="I42" s="31"/>
      <c r="J42" s="81"/>
      <c r="K42" s="31"/>
    </row>
    <row r="43" spans="1:32" s="24" customFormat="1" ht="19.149999999999999" customHeight="1">
      <c r="C43" s="124"/>
      <c r="I43" s="31"/>
      <c r="J43" s="81"/>
      <c r="K43" s="31"/>
    </row>
    <row r="44" spans="1:32" s="24" customFormat="1" ht="19.149999999999999" customHeight="1">
      <c r="C44" s="124"/>
      <c r="I44" s="31"/>
      <c r="J44" s="81"/>
      <c r="K44" s="31"/>
    </row>
    <row r="45" spans="1:32" s="21" customFormat="1" ht="19.149999999999999" customHeight="1">
      <c r="C45" s="82"/>
      <c r="I45" s="39"/>
      <c r="J45" s="83"/>
      <c r="K45" s="39"/>
    </row>
    <row r="46" spans="1:32" s="21" customFormat="1" ht="19.149999999999999" customHeight="1">
      <c r="C46" s="82"/>
      <c r="I46" s="39"/>
      <c r="J46" s="83"/>
      <c r="K46" s="39"/>
    </row>
    <row r="47" spans="1:32" s="21" customFormat="1" ht="19.149999999999999" customHeight="1">
      <c r="C47" s="82"/>
      <c r="I47" s="39"/>
      <c r="J47" s="83"/>
      <c r="K47" s="39"/>
    </row>
    <row r="48" spans="1:32" s="21" customFormat="1" ht="19.149999999999999" customHeight="1">
      <c r="C48" s="82"/>
      <c r="I48" s="39"/>
      <c r="J48" s="83"/>
      <c r="K48" s="39"/>
    </row>
    <row r="49" spans="3:11" s="21" customFormat="1" ht="19.149999999999999" customHeight="1">
      <c r="C49" s="82"/>
      <c r="I49" s="39"/>
      <c r="J49" s="83"/>
      <c r="K49" s="39"/>
    </row>
    <row r="50" spans="3:11" s="21" customFormat="1" ht="19.149999999999999" customHeight="1">
      <c r="C50" s="82"/>
      <c r="I50" s="39"/>
      <c r="J50" s="83"/>
      <c r="K50" s="39"/>
    </row>
    <row r="51" spans="3:11" s="21" customFormat="1" ht="19.149999999999999" customHeight="1">
      <c r="C51" s="82"/>
      <c r="I51" s="39"/>
      <c r="J51" s="83"/>
      <c r="K51" s="39"/>
    </row>
    <row r="52" spans="3:11" s="21" customFormat="1" ht="19.149999999999999" customHeight="1">
      <c r="C52" s="82"/>
      <c r="I52" s="39"/>
      <c r="J52" s="83"/>
      <c r="K52" s="39"/>
    </row>
    <row r="53" spans="3:11" s="21" customFormat="1" ht="19.149999999999999" customHeight="1">
      <c r="C53" s="82"/>
      <c r="I53" s="39"/>
      <c r="J53" s="83"/>
      <c r="K53" s="39"/>
    </row>
    <row r="54" spans="3:11" s="21" customFormat="1" ht="19.149999999999999" customHeight="1">
      <c r="C54" s="82"/>
      <c r="I54" s="39"/>
      <c r="J54" s="83"/>
      <c r="K54" s="39"/>
    </row>
    <row r="55" spans="3:11" s="21" customFormat="1" ht="19.149999999999999" customHeight="1">
      <c r="C55" s="82"/>
      <c r="I55" s="39"/>
      <c r="J55" s="83"/>
      <c r="K55" s="39"/>
    </row>
    <row r="56" spans="3:11" s="21" customFormat="1" ht="19.149999999999999" customHeight="1">
      <c r="C56" s="82"/>
      <c r="I56" s="39"/>
      <c r="J56" s="83"/>
      <c r="K56" s="39"/>
    </row>
    <row r="57" spans="3:11" s="21" customFormat="1" ht="19.149999999999999" customHeight="1">
      <c r="C57" s="82"/>
      <c r="I57" s="39"/>
      <c r="J57" s="83"/>
      <c r="K57" s="39"/>
    </row>
    <row r="58" spans="3:11" s="21" customFormat="1" ht="19.149999999999999" customHeight="1">
      <c r="C58" s="82"/>
      <c r="I58" s="39"/>
      <c r="J58" s="83"/>
      <c r="K58" s="39"/>
    </row>
    <row r="59" spans="3:11" s="21" customFormat="1" ht="19.149999999999999" customHeight="1">
      <c r="C59" s="82"/>
      <c r="I59" s="39"/>
      <c r="J59" s="83"/>
      <c r="K59" s="39"/>
    </row>
    <row r="60" spans="3:11" s="21" customFormat="1" ht="19.149999999999999" customHeight="1">
      <c r="C60" s="82"/>
      <c r="I60" s="39"/>
      <c r="J60" s="83"/>
      <c r="K60" s="39"/>
    </row>
    <row r="61" spans="3:11" s="21" customFormat="1" ht="19.149999999999999" customHeight="1">
      <c r="C61" s="82"/>
      <c r="I61" s="39"/>
      <c r="J61" s="83"/>
      <c r="K61" s="39"/>
    </row>
    <row r="62" spans="3:11" s="21" customFormat="1" ht="19.149999999999999" customHeight="1">
      <c r="C62" s="82"/>
      <c r="I62" s="39"/>
      <c r="J62" s="83"/>
      <c r="K62" s="39"/>
    </row>
    <row r="63" spans="3:11" s="21" customFormat="1" ht="19.149999999999999" customHeight="1">
      <c r="C63" s="82"/>
      <c r="I63" s="39"/>
      <c r="J63" s="83"/>
      <c r="K63" s="39"/>
    </row>
    <row r="64" spans="3:11" s="21" customFormat="1" ht="19.149999999999999" customHeight="1">
      <c r="C64" s="82"/>
      <c r="I64" s="39"/>
      <c r="J64" s="83"/>
      <c r="K64" s="39"/>
    </row>
    <row r="65" spans="3:11" s="21" customFormat="1" ht="19.149999999999999" customHeight="1">
      <c r="C65" s="82"/>
      <c r="I65" s="39"/>
      <c r="J65" s="83"/>
      <c r="K65" s="39"/>
    </row>
    <row r="66" spans="3:11" s="21" customFormat="1" ht="19.149999999999999" customHeight="1">
      <c r="C66" s="82"/>
      <c r="I66" s="39"/>
      <c r="J66" s="83"/>
      <c r="K66" s="39"/>
    </row>
    <row r="67" spans="3:11" s="21" customFormat="1" ht="19.149999999999999" customHeight="1">
      <c r="C67" s="82"/>
      <c r="I67" s="39"/>
      <c r="J67" s="83"/>
      <c r="K67" s="39"/>
    </row>
    <row r="68" spans="3:11" s="21" customFormat="1" ht="19.149999999999999" customHeight="1">
      <c r="C68" s="82"/>
      <c r="I68" s="39"/>
      <c r="J68" s="83"/>
      <c r="K68" s="39"/>
    </row>
    <row r="69" spans="3:11" s="21" customFormat="1" ht="19.149999999999999" customHeight="1">
      <c r="C69" s="82"/>
      <c r="I69" s="39"/>
      <c r="J69" s="83"/>
      <c r="K69" s="39"/>
    </row>
    <row r="70" spans="3:11" s="21" customFormat="1" ht="19.149999999999999" customHeight="1">
      <c r="C70" s="82"/>
      <c r="I70" s="39"/>
      <c r="J70" s="83"/>
      <c r="K70" s="39"/>
    </row>
    <row r="71" spans="3:11" s="21" customFormat="1" ht="19.149999999999999" customHeight="1">
      <c r="C71" s="82"/>
      <c r="I71" s="39"/>
      <c r="J71" s="83"/>
      <c r="K71" s="39"/>
    </row>
    <row r="72" spans="3:11" s="21" customFormat="1" ht="19.149999999999999" customHeight="1">
      <c r="C72" s="82"/>
      <c r="I72" s="39"/>
      <c r="J72" s="83"/>
      <c r="K72" s="39"/>
    </row>
    <row r="73" spans="3:11" s="21" customFormat="1" ht="19.149999999999999" customHeight="1">
      <c r="C73" s="82"/>
      <c r="I73" s="39"/>
      <c r="J73" s="83"/>
      <c r="K73" s="39"/>
    </row>
    <row r="74" spans="3:11" s="21" customFormat="1" ht="19.149999999999999" customHeight="1">
      <c r="C74" s="82"/>
      <c r="I74" s="39"/>
      <c r="J74" s="83"/>
      <c r="K74" s="39"/>
    </row>
    <row r="75" spans="3:11" s="21" customFormat="1" ht="19.149999999999999" customHeight="1">
      <c r="C75" s="82"/>
      <c r="I75" s="39"/>
      <c r="J75" s="83"/>
      <c r="K75" s="39"/>
    </row>
    <row r="76" spans="3:11" s="21" customFormat="1" ht="19.149999999999999" customHeight="1">
      <c r="C76" s="82"/>
      <c r="I76" s="39"/>
      <c r="J76" s="83"/>
      <c r="K76" s="39"/>
    </row>
    <row r="77" spans="3:11" s="21" customFormat="1" ht="19.149999999999999" customHeight="1">
      <c r="C77" s="82"/>
      <c r="I77" s="39"/>
      <c r="J77" s="83"/>
      <c r="K77" s="39"/>
    </row>
    <row r="78" spans="3:11" s="21" customFormat="1" ht="19.149999999999999" customHeight="1">
      <c r="C78" s="82"/>
      <c r="I78" s="39"/>
      <c r="J78" s="83"/>
      <c r="K78" s="39"/>
    </row>
    <row r="79" spans="3:11" s="21" customFormat="1" ht="19.149999999999999" customHeight="1">
      <c r="C79" s="82"/>
      <c r="I79" s="39"/>
      <c r="J79" s="83"/>
      <c r="K79" s="39"/>
    </row>
    <row r="80" spans="3:11" s="21" customFormat="1" ht="19.149999999999999" customHeight="1">
      <c r="C80" s="82"/>
      <c r="I80" s="39"/>
      <c r="J80" s="83"/>
      <c r="K80" s="39"/>
    </row>
    <row r="81" spans="3:11" s="21" customFormat="1" ht="19.149999999999999" customHeight="1">
      <c r="C81" s="82"/>
      <c r="I81" s="39"/>
      <c r="J81" s="83"/>
      <c r="K81" s="39"/>
    </row>
    <row r="82" spans="3:11" s="21" customFormat="1" ht="19.149999999999999" customHeight="1">
      <c r="C82" s="82"/>
      <c r="I82" s="39"/>
      <c r="J82" s="83"/>
      <c r="K82" s="39"/>
    </row>
    <row r="83" spans="3:11" s="21" customFormat="1" ht="19.149999999999999" customHeight="1">
      <c r="C83" s="82"/>
      <c r="I83" s="39"/>
      <c r="J83" s="83"/>
      <c r="K83" s="39"/>
    </row>
    <row r="84" spans="3:11" s="21" customFormat="1" ht="19.149999999999999" customHeight="1">
      <c r="C84" s="82"/>
      <c r="I84" s="39"/>
      <c r="J84" s="83"/>
      <c r="K84" s="39"/>
    </row>
    <row r="85" spans="3:11" s="21" customFormat="1" ht="19.149999999999999" customHeight="1">
      <c r="C85" s="82"/>
      <c r="I85" s="39"/>
      <c r="J85" s="83"/>
      <c r="K85" s="39"/>
    </row>
    <row r="86" spans="3:11" s="21" customFormat="1" ht="19.149999999999999" customHeight="1">
      <c r="C86" s="82"/>
      <c r="I86" s="39"/>
      <c r="J86" s="83"/>
      <c r="K86" s="39"/>
    </row>
    <row r="87" spans="3:11" s="21" customFormat="1" ht="19.149999999999999" customHeight="1">
      <c r="C87" s="82"/>
      <c r="I87" s="39"/>
      <c r="J87" s="83"/>
      <c r="K87" s="39"/>
    </row>
    <row r="88" spans="3:11" s="21" customFormat="1" ht="19.149999999999999" customHeight="1">
      <c r="C88" s="82"/>
      <c r="I88" s="39"/>
      <c r="J88" s="83"/>
      <c r="K88" s="39"/>
    </row>
    <row r="89" spans="3:11" s="21" customFormat="1" ht="19.149999999999999" customHeight="1">
      <c r="C89" s="82"/>
      <c r="I89" s="39"/>
      <c r="J89" s="83"/>
      <c r="K89" s="39"/>
    </row>
    <row r="90" spans="3:11" s="21" customFormat="1" ht="19.149999999999999" customHeight="1">
      <c r="C90" s="82"/>
      <c r="I90" s="39"/>
      <c r="J90" s="83"/>
      <c r="K90" s="39"/>
    </row>
    <row r="91" spans="3:11" s="21" customFormat="1" ht="19.149999999999999" customHeight="1">
      <c r="C91" s="82"/>
      <c r="I91" s="39"/>
      <c r="J91" s="83"/>
      <c r="K91" s="39"/>
    </row>
    <row r="92" spans="3:11" s="21" customFormat="1" ht="19.149999999999999" customHeight="1">
      <c r="C92" s="82"/>
      <c r="I92" s="39"/>
      <c r="J92" s="83"/>
      <c r="K92" s="39"/>
    </row>
    <row r="93" spans="3:11" s="21" customFormat="1" ht="19.149999999999999" customHeight="1">
      <c r="C93" s="82"/>
      <c r="I93" s="39"/>
      <c r="J93" s="83"/>
      <c r="K93" s="39"/>
    </row>
    <row r="94" spans="3:11" s="21" customFormat="1" ht="19.149999999999999" customHeight="1">
      <c r="C94" s="82"/>
      <c r="I94" s="39"/>
      <c r="J94" s="83"/>
      <c r="K94" s="39"/>
    </row>
    <row r="95" spans="3:11" s="21" customFormat="1" ht="19.149999999999999" customHeight="1">
      <c r="C95" s="82"/>
      <c r="I95" s="39"/>
      <c r="J95" s="83"/>
      <c r="K95" s="39"/>
    </row>
    <row r="96" spans="3:11" s="21" customFormat="1" ht="19.149999999999999" customHeight="1">
      <c r="C96" s="82"/>
      <c r="I96" s="39"/>
      <c r="J96" s="83"/>
      <c r="K96" s="39"/>
    </row>
    <row r="97" spans="3:11" s="21" customFormat="1" ht="19.149999999999999" customHeight="1">
      <c r="C97" s="82"/>
      <c r="I97" s="39"/>
      <c r="J97" s="83"/>
      <c r="K97" s="39"/>
    </row>
    <row r="98" spans="3:11" s="21" customFormat="1" ht="19.149999999999999" customHeight="1">
      <c r="C98" s="82"/>
      <c r="I98" s="39"/>
      <c r="J98" s="83"/>
      <c r="K98" s="39"/>
    </row>
    <row r="99" spans="3:11" s="21" customFormat="1" ht="19.149999999999999" customHeight="1">
      <c r="C99" s="82"/>
      <c r="I99" s="39"/>
      <c r="J99" s="83"/>
      <c r="K99" s="39"/>
    </row>
    <row r="100" spans="3:11" s="21" customFormat="1" ht="19.149999999999999" customHeight="1">
      <c r="C100" s="82"/>
      <c r="I100" s="39"/>
      <c r="J100" s="83"/>
      <c r="K100" s="39"/>
    </row>
    <row r="101" spans="3:11" s="21" customFormat="1" ht="19.149999999999999" customHeight="1">
      <c r="C101" s="82"/>
      <c r="I101" s="39"/>
      <c r="J101" s="83"/>
      <c r="K101" s="39"/>
    </row>
    <row r="102" spans="3:11" s="21" customFormat="1" ht="19.149999999999999" customHeight="1">
      <c r="C102" s="82"/>
      <c r="I102" s="39"/>
      <c r="J102" s="83"/>
      <c r="K102" s="39"/>
    </row>
    <row r="103" spans="3:11" s="21" customFormat="1" ht="19.149999999999999" customHeight="1">
      <c r="C103" s="82"/>
      <c r="I103" s="39"/>
      <c r="J103" s="83"/>
      <c r="K103" s="39"/>
    </row>
    <row r="104" spans="3:11" s="21" customFormat="1" ht="19.149999999999999" customHeight="1">
      <c r="C104" s="82"/>
      <c r="I104" s="39"/>
      <c r="J104" s="83"/>
      <c r="K104" s="39"/>
    </row>
    <row r="105" spans="3:11" s="21" customFormat="1" ht="19.149999999999999" customHeight="1">
      <c r="C105" s="82"/>
      <c r="I105" s="39"/>
      <c r="J105" s="83"/>
      <c r="K105" s="39"/>
    </row>
    <row r="106" spans="3:11" s="21" customFormat="1" ht="19.149999999999999" customHeight="1">
      <c r="C106" s="82"/>
      <c r="I106" s="39"/>
      <c r="J106" s="83"/>
      <c r="K106" s="39"/>
    </row>
    <row r="107" spans="3:11" s="21" customFormat="1" ht="19.149999999999999" customHeight="1">
      <c r="C107" s="82"/>
      <c r="I107" s="39"/>
      <c r="J107" s="83"/>
      <c r="K107" s="39"/>
    </row>
    <row r="108" spans="3:11" s="21" customFormat="1" ht="19.149999999999999" customHeight="1">
      <c r="C108" s="82"/>
      <c r="I108" s="39"/>
      <c r="J108" s="83"/>
      <c r="K108" s="39"/>
    </row>
    <row r="109" spans="3:11" s="21" customFormat="1" ht="20.25" customHeight="1">
      <c r="C109" s="82"/>
      <c r="I109" s="39"/>
      <c r="J109" s="83"/>
      <c r="K109" s="39"/>
    </row>
    <row r="110" spans="3:11" s="21" customFormat="1" ht="20.25" customHeight="1">
      <c r="C110" s="82"/>
      <c r="I110" s="39"/>
      <c r="J110" s="83"/>
      <c r="K110" s="39"/>
    </row>
    <row r="111" spans="3:11" s="21" customFormat="1" ht="20.25" customHeight="1">
      <c r="C111" s="82"/>
      <c r="I111" s="39"/>
      <c r="J111" s="83"/>
      <c r="K111" s="39"/>
    </row>
    <row r="112" spans="3:11" s="21" customFormat="1" ht="20.25" customHeight="1">
      <c r="C112" s="82"/>
      <c r="I112" s="39"/>
      <c r="J112" s="83"/>
      <c r="K112" s="39"/>
    </row>
    <row r="113" spans="3:11" s="21" customFormat="1" ht="20.25" customHeight="1">
      <c r="C113" s="82"/>
      <c r="I113" s="39"/>
      <c r="J113" s="83"/>
      <c r="K113" s="39"/>
    </row>
    <row r="114" spans="3:11" s="21" customFormat="1" ht="20.25" customHeight="1">
      <c r="C114" s="82"/>
      <c r="I114" s="39"/>
      <c r="J114" s="83"/>
      <c r="K114" s="39"/>
    </row>
    <row r="115" spans="3:11" s="21" customFormat="1" ht="20.25" customHeight="1">
      <c r="C115" s="82"/>
      <c r="I115" s="39"/>
      <c r="J115" s="83"/>
      <c r="K115" s="39"/>
    </row>
    <row r="116" spans="3:11" s="21" customFormat="1" ht="20.25" customHeight="1">
      <c r="C116" s="82"/>
      <c r="I116" s="39"/>
      <c r="J116" s="83"/>
      <c r="K116" s="39"/>
    </row>
    <row r="117" spans="3:11" s="21" customFormat="1" ht="20.25" customHeight="1">
      <c r="C117" s="82"/>
      <c r="I117" s="39"/>
      <c r="J117" s="83"/>
      <c r="K117" s="39"/>
    </row>
    <row r="118" spans="3:11" s="21" customFormat="1" ht="20.25" customHeight="1">
      <c r="C118" s="82"/>
      <c r="I118" s="39"/>
      <c r="J118" s="83"/>
      <c r="K118" s="39"/>
    </row>
    <row r="119" spans="3:11" s="21" customFormat="1" ht="20.25" customHeight="1">
      <c r="C119" s="82"/>
      <c r="I119" s="39"/>
      <c r="J119" s="83"/>
      <c r="K119" s="39"/>
    </row>
    <row r="120" spans="3:11" s="21" customFormat="1" ht="20.25" customHeight="1">
      <c r="C120" s="82"/>
      <c r="I120" s="39"/>
      <c r="J120" s="83"/>
      <c r="K120" s="39"/>
    </row>
    <row r="121" spans="3:11" s="21" customFormat="1" ht="20.25" customHeight="1">
      <c r="C121" s="82"/>
      <c r="I121" s="39"/>
      <c r="J121" s="83"/>
      <c r="K121" s="39"/>
    </row>
    <row r="122" spans="3:11" s="21" customFormat="1" ht="20.25" customHeight="1">
      <c r="C122" s="82"/>
      <c r="I122" s="39"/>
      <c r="J122" s="83"/>
      <c r="K122" s="39"/>
    </row>
    <row r="123" spans="3:11" s="21" customFormat="1" ht="20.25" customHeight="1">
      <c r="C123" s="82"/>
      <c r="I123" s="39"/>
      <c r="J123" s="83"/>
      <c r="K123" s="39"/>
    </row>
    <row r="124" spans="3:11" s="21" customFormat="1" ht="20.25" customHeight="1">
      <c r="C124" s="82"/>
      <c r="I124" s="39"/>
      <c r="J124" s="83"/>
      <c r="K124" s="39"/>
    </row>
    <row r="125" spans="3:11" s="21" customFormat="1" ht="20.25" customHeight="1">
      <c r="C125" s="82"/>
      <c r="I125" s="39"/>
      <c r="J125" s="83"/>
      <c r="K125" s="39"/>
    </row>
    <row r="126" spans="3:11" s="21" customFormat="1" ht="20.25" customHeight="1">
      <c r="C126" s="82"/>
      <c r="I126" s="39"/>
      <c r="J126" s="83"/>
      <c r="K126" s="39"/>
    </row>
    <row r="127" spans="3:11" s="21" customFormat="1" ht="20.25" customHeight="1">
      <c r="C127" s="82"/>
      <c r="I127" s="39"/>
      <c r="J127" s="83"/>
      <c r="K127" s="39"/>
    </row>
    <row r="128" spans="3:11" s="21" customFormat="1" ht="20.25" customHeight="1">
      <c r="C128" s="82"/>
      <c r="I128" s="39"/>
      <c r="J128" s="83"/>
      <c r="K128" s="39"/>
    </row>
    <row r="129" spans="3:11" s="21" customFormat="1" ht="20.25" customHeight="1">
      <c r="C129" s="82"/>
      <c r="I129" s="39"/>
      <c r="J129" s="83"/>
      <c r="K129" s="39"/>
    </row>
    <row r="130" spans="3:11" s="21" customFormat="1" ht="20.25" customHeight="1">
      <c r="C130" s="82"/>
      <c r="I130" s="39"/>
      <c r="J130" s="83"/>
      <c r="K130" s="39"/>
    </row>
    <row r="131" spans="3:11" s="21" customFormat="1" ht="20.25" customHeight="1">
      <c r="C131" s="82"/>
      <c r="I131" s="39"/>
      <c r="J131" s="83"/>
      <c r="K131" s="39"/>
    </row>
    <row r="132" spans="3:11" s="21" customFormat="1" ht="20.25" customHeight="1">
      <c r="C132" s="82"/>
      <c r="I132" s="39"/>
      <c r="J132" s="83"/>
      <c r="K132" s="39"/>
    </row>
    <row r="133" spans="3:11" s="21" customFormat="1" ht="20.25" customHeight="1">
      <c r="C133" s="82"/>
      <c r="I133" s="39"/>
      <c r="J133" s="83"/>
      <c r="K133" s="39"/>
    </row>
    <row r="134" spans="3:11" s="21" customFormat="1" ht="20.25" customHeight="1">
      <c r="C134" s="82"/>
      <c r="I134" s="39"/>
      <c r="J134" s="83"/>
      <c r="K134" s="39"/>
    </row>
    <row r="135" spans="3:11" s="21" customFormat="1" ht="20.25" customHeight="1">
      <c r="C135" s="82"/>
      <c r="I135" s="39"/>
      <c r="J135" s="83"/>
      <c r="K135" s="39"/>
    </row>
    <row r="136" spans="3:11" s="21" customFormat="1" ht="20.25" customHeight="1">
      <c r="C136" s="82"/>
      <c r="I136" s="39"/>
      <c r="J136" s="83"/>
      <c r="K136" s="39"/>
    </row>
    <row r="137" spans="3:11" s="21" customFormat="1" ht="20.25" customHeight="1">
      <c r="C137" s="82"/>
      <c r="I137" s="39"/>
      <c r="J137" s="83"/>
      <c r="K137" s="39"/>
    </row>
    <row r="138" spans="3:11" s="21" customFormat="1" ht="20.25" customHeight="1">
      <c r="C138" s="82"/>
      <c r="I138" s="39"/>
      <c r="J138" s="83"/>
      <c r="K138" s="39"/>
    </row>
    <row r="139" spans="3:11" s="21" customFormat="1" ht="20.25" customHeight="1">
      <c r="C139" s="82"/>
      <c r="I139" s="39"/>
      <c r="J139" s="83"/>
      <c r="K139" s="39"/>
    </row>
    <row r="140" spans="3:11" s="21" customFormat="1" ht="20.25" customHeight="1">
      <c r="C140" s="82"/>
      <c r="I140" s="39"/>
      <c r="J140" s="83"/>
      <c r="K140" s="39"/>
    </row>
    <row r="141" spans="3:11" s="21" customFormat="1" ht="20.25" customHeight="1">
      <c r="C141" s="82"/>
      <c r="I141" s="39"/>
      <c r="J141" s="83"/>
      <c r="K141" s="39"/>
    </row>
    <row r="142" spans="3:11" s="21" customFormat="1" ht="20.25" customHeight="1">
      <c r="C142" s="82"/>
      <c r="I142" s="39"/>
      <c r="J142" s="83"/>
      <c r="K142" s="39"/>
    </row>
    <row r="143" spans="3:11" s="21" customFormat="1" ht="20.25" customHeight="1">
      <c r="C143" s="82"/>
      <c r="I143" s="39"/>
      <c r="J143" s="83"/>
      <c r="K143" s="39"/>
    </row>
    <row r="144" spans="3:11" s="21" customFormat="1" ht="20.25" customHeight="1">
      <c r="C144" s="82"/>
      <c r="I144" s="39"/>
      <c r="J144" s="83"/>
      <c r="K144" s="39"/>
    </row>
    <row r="145" spans="3:11" s="21" customFormat="1" ht="20.25" customHeight="1">
      <c r="C145" s="82"/>
      <c r="I145" s="39"/>
      <c r="J145" s="83"/>
      <c r="K145" s="39"/>
    </row>
    <row r="146" spans="3:11" s="21" customFormat="1" ht="20.25" customHeight="1">
      <c r="C146" s="82"/>
      <c r="I146" s="39"/>
      <c r="J146" s="83"/>
      <c r="K146" s="39"/>
    </row>
    <row r="147" spans="3:11" s="21" customFormat="1" ht="20.25" customHeight="1">
      <c r="C147" s="82"/>
      <c r="I147" s="39"/>
      <c r="J147" s="83"/>
      <c r="K147" s="39"/>
    </row>
    <row r="148" spans="3:11" s="21" customFormat="1" ht="20.25" customHeight="1">
      <c r="C148" s="82"/>
      <c r="I148" s="39"/>
      <c r="J148" s="83"/>
      <c r="K148" s="39"/>
    </row>
    <row r="149" spans="3:11" s="21" customFormat="1" ht="20.25" customHeight="1">
      <c r="C149" s="82"/>
      <c r="I149" s="39"/>
      <c r="J149" s="83"/>
      <c r="K149" s="39"/>
    </row>
    <row r="150" spans="3:11" s="21" customFormat="1" ht="20.25" customHeight="1">
      <c r="C150" s="82"/>
      <c r="I150" s="39"/>
      <c r="J150" s="83"/>
      <c r="K150" s="39"/>
    </row>
    <row r="151" spans="3:11" s="21" customFormat="1" ht="20.25" customHeight="1">
      <c r="C151" s="82"/>
      <c r="I151" s="39"/>
      <c r="J151" s="83"/>
      <c r="K151" s="39"/>
    </row>
    <row r="152" spans="3:11" s="21" customFormat="1" ht="20.25" customHeight="1">
      <c r="C152" s="82"/>
      <c r="I152" s="39"/>
      <c r="J152" s="83"/>
      <c r="K152" s="39"/>
    </row>
    <row r="153" spans="3:11" s="21" customFormat="1" ht="20.25" customHeight="1">
      <c r="C153" s="82"/>
      <c r="I153" s="39"/>
      <c r="J153" s="83"/>
      <c r="K153" s="39"/>
    </row>
    <row r="154" spans="3:11" s="21" customFormat="1" ht="20.25" customHeight="1">
      <c r="C154" s="82"/>
      <c r="I154" s="39"/>
      <c r="J154" s="83"/>
      <c r="K154" s="39"/>
    </row>
    <row r="155" spans="3:11" s="21" customFormat="1" ht="20.25" customHeight="1">
      <c r="C155" s="82"/>
      <c r="I155" s="39"/>
      <c r="J155" s="83"/>
      <c r="K155" s="39"/>
    </row>
    <row r="156" spans="3:11" s="21" customFormat="1" ht="20.25" customHeight="1">
      <c r="C156" s="82"/>
      <c r="I156" s="39"/>
      <c r="J156" s="83"/>
      <c r="K156" s="39"/>
    </row>
    <row r="157" spans="3:11" s="21" customFormat="1" ht="20.25" customHeight="1">
      <c r="C157" s="82"/>
      <c r="I157" s="39"/>
      <c r="J157" s="83"/>
      <c r="K157" s="39"/>
    </row>
    <row r="158" spans="3:11" s="21" customFormat="1" ht="20.25" customHeight="1">
      <c r="C158" s="82"/>
      <c r="I158" s="39"/>
      <c r="J158" s="83"/>
      <c r="K158" s="39"/>
    </row>
    <row r="159" spans="3:11" s="21" customFormat="1" ht="20.25" customHeight="1">
      <c r="C159" s="82"/>
      <c r="I159" s="39"/>
      <c r="J159" s="83"/>
      <c r="K159" s="39"/>
    </row>
    <row r="160" spans="3:11" s="21" customFormat="1" ht="20.25" customHeight="1">
      <c r="C160" s="82"/>
      <c r="I160" s="39"/>
      <c r="J160" s="83"/>
      <c r="K160" s="39"/>
    </row>
    <row r="161" spans="3:11" s="21" customFormat="1" ht="20.25" customHeight="1">
      <c r="C161" s="82"/>
      <c r="I161" s="39"/>
      <c r="J161" s="83"/>
      <c r="K161" s="39"/>
    </row>
    <row r="162" spans="3:11" s="21" customFormat="1" ht="20.25" customHeight="1">
      <c r="C162" s="82"/>
      <c r="I162" s="39"/>
      <c r="J162" s="83"/>
      <c r="K162" s="39"/>
    </row>
    <row r="163" spans="3:11" s="21" customFormat="1" ht="20.25" customHeight="1">
      <c r="C163" s="82"/>
      <c r="I163" s="39"/>
      <c r="J163" s="83"/>
      <c r="K163" s="39"/>
    </row>
    <row r="164" spans="3:11" s="21" customFormat="1" ht="20.25" customHeight="1">
      <c r="C164" s="82"/>
      <c r="I164" s="39"/>
      <c r="J164" s="83"/>
      <c r="K164" s="39"/>
    </row>
    <row r="165" spans="3:11" s="21" customFormat="1" ht="20.25" customHeight="1">
      <c r="C165" s="82"/>
      <c r="I165" s="39"/>
      <c r="J165" s="83"/>
      <c r="K165" s="39"/>
    </row>
    <row r="166" spans="3:11" s="21" customFormat="1" ht="20.25" customHeight="1">
      <c r="C166" s="82"/>
      <c r="I166" s="39"/>
      <c r="J166" s="83"/>
      <c r="K166" s="39"/>
    </row>
    <row r="167" spans="3:11" s="21" customFormat="1" ht="20.25" customHeight="1">
      <c r="C167" s="82"/>
      <c r="I167" s="39"/>
      <c r="J167" s="83"/>
      <c r="K167" s="39"/>
    </row>
    <row r="168" spans="3:11" s="21" customFormat="1" ht="20.25" customHeight="1">
      <c r="C168" s="82"/>
      <c r="I168" s="39"/>
      <c r="J168" s="83"/>
      <c r="K168" s="39"/>
    </row>
    <row r="169" spans="3:11" s="21" customFormat="1" ht="20.25" customHeight="1">
      <c r="C169" s="82"/>
      <c r="I169" s="39"/>
      <c r="J169" s="83"/>
      <c r="K169" s="39"/>
    </row>
    <row r="170" spans="3:11" s="21" customFormat="1" ht="20.25" customHeight="1">
      <c r="C170" s="82"/>
      <c r="I170" s="39"/>
      <c r="J170" s="83"/>
      <c r="K170" s="39"/>
    </row>
    <row r="171" spans="3:11" s="21" customFormat="1" ht="20.25" customHeight="1">
      <c r="C171" s="82"/>
      <c r="I171" s="39"/>
      <c r="J171" s="83"/>
      <c r="K171" s="39"/>
    </row>
    <row r="172" spans="3:11" s="21" customFormat="1" ht="20.25" customHeight="1">
      <c r="C172" s="82"/>
      <c r="I172" s="39"/>
      <c r="J172" s="83"/>
      <c r="K172" s="39"/>
    </row>
    <row r="173" spans="3:11" s="21" customFormat="1" ht="20.25" customHeight="1">
      <c r="C173" s="82"/>
      <c r="I173" s="39"/>
      <c r="J173" s="83"/>
      <c r="K173" s="39"/>
    </row>
    <row r="174" spans="3:11" s="21" customFormat="1" ht="20.25" customHeight="1">
      <c r="C174" s="82"/>
      <c r="I174" s="39"/>
      <c r="J174" s="83"/>
      <c r="K174" s="39"/>
    </row>
    <row r="175" spans="3:11" s="21" customFormat="1" ht="20.25" customHeight="1">
      <c r="C175" s="82"/>
      <c r="I175" s="39"/>
      <c r="J175" s="83"/>
      <c r="K175" s="39"/>
    </row>
    <row r="176" spans="3:11" s="21" customFormat="1" ht="20.25" customHeight="1">
      <c r="C176" s="82"/>
      <c r="I176" s="39"/>
      <c r="J176" s="83"/>
      <c r="K176" s="39"/>
    </row>
    <row r="177" spans="3:11" s="21" customFormat="1" ht="20.25" customHeight="1">
      <c r="C177" s="82"/>
      <c r="I177" s="39"/>
      <c r="J177" s="83"/>
      <c r="K177" s="39"/>
    </row>
    <row r="178" spans="3:11" s="21" customFormat="1" ht="20.25" customHeight="1">
      <c r="C178" s="82"/>
      <c r="I178" s="39"/>
      <c r="J178" s="83"/>
      <c r="K178" s="39"/>
    </row>
    <row r="179" spans="3:11" s="21" customFormat="1" ht="20.25" customHeight="1">
      <c r="C179" s="82"/>
      <c r="I179" s="39"/>
      <c r="J179" s="83"/>
      <c r="K179" s="39"/>
    </row>
    <row r="180" spans="3:11" s="21" customFormat="1" ht="20.25" customHeight="1">
      <c r="C180" s="82"/>
      <c r="I180" s="39"/>
      <c r="J180" s="83"/>
      <c r="K180" s="39"/>
    </row>
    <row r="181" spans="3:11" s="21" customFormat="1" ht="20.25" customHeight="1">
      <c r="C181" s="82"/>
      <c r="I181" s="39"/>
      <c r="J181" s="83"/>
      <c r="K181" s="39"/>
    </row>
    <row r="182" spans="3:11" s="21" customFormat="1" ht="20.25" customHeight="1">
      <c r="C182" s="82"/>
      <c r="I182" s="39"/>
      <c r="J182" s="83"/>
      <c r="K182" s="39"/>
    </row>
    <row r="183" spans="3:11" s="21" customFormat="1" ht="20.25" customHeight="1">
      <c r="C183" s="82"/>
      <c r="I183" s="39"/>
      <c r="J183" s="83"/>
      <c r="K183" s="39"/>
    </row>
    <row r="184" spans="3:11" s="21" customFormat="1" ht="20.25" customHeight="1">
      <c r="C184" s="82"/>
      <c r="I184" s="39"/>
      <c r="J184" s="83"/>
      <c r="K184" s="39"/>
    </row>
    <row r="185" spans="3:11" s="21" customFormat="1" ht="20.25" customHeight="1">
      <c r="C185" s="82"/>
      <c r="I185" s="39"/>
      <c r="J185" s="83"/>
      <c r="K185" s="39"/>
    </row>
    <row r="186" spans="3:11" s="21" customFormat="1" ht="20.25" customHeight="1">
      <c r="C186" s="82"/>
      <c r="I186" s="39"/>
      <c r="J186" s="83"/>
      <c r="K186" s="39"/>
    </row>
    <row r="187" spans="3:11" s="21" customFormat="1" ht="20.25" customHeight="1">
      <c r="C187" s="82"/>
      <c r="I187" s="39"/>
      <c r="J187" s="83"/>
      <c r="K187" s="39"/>
    </row>
    <row r="188" spans="3:11" s="21" customFormat="1" ht="20.25" customHeight="1">
      <c r="C188" s="82"/>
      <c r="I188" s="39"/>
      <c r="J188" s="83"/>
      <c r="K188" s="39"/>
    </row>
    <row r="189" spans="3:11" s="21" customFormat="1" ht="20.25" customHeight="1">
      <c r="C189" s="82"/>
      <c r="I189" s="39"/>
      <c r="J189" s="83"/>
      <c r="K189" s="39"/>
    </row>
    <row r="190" spans="3:11" s="21" customFormat="1" ht="20.25" customHeight="1">
      <c r="C190" s="82"/>
      <c r="I190" s="39"/>
      <c r="J190" s="83"/>
      <c r="K190" s="39"/>
    </row>
    <row r="191" spans="3:11" s="21" customFormat="1" ht="20.25" customHeight="1">
      <c r="C191" s="82"/>
      <c r="I191" s="39"/>
      <c r="J191" s="83"/>
      <c r="K191" s="39"/>
    </row>
    <row r="192" spans="3:11" s="21" customFormat="1" ht="20.25" customHeight="1">
      <c r="C192" s="82"/>
      <c r="I192" s="39"/>
      <c r="J192" s="83"/>
      <c r="K192" s="39"/>
    </row>
    <row r="193" spans="3:11" s="21" customFormat="1" ht="20.25" customHeight="1">
      <c r="C193" s="82"/>
      <c r="I193" s="39"/>
      <c r="J193" s="83"/>
      <c r="K193" s="39"/>
    </row>
    <row r="194" spans="3:11" s="21" customFormat="1" ht="20.25" customHeight="1">
      <c r="C194" s="82"/>
      <c r="I194" s="39"/>
      <c r="J194" s="83"/>
      <c r="K194" s="39"/>
    </row>
    <row r="195" spans="3:11" s="21" customFormat="1" ht="20.25" customHeight="1">
      <c r="C195" s="82"/>
      <c r="I195" s="39"/>
      <c r="J195" s="83"/>
      <c r="K195" s="39"/>
    </row>
    <row r="196" spans="3:11" s="21" customFormat="1" ht="20.25" customHeight="1">
      <c r="C196" s="82"/>
      <c r="I196" s="39"/>
      <c r="J196" s="83"/>
      <c r="K196" s="39"/>
    </row>
    <row r="197" spans="3:11" s="21" customFormat="1" ht="20.25" customHeight="1">
      <c r="C197" s="82"/>
      <c r="I197" s="39"/>
      <c r="J197" s="83"/>
      <c r="K197" s="39"/>
    </row>
    <row r="198" spans="3:11" s="21" customFormat="1" ht="20.25" customHeight="1">
      <c r="C198" s="82"/>
      <c r="I198" s="39"/>
      <c r="J198" s="83"/>
      <c r="K198" s="39"/>
    </row>
    <row r="199" spans="3:11" s="21" customFormat="1" ht="20.25" customHeight="1">
      <c r="C199" s="82"/>
      <c r="I199" s="39"/>
      <c r="J199" s="83"/>
      <c r="K199" s="39"/>
    </row>
    <row r="200" spans="3:11" s="21" customFormat="1" ht="20.25" customHeight="1">
      <c r="C200" s="82"/>
      <c r="I200" s="39"/>
      <c r="J200" s="83"/>
      <c r="K200" s="39"/>
    </row>
    <row r="201" spans="3:11" s="21" customFormat="1" ht="20.25" customHeight="1">
      <c r="C201" s="82"/>
      <c r="I201" s="39"/>
      <c r="J201" s="83"/>
      <c r="K201" s="39"/>
    </row>
    <row r="202" spans="3:11" s="21" customFormat="1" ht="20.25" customHeight="1">
      <c r="C202" s="82"/>
      <c r="I202" s="39"/>
      <c r="J202" s="83"/>
      <c r="K202" s="39"/>
    </row>
    <row r="203" spans="3:11" s="21" customFormat="1" ht="20.25" customHeight="1">
      <c r="C203" s="82"/>
      <c r="I203" s="39"/>
      <c r="J203" s="83"/>
      <c r="K203" s="39"/>
    </row>
    <row r="204" spans="3:11" s="21" customFormat="1" ht="20.25" customHeight="1">
      <c r="C204" s="82"/>
      <c r="I204" s="39"/>
      <c r="J204" s="83"/>
      <c r="K204" s="39"/>
    </row>
    <row r="205" spans="3:11" s="21" customFormat="1" ht="20.25" customHeight="1">
      <c r="C205" s="82"/>
      <c r="I205" s="39"/>
      <c r="J205" s="83"/>
      <c r="K205" s="39"/>
    </row>
    <row r="206" spans="3:11" s="21" customFormat="1" ht="20.25" customHeight="1">
      <c r="C206" s="82"/>
      <c r="I206" s="39"/>
      <c r="J206" s="83"/>
      <c r="K206" s="39"/>
    </row>
    <row r="207" spans="3:11" s="21" customFormat="1" ht="20.25" customHeight="1">
      <c r="C207" s="82"/>
      <c r="I207" s="39"/>
      <c r="J207" s="83"/>
      <c r="K207" s="39"/>
    </row>
    <row r="208" spans="3:11" s="21" customFormat="1" ht="20.25" customHeight="1">
      <c r="C208" s="82"/>
      <c r="I208" s="39"/>
      <c r="J208" s="83"/>
      <c r="K208" s="39"/>
    </row>
    <row r="209" spans="3:11" s="21" customFormat="1" ht="20.25" customHeight="1">
      <c r="C209" s="82"/>
      <c r="I209" s="39"/>
      <c r="J209" s="83"/>
      <c r="K209" s="39"/>
    </row>
    <row r="210" spans="3:11" s="21" customFormat="1" ht="20.25" customHeight="1">
      <c r="C210" s="82"/>
      <c r="I210" s="39"/>
      <c r="J210" s="83"/>
      <c r="K210" s="39"/>
    </row>
    <row r="211" spans="3:11" s="21" customFormat="1" ht="20.25" customHeight="1">
      <c r="C211" s="82"/>
      <c r="I211" s="39"/>
      <c r="J211" s="83"/>
      <c r="K211" s="39"/>
    </row>
    <row r="212" spans="3:11" s="21" customFormat="1" ht="20.25" customHeight="1">
      <c r="C212" s="82"/>
      <c r="I212" s="39"/>
      <c r="J212" s="83"/>
      <c r="K212" s="39"/>
    </row>
    <row r="213" spans="3:11" s="21" customFormat="1" ht="20.25" customHeight="1">
      <c r="C213" s="82"/>
      <c r="I213" s="39"/>
      <c r="J213" s="83"/>
      <c r="K213" s="39"/>
    </row>
    <row r="214" spans="3:11" s="21" customFormat="1" ht="20.25" customHeight="1">
      <c r="C214" s="82"/>
      <c r="I214" s="39"/>
      <c r="J214" s="83"/>
      <c r="K214" s="39"/>
    </row>
    <row r="215" spans="3:11" s="21" customFormat="1" ht="20.25" customHeight="1">
      <c r="C215" s="82"/>
      <c r="I215" s="39"/>
      <c r="J215" s="83"/>
      <c r="K215" s="39"/>
    </row>
    <row r="216" spans="3:11" s="21" customFormat="1" ht="20.25" customHeight="1">
      <c r="C216" s="82"/>
      <c r="I216" s="39"/>
      <c r="J216" s="83"/>
      <c r="K216" s="39"/>
    </row>
    <row r="217" spans="3:11" s="21" customFormat="1" ht="20.25" customHeight="1">
      <c r="C217" s="82"/>
      <c r="I217" s="39"/>
      <c r="J217" s="83"/>
      <c r="K217" s="39"/>
    </row>
    <row r="218" spans="3:11" s="21" customFormat="1" ht="20.25" customHeight="1">
      <c r="C218" s="82"/>
      <c r="I218" s="39"/>
      <c r="J218" s="83"/>
      <c r="K218" s="39"/>
    </row>
    <row r="219" spans="3:11" s="21" customFormat="1" ht="20.25" customHeight="1">
      <c r="C219" s="82"/>
      <c r="I219" s="39"/>
      <c r="J219" s="83"/>
      <c r="K219" s="39"/>
    </row>
    <row r="220" spans="3:11" s="21" customFormat="1" ht="20.25" customHeight="1">
      <c r="C220" s="82"/>
      <c r="I220" s="39"/>
      <c r="J220" s="83"/>
      <c r="K220" s="39"/>
    </row>
    <row r="221" spans="3:11" s="21" customFormat="1" ht="20.25" customHeight="1">
      <c r="C221" s="82"/>
      <c r="I221" s="39"/>
      <c r="J221" s="83"/>
      <c r="K221" s="39"/>
    </row>
    <row r="222" spans="3:11" s="21" customFormat="1" ht="20.25" customHeight="1">
      <c r="C222" s="82"/>
      <c r="I222" s="39"/>
      <c r="J222" s="83"/>
      <c r="K222" s="39"/>
    </row>
    <row r="223" spans="3:11" s="21" customFormat="1" ht="20.25" customHeight="1">
      <c r="C223" s="82"/>
      <c r="I223" s="39"/>
      <c r="J223" s="83"/>
      <c r="K223" s="39"/>
    </row>
    <row r="224" spans="3:11" s="21" customFormat="1" ht="20.25" customHeight="1">
      <c r="C224" s="82"/>
      <c r="I224" s="39"/>
      <c r="J224" s="83"/>
      <c r="K224" s="39"/>
    </row>
    <row r="225" spans="3:11" s="21" customFormat="1" ht="20.25" customHeight="1">
      <c r="C225" s="82"/>
      <c r="I225" s="39"/>
      <c r="J225" s="83"/>
      <c r="K225" s="39"/>
    </row>
    <row r="226" spans="3:11" s="21" customFormat="1" ht="20.25" customHeight="1">
      <c r="C226" s="82"/>
      <c r="I226" s="39"/>
      <c r="J226" s="83"/>
      <c r="K226" s="39"/>
    </row>
    <row r="227" spans="3:11" s="21" customFormat="1" ht="20.25" customHeight="1">
      <c r="C227" s="82"/>
      <c r="I227" s="39"/>
      <c r="J227" s="83"/>
      <c r="K227" s="39"/>
    </row>
    <row r="228" spans="3:11" s="21" customFormat="1" ht="20.25" customHeight="1">
      <c r="C228" s="82"/>
      <c r="I228" s="39"/>
      <c r="J228" s="83"/>
      <c r="K228" s="39"/>
    </row>
    <row r="229" spans="3:11" s="21" customFormat="1" ht="20.25" customHeight="1">
      <c r="C229" s="82"/>
      <c r="I229" s="39"/>
      <c r="J229" s="83"/>
      <c r="K229" s="39"/>
    </row>
    <row r="230" spans="3:11" s="21" customFormat="1" ht="20.25" customHeight="1">
      <c r="C230" s="82"/>
      <c r="I230" s="39"/>
      <c r="J230" s="83"/>
      <c r="K230" s="39"/>
    </row>
    <row r="231" spans="3:11" s="21" customFormat="1" ht="20.25" customHeight="1">
      <c r="C231" s="82"/>
      <c r="I231" s="39"/>
      <c r="J231" s="83"/>
      <c r="K231" s="39"/>
    </row>
    <row r="232" spans="3:11" s="21" customFormat="1" ht="20.25" customHeight="1">
      <c r="C232" s="82"/>
      <c r="I232" s="39"/>
      <c r="J232" s="83"/>
      <c r="K232" s="39"/>
    </row>
    <row r="233" spans="3:11" s="21" customFormat="1" ht="20.25" customHeight="1">
      <c r="C233" s="82"/>
      <c r="I233" s="39"/>
      <c r="J233" s="83"/>
      <c r="K233" s="39"/>
    </row>
    <row r="234" spans="3:11" s="21" customFormat="1" ht="20.25" customHeight="1">
      <c r="C234" s="82"/>
      <c r="I234" s="39"/>
      <c r="J234" s="83"/>
      <c r="K234" s="39"/>
    </row>
    <row r="235" spans="3:11" s="21" customFormat="1" ht="20.25" customHeight="1">
      <c r="C235" s="82"/>
      <c r="I235" s="39"/>
      <c r="J235" s="83"/>
      <c r="K235" s="39"/>
    </row>
    <row r="236" spans="3:11" s="21" customFormat="1" ht="20.25" customHeight="1">
      <c r="C236" s="82"/>
      <c r="I236" s="39"/>
      <c r="J236" s="83"/>
      <c r="K236" s="39"/>
    </row>
    <row r="237" spans="3:11" s="21" customFormat="1" ht="20.25" customHeight="1">
      <c r="C237" s="82"/>
      <c r="I237" s="39"/>
      <c r="J237" s="83"/>
      <c r="K237" s="39"/>
    </row>
    <row r="238" spans="3:11" s="21" customFormat="1" ht="20.25" customHeight="1">
      <c r="C238" s="82"/>
      <c r="I238" s="39"/>
      <c r="J238" s="83"/>
      <c r="K238" s="39"/>
    </row>
    <row r="239" spans="3:11" s="21" customFormat="1" ht="20.25" customHeight="1">
      <c r="C239" s="82"/>
      <c r="I239" s="39"/>
      <c r="J239" s="83"/>
      <c r="K239" s="39"/>
    </row>
    <row r="240" spans="3:11" s="21" customFormat="1" ht="20.25" customHeight="1">
      <c r="C240" s="82"/>
      <c r="I240" s="39"/>
      <c r="J240" s="83"/>
      <c r="K240" s="39"/>
    </row>
    <row r="241" spans="3:11" s="21" customFormat="1" ht="20.25" customHeight="1">
      <c r="C241" s="82"/>
      <c r="I241" s="39"/>
      <c r="J241" s="83"/>
      <c r="K241" s="39"/>
    </row>
    <row r="242" spans="3:11" s="21" customFormat="1" ht="20.25" customHeight="1">
      <c r="C242" s="82"/>
      <c r="I242" s="39"/>
      <c r="J242" s="83"/>
      <c r="K242" s="39"/>
    </row>
    <row r="243" spans="3:11" s="21" customFormat="1" ht="20.25" customHeight="1">
      <c r="C243" s="82"/>
      <c r="I243" s="39"/>
      <c r="J243" s="83"/>
      <c r="K243" s="39"/>
    </row>
    <row r="244" spans="3:11" s="21" customFormat="1" ht="20.25" customHeight="1">
      <c r="C244" s="82"/>
      <c r="I244" s="39"/>
      <c r="J244" s="83"/>
      <c r="K244" s="39"/>
    </row>
    <row r="245" spans="3:11" s="21" customFormat="1" ht="20.25" customHeight="1">
      <c r="C245" s="82"/>
      <c r="I245" s="39"/>
      <c r="J245" s="83"/>
      <c r="K245" s="39"/>
    </row>
    <row r="246" spans="3:11" s="21" customFormat="1" ht="20.25" customHeight="1">
      <c r="C246" s="82"/>
      <c r="I246" s="39"/>
      <c r="J246" s="83"/>
      <c r="K246" s="39"/>
    </row>
    <row r="247" spans="3:11" s="21" customFormat="1" ht="20.25" customHeight="1">
      <c r="C247" s="82"/>
      <c r="I247" s="39"/>
      <c r="J247" s="83"/>
      <c r="K247" s="39"/>
    </row>
    <row r="248" spans="3:11" s="21" customFormat="1" ht="20.25" customHeight="1">
      <c r="C248" s="82"/>
      <c r="I248" s="39"/>
      <c r="J248" s="83"/>
      <c r="K248" s="39"/>
    </row>
    <row r="249" spans="3:11" s="21" customFormat="1" ht="20.25" customHeight="1">
      <c r="C249" s="82"/>
      <c r="I249" s="39"/>
      <c r="J249" s="83"/>
      <c r="K249" s="39"/>
    </row>
    <row r="250" spans="3:11" s="21" customFormat="1" ht="20.25" customHeight="1">
      <c r="C250" s="82"/>
      <c r="I250" s="39"/>
      <c r="J250" s="83"/>
      <c r="K250" s="39"/>
    </row>
    <row r="251" spans="3:11" s="21" customFormat="1" ht="20.25" customHeight="1">
      <c r="C251" s="82"/>
      <c r="I251" s="39"/>
      <c r="J251" s="83"/>
      <c r="K251" s="39"/>
    </row>
    <row r="252" spans="3:11" s="21" customFormat="1" ht="20.25" customHeight="1">
      <c r="C252" s="82"/>
      <c r="I252" s="39"/>
      <c r="J252" s="83"/>
      <c r="K252" s="39"/>
    </row>
    <row r="253" spans="3:11" s="21" customFormat="1" ht="20.25" customHeight="1">
      <c r="C253" s="82"/>
      <c r="I253" s="39"/>
      <c r="J253" s="83"/>
      <c r="K253" s="39"/>
    </row>
    <row r="254" spans="3:11" s="21" customFormat="1" ht="20.25" customHeight="1">
      <c r="C254" s="82"/>
      <c r="I254" s="39"/>
      <c r="J254" s="83"/>
      <c r="K254" s="39"/>
    </row>
    <row r="255" spans="3:11" s="21" customFormat="1" ht="20.25" customHeight="1">
      <c r="C255" s="82"/>
      <c r="I255" s="39"/>
      <c r="J255" s="83"/>
      <c r="K255" s="39"/>
    </row>
    <row r="256" spans="3:11" s="21" customFormat="1" ht="20.25" customHeight="1">
      <c r="C256" s="82"/>
      <c r="I256" s="39"/>
      <c r="J256" s="83"/>
      <c r="K256" s="39"/>
    </row>
    <row r="257" spans="3:11" s="21" customFormat="1" ht="20.25" customHeight="1">
      <c r="C257" s="82"/>
      <c r="I257" s="39"/>
      <c r="J257" s="83"/>
      <c r="K257" s="39"/>
    </row>
    <row r="258" spans="3:11" s="21" customFormat="1" ht="20.25" customHeight="1">
      <c r="C258" s="82"/>
      <c r="I258" s="39"/>
      <c r="J258" s="83"/>
      <c r="K258" s="39"/>
    </row>
    <row r="259" spans="3:11" s="21" customFormat="1" ht="20.25" customHeight="1">
      <c r="C259" s="82"/>
      <c r="I259" s="39"/>
      <c r="J259" s="83"/>
      <c r="K259" s="39"/>
    </row>
    <row r="260" spans="3:11" s="21" customFormat="1" ht="20.25" customHeight="1">
      <c r="C260" s="82"/>
      <c r="I260" s="39"/>
      <c r="J260" s="83"/>
      <c r="K260" s="39"/>
    </row>
    <row r="261" spans="3:11" s="21" customFormat="1" ht="20.25" customHeight="1">
      <c r="C261" s="82"/>
      <c r="I261" s="39"/>
      <c r="J261" s="83"/>
      <c r="K261" s="39"/>
    </row>
    <row r="262" spans="3:11" s="21" customFormat="1" ht="20.25" customHeight="1">
      <c r="C262" s="82"/>
      <c r="I262" s="39"/>
      <c r="J262" s="83"/>
      <c r="K262" s="39"/>
    </row>
    <row r="263" spans="3:11" s="21" customFormat="1" ht="20.25" customHeight="1">
      <c r="C263" s="82"/>
      <c r="I263" s="39"/>
      <c r="J263" s="83"/>
      <c r="K263" s="39"/>
    </row>
    <row r="264" spans="3:11" s="21" customFormat="1" ht="20.25" customHeight="1">
      <c r="C264" s="82"/>
      <c r="I264" s="39"/>
      <c r="J264" s="83"/>
      <c r="K264" s="39"/>
    </row>
    <row r="265" spans="3:11" s="21" customFormat="1" ht="20.25" customHeight="1">
      <c r="C265" s="82"/>
      <c r="I265" s="39"/>
      <c r="J265" s="83"/>
      <c r="K265" s="39"/>
    </row>
    <row r="266" spans="3:11" s="21" customFormat="1" ht="20.25" customHeight="1">
      <c r="C266" s="82"/>
      <c r="I266" s="39"/>
      <c r="J266" s="83"/>
      <c r="K266" s="39"/>
    </row>
    <row r="267" spans="3:11" s="21" customFormat="1" ht="20.25" customHeight="1">
      <c r="C267" s="82"/>
      <c r="I267" s="39"/>
      <c r="J267" s="83"/>
      <c r="K267" s="39"/>
    </row>
    <row r="268" spans="3:11" s="21" customFormat="1" ht="20.25" customHeight="1">
      <c r="C268" s="82"/>
      <c r="I268" s="39"/>
      <c r="J268" s="83"/>
      <c r="K268" s="39"/>
    </row>
    <row r="269" spans="3:11" s="21" customFormat="1" ht="20.25" customHeight="1">
      <c r="C269" s="82"/>
      <c r="I269" s="39"/>
      <c r="J269" s="83"/>
      <c r="K269" s="39"/>
    </row>
    <row r="270" spans="3:11" s="21" customFormat="1" ht="20.25" customHeight="1">
      <c r="C270" s="82"/>
      <c r="I270" s="39"/>
      <c r="J270" s="83"/>
      <c r="K270" s="39"/>
    </row>
    <row r="271" spans="3:11" s="21" customFormat="1" ht="20.25" customHeight="1">
      <c r="C271" s="82"/>
      <c r="I271" s="39"/>
      <c r="J271" s="83"/>
      <c r="K271" s="39"/>
    </row>
    <row r="272" spans="3:11" s="21" customFormat="1" ht="20.25" customHeight="1">
      <c r="C272" s="82"/>
      <c r="I272" s="39"/>
      <c r="J272" s="83"/>
      <c r="K272" s="39"/>
    </row>
    <row r="273" spans="3:11" s="21" customFormat="1" ht="20.25" customHeight="1">
      <c r="C273" s="82"/>
      <c r="I273" s="39"/>
      <c r="J273" s="83"/>
      <c r="K273" s="39"/>
    </row>
    <row r="274" spans="3:11" s="21" customFormat="1" ht="20.25" customHeight="1">
      <c r="C274" s="82"/>
      <c r="I274" s="39"/>
      <c r="J274" s="83"/>
      <c r="K274" s="39"/>
    </row>
    <row r="275" spans="3:11" s="21" customFormat="1" ht="20.25" customHeight="1">
      <c r="C275" s="82"/>
      <c r="I275" s="39"/>
      <c r="J275" s="83"/>
      <c r="K275" s="39"/>
    </row>
    <row r="276" spans="3:11" s="21" customFormat="1">
      <c r="C276" s="82"/>
      <c r="I276" s="39"/>
      <c r="J276" s="83"/>
      <c r="K276" s="39"/>
    </row>
    <row r="277" spans="3:11" s="21" customFormat="1">
      <c r="C277" s="82"/>
      <c r="I277" s="39"/>
      <c r="J277" s="83"/>
      <c r="K277" s="39"/>
    </row>
    <row r="278" spans="3:11" s="21" customFormat="1">
      <c r="C278" s="82"/>
      <c r="I278" s="39"/>
      <c r="J278" s="83"/>
      <c r="K278" s="39"/>
    </row>
    <row r="279" spans="3:11" s="21" customFormat="1">
      <c r="C279" s="82"/>
      <c r="I279" s="39"/>
      <c r="J279" s="83"/>
      <c r="K279" s="39"/>
    </row>
    <row r="280" spans="3:11" s="21" customFormat="1">
      <c r="C280" s="82"/>
      <c r="I280" s="39"/>
      <c r="J280" s="83"/>
      <c r="K280" s="39"/>
    </row>
    <row r="281" spans="3:11" s="21" customFormat="1">
      <c r="C281" s="82"/>
      <c r="I281" s="39"/>
      <c r="J281" s="83"/>
      <c r="K281" s="39"/>
    </row>
    <row r="282" spans="3:11" s="21" customFormat="1">
      <c r="C282" s="82"/>
      <c r="I282" s="39"/>
      <c r="J282" s="83"/>
      <c r="K282" s="39"/>
    </row>
    <row r="283" spans="3:11" s="21" customFormat="1">
      <c r="C283" s="82"/>
      <c r="I283" s="39"/>
      <c r="J283" s="83"/>
      <c r="K283" s="39"/>
    </row>
    <row r="284" spans="3:11" s="21" customFormat="1">
      <c r="C284" s="82"/>
      <c r="I284" s="39"/>
      <c r="J284" s="83"/>
      <c r="K284" s="39"/>
    </row>
    <row r="285" spans="3:11" s="21" customFormat="1">
      <c r="C285" s="82"/>
      <c r="I285" s="39"/>
      <c r="J285" s="83"/>
      <c r="K285" s="39"/>
    </row>
    <row r="286" spans="3:11" s="21" customFormat="1">
      <c r="C286" s="82"/>
      <c r="I286" s="39"/>
      <c r="J286" s="83"/>
      <c r="K286" s="39"/>
    </row>
    <row r="287" spans="3:11" s="21" customFormat="1">
      <c r="C287" s="82"/>
      <c r="I287" s="39"/>
      <c r="J287" s="83"/>
      <c r="K287" s="39"/>
    </row>
    <row r="288" spans="3:11" s="21" customFormat="1">
      <c r="C288" s="82"/>
      <c r="I288" s="39"/>
      <c r="J288" s="83"/>
      <c r="K288" s="39"/>
    </row>
    <row r="289" spans="3:11" s="21" customFormat="1">
      <c r="C289" s="82"/>
      <c r="I289" s="39"/>
      <c r="J289" s="83"/>
      <c r="K289" s="39"/>
    </row>
    <row r="290" spans="3:11" s="21" customFormat="1">
      <c r="C290" s="82"/>
      <c r="I290" s="39"/>
      <c r="J290" s="83"/>
      <c r="K290" s="39"/>
    </row>
    <row r="291" spans="3:11" s="21" customFormat="1">
      <c r="C291" s="82"/>
      <c r="I291" s="39"/>
      <c r="J291" s="83"/>
      <c r="K291" s="39"/>
    </row>
    <row r="292" spans="3:11" s="21" customFormat="1">
      <c r="C292" s="82"/>
      <c r="I292" s="39"/>
      <c r="J292" s="83"/>
      <c r="K292" s="39"/>
    </row>
    <row r="293" spans="3:11" s="21" customFormat="1">
      <c r="C293" s="82"/>
      <c r="I293" s="39"/>
      <c r="J293" s="83"/>
      <c r="K293" s="39"/>
    </row>
    <row r="294" spans="3:11" s="21" customFormat="1">
      <c r="C294" s="82"/>
      <c r="I294" s="39"/>
      <c r="J294" s="83"/>
      <c r="K294" s="39"/>
    </row>
    <row r="295" spans="3:11" s="21" customFormat="1">
      <c r="C295" s="82"/>
      <c r="I295" s="39"/>
      <c r="J295" s="83"/>
      <c r="K295" s="39"/>
    </row>
    <row r="296" spans="3:11" s="21" customFormat="1">
      <c r="C296" s="82"/>
      <c r="I296" s="39"/>
      <c r="J296" s="83"/>
      <c r="K296" s="39"/>
    </row>
    <row r="297" spans="3:11" s="21" customFormat="1">
      <c r="C297" s="82"/>
      <c r="I297" s="39"/>
      <c r="J297" s="83"/>
      <c r="K297" s="39"/>
    </row>
    <row r="298" spans="3:11" s="21" customFormat="1">
      <c r="C298" s="82"/>
      <c r="I298" s="39"/>
      <c r="J298" s="83"/>
      <c r="K298" s="39"/>
    </row>
    <row r="299" spans="3:11" s="21" customFormat="1">
      <c r="C299" s="82"/>
      <c r="I299" s="39"/>
      <c r="J299" s="83"/>
      <c r="K299" s="39"/>
    </row>
    <row r="300" spans="3:11" s="21" customFormat="1">
      <c r="C300" s="82"/>
      <c r="I300" s="39"/>
      <c r="J300" s="83"/>
      <c r="K300" s="39"/>
    </row>
    <row r="301" spans="3:11" s="21" customFormat="1">
      <c r="C301" s="82"/>
      <c r="I301" s="39"/>
      <c r="J301" s="83"/>
      <c r="K301" s="39"/>
    </row>
    <row r="302" spans="3:11" s="21" customFormat="1">
      <c r="C302" s="82"/>
      <c r="I302" s="39"/>
      <c r="J302" s="83"/>
      <c r="K302" s="39"/>
    </row>
    <row r="303" spans="3:11" s="21" customFormat="1">
      <c r="C303" s="82"/>
      <c r="I303" s="39"/>
      <c r="J303" s="83"/>
      <c r="K303" s="39"/>
    </row>
    <row r="304" spans="3:11" s="21" customFormat="1">
      <c r="C304" s="82"/>
      <c r="I304" s="39"/>
      <c r="J304" s="83"/>
      <c r="K304" s="39"/>
    </row>
    <row r="305" spans="3:11" s="21" customFormat="1">
      <c r="C305" s="82"/>
      <c r="I305" s="39"/>
      <c r="J305" s="83"/>
      <c r="K305" s="39"/>
    </row>
    <row r="306" spans="3:11" s="21" customFormat="1">
      <c r="C306" s="82"/>
      <c r="I306" s="39"/>
      <c r="J306" s="83"/>
      <c r="K306" s="39"/>
    </row>
    <row r="307" spans="3:11" s="21" customFormat="1">
      <c r="C307" s="82"/>
      <c r="I307" s="39"/>
      <c r="J307" s="83"/>
      <c r="K307" s="39"/>
    </row>
    <row r="308" spans="3:11" s="21" customFormat="1">
      <c r="C308" s="82"/>
      <c r="I308" s="39"/>
      <c r="J308" s="83"/>
      <c r="K308" s="39"/>
    </row>
    <row r="309" spans="3:11" s="21" customFormat="1">
      <c r="C309" s="82"/>
      <c r="I309" s="39"/>
      <c r="J309" s="83"/>
      <c r="K309" s="39"/>
    </row>
    <row r="310" spans="3:11" s="21" customFormat="1">
      <c r="C310" s="82"/>
      <c r="I310" s="39"/>
      <c r="J310" s="83"/>
      <c r="K310" s="39"/>
    </row>
    <row r="311" spans="3:11" s="21" customFormat="1">
      <c r="C311" s="82"/>
      <c r="I311" s="39"/>
      <c r="J311" s="83"/>
      <c r="K311" s="39"/>
    </row>
    <row r="312" spans="3:11" s="21" customFormat="1">
      <c r="C312" s="82"/>
      <c r="I312" s="39"/>
      <c r="J312" s="83"/>
      <c r="K312" s="39"/>
    </row>
    <row r="313" spans="3:11" s="21" customFormat="1">
      <c r="C313" s="82"/>
      <c r="I313" s="39"/>
      <c r="J313" s="83"/>
      <c r="K313" s="39"/>
    </row>
    <row r="314" spans="3:11" s="21" customFormat="1">
      <c r="C314" s="82"/>
      <c r="I314" s="39"/>
      <c r="J314" s="83"/>
      <c r="K314" s="39"/>
    </row>
    <row r="315" spans="3:11" s="21" customFormat="1">
      <c r="C315" s="82"/>
      <c r="I315" s="39"/>
      <c r="J315" s="83"/>
      <c r="K315" s="39"/>
    </row>
    <row r="316" spans="3:11" s="21" customFormat="1">
      <c r="C316" s="82"/>
      <c r="I316" s="39"/>
      <c r="J316" s="83"/>
      <c r="K316" s="39"/>
    </row>
    <row r="317" spans="3:11" s="21" customFormat="1">
      <c r="C317" s="82"/>
      <c r="I317" s="39"/>
      <c r="J317" s="83"/>
      <c r="K317" s="39"/>
    </row>
    <row r="318" spans="3:11" s="21" customFormat="1">
      <c r="C318" s="82"/>
      <c r="I318" s="39"/>
      <c r="J318" s="83"/>
      <c r="K318" s="39"/>
    </row>
    <row r="319" spans="3:11" s="21" customFormat="1">
      <c r="C319" s="82"/>
      <c r="I319" s="39"/>
      <c r="J319" s="83"/>
      <c r="K319" s="39"/>
    </row>
    <row r="320" spans="3:11" s="21" customFormat="1">
      <c r="C320" s="82"/>
      <c r="I320" s="39"/>
      <c r="J320" s="83"/>
      <c r="K320" s="39"/>
    </row>
    <row r="321" spans="3:11" s="21" customFormat="1">
      <c r="C321" s="82"/>
      <c r="I321" s="39"/>
      <c r="J321" s="83"/>
      <c r="K321" s="39"/>
    </row>
    <row r="322" spans="3:11" s="21" customFormat="1">
      <c r="C322" s="82"/>
      <c r="I322" s="39"/>
      <c r="J322" s="83"/>
      <c r="K322" s="39"/>
    </row>
    <row r="323" spans="3:11" s="21" customFormat="1">
      <c r="C323" s="82"/>
      <c r="I323" s="39"/>
      <c r="J323" s="83"/>
      <c r="K323" s="39"/>
    </row>
    <row r="324" spans="3:11" s="21" customFormat="1">
      <c r="C324" s="82"/>
      <c r="I324" s="39"/>
      <c r="J324" s="83"/>
      <c r="K324" s="39"/>
    </row>
    <row r="325" spans="3:11" s="21" customFormat="1">
      <c r="C325" s="82"/>
      <c r="I325" s="39"/>
      <c r="J325" s="83"/>
      <c r="K325" s="39"/>
    </row>
    <row r="326" spans="3:11" s="21" customFormat="1">
      <c r="C326" s="82"/>
      <c r="I326" s="39"/>
      <c r="J326" s="83"/>
      <c r="K326" s="39"/>
    </row>
    <row r="327" spans="3:11" s="21" customFormat="1">
      <c r="C327" s="82"/>
      <c r="I327" s="39"/>
      <c r="J327" s="83"/>
      <c r="K327" s="39"/>
    </row>
    <row r="328" spans="3:11" s="21" customFormat="1">
      <c r="C328" s="82"/>
      <c r="I328" s="39"/>
      <c r="J328" s="83"/>
      <c r="K328" s="39"/>
    </row>
    <row r="329" spans="3:11" s="21" customFormat="1">
      <c r="C329" s="82"/>
      <c r="I329" s="39"/>
      <c r="J329" s="83"/>
      <c r="K329" s="39"/>
    </row>
    <row r="330" spans="3:11" s="21" customFormat="1">
      <c r="C330" s="82"/>
      <c r="I330" s="39"/>
      <c r="J330" s="83"/>
      <c r="K330" s="39"/>
    </row>
    <row r="331" spans="3:11" s="21" customFormat="1">
      <c r="C331" s="82"/>
      <c r="I331" s="39"/>
      <c r="J331" s="83"/>
      <c r="K331" s="39"/>
    </row>
    <row r="332" spans="3:11" s="21" customFormat="1">
      <c r="C332" s="82"/>
      <c r="I332" s="39"/>
      <c r="J332" s="83"/>
      <c r="K332" s="39"/>
    </row>
    <row r="333" spans="3:11" s="21" customFormat="1">
      <c r="C333" s="82"/>
      <c r="I333" s="39"/>
      <c r="J333" s="83"/>
      <c r="K333" s="39"/>
    </row>
    <row r="334" spans="3:11" s="21" customFormat="1">
      <c r="C334" s="82"/>
      <c r="I334" s="39"/>
      <c r="J334" s="83"/>
      <c r="K334" s="39"/>
    </row>
    <row r="335" spans="3:11" s="21" customFormat="1">
      <c r="C335" s="82"/>
      <c r="I335" s="39"/>
      <c r="J335" s="83"/>
      <c r="K335" s="39"/>
    </row>
    <row r="336" spans="3:11" s="21" customFormat="1">
      <c r="C336" s="82"/>
      <c r="I336" s="39"/>
      <c r="J336" s="83"/>
      <c r="K336" s="39"/>
    </row>
    <row r="337" spans="3:11" s="21" customFormat="1">
      <c r="C337" s="82"/>
      <c r="I337" s="39"/>
      <c r="J337" s="83"/>
      <c r="K337" s="39"/>
    </row>
    <row r="338" spans="3:11" s="21" customFormat="1">
      <c r="C338" s="82"/>
      <c r="I338" s="39"/>
      <c r="J338" s="83"/>
      <c r="K338" s="39"/>
    </row>
    <row r="339" spans="3:11" s="21" customFormat="1">
      <c r="C339" s="82"/>
      <c r="I339" s="39"/>
      <c r="J339" s="83"/>
      <c r="K339" s="39"/>
    </row>
    <row r="340" spans="3:11" s="21" customFormat="1">
      <c r="C340" s="82"/>
      <c r="I340" s="39"/>
      <c r="J340" s="83"/>
      <c r="K340" s="39"/>
    </row>
    <row r="341" spans="3:11" s="21" customFormat="1">
      <c r="C341" s="82"/>
      <c r="I341" s="39"/>
      <c r="J341" s="83"/>
      <c r="K341" s="39"/>
    </row>
    <row r="342" spans="3:11" s="21" customFormat="1">
      <c r="C342" s="82"/>
      <c r="I342" s="39"/>
      <c r="J342" s="83"/>
      <c r="K342" s="39"/>
    </row>
    <row r="343" spans="3:11" s="21" customFormat="1">
      <c r="C343" s="82"/>
      <c r="I343" s="39"/>
      <c r="J343" s="83"/>
      <c r="K343" s="39"/>
    </row>
    <row r="344" spans="3:11" s="21" customFormat="1">
      <c r="C344" s="82"/>
      <c r="I344" s="39"/>
      <c r="J344" s="83"/>
      <c r="K344" s="39"/>
    </row>
    <row r="345" spans="3:11" s="21" customFormat="1">
      <c r="C345" s="82"/>
      <c r="I345" s="39"/>
      <c r="J345" s="83"/>
      <c r="K345" s="39"/>
    </row>
    <row r="346" spans="3:11" s="21" customFormat="1">
      <c r="C346" s="82"/>
      <c r="I346" s="39"/>
      <c r="J346" s="83"/>
      <c r="K346" s="39"/>
    </row>
    <row r="347" spans="3:11" s="21" customFormat="1">
      <c r="C347" s="82"/>
      <c r="I347" s="39"/>
      <c r="J347" s="83"/>
      <c r="K347" s="39"/>
    </row>
    <row r="348" spans="3:11" s="21" customFormat="1">
      <c r="C348" s="82"/>
      <c r="I348" s="39"/>
      <c r="J348" s="83"/>
      <c r="K348" s="39"/>
    </row>
    <row r="349" spans="3:11" s="21" customFormat="1">
      <c r="C349" s="82"/>
      <c r="I349" s="39"/>
      <c r="J349" s="83"/>
      <c r="K349" s="39"/>
    </row>
    <row r="350" spans="3:11" s="21" customFormat="1">
      <c r="C350" s="82"/>
      <c r="I350" s="39"/>
      <c r="J350" s="83"/>
      <c r="K350" s="39"/>
    </row>
    <row r="351" spans="3:11" s="21" customFormat="1">
      <c r="C351" s="82"/>
      <c r="I351" s="39"/>
      <c r="J351" s="83"/>
      <c r="K351" s="39"/>
    </row>
    <row r="352" spans="3:11" s="21" customFormat="1">
      <c r="C352" s="82"/>
      <c r="I352" s="39"/>
      <c r="J352" s="83"/>
      <c r="K352" s="39"/>
    </row>
    <row r="353" spans="3:11" s="21" customFormat="1">
      <c r="C353" s="82"/>
      <c r="I353" s="39"/>
      <c r="J353" s="83"/>
      <c r="K353" s="39"/>
    </row>
    <row r="354" spans="3:11" s="21" customFormat="1">
      <c r="C354" s="82"/>
      <c r="I354" s="39"/>
      <c r="J354" s="83"/>
      <c r="K354" s="39"/>
    </row>
    <row r="355" spans="3:11" s="21" customFormat="1">
      <c r="C355" s="82"/>
      <c r="I355" s="39"/>
      <c r="J355" s="83"/>
      <c r="K355" s="39"/>
    </row>
    <row r="356" spans="3:11" s="21" customFormat="1">
      <c r="C356" s="82"/>
      <c r="I356" s="39"/>
      <c r="J356" s="83"/>
      <c r="K356" s="39"/>
    </row>
    <row r="357" spans="3:11" s="21" customFormat="1">
      <c r="C357" s="82"/>
      <c r="I357" s="39"/>
      <c r="J357" s="83"/>
      <c r="K357" s="39"/>
    </row>
    <row r="358" spans="3:11" s="21" customFormat="1">
      <c r="C358" s="82"/>
      <c r="I358" s="39"/>
      <c r="J358" s="83"/>
      <c r="K358" s="39"/>
    </row>
    <row r="359" spans="3:11" s="21" customFormat="1">
      <c r="C359" s="82"/>
      <c r="I359" s="39"/>
      <c r="J359" s="83"/>
      <c r="K359" s="39"/>
    </row>
    <row r="360" spans="3:11" s="21" customFormat="1">
      <c r="C360" s="82"/>
      <c r="I360" s="39"/>
      <c r="J360" s="83"/>
      <c r="K360" s="39"/>
    </row>
    <row r="361" spans="3:11" s="21" customFormat="1">
      <c r="C361" s="82"/>
      <c r="I361" s="39"/>
      <c r="J361" s="83"/>
      <c r="K361" s="39"/>
    </row>
    <row r="362" spans="3:11" s="21" customFormat="1">
      <c r="C362" s="82"/>
      <c r="I362" s="39"/>
      <c r="J362" s="83"/>
      <c r="K362" s="39"/>
    </row>
    <row r="363" spans="3:11" s="21" customFormat="1">
      <c r="C363" s="82"/>
      <c r="I363" s="39"/>
      <c r="J363" s="83"/>
      <c r="K363" s="39"/>
    </row>
    <row r="364" spans="3:11" s="21" customFormat="1">
      <c r="C364" s="82"/>
      <c r="I364" s="39"/>
      <c r="J364" s="83"/>
      <c r="K364" s="39"/>
    </row>
    <row r="365" spans="3:11" s="21" customFormat="1">
      <c r="C365" s="82"/>
      <c r="I365" s="39"/>
      <c r="J365" s="83"/>
      <c r="K365" s="39"/>
    </row>
    <row r="366" spans="3:11" s="21" customFormat="1">
      <c r="C366" s="82"/>
      <c r="I366" s="39"/>
      <c r="J366" s="83"/>
      <c r="K366" s="39"/>
    </row>
    <row r="367" spans="3:11" s="21" customFormat="1">
      <c r="C367" s="82"/>
      <c r="I367" s="39"/>
      <c r="J367" s="83"/>
      <c r="K367" s="39"/>
    </row>
    <row r="368" spans="3:11" s="21" customFormat="1">
      <c r="C368" s="82"/>
      <c r="I368" s="39"/>
      <c r="J368" s="83"/>
      <c r="K368" s="39"/>
    </row>
    <row r="369" spans="3:11" s="21" customFormat="1">
      <c r="C369" s="82"/>
      <c r="I369" s="39"/>
      <c r="J369" s="83"/>
      <c r="K369" s="39"/>
    </row>
    <row r="370" spans="3:11" s="21" customFormat="1">
      <c r="C370" s="82"/>
      <c r="I370" s="39"/>
      <c r="J370" s="83"/>
      <c r="K370" s="39"/>
    </row>
    <row r="371" spans="3:11" s="21" customFormat="1">
      <c r="C371" s="82"/>
      <c r="I371" s="39"/>
      <c r="J371" s="83"/>
      <c r="K371" s="39"/>
    </row>
    <row r="372" spans="3:11" s="21" customFormat="1">
      <c r="C372" s="82"/>
      <c r="I372" s="39"/>
      <c r="J372" s="83"/>
      <c r="K372" s="39"/>
    </row>
    <row r="373" spans="3:11" s="21" customFormat="1">
      <c r="C373" s="82"/>
      <c r="I373" s="39"/>
      <c r="J373" s="83"/>
      <c r="K373" s="39"/>
    </row>
    <row r="374" spans="3:11" s="21" customFormat="1">
      <c r="C374" s="82"/>
      <c r="I374" s="39"/>
      <c r="J374" s="83"/>
      <c r="K374" s="39"/>
    </row>
    <row r="375" spans="3:11" s="21" customFormat="1">
      <c r="C375" s="82"/>
      <c r="I375" s="39"/>
      <c r="J375" s="83"/>
      <c r="K375" s="39"/>
    </row>
    <row r="376" spans="3:11" s="21" customFormat="1">
      <c r="C376" s="82"/>
      <c r="I376" s="39"/>
      <c r="J376" s="83"/>
      <c r="K376" s="39"/>
    </row>
    <row r="377" spans="3:11" s="21" customFormat="1">
      <c r="C377" s="82"/>
      <c r="I377" s="39"/>
      <c r="J377" s="83"/>
      <c r="K377" s="39"/>
    </row>
    <row r="378" spans="3:11" s="21" customFormat="1">
      <c r="C378" s="82"/>
      <c r="I378" s="39"/>
      <c r="J378" s="83"/>
      <c r="K378" s="39"/>
    </row>
    <row r="379" spans="3:11" s="21" customFormat="1">
      <c r="C379" s="82"/>
      <c r="I379" s="39"/>
      <c r="J379" s="83"/>
      <c r="K379" s="39"/>
    </row>
    <row r="380" spans="3:11" s="21" customFormat="1">
      <c r="C380" s="82"/>
      <c r="I380" s="39"/>
      <c r="J380" s="83"/>
      <c r="K380" s="39"/>
    </row>
    <row r="381" spans="3:11" s="21" customFormat="1">
      <c r="C381" s="82"/>
      <c r="I381" s="39"/>
      <c r="J381" s="83"/>
      <c r="K381" s="39"/>
    </row>
    <row r="382" spans="3:11" s="21" customFormat="1">
      <c r="C382" s="82"/>
      <c r="I382" s="39"/>
      <c r="J382" s="83"/>
      <c r="K382" s="39"/>
    </row>
    <row r="383" spans="3:11" s="21" customFormat="1">
      <c r="C383" s="82"/>
      <c r="I383" s="39"/>
      <c r="J383" s="83"/>
      <c r="K383" s="39"/>
    </row>
    <row r="384" spans="3:11" s="21" customFormat="1">
      <c r="C384" s="82"/>
      <c r="I384" s="39"/>
      <c r="J384" s="83"/>
      <c r="K384" s="39"/>
    </row>
    <row r="385" spans="3:11" s="21" customFormat="1">
      <c r="C385" s="82"/>
      <c r="I385" s="39"/>
      <c r="J385" s="83"/>
      <c r="K385" s="39"/>
    </row>
    <row r="386" spans="3:11" s="21" customFormat="1">
      <c r="C386" s="82"/>
      <c r="I386" s="39"/>
      <c r="J386" s="83"/>
      <c r="K386" s="39"/>
    </row>
    <row r="387" spans="3:11" s="21" customFormat="1">
      <c r="C387" s="82"/>
      <c r="I387" s="39"/>
      <c r="J387" s="83"/>
      <c r="K387" s="39"/>
    </row>
    <row r="388" spans="3:11" s="21" customFormat="1">
      <c r="C388" s="82"/>
      <c r="I388" s="39"/>
      <c r="J388" s="83"/>
      <c r="K388" s="39"/>
    </row>
    <row r="389" spans="3:11" s="21" customFormat="1">
      <c r="C389" s="82"/>
      <c r="I389" s="39"/>
      <c r="J389" s="83"/>
      <c r="K389" s="39"/>
    </row>
    <row r="390" spans="3:11" s="21" customFormat="1">
      <c r="C390" s="82"/>
      <c r="I390" s="39"/>
      <c r="J390" s="83"/>
      <c r="K390" s="39"/>
    </row>
    <row r="391" spans="3:11" s="21" customFormat="1">
      <c r="C391" s="82"/>
      <c r="I391" s="39"/>
      <c r="J391" s="83"/>
      <c r="K391" s="39"/>
    </row>
    <row r="392" spans="3:11" s="21" customFormat="1">
      <c r="C392" s="82"/>
      <c r="I392" s="39"/>
      <c r="J392" s="83"/>
      <c r="K392" s="39"/>
    </row>
    <row r="393" spans="3:11" s="21" customFormat="1">
      <c r="C393" s="82"/>
      <c r="I393" s="39"/>
      <c r="J393" s="83"/>
      <c r="K393" s="39"/>
    </row>
    <row r="394" spans="3:11" s="21" customFormat="1">
      <c r="C394" s="82"/>
      <c r="I394" s="39"/>
      <c r="J394" s="83"/>
      <c r="K394" s="39"/>
    </row>
    <row r="395" spans="3:11" s="21" customFormat="1">
      <c r="C395" s="82"/>
      <c r="I395" s="39"/>
      <c r="J395" s="83"/>
      <c r="K395" s="39"/>
    </row>
    <row r="396" spans="3:11" s="21" customFormat="1">
      <c r="C396" s="82"/>
      <c r="I396" s="39"/>
      <c r="J396" s="83"/>
      <c r="K396" s="39"/>
    </row>
    <row r="397" spans="3:11" s="21" customFormat="1">
      <c r="C397" s="82"/>
      <c r="I397" s="39"/>
      <c r="J397" s="83"/>
      <c r="K397" s="39"/>
    </row>
    <row r="398" spans="3:11" s="21" customFormat="1">
      <c r="C398" s="82"/>
      <c r="I398" s="39"/>
      <c r="J398" s="83"/>
      <c r="K398" s="39"/>
    </row>
    <row r="399" spans="3:11" s="21" customFormat="1">
      <c r="C399" s="82"/>
      <c r="I399" s="39"/>
      <c r="J399" s="83"/>
      <c r="K399" s="39"/>
    </row>
    <row r="400" spans="3:11" s="21" customFormat="1">
      <c r="C400" s="82"/>
      <c r="I400" s="39"/>
      <c r="J400" s="83"/>
      <c r="K400" s="39"/>
    </row>
    <row r="401" spans="3:11" s="21" customFormat="1">
      <c r="C401" s="82"/>
      <c r="I401" s="39"/>
      <c r="J401" s="83"/>
      <c r="K401" s="39"/>
    </row>
    <row r="402" spans="3:11" s="21" customFormat="1">
      <c r="C402" s="82"/>
      <c r="I402" s="39"/>
      <c r="J402" s="83"/>
      <c r="K402" s="39"/>
    </row>
    <row r="403" spans="3:11" s="21" customFormat="1">
      <c r="C403" s="82"/>
      <c r="I403" s="39"/>
      <c r="J403" s="83"/>
      <c r="K403" s="39"/>
    </row>
    <row r="404" spans="3:11" s="21" customFormat="1">
      <c r="C404" s="82"/>
      <c r="I404" s="39"/>
      <c r="J404" s="83"/>
      <c r="K404" s="39"/>
    </row>
    <row r="405" spans="3:11" s="21" customFormat="1">
      <c r="C405" s="82"/>
      <c r="I405" s="39"/>
      <c r="J405" s="83"/>
      <c r="K405" s="39"/>
    </row>
    <row r="406" spans="3:11" s="21" customFormat="1">
      <c r="C406" s="82"/>
      <c r="I406" s="39"/>
      <c r="J406" s="83"/>
      <c r="K406" s="39"/>
    </row>
    <row r="407" spans="3:11" s="21" customFormat="1">
      <c r="C407" s="82"/>
      <c r="I407" s="39"/>
      <c r="J407" s="83"/>
      <c r="K407" s="39"/>
    </row>
    <row r="408" spans="3:11" s="21" customFormat="1">
      <c r="C408" s="82"/>
      <c r="I408" s="39"/>
      <c r="J408" s="83"/>
      <c r="K408" s="39"/>
    </row>
    <row r="409" spans="3:11" s="21" customFormat="1">
      <c r="C409" s="82"/>
      <c r="I409" s="39"/>
      <c r="J409" s="83"/>
      <c r="K409" s="39"/>
    </row>
    <row r="410" spans="3:11" s="21" customFormat="1">
      <c r="C410" s="82"/>
      <c r="I410" s="39"/>
      <c r="J410" s="83"/>
      <c r="K410" s="39"/>
    </row>
    <row r="411" spans="3:11" s="21" customFormat="1">
      <c r="C411" s="82"/>
      <c r="I411" s="39"/>
      <c r="J411" s="83"/>
      <c r="K411" s="39"/>
    </row>
    <row r="412" spans="3:11" s="21" customFormat="1">
      <c r="C412" s="82"/>
      <c r="I412" s="39"/>
      <c r="J412" s="83"/>
      <c r="K412" s="39"/>
    </row>
    <row r="413" spans="3:11" s="21" customFormat="1">
      <c r="C413" s="82"/>
      <c r="I413" s="39"/>
      <c r="J413" s="83"/>
      <c r="K413" s="39"/>
    </row>
    <row r="414" spans="3:11" s="21" customFormat="1">
      <c r="C414" s="82"/>
      <c r="I414" s="39"/>
      <c r="J414" s="83"/>
      <c r="K414" s="39"/>
    </row>
    <row r="415" spans="3:11" s="21" customFormat="1">
      <c r="C415" s="82"/>
      <c r="I415" s="39"/>
      <c r="J415" s="83"/>
      <c r="K415" s="39"/>
    </row>
    <row r="416" spans="3:11" s="21" customFormat="1">
      <c r="C416" s="82"/>
      <c r="I416" s="39"/>
      <c r="J416" s="83"/>
      <c r="K416" s="39"/>
    </row>
    <row r="417" spans="3:11" s="21" customFormat="1">
      <c r="C417" s="82"/>
      <c r="I417" s="39"/>
      <c r="J417" s="83"/>
      <c r="K417" s="39"/>
    </row>
    <row r="418" spans="3:11" s="21" customFormat="1">
      <c r="C418" s="82"/>
      <c r="I418" s="39"/>
      <c r="J418" s="83"/>
      <c r="K418" s="39"/>
    </row>
    <row r="419" spans="3:11" s="21" customFormat="1">
      <c r="C419" s="82"/>
      <c r="I419" s="39"/>
      <c r="J419" s="83"/>
      <c r="K419" s="39"/>
    </row>
    <row r="420" spans="3:11" s="21" customFormat="1">
      <c r="C420" s="82"/>
      <c r="I420" s="39"/>
      <c r="J420" s="83"/>
      <c r="K420" s="39"/>
    </row>
    <row r="421" spans="3:11" s="21" customFormat="1">
      <c r="C421" s="82"/>
      <c r="I421" s="39"/>
      <c r="J421" s="83"/>
      <c r="K421" s="39"/>
    </row>
    <row r="422" spans="3:11" s="21" customFormat="1">
      <c r="C422" s="82"/>
      <c r="I422" s="39"/>
      <c r="J422" s="83"/>
      <c r="K422" s="39"/>
    </row>
    <row r="423" spans="3:11" s="21" customFormat="1">
      <c r="C423" s="82"/>
      <c r="I423" s="39"/>
      <c r="J423" s="83"/>
      <c r="K423" s="39"/>
    </row>
    <row r="424" spans="3:11" s="21" customFormat="1">
      <c r="C424" s="82"/>
      <c r="I424" s="39"/>
      <c r="J424" s="83"/>
      <c r="K424" s="39"/>
    </row>
    <row r="425" spans="3:11" s="21" customFormat="1">
      <c r="C425" s="82"/>
      <c r="I425" s="39"/>
      <c r="J425" s="83"/>
      <c r="K425" s="39"/>
    </row>
    <row r="426" spans="3:11" s="21" customFormat="1">
      <c r="C426" s="82"/>
      <c r="I426" s="39"/>
      <c r="J426" s="83"/>
      <c r="K426" s="39"/>
    </row>
    <row r="427" spans="3:11" s="21" customFormat="1">
      <c r="C427" s="82"/>
      <c r="I427" s="39"/>
      <c r="J427" s="83"/>
      <c r="K427" s="39"/>
    </row>
    <row r="428" spans="3:11" s="21" customFormat="1">
      <c r="C428" s="82"/>
      <c r="I428" s="39"/>
      <c r="J428" s="83"/>
      <c r="K428" s="39"/>
    </row>
    <row r="429" spans="3:11" s="21" customFormat="1">
      <c r="C429" s="82"/>
      <c r="I429" s="39"/>
      <c r="J429" s="83"/>
      <c r="K429" s="39"/>
    </row>
    <row r="430" spans="3:11" s="21" customFormat="1">
      <c r="C430" s="82"/>
      <c r="I430" s="39"/>
      <c r="J430" s="83"/>
      <c r="K430" s="39"/>
    </row>
    <row r="431" spans="3:11" s="21" customFormat="1">
      <c r="C431" s="82"/>
      <c r="I431" s="39"/>
      <c r="J431" s="83"/>
      <c r="K431" s="39"/>
    </row>
    <row r="432" spans="3:11" s="21" customFormat="1">
      <c r="C432" s="82"/>
      <c r="I432" s="39"/>
      <c r="J432" s="83"/>
      <c r="K432" s="39"/>
    </row>
    <row r="433" spans="3:11" s="21" customFormat="1">
      <c r="C433" s="82"/>
      <c r="I433" s="39"/>
      <c r="J433" s="83"/>
      <c r="K433" s="39"/>
    </row>
    <row r="434" spans="3:11" s="21" customFormat="1">
      <c r="C434" s="82"/>
      <c r="I434" s="39"/>
      <c r="J434" s="83"/>
      <c r="K434" s="39"/>
    </row>
    <row r="435" spans="3:11" s="21" customFormat="1">
      <c r="C435" s="82"/>
      <c r="I435" s="39"/>
      <c r="J435" s="83"/>
      <c r="K435" s="39"/>
    </row>
    <row r="436" spans="3:11" s="21" customFormat="1">
      <c r="C436" s="82"/>
      <c r="I436" s="39"/>
      <c r="J436" s="83"/>
      <c r="K436" s="39"/>
    </row>
    <row r="437" spans="3:11" s="21" customFormat="1">
      <c r="C437" s="82"/>
      <c r="I437" s="39"/>
      <c r="J437" s="83"/>
      <c r="K437" s="39"/>
    </row>
    <row r="438" spans="3:11" s="21" customFormat="1">
      <c r="C438" s="82"/>
      <c r="I438" s="39"/>
      <c r="J438" s="83"/>
      <c r="K438" s="39"/>
    </row>
    <row r="439" spans="3:11" s="21" customFormat="1">
      <c r="C439" s="82"/>
      <c r="I439" s="39"/>
      <c r="J439" s="83"/>
      <c r="K439" s="39"/>
    </row>
    <row r="440" spans="3:11" s="21" customFormat="1">
      <c r="C440" s="82"/>
      <c r="I440" s="39"/>
      <c r="J440" s="83"/>
      <c r="K440" s="39"/>
    </row>
    <row r="441" spans="3:11" s="21" customFormat="1">
      <c r="C441" s="82"/>
      <c r="I441" s="39"/>
      <c r="J441" s="83"/>
      <c r="K441" s="39"/>
    </row>
    <row r="442" spans="3:11" s="21" customFormat="1">
      <c r="C442" s="82"/>
      <c r="I442" s="39"/>
      <c r="J442" s="83"/>
      <c r="K442" s="39"/>
    </row>
    <row r="443" spans="3:11" s="21" customFormat="1">
      <c r="C443" s="82"/>
      <c r="I443" s="39"/>
      <c r="J443" s="83"/>
      <c r="K443" s="39"/>
    </row>
    <row r="444" spans="3:11" s="21" customFormat="1">
      <c r="C444" s="82"/>
      <c r="I444" s="39"/>
      <c r="J444" s="83"/>
      <c r="K444" s="39"/>
    </row>
    <row r="445" spans="3:11" s="21" customFormat="1">
      <c r="C445" s="82"/>
      <c r="I445" s="39"/>
      <c r="J445" s="83"/>
      <c r="K445" s="39"/>
    </row>
    <row r="446" spans="3:11" s="21" customFormat="1">
      <c r="C446" s="82"/>
      <c r="I446" s="39"/>
      <c r="J446" s="83"/>
      <c r="K446" s="39"/>
    </row>
    <row r="447" spans="3:11" s="21" customFormat="1">
      <c r="C447" s="82"/>
      <c r="I447" s="39"/>
      <c r="J447" s="83"/>
      <c r="K447" s="39"/>
    </row>
    <row r="448" spans="3:11" s="21" customFormat="1">
      <c r="C448" s="82"/>
      <c r="I448" s="39"/>
      <c r="J448" s="83"/>
      <c r="K448" s="39"/>
    </row>
    <row r="449" spans="3:11" s="21" customFormat="1">
      <c r="C449" s="82"/>
      <c r="I449" s="39"/>
      <c r="J449" s="83"/>
      <c r="K449" s="39"/>
    </row>
    <row r="450" spans="3:11" s="21" customFormat="1">
      <c r="C450" s="82"/>
      <c r="I450" s="39"/>
      <c r="J450" s="83"/>
      <c r="K450" s="39"/>
    </row>
    <row r="451" spans="3:11" s="21" customFormat="1">
      <c r="C451" s="82"/>
      <c r="I451" s="39"/>
      <c r="J451" s="83"/>
      <c r="K451" s="39"/>
    </row>
    <row r="452" spans="3:11" s="21" customFormat="1">
      <c r="C452" s="82"/>
      <c r="I452" s="39"/>
      <c r="J452" s="83"/>
      <c r="K452" s="39"/>
    </row>
    <row r="453" spans="3:11" s="21" customFormat="1">
      <c r="C453" s="82"/>
      <c r="I453" s="39"/>
      <c r="J453" s="83"/>
      <c r="K453" s="39"/>
    </row>
    <row r="454" spans="3:11" s="21" customFormat="1">
      <c r="C454" s="82"/>
      <c r="I454" s="39"/>
      <c r="J454" s="83"/>
      <c r="K454" s="39"/>
    </row>
    <row r="455" spans="3:11" s="21" customFormat="1">
      <c r="C455" s="82"/>
      <c r="I455" s="39"/>
      <c r="J455" s="83"/>
      <c r="K455" s="39"/>
    </row>
    <row r="456" spans="3:11" s="21" customFormat="1">
      <c r="C456" s="82"/>
      <c r="I456" s="39"/>
      <c r="J456" s="83"/>
      <c r="K456" s="39"/>
    </row>
    <row r="457" spans="3:11" s="21" customFormat="1">
      <c r="C457" s="82"/>
      <c r="I457" s="39"/>
      <c r="J457" s="83"/>
      <c r="K457" s="39"/>
    </row>
    <row r="458" spans="3:11" s="21" customFormat="1">
      <c r="C458" s="82"/>
      <c r="I458" s="39"/>
      <c r="J458" s="83"/>
      <c r="K458" s="39"/>
    </row>
    <row r="459" spans="3:11" s="21" customFormat="1">
      <c r="C459" s="82"/>
      <c r="I459" s="39"/>
      <c r="J459" s="83"/>
      <c r="K459" s="39"/>
    </row>
    <row r="460" spans="3:11" s="21" customFormat="1">
      <c r="C460" s="82"/>
      <c r="I460" s="39"/>
      <c r="J460" s="83"/>
      <c r="K460" s="39"/>
    </row>
    <row r="461" spans="3:11" s="21" customFormat="1">
      <c r="C461" s="82"/>
      <c r="I461" s="39"/>
      <c r="J461" s="83"/>
      <c r="K461" s="39"/>
    </row>
    <row r="462" spans="3:11" s="21" customFormat="1">
      <c r="C462" s="82"/>
      <c r="I462" s="39"/>
      <c r="J462" s="83"/>
      <c r="K462" s="39"/>
    </row>
    <row r="463" spans="3:11" s="21" customFormat="1">
      <c r="C463" s="82"/>
      <c r="I463" s="39"/>
      <c r="J463" s="83"/>
      <c r="K463" s="39"/>
    </row>
    <row r="464" spans="3:11" s="21" customFormat="1">
      <c r="C464" s="82"/>
      <c r="I464" s="39"/>
      <c r="J464" s="83"/>
      <c r="K464" s="39"/>
    </row>
    <row r="465" spans="3:11" s="21" customFormat="1">
      <c r="C465" s="82"/>
      <c r="I465" s="39"/>
      <c r="J465" s="83"/>
      <c r="K465" s="39"/>
    </row>
    <row r="466" spans="3:11" s="21" customFormat="1">
      <c r="C466" s="82"/>
      <c r="I466" s="39"/>
      <c r="J466" s="83"/>
      <c r="K466" s="39"/>
    </row>
    <row r="467" spans="3:11" s="21" customFormat="1">
      <c r="C467" s="82"/>
      <c r="I467" s="39"/>
      <c r="J467" s="83"/>
      <c r="K467" s="39"/>
    </row>
    <row r="468" spans="3:11" s="21" customFormat="1">
      <c r="C468" s="82"/>
      <c r="I468" s="39"/>
      <c r="J468" s="83"/>
      <c r="K468" s="39"/>
    </row>
    <row r="469" spans="3:11" s="21" customFormat="1">
      <c r="C469" s="82"/>
      <c r="I469" s="39"/>
      <c r="J469" s="83"/>
      <c r="K469" s="39"/>
    </row>
    <row r="470" spans="3:11" s="21" customFormat="1">
      <c r="C470" s="82"/>
      <c r="I470" s="39"/>
      <c r="J470" s="83"/>
      <c r="K470" s="39"/>
    </row>
    <row r="471" spans="3:11" s="21" customFormat="1">
      <c r="C471" s="82"/>
      <c r="I471" s="39"/>
      <c r="J471" s="83"/>
      <c r="K471" s="39"/>
    </row>
    <row r="472" spans="3:11" s="21" customFormat="1">
      <c r="C472" s="82"/>
      <c r="I472" s="39"/>
      <c r="J472" s="83"/>
      <c r="K472" s="39"/>
    </row>
    <row r="473" spans="3:11" s="21" customFormat="1">
      <c r="C473" s="82"/>
      <c r="I473" s="39"/>
      <c r="J473" s="83"/>
      <c r="K473" s="39"/>
    </row>
    <row r="474" spans="3:11" s="21" customFormat="1">
      <c r="C474" s="82"/>
      <c r="I474" s="39"/>
      <c r="J474" s="83"/>
      <c r="K474" s="39"/>
    </row>
    <row r="475" spans="3:11" s="21" customFormat="1">
      <c r="C475" s="82"/>
      <c r="I475" s="39"/>
      <c r="J475" s="83"/>
      <c r="K475" s="39"/>
    </row>
    <row r="476" spans="3:11" s="21" customFormat="1">
      <c r="C476" s="82"/>
      <c r="I476" s="39"/>
      <c r="J476" s="83"/>
      <c r="K476" s="39"/>
    </row>
    <row r="477" spans="3:11" s="21" customFormat="1">
      <c r="C477" s="82"/>
      <c r="I477" s="39"/>
      <c r="J477" s="83"/>
      <c r="K477" s="39"/>
    </row>
    <row r="478" spans="3:11" s="21" customFormat="1">
      <c r="C478" s="82"/>
      <c r="I478" s="39"/>
      <c r="J478" s="83"/>
      <c r="K478" s="39"/>
    </row>
    <row r="479" spans="3:11" s="21" customFormat="1">
      <c r="C479" s="82"/>
      <c r="I479" s="39"/>
      <c r="J479" s="83"/>
      <c r="K479" s="39"/>
    </row>
    <row r="480" spans="3:11" s="21" customFormat="1">
      <c r="C480" s="82"/>
      <c r="I480" s="39"/>
      <c r="J480" s="83"/>
      <c r="K480" s="39"/>
    </row>
    <row r="481" spans="3:11" s="21" customFormat="1">
      <c r="C481" s="82"/>
      <c r="I481" s="39"/>
      <c r="J481" s="83"/>
      <c r="K481" s="39"/>
    </row>
    <row r="482" spans="3:11" s="21" customFormat="1">
      <c r="C482" s="82"/>
      <c r="I482" s="39"/>
      <c r="J482" s="83"/>
      <c r="K482" s="39"/>
    </row>
    <row r="483" spans="3:11" s="21" customFormat="1">
      <c r="C483" s="82"/>
      <c r="I483" s="39"/>
      <c r="J483" s="83"/>
      <c r="K483" s="39"/>
    </row>
    <row r="484" spans="3:11" s="21" customFormat="1">
      <c r="C484" s="82"/>
      <c r="I484" s="39"/>
      <c r="J484" s="83"/>
      <c r="K484" s="39"/>
    </row>
    <row r="485" spans="3:11" s="21" customFormat="1">
      <c r="C485" s="82"/>
      <c r="I485" s="39"/>
      <c r="J485" s="83"/>
      <c r="K485" s="39"/>
    </row>
    <row r="486" spans="3:11" s="21" customFormat="1">
      <c r="C486" s="82"/>
      <c r="I486" s="39"/>
      <c r="J486" s="83"/>
      <c r="K486" s="39"/>
    </row>
    <row r="487" spans="3:11" s="21" customFormat="1">
      <c r="C487" s="82"/>
      <c r="I487" s="39"/>
      <c r="J487" s="83"/>
      <c r="K487" s="39"/>
    </row>
    <row r="488" spans="3:11" s="21" customFormat="1">
      <c r="C488" s="82"/>
      <c r="I488" s="39"/>
      <c r="J488" s="83"/>
      <c r="K488" s="39"/>
    </row>
    <row r="489" spans="3:11" s="21" customFormat="1">
      <c r="C489" s="82"/>
      <c r="I489" s="39"/>
      <c r="J489" s="83"/>
      <c r="K489" s="39"/>
    </row>
    <row r="490" spans="3:11" s="21" customFormat="1">
      <c r="C490" s="82"/>
      <c r="I490" s="39"/>
      <c r="J490" s="83"/>
      <c r="K490" s="39"/>
    </row>
    <row r="491" spans="3:11" s="21" customFormat="1">
      <c r="C491" s="82"/>
      <c r="I491" s="39"/>
      <c r="J491" s="83"/>
      <c r="K491" s="39"/>
    </row>
    <row r="492" spans="3:11" s="21" customFormat="1">
      <c r="C492" s="82"/>
      <c r="I492" s="39"/>
      <c r="J492" s="83"/>
      <c r="K492" s="39"/>
    </row>
    <row r="493" spans="3:11" s="21" customFormat="1">
      <c r="C493" s="82"/>
      <c r="I493" s="39"/>
      <c r="J493" s="83"/>
      <c r="K493" s="39"/>
    </row>
    <row r="494" spans="3:11" s="21" customFormat="1">
      <c r="C494" s="82"/>
      <c r="I494" s="39"/>
      <c r="J494" s="83"/>
      <c r="K494" s="39"/>
    </row>
    <row r="495" spans="3:11" s="21" customFormat="1">
      <c r="C495" s="82"/>
      <c r="I495" s="39"/>
      <c r="J495" s="83"/>
      <c r="K495" s="39"/>
    </row>
    <row r="496" spans="3:11" s="21" customFormat="1">
      <c r="C496" s="82"/>
      <c r="I496" s="39"/>
      <c r="J496" s="83"/>
      <c r="K496" s="39"/>
    </row>
    <row r="497" spans="3:11" s="21" customFormat="1">
      <c r="C497" s="82"/>
      <c r="I497" s="39"/>
      <c r="J497" s="83"/>
      <c r="K497" s="39"/>
    </row>
    <row r="498" spans="3:11" s="21" customFormat="1">
      <c r="C498" s="82"/>
      <c r="I498" s="39"/>
      <c r="J498" s="83"/>
      <c r="K498" s="39"/>
    </row>
    <row r="499" spans="3:11" s="21" customFormat="1">
      <c r="C499" s="82"/>
      <c r="I499" s="39"/>
      <c r="J499" s="83"/>
      <c r="K499" s="39"/>
    </row>
    <row r="500" spans="3:11" s="21" customFormat="1">
      <c r="C500" s="82"/>
      <c r="I500" s="39"/>
      <c r="J500" s="83"/>
      <c r="K500" s="39"/>
    </row>
    <row r="501" spans="3:11" s="21" customFormat="1">
      <c r="C501" s="82"/>
      <c r="I501" s="39"/>
      <c r="J501" s="83"/>
      <c r="K501" s="39"/>
    </row>
    <row r="502" spans="3:11" s="21" customFormat="1">
      <c r="C502" s="82"/>
      <c r="I502" s="39"/>
      <c r="J502" s="83"/>
      <c r="K502" s="39"/>
    </row>
    <row r="503" spans="3:11" s="21" customFormat="1">
      <c r="C503" s="82"/>
      <c r="I503" s="39"/>
      <c r="J503" s="83"/>
      <c r="K503" s="39"/>
    </row>
    <row r="504" spans="3:11" s="21" customFormat="1">
      <c r="C504" s="82"/>
      <c r="I504" s="39"/>
      <c r="J504" s="83"/>
      <c r="K504" s="39"/>
    </row>
    <row r="505" spans="3:11" s="21" customFormat="1">
      <c r="C505" s="82"/>
      <c r="I505" s="39"/>
      <c r="J505" s="83"/>
      <c r="K505" s="39"/>
    </row>
    <row r="506" spans="3:11" s="21" customFormat="1">
      <c r="C506" s="82"/>
      <c r="I506" s="39"/>
      <c r="J506" s="83"/>
      <c r="K506" s="39"/>
    </row>
    <row r="507" spans="3:11" s="21" customFormat="1">
      <c r="C507" s="82"/>
      <c r="I507" s="39"/>
      <c r="J507" s="83"/>
      <c r="K507" s="39"/>
    </row>
    <row r="508" spans="3:11" s="21" customFormat="1">
      <c r="C508" s="82"/>
      <c r="I508" s="39"/>
      <c r="J508" s="83"/>
      <c r="K508" s="39"/>
    </row>
    <row r="509" spans="3:11" s="21" customFormat="1">
      <c r="C509" s="82"/>
      <c r="I509" s="39"/>
      <c r="J509" s="83"/>
      <c r="K509" s="39"/>
    </row>
    <row r="510" spans="3:11" s="21" customFormat="1">
      <c r="C510" s="82"/>
      <c r="I510" s="39"/>
      <c r="J510" s="83"/>
      <c r="K510" s="39"/>
    </row>
    <row r="511" spans="3:11" s="21" customFormat="1">
      <c r="C511" s="82"/>
      <c r="I511" s="39"/>
      <c r="J511" s="83"/>
      <c r="K511" s="39"/>
    </row>
    <row r="512" spans="3:11" s="21" customFormat="1">
      <c r="C512" s="82"/>
      <c r="I512" s="39"/>
      <c r="J512" s="83"/>
      <c r="K512" s="39"/>
    </row>
    <row r="513" spans="3:11" s="21" customFormat="1">
      <c r="C513" s="82"/>
      <c r="I513" s="39"/>
      <c r="J513" s="83"/>
      <c r="K513" s="39"/>
    </row>
    <row r="514" spans="3:11" s="21" customFormat="1">
      <c r="C514" s="82"/>
      <c r="I514" s="39"/>
      <c r="J514" s="83"/>
      <c r="K514" s="39"/>
    </row>
    <row r="515" spans="3:11" s="21" customFormat="1">
      <c r="C515" s="82"/>
      <c r="I515" s="39"/>
      <c r="J515" s="83"/>
      <c r="K515" s="39"/>
    </row>
    <row r="516" spans="3:11" s="21" customFormat="1">
      <c r="C516" s="82"/>
      <c r="I516" s="39"/>
      <c r="J516" s="83"/>
      <c r="K516" s="39"/>
    </row>
    <row r="517" spans="3:11" s="21" customFormat="1">
      <c r="C517" s="82"/>
      <c r="I517" s="39"/>
      <c r="J517" s="83"/>
      <c r="K517" s="39"/>
    </row>
    <row r="518" spans="3:11" s="21" customFormat="1">
      <c r="C518" s="82"/>
      <c r="I518" s="39"/>
      <c r="J518" s="83"/>
      <c r="K518" s="39"/>
    </row>
    <row r="519" spans="3:11" s="21" customFormat="1">
      <c r="C519" s="82"/>
      <c r="I519" s="39"/>
      <c r="J519" s="83"/>
      <c r="K519" s="39"/>
    </row>
    <row r="520" spans="3:11" s="21" customFormat="1">
      <c r="C520" s="82"/>
      <c r="I520" s="39"/>
      <c r="J520" s="83"/>
      <c r="K520" s="39"/>
    </row>
    <row r="521" spans="3:11" s="21" customFormat="1">
      <c r="C521" s="82"/>
      <c r="I521" s="39"/>
      <c r="J521" s="83"/>
      <c r="K521" s="39"/>
    </row>
    <row r="522" spans="3:11" s="21" customFormat="1">
      <c r="C522" s="82"/>
      <c r="I522" s="39"/>
      <c r="J522" s="83"/>
      <c r="K522" s="39"/>
    </row>
    <row r="523" spans="3:11" s="21" customFormat="1">
      <c r="C523" s="82"/>
      <c r="I523" s="39"/>
      <c r="J523" s="83"/>
      <c r="K523" s="39"/>
    </row>
    <row r="524" spans="3:11" s="21" customFormat="1">
      <c r="C524" s="82"/>
      <c r="I524" s="39"/>
      <c r="J524" s="83"/>
      <c r="K524" s="39"/>
    </row>
    <row r="525" spans="3:11" s="21" customFormat="1">
      <c r="C525" s="82"/>
      <c r="I525" s="39"/>
      <c r="J525" s="83"/>
      <c r="K525" s="39"/>
    </row>
    <row r="526" spans="3:11" s="21" customFormat="1">
      <c r="C526" s="82"/>
      <c r="I526" s="39"/>
      <c r="J526" s="83"/>
      <c r="K526" s="39"/>
    </row>
    <row r="527" spans="3:11" s="21" customFormat="1">
      <c r="C527" s="82"/>
      <c r="I527" s="39"/>
      <c r="J527" s="83"/>
      <c r="K527" s="39"/>
    </row>
    <row r="528" spans="3:11" s="21" customFormat="1">
      <c r="C528" s="82"/>
      <c r="I528" s="39"/>
      <c r="J528" s="83"/>
      <c r="K528" s="39"/>
    </row>
    <row r="529" spans="3:11" s="21" customFormat="1">
      <c r="C529" s="82"/>
      <c r="I529" s="39"/>
      <c r="J529" s="83"/>
      <c r="K529" s="39"/>
    </row>
    <row r="530" spans="3:11" s="21" customFormat="1">
      <c r="C530" s="82"/>
      <c r="I530" s="39"/>
      <c r="J530" s="83"/>
      <c r="K530" s="39"/>
    </row>
    <row r="531" spans="3:11" s="21" customFormat="1">
      <c r="C531" s="82"/>
      <c r="I531" s="39"/>
      <c r="J531" s="83"/>
      <c r="K531" s="39"/>
    </row>
    <row r="532" spans="3:11" s="21" customFormat="1">
      <c r="C532" s="82"/>
      <c r="I532" s="39"/>
      <c r="J532" s="83"/>
      <c r="K532" s="39"/>
    </row>
    <row r="533" spans="3:11" s="21" customFormat="1">
      <c r="C533" s="82"/>
      <c r="I533" s="39"/>
      <c r="J533" s="83"/>
      <c r="K533" s="39"/>
    </row>
    <row r="534" spans="3:11" s="21" customFormat="1">
      <c r="C534" s="82"/>
      <c r="I534" s="39"/>
      <c r="J534" s="83"/>
      <c r="K534" s="39"/>
    </row>
    <row r="535" spans="3:11" s="21" customFormat="1">
      <c r="C535" s="82"/>
      <c r="I535" s="39"/>
      <c r="J535" s="83"/>
      <c r="K535" s="39"/>
    </row>
    <row r="536" spans="3:11" s="21" customFormat="1">
      <c r="C536" s="82"/>
      <c r="I536" s="39"/>
      <c r="J536" s="83"/>
      <c r="K536" s="39"/>
    </row>
    <row r="537" spans="3:11" s="21" customFormat="1">
      <c r="C537" s="82"/>
      <c r="I537" s="39"/>
      <c r="J537" s="83"/>
      <c r="K537" s="39"/>
    </row>
    <row r="538" spans="3:11" s="21" customFormat="1">
      <c r="C538" s="82"/>
      <c r="I538" s="39"/>
      <c r="J538" s="83"/>
      <c r="K538" s="39"/>
    </row>
    <row r="539" spans="3:11" s="21" customFormat="1">
      <c r="C539" s="82"/>
      <c r="I539" s="39"/>
      <c r="J539" s="83"/>
      <c r="K539" s="39"/>
    </row>
    <row r="540" spans="3:11" s="21" customFormat="1">
      <c r="C540" s="82"/>
      <c r="I540" s="39"/>
      <c r="J540" s="83"/>
      <c r="K540" s="39"/>
    </row>
    <row r="541" spans="3:11" s="21" customFormat="1">
      <c r="C541" s="82"/>
      <c r="I541" s="39"/>
      <c r="J541" s="83"/>
      <c r="K541" s="39"/>
    </row>
    <row r="542" spans="3:11" s="21" customFormat="1">
      <c r="C542" s="82"/>
      <c r="I542" s="39"/>
      <c r="J542" s="83"/>
      <c r="K542" s="39"/>
    </row>
    <row r="543" spans="3:11" s="21" customFormat="1">
      <c r="C543" s="82"/>
      <c r="I543" s="39"/>
      <c r="J543" s="83"/>
      <c r="K543" s="39"/>
    </row>
    <row r="544" spans="3:11" s="21" customFormat="1">
      <c r="C544" s="82"/>
      <c r="I544" s="39"/>
      <c r="J544" s="83"/>
      <c r="K544" s="39"/>
    </row>
    <row r="545" spans="3:11" s="21" customFormat="1">
      <c r="C545" s="82"/>
      <c r="I545" s="39"/>
      <c r="J545" s="83"/>
      <c r="K545" s="39"/>
    </row>
    <row r="546" spans="3:11" s="21" customFormat="1">
      <c r="C546" s="82"/>
      <c r="I546" s="39"/>
      <c r="J546" s="83"/>
      <c r="K546" s="39"/>
    </row>
    <row r="547" spans="3:11" s="21" customFormat="1">
      <c r="C547" s="82"/>
      <c r="I547" s="39"/>
      <c r="J547" s="83"/>
      <c r="K547" s="39"/>
    </row>
    <row r="548" spans="3:11" s="21" customFormat="1">
      <c r="C548" s="82"/>
      <c r="I548" s="39"/>
      <c r="J548" s="83"/>
      <c r="K548" s="39"/>
    </row>
    <row r="549" spans="3:11" s="21" customFormat="1">
      <c r="C549" s="82"/>
      <c r="I549" s="39"/>
      <c r="J549" s="83"/>
      <c r="K549" s="39"/>
    </row>
    <row r="550" spans="3:11" s="21" customFormat="1">
      <c r="C550" s="82"/>
      <c r="I550" s="39"/>
      <c r="J550" s="83"/>
      <c r="K550" s="39"/>
    </row>
    <row r="551" spans="3:11" s="21" customFormat="1">
      <c r="C551" s="82"/>
      <c r="I551" s="39"/>
      <c r="J551" s="83"/>
      <c r="K551" s="39"/>
    </row>
    <row r="552" spans="3:11" s="21" customFormat="1">
      <c r="C552" s="82"/>
      <c r="I552" s="39"/>
      <c r="J552" s="83"/>
      <c r="K552" s="39"/>
    </row>
    <row r="553" spans="3:11" s="21" customFormat="1">
      <c r="C553" s="82"/>
      <c r="I553" s="39"/>
      <c r="J553" s="83"/>
      <c r="K553" s="39"/>
    </row>
    <row r="554" spans="3:11" s="21" customFormat="1">
      <c r="C554" s="82"/>
      <c r="I554" s="39"/>
      <c r="J554" s="83"/>
      <c r="K554" s="39"/>
    </row>
    <row r="555" spans="3:11" s="21" customFormat="1">
      <c r="C555" s="82"/>
      <c r="I555" s="39"/>
      <c r="J555" s="83"/>
      <c r="K555" s="39"/>
    </row>
    <row r="556" spans="3:11" s="21" customFormat="1">
      <c r="C556" s="82"/>
      <c r="I556" s="39"/>
      <c r="J556" s="83"/>
      <c r="K556" s="39"/>
    </row>
    <row r="557" spans="3:11" s="21" customFormat="1">
      <c r="C557" s="82"/>
      <c r="I557" s="39"/>
      <c r="J557" s="83"/>
      <c r="K557" s="39"/>
    </row>
    <row r="558" spans="3:11" s="21" customFormat="1">
      <c r="C558" s="82"/>
      <c r="I558" s="39"/>
      <c r="J558" s="83"/>
      <c r="K558" s="39"/>
    </row>
    <row r="559" spans="3:11" s="21" customFormat="1">
      <c r="C559" s="82"/>
      <c r="I559" s="39"/>
      <c r="J559" s="83"/>
      <c r="K559" s="39"/>
    </row>
    <row r="560" spans="3:11" s="21" customFormat="1">
      <c r="C560" s="82"/>
      <c r="I560" s="39"/>
      <c r="J560" s="83"/>
      <c r="K560" s="39"/>
    </row>
    <row r="561" spans="3:11" s="21" customFormat="1">
      <c r="C561" s="82"/>
      <c r="I561" s="39"/>
      <c r="J561" s="83"/>
      <c r="K561" s="39"/>
    </row>
    <row r="562" spans="3:11" s="21" customFormat="1">
      <c r="C562" s="82"/>
      <c r="I562" s="39"/>
      <c r="J562" s="83"/>
      <c r="K562" s="39"/>
    </row>
    <row r="563" spans="3:11" s="21" customFormat="1">
      <c r="C563" s="82"/>
      <c r="I563" s="39"/>
      <c r="J563" s="83"/>
      <c r="K563" s="39"/>
    </row>
    <row r="564" spans="3:11" s="21" customFormat="1">
      <c r="C564" s="82"/>
      <c r="I564" s="39"/>
      <c r="J564" s="83"/>
      <c r="K564" s="39"/>
    </row>
    <row r="565" spans="3:11" s="21" customFormat="1">
      <c r="C565" s="82"/>
      <c r="I565" s="39"/>
      <c r="J565" s="83"/>
      <c r="K565" s="39"/>
    </row>
    <row r="566" spans="3:11" s="21" customFormat="1">
      <c r="C566" s="82"/>
      <c r="I566" s="39"/>
      <c r="J566" s="83"/>
      <c r="K566" s="39"/>
    </row>
    <row r="567" spans="3:11" s="21" customFormat="1">
      <c r="C567" s="82"/>
      <c r="I567" s="39"/>
      <c r="J567" s="83"/>
      <c r="K567" s="39"/>
    </row>
    <row r="568" spans="3:11" s="21" customFormat="1">
      <c r="C568" s="82"/>
      <c r="I568" s="39"/>
      <c r="J568" s="83"/>
      <c r="K568" s="39"/>
    </row>
    <row r="569" spans="3:11" s="21" customFormat="1">
      <c r="C569" s="82"/>
      <c r="I569" s="39"/>
      <c r="J569" s="83"/>
      <c r="K569" s="39"/>
    </row>
    <row r="570" spans="3:11" s="21" customFormat="1">
      <c r="C570" s="82"/>
      <c r="I570" s="39"/>
      <c r="J570" s="83"/>
      <c r="K570" s="39"/>
    </row>
    <row r="571" spans="3:11" s="21" customFormat="1">
      <c r="C571" s="82"/>
      <c r="I571" s="39"/>
      <c r="J571" s="83"/>
      <c r="K571" s="39"/>
    </row>
    <row r="572" spans="3:11" s="21" customFormat="1">
      <c r="C572" s="82"/>
      <c r="I572" s="39"/>
      <c r="J572" s="83"/>
      <c r="K572" s="39"/>
    </row>
    <row r="573" spans="3:11" s="21" customFormat="1">
      <c r="C573" s="82"/>
      <c r="I573" s="39"/>
      <c r="J573" s="83"/>
      <c r="K573" s="39"/>
    </row>
  </sheetData>
  <autoFilter ref="A1:AI39" xr:uid="{00000000-0009-0000-0000-000013000000}"/>
  <phoneticPr fontId="1"/>
  <dataValidations count="1">
    <dataValidation type="list" allowBlank="1" showInputMessage="1" showErrorMessage="1" sqref="AC39 U2:U39 W2:W39 Y27:Y39 AA2:AA39 Y2:Y25 AC2:AC25 O2:Q39 N2:N28 AC27:AC37 N30:N38" xr:uid="{38726768-90E4-4E91-B688-3897E13002F7}">
      <formula1>"○"</formula1>
    </dataValidation>
  </dataValidations>
  <hyperlinks>
    <hyperlink ref="J32" r:id="rId1" xr:uid="{D582794E-9552-4099-97A1-4C9AE493223C}"/>
    <hyperlink ref="J34" r:id="rId2" xr:uid="{20BDE2B2-5974-4272-9DEB-D0269BBC4B39}"/>
    <hyperlink ref="J36" r:id="rId3" display="https://www.hosp.u-fukui.ac.jp/en/" xr:uid="{96FEF2C5-118A-4817-87DB-0FABBFFB3308}"/>
    <hyperlink ref="J16" r:id="rId4" xr:uid="{DE7539DE-3AE6-4CE4-9DA7-5B5500C01B7C}"/>
    <hyperlink ref="J22" r:id="rId5" xr:uid="{5236817D-030C-43AD-80EF-FA6FD6F49EAE}"/>
    <hyperlink ref="J10" r:id="rId6" xr:uid="{153848CB-6E1D-4B89-A39B-9D3C8EC4A134}"/>
    <hyperlink ref="J30" r:id="rId7" xr:uid="{6A571207-A774-4168-AE19-512732E6EE1A}"/>
    <hyperlink ref="J21" r:id="rId8" xr:uid="{DC89204F-BDCE-46F6-9562-6D7B4FC953C3}"/>
    <hyperlink ref="J2" r:id="rId9" xr:uid="{8256F88D-D27D-4683-B9A1-A111DA0A27F0}"/>
    <hyperlink ref="J17" r:id="rId10" display="http://www.shimazakidental.com/" xr:uid="{B137E713-A05A-4183-80B7-7A4ADA4A5432}"/>
    <hyperlink ref="J9" r:id="rId11" xr:uid="{51174D8B-22F5-4F7B-83C6-9550C46250A3}"/>
    <hyperlink ref="J39" r:id="rId12" xr:uid="{442020EC-AB50-42E3-B02C-8832F0607B14}"/>
    <hyperlink ref="J33" r:id="rId13" xr:uid="{0CF76A12-8EFA-4BCF-8576-D93150BAFD8E}"/>
  </hyperlinks>
  <pageMargins left="0.70866141732283472" right="0.59055118110236227" top="0.74803149606299213" bottom="0.74803149606299213" header="0.31496062992125984" footer="0.31496062992125984"/>
  <pageSetup paperSize="8" scale="34"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1345-F718-4D3B-AA47-F5F9F8F0FA89}">
  <sheetPr>
    <pageSetUpPr fitToPage="1"/>
  </sheetPr>
  <dimension ref="A1:AD572"/>
  <sheetViews>
    <sheetView showGridLines="0" zoomScale="85" zoomScaleNormal="85"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351" t="s">
        <v>19</v>
      </c>
      <c r="B3" s="441" t="s">
        <v>13098</v>
      </c>
      <c r="C3" s="351" t="s">
        <v>13099</v>
      </c>
      <c r="D3" s="351" t="s">
        <v>13100</v>
      </c>
      <c r="E3" s="351" t="s">
        <v>13101</v>
      </c>
      <c r="F3" s="351" t="s">
        <v>13102</v>
      </c>
      <c r="G3" s="351" t="s">
        <v>13103</v>
      </c>
      <c r="H3" s="351" t="s">
        <v>13104</v>
      </c>
      <c r="I3" s="351" t="s">
        <v>13105</v>
      </c>
      <c r="J3" s="351" t="str">
        <f>HYPERLINK("#", "https://kofu.hosp.go.jp/")</f>
        <v>https://kofu.hosp.go.jp/</v>
      </c>
      <c r="K3" s="311" t="s">
        <v>13106</v>
      </c>
      <c r="L3" s="351"/>
      <c r="M3" s="351"/>
      <c r="N3" s="351"/>
      <c r="O3" s="351"/>
      <c r="P3" s="351"/>
      <c r="Q3" s="351"/>
      <c r="R3" s="442" t="s">
        <v>383</v>
      </c>
      <c r="S3" s="323" t="s">
        <v>840</v>
      </c>
      <c r="T3" s="404" t="s">
        <v>3457</v>
      </c>
      <c r="U3" s="351"/>
      <c r="V3" s="351"/>
      <c r="W3" s="351"/>
      <c r="X3" s="351"/>
      <c r="Y3" s="351"/>
      <c r="Z3" s="351"/>
      <c r="AA3" s="351"/>
      <c r="AB3" s="351"/>
      <c r="AC3" s="351"/>
      <c r="AD3" s="351"/>
    </row>
    <row r="4" spans="1:30" s="19" customFormat="1" ht="20.25" customHeight="1">
      <c r="A4" s="351" t="s">
        <v>19</v>
      </c>
      <c r="B4" s="441" t="s">
        <v>13098</v>
      </c>
      <c r="C4" s="351" t="s">
        <v>13107</v>
      </c>
      <c r="D4" s="351" t="s">
        <v>13108</v>
      </c>
      <c r="E4" s="351" t="s">
        <v>13109</v>
      </c>
      <c r="F4" s="351" t="s">
        <v>13110</v>
      </c>
      <c r="G4" s="351" t="s">
        <v>13111</v>
      </c>
      <c r="H4" s="351" t="s">
        <v>13112</v>
      </c>
      <c r="I4" s="351" t="s">
        <v>13113</v>
      </c>
      <c r="J4" s="351" t="str">
        <f>HYPERLINK("#", "https://yamanashi/jcho.go.jp/")</f>
        <v>https://yamanashi/jcho.go.jp/</v>
      </c>
      <c r="K4" s="311" t="s">
        <v>13114</v>
      </c>
      <c r="L4" s="351"/>
      <c r="M4" s="351"/>
      <c r="N4" s="351"/>
      <c r="O4" s="351"/>
      <c r="P4" s="351"/>
      <c r="Q4" s="351"/>
      <c r="R4" s="442" t="s">
        <v>383</v>
      </c>
      <c r="S4" s="323" t="s">
        <v>840</v>
      </c>
      <c r="T4" s="404" t="s">
        <v>3457</v>
      </c>
      <c r="U4" s="351"/>
      <c r="V4" s="351"/>
      <c r="W4" s="351"/>
      <c r="X4" s="351"/>
      <c r="Y4" s="351"/>
      <c r="Z4" s="351"/>
      <c r="AA4" s="351"/>
      <c r="AB4" s="351"/>
      <c r="AC4" s="351"/>
      <c r="AD4" s="351"/>
    </row>
    <row r="5" spans="1:30" s="19" customFormat="1" ht="85.5">
      <c r="A5" s="351" t="s">
        <v>19</v>
      </c>
      <c r="B5" s="441" t="s">
        <v>13098</v>
      </c>
      <c r="C5" s="351" t="s">
        <v>13115</v>
      </c>
      <c r="D5" s="351" t="s">
        <v>13116</v>
      </c>
      <c r="E5" s="351" t="s">
        <v>13117</v>
      </c>
      <c r="F5" s="351" t="s">
        <v>13118</v>
      </c>
      <c r="G5" s="351" t="s">
        <v>13119</v>
      </c>
      <c r="H5" s="351" t="s">
        <v>13120</v>
      </c>
      <c r="I5" s="351" t="s">
        <v>13121</v>
      </c>
      <c r="J5" s="351" t="str">
        <f>HYPERLINK("#", "https://www.hosp.yamanashi.ac.jp/")</f>
        <v>https://www.hosp.yamanashi.ac.jp/</v>
      </c>
      <c r="K5" s="311" t="s">
        <v>13122</v>
      </c>
      <c r="L5" s="351"/>
      <c r="M5" s="351"/>
      <c r="N5" s="351"/>
      <c r="O5" s="351" t="s">
        <v>487</v>
      </c>
      <c r="P5" s="351"/>
      <c r="Q5" s="351"/>
      <c r="R5" s="442" t="s">
        <v>383</v>
      </c>
      <c r="S5" s="323" t="s">
        <v>840</v>
      </c>
      <c r="T5" s="404" t="s">
        <v>3457</v>
      </c>
      <c r="U5" s="351"/>
      <c r="V5" s="351"/>
      <c r="W5" s="351"/>
      <c r="X5" s="351"/>
      <c r="Y5" s="351"/>
      <c r="Z5" s="351"/>
      <c r="AA5" s="351"/>
      <c r="AB5" s="351"/>
      <c r="AC5" s="351"/>
      <c r="AD5" s="351"/>
    </row>
    <row r="6" spans="1:30" s="19" customFormat="1" ht="20.25" customHeight="1">
      <c r="A6" s="351" t="s">
        <v>19</v>
      </c>
      <c r="B6" s="441" t="s">
        <v>13098</v>
      </c>
      <c r="C6" s="351" t="s">
        <v>13123</v>
      </c>
      <c r="D6" s="351" t="s">
        <v>13124</v>
      </c>
      <c r="E6" s="351" t="s">
        <v>13125</v>
      </c>
      <c r="F6" s="351" t="s">
        <v>13126</v>
      </c>
      <c r="G6" s="351" t="s">
        <v>13127</v>
      </c>
      <c r="H6" s="351" t="s">
        <v>13128</v>
      </c>
      <c r="I6" s="351" t="s">
        <v>13129</v>
      </c>
      <c r="J6" s="351" t="str">
        <f>HYPERLINK("#", "https://www.nirasaki-cityhospital.jp")</f>
        <v>https://www.nirasaki-cityhospital.jp</v>
      </c>
      <c r="K6" s="311" t="s">
        <v>13130</v>
      </c>
      <c r="L6" s="351"/>
      <c r="M6" s="351"/>
      <c r="N6" s="351"/>
      <c r="O6" s="351" t="s">
        <v>395</v>
      </c>
      <c r="P6" s="351"/>
      <c r="Q6" s="351"/>
      <c r="R6" s="442" t="s">
        <v>383</v>
      </c>
      <c r="S6" s="323" t="s">
        <v>840</v>
      </c>
      <c r="T6" s="404" t="s">
        <v>3457</v>
      </c>
      <c r="U6" s="351"/>
      <c r="V6" s="351"/>
      <c r="W6" s="351"/>
      <c r="X6" s="351"/>
      <c r="Y6" s="351"/>
      <c r="Z6" s="351"/>
      <c r="AA6" s="351"/>
      <c r="AB6" s="351"/>
      <c r="AC6" s="351"/>
      <c r="AD6" s="351"/>
    </row>
    <row r="7" spans="1:30" s="19" customFormat="1" ht="20.25" customHeight="1">
      <c r="A7" s="318" t="s">
        <v>13131</v>
      </c>
      <c r="B7" s="441" t="s">
        <v>13098</v>
      </c>
      <c r="C7" s="318" t="s">
        <v>13132</v>
      </c>
      <c r="D7" s="318" t="s">
        <v>13133</v>
      </c>
      <c r="E7" s="318" t="s">
        <v>13134</v>
      </c>
      <c r="F7" s="318" t="s">
        <v>13135</v>
      </c>
      <c r="G7" s="318" t="s">
        <v>13136</v>
      </c>
      <c r="H7" s="318" t="s">
        <v>13137</v>
      </c>
      <c r="I7" s="318" t="s">
        <v>13138</v>
      </c>
      <c r="J7" s="318" t="str">
        <f>HYPERLINK("#", "http://www.miyagawa-hospital.com")</f>
        <v>http://www.miyagawa-hospital.com</v>
      </c>
      <c r="K7" s="308" t="s">
        <v>13139</v>
      </c>
      <c r="L7" s="318"/>
      <c r="M7" s="318"/>
      <c r="N7" s="318"/>
      <c r="O7" s="318"/>
      <c r="P7" s="318"/>
      <c r="Q7" s="318"/>
      <c r="R7" s="442" t="s">
        <v>631</v>
      </c>
      <c r="S7" s="323" t="s">
        <v>490</v>
      </c>
      <c r="T7" s="323"/>
      <c r="U7" s="318"/>
      <c r="V7" s="318"/>
      <c r="W7" s="318"/>
      <c r="X7" s="318"/>
      <c r="Y7" s="318"/>
      <c r="Z7" s="318"/>
      <c r="AA7" s="318"/>
      <c r="AB7" s="318"/>
      <c r="AC7" s="318" t="s">
        <v>487</v>
      </c>
      <c r="AD7" s="318" t="s">
        <v>13140</v>
      </c>
    </row>
    <row r="8" spans="1:30" s="19" customFormat="1" ht="20.25" customHeight="1">
      <c r="A8" s="318" t="s">
        <v>13131</v>
      </c>
      <c r="B8" s="441" t="s">
        <v>13098</v>
      </c>
      <c r="C8" s="318" t="s">
        <v>13141</v>
      </c>
      <c r="D8" s="318" t="s">
        <v>13142</v>
      </c>
      <c r="E8" s="318" t="s">
        <v>13143</v>
      </c>
      <c r="F8" s="318" t="s">
        <v>13144</v>
      </c>
      <c r="G8" s="318" t="s">
        <v>13145</v>
      </c>
      <c r="H8" s="318" t="s">
        <v>13146</v>
      </c>
      <c r="I8" s="318" t="s">
        <v>13147</v>
      </c>
      <c r="J8" s="318"/>
      <c r="K8" s="308" t="s">
        <v>13148</v>
      </c>
      <c r="L8" s="318"/>
      <c r="M8" s="318"/>
      <c r="N8" s="318"/>
      <c r="O8" s="318"/>
      <c r="P8" s="318"/>
      <c r="Q8" s="318"/>
      <c r="R8" s="442" t="s">
        <v>631</v>
      </c>
      <c r="S8" s="323" t="s">
        <v>2605</v>
      </c>
      <c r="T8" s="323"/>
      <c r="U8" s="318"/>
      <c r="V8" s="318"/>
      <c r="W8" s="318"/>
      <c r="X8" s="318"/>
      <c r="Y8" s="318"/>
      <c r="Z8" s="318"/>
      <c r="AA8" s="318" t="s">
        <v>487</v>
      </c>
      <c r="AB8" s="318"/>
      <c r="AC8" s="318" t="s">
        <v>487</v>
      </c>
      <c r="AD8" s="318" t="s">
        <v>13140</v>
      </c>
    </row>
    <row r="9" spans="1:30" s="19" customFormat="1" ht="71.25">
      <c r="A9" s="318" t="s">
        <v>13131</v>
      </c>
      <c r="B9" s="441" t="s">
        <v>13098</v>
      </c>
      <c r="C9" s="318" t="s">
        <v>13149</v>
      </c>
      <c r="D9" s="318" t="s">
        <v>13150</v>
      </c>
      <c r="E9" s="318" t="s">
        <v>13151</v>
      </c>
      <c r="F9" s="318" t="s">
        <v>13152</v>
      </c>
      <c r="G9" s="318" t="s">
        <v>13153</v>
      </c>
      <c r="H9" s="318" t="s">
        <v>13154</v>
      </c>
      <c r="I9" s="318" t="s">
        <v>13155</v>
      </c>
      <c r="J9" s="318" t="str">
        <f>HYPERLINK("#", "http://www.nakakogawara-hiroclinic.com")</f>
        <v>http://www.nakakogawara-hiroclinic.com</v>
      </c>
      <c r="K9" s="308" t="s">
        <v>13156</v>
      </c>
      <c r="L9" s="318"/>
      <c r="M9" s="318"/>
      <c r="N9" s="318"/>
      <c r="O9" s="318"/>
      <c r="P9" s="318"/>
      <c r="Q9" s="318"/>
      <c r="R9" s="442" t="s">
        <v>631</v>
      </c>
      <c r="S9" s="323" t="s">
        <v>2605</v>
      </c>
      <c r="T9" s="323"/>
      <c r="U9" s="318"/>
      <c r="V9" s="318"/>
      <c r="W9" s="318"/>
      <c r="X9" s="318"/>
      <c r="Y9" s="318"/>
      <c r="Z9" s="318"/>
      <c r="AA9" s="318"/>
      <c r="AB9" s="318"/>
      <c r="AC9" s="318"/>
      <c r="AD9" s="318"/>
    </row>
    <row r="10" spans="1:30" s="19" customFormat="1" ht="57">
      <c r="A10" s="318" t="s">
        <v>13131</v>
      </c>
      <c r="B10" s="441" t="s">
        <v>13098</v>
      </c>
      <c r="C10" s="318" t="s">
        <v>13157</v>
      </c>
      <c r="D10" s="318" t="s">
        <v>13158</v>
      </c>
      <c r="E10" s="318" t="s">
        <v>13109</v>
      </c>
      <c r="F10" s="318" t="s">
        <v>13159</v>
      </c>
      <c r="G10" s="318" t="s">
        <v>13160</v>
      </c>
      <c r="H10" s="318" t="s">
        <v>13161</v>
      </c>
      <c r="I10" s="318" t="s">
        <v>13162</v>
      </c>
      <c r="J10" s="318"/>
      <c r="K10" s="308" t="s">
        <v>13163</v>
      </c>
      <c r="L10" s="318"/>
      <c r="M10" s="318"/>
      <c r="N10" s="318"/>
      <c r="O10" s="318"/>
      <c r="P10" s="318"/>
      <c r="Q10" s="318"/>
      <c r="R10" s="442" t="s">
        <v>631</v>
      </c>
      <c r="S10" s="323" t="s">
        <v>2605</v>
      </c>
      <c r="T10" s="323"/>
      <c r="U10" s="318"/>
      <c r="V10" s="318"/>
      <c r="W10" s="318"/>
      <c r="X10" s="318"/>
      <c r="Y10" s="318"/>
      <c r="Z10" s="318"/>
      <c r="AA10" s="318"/>
      <c r="AB10" s="318"/>
      <c r="AC10" s="318" t="s">
        <v>487</v>
      </c>
      <c r="AD10" s="318" t="s">
        <v>13140</v>
      </c>
    </row>
    <row r="11" spans="1:30" s="19" customFormat="1" ht="20.25" customHeight="1">
      <c r="A11" s="318" t="s">
        <v>13131</v>
      </c>
      <c r="B11" s="441" t="s">
        <v>13098</v>
      </c>
      <c r="C11" s="318" t="s">
        <v>13164</v>
      </c>
      <c r="D11" s="318" t="s">
        <v>13165</v>
      </c>
      <c r="E11" s="318" t="s">
        <v>13166</v>
      </c>
      <c r="F11" s="318" t="s">
        <v>13167</v>
      </c>
      <c r="G11" s="318" t="s">
        <v>13168</v>
      </c>
      <c r="H11" s="318" t="s">
        <v>13169</v>
      </c>
      <c r="I11" s="318" t="s">
        <v>13170</v>
      </c>
      <c r="J11" s="318" t="str">
        <f>HYPERLINK("#", "http://www.myclinic.ne.jp/niitsu_s/（日本語）")</f>
        <v>http://www.myclinic.ne.jp/niitsu_s/（日本語）</v>
      </c>
      <c r="K11" s="308" t="s">
        <v>13171</v>
      </c>
      <c r="L11" s="318"/>
      <c r="M11" s="318"/>
      <c r="N11" s="318"/>
      <c r="O11" s="318"/>
      <c r="P11" s="318"/>
      <c r="Q11" s="318"/>
      <c r="R11" s="442" t="s">
        <v>631</v>
      </c>
      <c r="S11" s="323" t="s">
        <v>2605</v>
      </c>
      <c r="T11" s="323"/>
      <c r="U11" s="318"/>
      <c r="V11" s="318"/>
      <c r="W11" s="318"/>
      <c r="X11" s="318"/>
      <c r="Y11" s="318"/>
      <c r="Z11" s="318"/>
      <c r="AA11" s="318"/>
      <c r="AB11" s="318"/>
      <c r="AC11" s="318"/>
      <c r="AD11" s="318"/>
    </row>
    <row r="12" spans="1:30" s="19" customFormat="1" ht="20.25" customHeight="1">
      <c r="A12" s="318" t="s">
        <v>13131</v>
      </c>
      <c r="B12" s="441" t="s">
        <v>13098</v>
      </c>
      <c r="C12" s="318" t="s">
        <v>13172</v>
      </c>
      <c r="D12" s="318" t="s">
        <v>13173</v>
      </c>
      <c r="E12" s="318" t="s">
        <v>13174</v>
      </c>
      <c r="F12" s="318" t="s">
        <v>13175</v>
      </c>
      <c r="G12" s="318" t="s">
        <v>13176</v>
      </c>
      <c r="H12" s="318" t="s">
        <v>13177</v>
      </c>
      <c r="I12" s="318" t="s">
        <v>13178</v>
      </c>
      <c r="J12" s="318" t="str">
        <f>HYPERLINK("#", "http://nodaclinic.net（日本語）")</f>
        <v>http://nodaclinic.net（日本語）</v>
      </c>
      <c r="K12" s="308" t="s">
        <v>2469</v>
      </c>
      <c r="L12" s="318"/>
      <c r="M12" s="318"/>
      <c r="N12" s="318"/>
      <c r="O12" s="318"/>
      <c r="P12" s="318"/>
      <c r="Q12" s="318"/>
      <c r="R12" s="442" t="s">
        <v>631</v>
      </c>
      <c r="S12" s="323" t="s">
        <v>2605</v>
      </c>
      <c r="T12" s="323"/>
      <c r="U12" s="318"/>
      <c r="V12" s="318"/>
      <c r="W12" s="318"/>
      <c r="X12" s="318"/>
      <c r="Y12" s="318"/>
      <c r="Z12" s="318"/>
      <c r="AA12" s="318"/>
      <c r="AB12" s="318"/>
      <c r="AC12" s="318" t="s">
        <v>487</v>
      </c>
      <c r="AD12" s="318" t="s">
        <v>13140</v>
      </c>
    </row>
    <row r="13" spans="1:30" s="19" customFormat="1" ht="28.5">
      <c r="A13" s="318" t="s">
        <v>13131</v>
      </c>
      <c r="B13" s="441" t="s">
        <v>13098</v>
      </c>
      <c r="C13" s="318" t="s">
        <v>13179</v>
      </c>
      <c r="D13" s="318" t="s">
        <v>13180</v>
      </c>
      <c r="E13" s="318" t="s">
        <v>13101</v>
      </c>
      <c r="F13" s="318" t="s">
        <v>13181</v>
      </c>
      <c r="G13" s="318" t="s">
        <v>13182</v>
      </c>
      <c r="H13" s="318" t="s">
        <v>13183</v>
      </c>
      <c r="I13" s="318" t="s">
        <v>13184</v>
      </c>
      <c r="J13" s="318" t="str">
        <f>HYPERLINK("#", "http://www5a.biglobe.ne.jp/~hiharat/")</f>
        <v>http://www5a.biglobe.ne.jp/~hiharat/</v>
      </c>
      <c r="K13" s="308" t="s">
        <v>13185</v>
      </c>
      <c r="L13" s="318"/>
      <c r="M13" s="318"/>
      <c r="N13" s="318"/>
      <c r="O13" s="318"/>
      <c r="P13" s="318"/>
      <c r="Q13" s="318"/>
      <c r="R13" s="442" t="s">
        <v>631</v>
      </c>
      <c r="S13" s="323" t="s">
        <v>2605</v>
      </c>
      <c r="T13" s="323"/>
      <c r="U13" s="318"/>
      <c r="V13" s="318"/>
      <c r="W13" s="318"/>
      <c r="X13" s="318"/>
      <c r="Y13" s="318"/>
      <c r="Z13" s="318"/>
      <c r="AA13" s="318"/>
      <c r="AB13" s="318"/>
      <c r="AC13" s="318"/>
      <c r="AD13" s="318"/>
    </row>
    <row r="14" spans="1:30" s="19" customFormat="1" ht="42.75">
      <c r="A14" s="318" t="s">
        <v>13131</v>
      </c>
      <c r="B14" s="441" t="s">
        <v>13098</v>
      </c>
      <c r="C14" s="318" t="s">
        <v>13186</v>
      </c>
      <c r="D14" s="318" t="s">
        <v>13187</v>
      </c>
      <c r="E14" s="318" t="s">
        <v>13188</v>
      </c>
      <c r="F14" s="318" t="s">
        <v>13189</v>
      </c>
      <c r="G14" s="318" t="s">
        <v>13190</v>
      </c>
      <c r="H14" s="318" t="s">
        <v>13191</v>
      </c>
      <c r="I14" s="318" t="s">
        <v>13192</v>
      </c>
      <c r="J14" s="318" t="str">
        <f>HYPERLINK("#", "http://www.ryuo-pain.com（日本語）")</f>
        <v>http://www.ryuo-pain.com（日本語）</v>
      </c>
      <c r="K14" s="308" t="s">
        <v>13193</v>
      </c>
      <c r="L14" s="318"/>
      <c r="M14" s="318"/>
      <c r="N14" s="318"/>
      <c r="O14" s="318"/>
      <c r="P14" s="318"/>
      <c r="Q14" s="318"/>
      <c r="R14" s="442" t="s">
        <v>631</v>
      </c>
      <c r="S14" s="323" t="s">
        <v>2605</v>
      </c>
      <c r="T14" s="323"/>
      <c r="U14" s="318"/>
      <c r="V14" s="318"/>
      <c r="W14" s="318"/>
      <c r="X14" s="318"/>
      <c r="Y14" s="318"/>
      <c r="Z14" s="318"/>
      <c r="AA14" s="318"/>
      <c r="AB14" s="318"/>
      <c r="AC14" s="318" t="s">
        <v>487</v>
      </c>
      <c r="AD14" s="318" t="s">
        <v>13140</v>
      </c>
    </row>
    <row r="15" spans="1:30" s="19" customFormat="1" ht="28.5">
      <c r="A15" s="318" t="s">
        <v>13131</v>
      </c>
      <c r="B15" s="441" t="s">
        <v>13098</v>
      </c>
      <c r="C15" s="318" t="s">
        <v>13194</v>
      </c>
      <c r="D15" s="318" t="s">
        <v>13195</v>
      </c>
      <c r="E15" s="318" t="s">
        <v>13196</v>
      </c>
      <c r="F15" s="318" t="s">
        <v>13197</v>
      </c>
      <c r="G15" s="318" t="s">
        <v>13198</v>
      </c>
      <c r="H15" s="318" t="s">
        <v>13199</v>
      </c>
      <c r="I15" s="318" t="s">
        <v>13200</v>
      </c>
      <c r="J15" s="318" t="str">
        <f>HYPERLINK("#", "http://www/dr-kitahara.com（日本語）")</f>
        <v>http://www/dr-kitahara.com（日本語）</v>
      </c>
      <c r="K15" s="308" t="s">
        <v>13201</v>
      </c>
      <c r="L15" s="318"/>
      <c r="M15" s="318"/>
      <c r="N15" s="318"/>
      <c r="O15" s="318"/>
      <c r="P15" s="318"/>
      <c r="Q15" s="318"/>
      <c r="R15" s="442" t="s">
        <v>631</v>
      </c>
      <c r="S15" s="323" t="s">
        <v>2605</v>
      </c>
      <c r="T15" s="323"/>
      <c r="U15" s="318"/>
      <c r="V15" s="318"/>
      <c r="W15" s="318"/>
      <c r="X15" s="318"/>
      <c r="Y15" s="318"/>
      <c r="Z15" s="318"/>
      <c r="AA15" s="318"/>
      <c r="AB15" s="318"/>
      <c r="AC15" s="318" t="s">
        <v>487</v>
      </c>
      <c r="AD15" s="318" t="s">
        <v>13140</v>
      </c>
    </row>
    <row r="16" spans="1:30" s="19" customFormat="1" ht="20.25" customHeight="1">
      <c r="A16" s="318" t="s">
        <v>13131</v>
      </c>
      <c r="B16" s="441" t="s">
        <v>13098</v>
      </c>
      <c r="C16" s="318" t="s">
        <v>13202</v>
      </c>
      <c r="D16" s="318" t="s">
        <v>13203</v>
      </c>
      <c r="E16" s="318" t="s">
        <v>13204</v>
      </c>
      <c r="F16" s="318" t="s">
        <v>13205</v>
      </c>
      <c r="G16" s="318" t="s">
        <v>13206</v>
      </c>
      <c r="H16" s="318" t="s">
        <v>13207</v>
      </c>
      <c r="I16" s="318" t="s">
        <v>13208</v>
      </c>
      <c r="J16" s="318" t="str">
        <f>HYPERLINK("#", "http://www.kyokom-clinic.com")</f>
        <v>http://www.kyokom-clinic.com</v>
      </c>
      <c r="K16" s="308" t="s">
        <v>2757</v>
      </c>
      <c r="L16" s="318"/>
      <c r="M16" s="318"/>
      <c r="N16" s="318"/>
      <c r="O16" s="318"/>
      <c r="P16" s="318"/>
      <c r="Q16" s="318"/>
      <c r="R16" s="442" t="s">
        <v>631</v>
      </c>
      <c r="S16" s="323" t="s">
        <v>2605</v>
      </c>
      <c r="T16" s="323"/>
      <c r="U16" s="318"/>
      <c r="V16" s="318"/>
      <c r="W16" s="318"/>
      <c r="X16" s="318"/>
      <c r="Y16" s="318"/>
      <c r="Z16" s="318"/>
      <c r="AA16" s="318"/>
      <c r="AB16" s="318"/>
      <c r="AC16" s="318"/>
      <c r="AD16" s="318"/>
    </row>
    <row r="17" spans="1:30" s="19" customFormat="1" ht="20.25" customHeight="1">
      <c r="A17" s="318" t="s">
        <v>13131</v>
      </c>
      <c r="B17" s="441" t="s">
        <v>13098</v>
      </c>
      <c r="C17" s="318" t="s">
        <v>13209</v>
      </c>
      <c r="D17" s="318" t="s">
        <v>13210</v>
      </c>
      <c r="E17" s="318" t="s">
        <v>13211</v>
      </c>
      <c r="F17" s="318" t="s">
        <v>13212</v>
      </c>
      <c r="G17" s="318" t="s">
        <v>13213</v>
      </c>
      <c r="H17" s="318" t="s">
        <v>13214</v>
      </c>
      <c r="I17" s="318" t="s">
        <v>13215</v>
      </c>
      <c r="J17" s="318" t="str">
        <f>HYPERLINK("#", "http://www.genkikids-clinic.com（日本語）")</f>
        <v>http://www.genkikids-clinic.com（日本語）</v>
      </c>
      <c r="K17" s="308" t="s">
        <v>13216</v>
      </c>
      <c r="L17" s="318"/>
      <c r="M17" s="318"/>
      <c r="N17" s="318"/>
      <c r="O17" s="318"/>
      <c r="P17" s="318"/>
      <c r="Q17" s="318"/>
      <c r="R17" s="442" t="s">
        <v>631</v>
      </c>
      <c r="S17" s="323" t="s">
        <v>2605</v>
      </c>
      <c r="T17" s="323"/>
      <c r="U17" s="318"/>
      <c r="V17" s="318"/>
      <c r="W17" s="318"/>
      <c r="X17" s="318"/>
      <c r="Y17" s="318"/>
      <c r="Z17" s="318"/>
      <c r="AA17" s="318"/>
      <c r="AB17" s="318"/>
      <c r="AC17" s="318" t="s">
        <v>487</v>
      </c>
      <c r="AD17" s="318" t="s">
        <v>13140</v>
      </c>
    </row>
    <row r="18" spans="1:30" s="19" customFormat="1" ht="20.25" customHeight="1">
      <c r="A18" s="318" t="s">
        <v>13131</v>
      </c>
      <c r="B18" s="441" t="s">
        <v>13098</v>
      </c>
      <c r="C18" s="318" t="s">
        <v>13217</v>
      </c>
      <c r="D18" s="318" t="s">
        <v>13218</v>
      </c>
      <c r="E18" s="318" t="s">
        <v>13219</v>
      </c>
      <c r="F18" s="318" t="s">
        <v>13220</v>
      </c>
      <c r="G18" s="318" t="s">
        <v>13221</v>
      </c>
      <c r="H18" s="318" t="s">
        <v>13222</v>
      </c>
      <c r="I18" s="318" t="s">
        <v>13223</v>
      </c>
      <c r="J18" s="318"/>
      <c r="K18" s="308" t="s">
        <v>1010</v>
      </c>
      <c r="L18" s="318"/>
      <c r="M18" s="318"/>
      <c r="N18" s="318"/>
      <c r="O18" s="318"/>
      <c r="P18" s="318"/>
      <c r="Q18" s="318"/>
      <c r="R18" s="442" t="s">
        <v>631</v>
      </c>
      <c r="S18" s="323" t="s">
        <v>2605</v>
      </c>
      <c r="T18" s="323"/>
      <c r="U18" s="318"/>
      <c r="V18" s="318"/>
      <c r="W18" s="318"/>
      <c r="X18" s="318"/>
      <c r="Y18" s="318"/>
      <c r="Z18" s="318"/>
      <c r="AA18" s="318"/>
      <c r="AB18" s="318"/>
      <c r="AC18" s="318" t="s">
        <v>487</v>
      </c>
      <c r="AD18" s="318" t="s">
        <v>13140</v>
      </c>
    </row>
    <row r="19" spans="1:30" s="19" customFormat="1" ht="20.25" customHeight="1">
      <c r="A19" s="318" t="s">
        <v>13131</v>
      </c>
      <c r="B19" s="441" t="s">
        <v>13098</v>
      </c>
      <c r="C19" s="318" t="s">
        <v>13224</v>
      </c>
      <c r="D19" s="318" t="s">
        <v>13225</v>
      </c>
      <c r="E19" s="318" t="s">
        <v>13226</v>
      </c>
      <c r="F19" s="318" t="s">
        <v>13227</v>
      </c>
      <c r="G19" s="318" t="s">
        <v>13228</v>
      </c>
      <c r="H19" s="318" t="s">
        <v>13229</v>
      </c>
      <c r="I19" s="318" t="s">
        <v>13230</v>
      </c>
      <c r="J19" s="318" t="str">
        <f>HYPERLINK("#", "http://www.takei-dental.com（日本語）")</f>
        <v>http://www.takei-dental.com（日本語）</v>
      </c>
      <c r="K19" s="308" t="s">
        <v>13231</v>
      </c>
      <c r="L19" s="318"/>
      <c r="M19" s="318"/>
      <c r="N19" s="318"/>
      <c r="O19" s="318"/>
      <c r="P19" s="318"/>
      <c r="Q19" s="318"/>
      <c r="R19" s="442" t="s">
        <v>631</v>
      </c>
      <c r="S19" s="323" t="s">
        <v>6182</v>
      </c>
      <c r="T19" s="323"/>
      <c r="U19" s="318"/>
      <c r="V19" s="318"/>
      <c r="W19" s="318"/>
      <c r="X19" s="318"/>
      <c r="Y19" s="318"/>
      <c r="Z19" s="318"/>
      <c r="AA19" s="318"/>
      <c r="AB19" s="318"/>
      <c r="AC19" s="318" t="s">
        <v>487</v>
      </c>
      <c r="AD19" s="318" t="s">
        <v>13140</v>
      </c>
    </row>
    <row r="20" spans="1:30" s="19" customFormat="1" ht="20.25" customHeight="1">
      <c r="A20" s="318" t="s">
        <v>13131</v>
      </c>
      <c r="B20" s="441" t="s">
        <v>13098</v>
      </c>
      <c r="C20" s="318" t="s">
        <v>13232</v>
      </c>
      <c r="D20" s="318" t="s">
        <v>13233</v>
      </c>
      <c r="E20" s="318" t="s">
        <v>13234</v>
      </c>
      <c r="F20" s="318" t="s">
        <v>13235</v>
      </c>
      <c r="G20" s="318" t="s">
        <v>13236</v>
      </c>
      <c r="H20" s="318" t="s">
        <v>13237</v>
      </c>
      <c r="I20" s="318" t="s">
        <v>13238</v>
      </c>
      <c r="J20" s="318" t="str">
        <f>HYPERLINK("#", "http://www.mihokyoseishika.net（日本語）　http://www.miho-co.jp（英語）")</f>
        <v>http://www.mihokyoseishika.net（日本語）　http://www.miho-co.jp（英語）</v>
      </c>
      <c r="K20" s="308" t="s">
        <v>1750</v>
      </c>
      <c r="L20" s="318" t="s">
        <v>2406</v>
      </c>
      <c r="M20" s="318"/>
      <c r="N20" s="318"/>
      <c r="O20" s="318"/>
      <c r="P20" s="318"/>
      <c r="Q20" s="318"/>
      <c r="R20" s="442" t="s">
        <v>631</v>
      </c>
      <c r="S20" s="323" t="s">
        <v>6182</v>
      </c>
      <c r="T20" s="323"/>
      <c r="U20" s="318"/>
      <c r="V20" s="318"/>
      <c r="W20" s="318"/>
      <c r="X20" s="318"/>
      <c r="Y20" s="318"/>
      <c r="Z20" s="318"/>
      <c r="AA20" s="318"/>
      <c r="AB20" s="318"/>
      <c r="AC20" s="318"/>
      <c r="AD20" s="318"/>
    </row>
    <row r="21" spans="1:30" s="19" customFormat="1" ht="20.25" customHeight="1">
      <c r="A21" s="318" t="s">
        <v>13131</v>
      </c>
      <c r="B21" s="441" t="s">
        <v>13098</v>
      </c>
      <c r="C21" s="318" t="s">
        <v>13239</v>
      </c>
      <c r="D21" s="318" t="s">
        <v>13240</v>
      </c>
      <c r="E21" s="318" t="s">
        <v>13241</v>
      </c>
      <c r="F21" s="318" t="s">
        <v>13242</v>
      </c>
      <c r="G21" s="318" t="s">
        <v>13243</v>
      </c>
      <c r="H21" s="318" t="s">
        <v>13244</v>
      </c>
      <c r="I21" s="318" t="s">
        <v>13245</v>
      </c>
      <c r="J21" s="318" t="str">
        <f>HYPERLINK("#", "http://www.yda.jp（日本語）")</f>
        <v>http://www.yda.jp（日本語）</v>
      </c>
      <c r="K21" s="308" t="s">
        <v>1750</v>
      </c>
      <c r="L21" s="318"/>
      <c r="M21" s="318"/>
      <c r="N21" s="318"/>
      <c r="O21" s="318"/>
      <c r="P21" s="318"/>
      <c r="Q21" s="318"/>
      <c r="R21" s="442" t="s">
        <v>631</v>
      </c>
      <c r="S21" s="323" t="s">
        <v>6182</v>
      </c>
      <c r="T21" s="323"/>
      <c r="U21" s="318"/>
      <c r="V21" s="318"/>
      <c r="W21" s="318"/>
      <c r="X21" s="318"/>
      <c r="Y21" s="318"/>
      <c r="Z21" s="318"/>
      <c r="AA21" s="318"/>
      <c r="AB21" s="318"/>
      <c r="AC21" s="318" t="s">
        <v>487</v>
      </c>
      <c r="AD21" s="318" t="s">
        <v>9190</v>
      </c>
    </row>
    <row r="22" spans="1:30" s="19" customFormat="1" ht="20.25" customHeight="1">
      <c r="A22" s="318" t="s">
        <v>13131</v>
      </c>
      <c r="B22" s="441" t="s">
        <v>13098</v>
      </c>
      <c r="C22" s="318" t="s">
        <v>13246</v>
      </c>
      <c r="D22" s="318" t="s">
        <v>13247</v>
      </c>
      <c r="E22" s="318" t="s">
        <v>13248</v>
      </c>
      <c r="F22" s="318" t="s">
        <v>13249</v>
      </c>
      <c r="G22" s="318" t="s">
        <v>13250</v>
      </c>
      <c r="H22" s="318" t="s">
        <v>13251</v>
      </c>
      <c r="I22" s="318" t="s">
        <v>13252</v>
      </c>
      <c r="J22" s="318" t="str">
        <f>HYPERLINK("#", "http://onthedental.com（日本語）")</f>
        <v>http://onthedental.com（日本語）</v>
      </c>
      <c r="K22" s="308" t="s">
        <v>13253</v>
      </c>
      <c r="L22" s="318"/>
      <c r="M22" s="318"/>
      <c r="N22" s="318"/>
      <c r="O22" s="318"/>
      <c r="P22" s="318"/>
      <c r="Q22" s="318"/>
      <c r="R22" s="442" t="s">
        <v>631</v>
      </c>
      <c r="S22" s="323" t="s">
        <v>6182</v>
      </c>
      <c r="T22" s="323"/>
      <c r="U22" s="318"/>
      <c r="V22" s="318"/>
      <c r="W22" s="318"/>
      <c r="X22" s="318"/>
      <c r="Y22" s="318"/>
      <c r="Z22" s="318"/>
      <c r="AA22" s="318"/>
      <c r="AB22" s="318"/>
      <c r="AC22" s="318" t="s">
        <v>487</v>
      </c>
      <c r="AD22" s="318" t="s">
        <v>9190</v>
      </c>
    </row>
    <row r="23" spans="1:30" s="19" customFormat="1" ht="20.25" customHeight="1">
      <c r="A23" s="318" t="s">
        <v>13131</v>
      </c>
      <c r="B23" s="441" t="s">
        <v>13098</v>
      </c>
      <c r="C23" s="318" t="s">
        <v>13254</v>
      </c>
      <c r="D23" s="318" t="s">
        <v>13255</v>
      </c>
      <c r="E23" s="318" t="s">
        <v>13256</v>
      </c>
      <c r="F23" s="318" t="s">
        <v>13257</v>
      </c>
      <c r="G23" s="318" t="s">
        <v>13258</v>
      </c>
      <c r="H23" s="318" t="s">
        <v>13259</v>
      </c>
      <c r="I23" s="318" t="s">
        <v>13260</v>
      </c>
      <c r="J23" s="318" t="str">
        <f>HYPERLINK("#", "http://ishidedds.com（日本語、英語）")</f>
        <v>http://ishidedds.com（日本語、英語）</v>
      </c>
      <c r="K23" s="308" t="s">
        <v>1284</v>
      </c>
      <c r="L23" s="318"/>
      <c r="M23" s="318"/>
      <c r="N23" s="318"/>
      <c r="O23" s="318"/>
      <c r="P23" s="318"/>
      <c r="Q23" s="318"/>
      <c r="R23" s="442" t="s">
        <v>631</v>
      </c>
      <c r="S23" s="323" t="s">
        <v>6182</v>
      </c>
      <c r="T23" s="323"/>
      <c r="U23" s="318"/>
      <c r="V23" s="318"/>
      <c r="W23" s="318"/>
      <c r="X23" s="318"/>
      <c r="Y23" s="318"/>
      <c r="Z23" s="318"/>
      <c r="AA23" s="318"/>
      <c r="AB23" s="318"/>
      <c r="AC23" s="318"/>
      <c r="AD23" s="318"/>
    </row>
    <row r="24" spans="1:30" s="19" customFormat="1" ht="20.25" customHeight="1">
      <c r="A24" s="318" t="s">
        <v>13131</v>
      </c>
      <c r="B24" s="441" t="s">
        <v>13098</v>
      </c>
      <c r="C24" s="318" t="s">
        <v>13261</v>
      </c>
      <c r="D24" s="318" t="s">
        <v>13262</v>
      </c>
      <c r="E24" s="318" t="s">
        <v>13263</v>
      </c>
      <c r="F24" s="318" t="s">
        <v>13264</v>
      </c>
      <c r="G24" s="318" t="s">
        <v>13265</v>
      </c>
      <c r="H24" s="318" t="s">
        <v>13266</v>
      </c>
      <c r="I24" s="318" t="s">
        <v>13267</v>
      </c>
      <c r="J24" s="318" t="str">
        <f>HYPERLINK("#", "http://www/iwashita-dental.com")</f>
        <v>http://www/iwashita-dental.com</v>
      </c>
      <c r="K24" s="308" t="s">
        <v>4393</v>
      </c>
      <c r="L24" s="318"/>
      <c r="M24" s="318"/>
      <c r="N24" s="318"/>
      <c r="O24" s="318"/>
      <c r="P24" s="318"/>
      <c r="Q24" s="318"/>
      <c r="R24" s="442" t="s">
        <v>631</v>
      </c>
      <c r="S24" s="323" t="s">
        <v>6182</v>
      </c>
      <c r="T24" s="323"/>
      <c r="U24" s="318"/>
      <c r="V24" s="318"/>
      <c r="W24" s="318"/>
      <c r="X24" s="318"/>
      <c r="Y24" s="318"/>
      <c r="Z24" s="318"/>
      <c r="AA24" s="318"/>
      <c r="AB24" s="318"/>
      <c r="AC24" s="318" t="s">
        <v>487</v>
      </c>
      <c r="AD24" s="318" t="s">
        <v>13140</v>
      </c>
    </row>
    <row r="25" spans="1:30" s="19" customFormat="1" ht="20.25" customHeight="1">
      <c r="A25" s="318" t="s">
        <v>13131</v>
      </c>
      <c r="B25" s="441" t="s">
        <v>13098</v>
      </c>
      <c r="C25" s="318" t="s">
        <v>13261</v>
      </c>
      <c r="D25" s="318" t="s">
        <v>13268</v>
      </c>
      <c r="E25" s="318" t="s">
        <v>13269</v>
      </c>
      <c r="F25" s="318" t="s">
        <v>13270</v>
      </c>
      <c r="G25" s="318" t="s">
        <v>13271</v>
      </c>
      <c r="H25" s="318" t="s">
        <v>13272</v>
      </c>
      <c r="I25" s="318" t="s">
        <v>13273</v>
      </c>
      <c r="J25" s="318"/>
      <c r="K25" s="308" t="s">
        <v>4393</v>
      </c>
      <c r="L25" s="318"/>
      <c r="M25" s="318"/>
      <c r="N25" s="318"/>
      <c r="O25" s="318"/>
      <c r="P25" s="318"/>
      <c r="Q25" s="318"/>
      <c r="R25" s="442" t="s">
        <v>631</v>
      </c>
      <c r="S25" s="323" t="s">
        <v>6182</v>
      </c>
      <c r="T25" s="323"/>
      <c r="U25" s="318"/>
      <c r="V25" s="318"/>
      <c r="W25" s="318"/>
      <c r="X25" s="318"/>
      <c r="Y25" s="318"/>
      <c r="Z25" s="318"/>
      <c r="AA25" s="318"/>
      <c r="AB25" s="318"/>
      <c r="AC25" s="318"/>
      <c r="AD25" s="318"/>
    </row>
    <row r="26" spans="1:30" s="19" customFormat="1" ht="20.25" customHeight="1">
      <c r="A26" s="318" t="s">
        <v>13131</v>
      </c>
      <c r="B26" s="441" t="s">
        <v>13098</v>
      </c>
      <c r="C26" s="318" t="s">
        <v>13274</v>
      </c>
      <c r="D26" s="318" t="s">
        <v>13275</v>
      </c>
      <c r="E26" s="318" t="s">
        <v>13276</v>
      </c>
      <c r="F26" s="318" t="s">
        <v>13277</v>
      </c>
      <c r="G26" s="318" t="s">
        <v>13278</v>
      </c>
      <c r="H26" s="318" t="s">
        <v>13279</v>
      </c>
      <c r="I26" s="318" t="s">
        <v>13280</v>
      </c>
      <c r="J26" s="318" t="str">
        <f>HYPERLINK("#", "http://www.akeno-shika.jp（日本語）")</f>
        <v>http://www.akeno-shika.jp（日本語）</v>
      </c>
      <c r="K26" s="308" t="s">
        <v>13281</v>
      </c>
      <c r="L26" s="318"/>
      <c r="M26" s="318"/>
      <c r="N26" s="318"/>
      <c r="O26" s="318"/>
      <c r="P26" s="318"/>
      <c r="Q26" s="318"/>
      <c r="R26" s="442" t="s">
        <v>631</v>
      </c>
      <c r="S26" s="323" t="s">
        <v>6182</v>
      </c>
      <c r="T26" s="323"/>
      <c r="U26" s="318"/>
      <c r="V26" s="318"/>
      <c r="W26" s="318"/>
      <c r="X26" s="318"/>
      <c r="Y26" s="318"/>
      <c r="Z26" s="318"/>
      <c r="AA26" s="318"/>
      <c r="AB26" s="318"/>
      <c r="AC26" s="318"/>
      <c r="AD26" s="318"/>
    </row>
    <row r="27" spans="1:30" s="19" customFormat="1" ht="20.25" customHeight="1">
      <c r="A27" s="318" t="s">
        <v>13131</v>
      </c>
      <c r="B27" s="441" t="s">
        <v>13098</v>
      </c>
      <c r="C27" s="318" t="s">
        <v>13282</v>
      </c>
      <c r="D27" s="318" t="s">
        <v>13283</v>
      </c>
      <c r="E27" s="318" t="s">
        <v>13284</v>
      </c>
      <c r="F27" s="318" t="s">
        <v>13285</v>
      </c>
      <c r="G27" s="318" t="s">
        <v>13286</v>
      </c>
      <c r="H27" s="318" t="s">
        <v>13287</v>
      </c>
      <c r="I27" s="318" t="s">
        <v>13288</v>
      </c>
      <c r="J27" s="318" t="str">
        <f>HYPERLINK("#", "http://www/komaki.or.jp（日本語）")</f>
        <v>http://www/komaki.or.jp（日本語）</v>
      </c>
      <c r="K27" s="308" t="s">
        <v>13289</v>
      </c>
      <c r="L27" s="318"/>
      <c r="M27" s="318"/>
      <c r="N27" s="318"/>
      <c r="O27" s="318"/>
      <c r="P27" s="318"/>
      <c r="Q27" s="318"/>
      <c r="R27" s="442" t="s">
        <v>631</v>
      </c>
      <c r="S27" s="323" t="s">
        <v>6182</v>
      </c>
      <c r="T27" s="323"/>
      <c r="U27" s="318"/>
      <c r="V27" s="318"/>
      <c r="W27" s="318"/>
      <c r="X27" s="318"/>
      <c r="Y27" s="318"/>
      <c r="Z27" s="318"/>
      <c r="AA27" s="318"/>
      <c r="AB27" s="318"/>
      <c r="AC27" s="318"/>
      <c r="AD27" s="318"/>
    </row>
    <row r="28" spans="1:30" s="19" customFormat="1" ht="20.25" customHeight="1">
      <c r="A28" s="318" t="s">
        <v>13131</v>
      </c>
      <c r="B28" s="441" t="s">
        <v>13098</v>
      </c>
      <c r="C28" s="318" t="s">
        <v>13290</v>
      </c>
      <c r="D28" s="318" t="s">
        <v>13291</v>
      </c>
      <c r="E28" s="318" t="s">
        <v>13292</v>
      </c>
      <c r="F28" s="318" t="s">
        <v>13293</v>
      </c>
      <c r="G28" s="318" t="s">
        <v>13294</v>
      </c>
      <c r="H28" s="318" t="s">
        <v>13295</v>
      </c>
      <c r="I28" s="318" t="s">
        <v>13296</v>
      </c>
      <c r="J28" s="318"/>
      <c r="K28" s="308" t="s">
        <v>13281</v>
      </c>
      <c r="L28" s="318"/>
      <c r="M28" s="318"/>
      <c r="N28" s="318"/>
      <c r="O28" s="318"/>
      <c r="P28" s="318"/>
      <c r="Q28" s="318"/>
      <c r="R28" s="442" t="s">
        <v>631</v>
      </c>
      <c r="S28" s="323" t="s">
        <v>6182</v>
      </c>
      <c r="T28" s="323"/>
      <c r="U28" s="318"/>
      <c r="V28" s="318"/>
      <c r="W28" s="318"/>
      <c r="X28" s="318"/>
      <c r="Y28" s="318"/>
      <c r="Z28" s="318"/>
      <c r="AA28" s="318"/>
      <c r="AB28" s="318"/>
      <c r="AC28" s="318"/>
      <c r="AD28" s="318"/>
    </row>
    <row r="29" spans="1:30" s="19" customFormat="1" ht="71.25">
      <c r="A29" s="318" t="s">
        <v>13131</v>
      </c>
      <c r="B29" s="441" t="s">
        <v>13098</v>
      </c>
      <c r="C29" s="318" t="s">
        <v>13297</v>
      </c>
      <c r="D29" s="318" t="s">
        <v>13298</v>
      </c>
      <c r="E29" s="318" t="s">
        <v>13299</v>
      </c>
      <c r="F29" s="318" t="s">
        <v>13300</v>
      </c>
      <c r="G29" s="318" t="s">
        <v>13301</v>
      </c>
      <c r="H29" s="318" t="s">
        <v>13302</v>
      </c>
      <c r="I29" s="318" t="s">
        <v>13303</v>
      </c>
      <c r="J29" s="318" t="str">
        <f>HYPERLINK("#", "http://www5d.biglobe.ne.jp（日本語）")</f>
        <v>http://www5d.biglobe.ne.jp（日本語）</v>
      </c>
      <c r="K29" s="308" t="s">
        <v>13304</v>
      </c>
      <c r="L29" s="318"/>
      <c r="M29" s="318"/>
      <c r="N29" s="318"/>
      <c r="O29" s="318"/>
      <c r="P29" s="318"/>
      <c r="Q29" s="318"/>
      <c r="R29" s="442" t="s">
        <v>631</v>
      </c>
      <c r="S29" s="323" t="s">
        <v>2605</v>
      </c>
      <c r="T29" s="323"/>
      <c r="U29" s="318"/>
      <c r="V29" s="318"/>
      <c r="W29" s="318"/>
      <c r="X29" s="318"/>
      <c r="Y29" s="318"/>
      <c r="Z29" s="318"/>
      <c r="AA29" s="318"/>
      <c r="AB29" s="318"/>
      <c r="AC29" s="318"/>
      <c r="AD29" s="318"/>
    </row>
    <row r="30" spans="1:30" s="19" customFormat="1" ht="20.25" customHeight="1">
      <c r="A30" s="318" t="s">
        <v>13131</v>
      </c>
      <c r="B30" s="441" t="s">
        <v>13098</v>
      </c>
      <c r="C30" s="318" t="s">
        <v>13305</v>
      </c>
      <c r="D30" s="318" t="s">
        <v>13306</v>
      </c>
      <c r="E30" s="318" t="s">
        <v>13307</v>
      </c>
      <c r="F30" s="318" t="s">
        <v>13308</v>
      </c>
      <c r="G30" s="318" t="s">
        <v>13309</v>
      </c>
      <c r="H30" s="318" t="s">
        <v>13310</v>
      </c>
      <c r="I30" s="318" t="s">
        <v>13311</v>
      </c>
      <c r="J30" s="318" t="str">
        <f>HYPERLINK("#", "http://www.mochizukiclinic.com（日本語、韓国語）")</f>
        <v>http://www.mochizukiclinic.com（日本語、韓国語）</v>
      </c>
      <c r="K30" s="308" t="s">
        <v>13312</v>
      </c>
      <c r="L30" s="318"/>
      <c r="M30" s="318"/>
      <c r="N30" s="318"/>
      <c r="O30" s="318"/>
      <c r="P30" s="318"/>
      <c r="Q30" s="318"/>
      <c r="R30" s="442" t="s">
        <v>631</v>
      </c>
      <c r="S30" s="323" t="s">
        <v>2605</v>
      </c>
      <c r="T30" s="323"/>
      <c r="U30" s="318"/>
      <c r="V30" s="318"/>
      <c r="W30" s="318"/>
      <c r="X30" s="318"/>
      <c r="Y30" s="318"/>
      <c r="Z30" s="318"/>
      <c r="AA30" s="318"/>
      <c r="AB30" s="318"/>
      <c r="AC30" s="318"/>
      <c r="AD30" s="318"/>
    </row>
    <row r="31" spans="1:30" s="19" customFormat="1" ht="20.25" customHeight="1">
      <c r="A31" s="318" t="s">
        <v>13131</v>
      </c>
      <c r="B31" s="441" t="s">
        <v>13098</v>
      </c>
      <c r="C31" s="318" t="s">
        <v>13313</v>
      </c>
      <c r="D31" s="318" t="s">
        <v>13314</v>
      </c>
      <c r="E31" s="318" t="s">
        <v>13315</v>
      </c>
      <c r="F31" s="318" t="s">
        <v>13316</v>
      </c>
      <c r="G31" s="318" t="s">
        <v>13317</v>
      </c>
      <c r="H31" s="318" t="s">
        <v>13318</v>
      </c>
      <c r="I31" s="318" t="s">
        <v>13319</v>
      </c>
      <c r="J31" s="318"/>
      <c r="K31" s="308" t="s">
        <v>1750</v>
      </c>
      <c r="L31" s="318"/>
      <c r="M31" s="318"/>
      <c r="N31" s="318"/>
      <c r="O31" s="318"/>
      <c r="P31" s="318"/>
      <c r="Q31" s="318"/>
      <c r="R31" s="442" t="s">
        <v>631</v>
      </c>
      <c r="S31" s="323" t="s">
        <v>6182</v>
      </c>
      <c r="T31" s="323"/>
      <c r="U31" s="318"/>
      <c r="V31" s="318"/>
      <c r="W31" s="318"/>
      <c r="X31" s="318"/>
      <c r="Y31" s="318"/>
      <c r="Z31" s="318"/>
      <c r="AA31" s="318"/>
      <c r="AB31" s="318"/>
      <c r="AC31" s="318"/>
      <c r="AD31" s="318"/>
    </row>
    <row r="32" spans="1:30" s="19" customFormat="1" ht="20.25" customHeight="1">
      <c r="A32" s="318" t="s">
        <v>13131</v>
      </c>
      <c r="B32" s="441" t="s">
        <v>13098</v>
      </c>
      <c r="C32" s="318" t="s">
        <v>13320</v>
      </c>
      <c r="D32" s="318" t="s">
        <v>13321</v>
      </c>
      <c r="E32" s="318" t="s">
        <v>13226</v>
      </c>
      <c r="F32" s="318" t="s">
        <v>13322</v>
      </c>
      <c r="G32" s="318" t="s">
        <v>13323</v>
      </c>
      <c r="H32" s="318" t="s">
        <v>13324</v>
      </c>
      <c r="I32" s="318" t="s">
        <v>13325</v>
      </c>
      <c r="J32" s="318" t="str">
        <f>HYPERLINK("#", "http://www.chuuou-dental.com（日本語）")</f>
        <v>http://www.chuuou-dental.com（日本語）</v>
      </c>
      <c r="K32" s="308" t="s">
        <v>13281</v>
      </c>
      <c r="L32" s="318" t="s">
        <v>13326</v>
      </c>
      <c r="M32" s="318"/>
      <c r="N32" s="318"/>
      <c r="O32" s="318"/>
      <c r="P32" s="318"/>
      <c r="Q32" s="318"/>
      <c r="R32" s="442" t="s">
        <v>631</v>
      </c>
      <c r="S32" s="323" t="s">
        <v>6182</v>
      </c>
      <c r="T32" s="323"/>
      <c r="U32" s="318"/>
      <c r="V32" s="318"/>
      <c r="W32" s="318"/>
      <c r="X32" s="318"/>
      <c r="Y32" s="318"/>
      <c r="Z32" s="318"/>
      <c r="AA32" s="318"/>
      <c r="AB32" s="318"/>
      <c r="AC32" s="318"/>
      <c r="AD32" s="318"/>
    </row>
    <row r="33" spans="1:30" s="19" customFormat="1" ht="20.25" customHeight="1">
      <c r="A33" s="318" t="s">
        <v>13131</v>
      </c>
      <c r="B33" s="441" t="s">
        <v>13098</v>
      </c>
      <c r="C33" s="318" t="s">
        <v>13327</v>
      </c>
      <c r="D33" s="318" t="s">
        <v>13328</v>
      </c>
      <c r="E33" s="318" t="s">
        <v>13329</v>
      </c>
      <c r="F33" s="318" t="s">
        <v>13330</v>
      </c>
      <c r="G33" s="318" t="s">
        <v>13331</v>
      </c>
      <c r="H33" s="318" t="s">
        <v>13332</v>
      </c>
      <c r="I33" s="318" t="s">
        <v>13333</v>
      </c>
      <c r="J33" s="318"/>
      <c r="K33" s="308" t="s">
        <v>13281</v>
      </c>
      <c r="L33" s="318"/>
      <c r="M33" s="318"/>
      <c r="N33" s="318"/>
      <c r="O33" s="318"/>
      <c r="P33" s="318"/>
      <c r="Q33" s="318"/>
      <c r="R33" s="442" t="s">
        <v>631</v>
      </c>
      <c r="S33" s="323" t="s">
        <v>6182</v>
      </c>
      <c r="T33" s="323"/>
      <c r="U33" s="318"/>
      <c r="V33" s="318"/>
      <c r="W33" s="318"/>
      <c r="X33" s="318"/>
      <c r="Y33" s="318"/>
      <c r="Z33" s="318"/>
      <c r="AA33" s="318"/>
      <c r="AB33" s="318"/>
      <c r="AC33" s="318"/>
      <c r="AD33" s="318"/>
    </row>
    <row r="34" spans="1:30" s="19" customFormat="1" ht="20.25" customHeight="1">
      <c r="A34" s="318" t="s">
        <v>13131</v>
      </c>
      <c r="B34" s="441" t="s">
        <v>13098</v>
      </c>
      <c r="C34" s="318" t="s">
        <v>13334</v>
      </c>
      <c r="D34" s="318" t="s">
        <v>13335</v>
      </c>
      <c r="E34" s="318" t="s">
        <v>13336</v>
      </c>
      <c r="F34" s="318" t="s">
        <v>13337</v>
      </c>
      <c r="G34" s="318" t="s">
        <v>13338</v>
      </c>
      <c r="H34" s="318" t="s">
        <v>13339</v>
      </c>
      <c r="I34" s="318" t="s">
        <v>13340</v>
      </c>
      <c r="J34" s="318"/>
      <c r="K34" s="308" t="s">
        <v>13289</v>
      </c>
      <c r="L34" s="318"/>
      <c r="M34" s="318"/>
      <c r="N34" s="318"/>
      <c r="O34" s="318"/>
      <c r="P34" s="318"/>
      <c r="Q34" s="318"/>
      <c r="R34" s="442" t="s">
        <v>631</v>
      </c>
      <c r="S34" s="323" t="s">
        <v>6182</v>
      </c>
      <c r="T34" s="323"/>
      <c r="U34" s="318"/>
      <c r="V34" s="318"/>
      <c r="W34" s="318"/>
      <c r="X34" s="318"/>
      <c r="Y34" s="318"/>
      <c r="Z34" s="318"/>
      <c r="AA34" s="318"/>
      <c r="AB34" s="318"/>
      <c r="AC34" s="318"/>
      <c r="AD34" s="318"/>
    </row>
    <row r="35" spans="1:30" s="19" customFormat="1" ht="20.25" customHeight="1">
      <c r="A35" s="318" t="s">
        <v>13131</v>
      </c>
      <c r="B35" s="441" t="s">
        <v>13098</v>
      </c>
      <c r="C35" s="318" t="s">
        <v>13341</v>
      </c>
      <c r="D35" s="318" t="s">
        <v>13342</v>
      </c>
      <c r="E35" s="318" t="s">
        <v>13343</v>
      </c>
      <c r="F35" s="318" t="s">
        <v>13344</v>
      </c>
      <c r="G35" s="318" t="s">
        <v>13345</v>
      </c>
      <c r="H35" s="318" t="s">
        <v>13346</v>
      </c>
      <c r="I35" s="318" t="s">
        <v>13347</v>
      </c>
      <c r="J35" s="318"/>
      <c r="K35" s="308" t="s">
        <v>13348</v>
      </c>
      <c r="L35" s="318"/>
      <c r="M35" s="318"/>
      <c r="N35" s="318"/>
      <c r="O35" s="318"/>
      <c r="P35" s="318"/>
      <c r="Q35" s="318"/>
      <c r="R35" s="442" t="s">
        <v>631</v>
      </c>
      <c r="S35" s="323" t="s">
        <v>2605</v>
      </c>
      <c r="T35" s="323"/>
      <c r="U35" s="318"/>
      <c r="V35" s="318"/>
      <c r="W35" s="318"/>
      <c r="X35" s="318"/>
      <c r="Y35" s="318"/>
      <c r="Z35" s="318"/>
      <c r="AA35" s="318"/>
      <c r="AB35" s="318"/>
      <c r="AC35" s="318"/>
      <c r="AD35" s="318"/>
    </row>
    <row r="36" spans="1:30" s="19" customFormat="1" ht="114">
      <c r="A36" s="318" t="s">
        <v>13131</v>
      </c>
      <c r="B36" s="441" t="s">
        <v>13098</v>
      </c>
      <c r="C36" s="318" t="s">
        <v>13349</v>
      </c>
      <c r="D36" s="318" t="s">
        <v>13350</v>
      </c>
      <c r="E36" s="318" t="s">
        <v>13351</v>
      </c>
      <c r="F36" s="318" t="s">
        <v>13352</v>
      </c>
      <c r="G36" s="318" t="s">
        <v>13353</v>
      </c>
      <c r="H36" s="318" t="s">
        <v>13354</v>
      </c>
      <c r="I36" s="318" t="s">
        <v>2996</v>
      </c>
      <c r="J36" s="318" t="str">
        <f>HYPERLINK("#", "http://www.ych.pref.yamanashi.jp/(日本語)")</f>
        <v>http://www.ych.pref.yamanashi.jp/(日本語)</v>
      </c>
      <c r="K36" s="308" t="s">
        <v>13355</v>
      </c>
      <c r="L36" s="308" t="s">
        <v>503</v>
      </c>
      <c r="M36" s="318"/>
      <c r="N36" s="318" t="s">
        <v>487</v>
      </c>
      <c r="O36" s="318" t="s">
        <v>487</v>
      </c>
      <c r="P36" s="318"/>
      <c r="Q36" s="318"/>
      <c r="R36" s="442" t="s">
        <v>383</v>
      </c>
      <c r="S36" s="323" t="s">
        <v>840</v>
      </c>
      <c r="T36" s="323" t="s">
        <v>13356</v>
      </c>
      <c r="U36" s="318"/>
      <c r="V36" s="318"/>
      <c r="W36" s="318"/>
      <c r="X36" s="318"/>
      <c r="Y36" s="318"/>
      <c r="Z36" s="318"/>
      <c r="AA36" s="318"/>
      <c r="AB36" s="318"/>
      <c r="AC36" s="318"/>
      <c r="AD36" s="318"/>
    </row>
    <row r="37" spans="1:30" s="19" customFormat="1" ht="20.25" customHeight="1">
      <c r="A37" s="318" t="s">
        <v>13131</v>
      </c>
      <c r="B37" s="441" t="s">
        <v>13098</v>
      </c>
      <c r="C37" s="318" t="s">
        <v>13357</v>
      </c>
      <c r="D37" s="318" t="s">
        <v>13358</v>
      </c>
      <c r="E37" s="318" t="s">
        <v>13359</v>
      </c>
      <c r="F37" s="318" t="s">
        <v>13360</v>
      </c>
      <c r="G37" s="318" t="s">
        <v>13361</v>
      </c>
      <c r="H37" s="318" t="s">
        <v>13362</v>
      </c>
      <c r="I37" s="318" t="s">
        <v>13363</v>
      </c>
      <c r="J37" s="318"/>
      <c r="K37" s="308" t="s">
        <v>13281</v>
      </c>
      <c r="L37" s="318"/>
      <c r="M37" s="318"/>
      <c r="N37" s="318"/>
      <c r="O37" s="318"/>
      <c r="P37" s="318"/>
      <c r="Q37" s="318"/>
      <c r="R37" s="442" t="s">
        <v>631</v>
      </c>
      <c r="S37" s="323" t="s">
        <v>6182</v>
      </c>
      <c r="T37" s="323"/>
      <c r="U37" s="318"/>
      <c r="V37" s="318"/>
      <c r="W37" s="318"/>
      <c r="X37" s="318"/>
      <c r="Y37" s="318"/>
      <c r="Z37" s="318"/>
      <c r="AA37" s="318"/>
      <c r="AB37" s="318"/>
      <c r="AC37" s="318"/>
      <c r="AD37" s="318"/>
    </row>
    <row r="38" spans="1:30" s="19" customFormat="1" ht="114">
      <c r="A38" s="318" t="s">
        <v>13131</v>
      </c>
      <c r="B38" s="441" t="s">
        <v>13364</v>
      </c>
      <c r="C38" s="318" t="s">
        <v>13365</v>
      </c>
      <c r="D38" s="318" t="s">
        <v>13366</v>
      </c>
      <c r="E38" s="318" t="s">
        <v>13367</v>
      </c>
      <c r="F38" s="318" t="s">
        <v>13368</v>
      </c>
      <c r="G38" s="318" t="s">
        <v>13369</v>
      </c>
      <c r="H38" s="318" t="s">
        <v>13370</v>
      </c>
      <c r="I38" s="318" t="s">
        <v>13371</v>
      </c>
      <c r="J38" s="318" t="str">
        <f>HYPERLINK("#", "http://fch.or.jp/")</f>
        <v>http://fch.or.jp/</v>
      </c>
      <c r="K38" s="308" t="s">
        <v>13372</v>
      </c>
      <c r="L38" s="308" t="s">
        <v>2406</v>
      </c>
      <c r="M38" s="318"/>
      <c r="N38" s="318"/>
      <c r="O38" s="318" t="s">
        <v>487</v>
      </c>
      <c r="P38" s="318"/>
      <c r="Q38" s="318"/>
      <c r="R38" s="442" t="s">
        <v>383</v>
      </c>
      <c r="S38" s="323" t="s">
        <v>490</v>
      </c>
      <c r="T38" s="323" t="s">
        <v>10980</v>
      </c>
      <c r="U38" s="318"/>
      <c r="V38" s="318"/>
      <c r="W38" s="318"/>
      <c r="X38" s="318"/>
      <c r="Y38" s="318"/>
      <c r="Z38" s="318"/>
      <c r="AA38" s="318"/>
      <c r="AB38" s="318"/>
      <c r="AC38" s="318"/>
      <c r="AD38" s="318"/>
    </row>
    <row r="39" spans="1:30" s="19" customFormat="1" ht="20.25" customHeight="1">
      <c r="A39" s="318" t="s">
        <v>13131</v>
      </c>
      <c r="B39" s="441" t="s">
        <v>13364</v>
      </c>
      <c r="C39" s="318" t="s">
        <v>13373</v>
      </c>
      <c r="D39" s="318" t="s">
        <v>13374</v>
      </c>
      <c r="E39" s="318" t="s">
        <v>13375</v>
      </c>
      <c r="F39" s="318" t="s">
        <v>13376</v>
      </c>
      <c r="G39" s="318" t="s">
        <v>13377</v>
      </c>
      <c r="H39" s="318" t="s">
        <v>13378</v>
      </c>
      <c r="I39" s="318" t="s">
        <v>13379</v>
      </c>
      <c r="J39" s="318" t="str">
        <f>HYPERLINK("#", "http://www8.plala.or.jp/motegishikaiin")</f>
        <v>http://www8.plala.or.jp/motegishikaiin</v>
      </c>
      <c r="K39" s="308" t="s">
        <v>4393</v>
      </c>
      <c r="L39" s="318"/>
      <c r="M39" s="318"/>
      <c r="N39" s="318"/>
      <c r="O39" s="318"/>
      <c r="P39" s="318"/>
      <c r="Q39" s="318"/>
      <c r="R39" s="442" t="s">
        <v>631</v>
      </c>
      <c r="S39" s="323" t="s">
        <v>6182</v>
      </c>
      <c r="T39" s="323"/>
      <c r="U39" s="318"/>
      <c r="V39" s="318"/>
      <c r="W39" s="318"/>
      <c r="X39" s="318"/>
      <c r="Y39" s="318"/>
      <c r="Z39" s="318"/>
      <c r="AA39" s="318"/>
      <c r="AB39" s="318"/>
      <c r="AC39" s="318"/>
      <c r="AD39" s="318"/>
    </row>
    <row r="40" spans="1:30" s="19" customFormat="1" ht="20.25" customHeight="1">
      <c r="A40" s="318" t="s">
        <v>13131</v>
      </c>
      <c r="B40" s="441" t="s">
        <v>13364</v>
      </c>
      <c r="C40" s="318" t="s">
        <v>13380</v>
      </c>
      <c r="D40" s="318" t="s">
        <v>13381</v>
      </c>
      <c r="E40" s="443" t="s">
        <v>13382</v>
      </c>
      <c r="F40" s="318" t="s">
        <v>13383</v>
      </c>
      <c r="G40" s="318" t="s">
        <v>13384</v>
      </c>
      <c r="H40" s="318" t="s">
        <v>13385</v>
      </c>
      <c r="I40" s="318" t="s">
        <v>13386</v>
      </c>
      <c r="J40" s="318"/>
      <c r="K40" s="308" t="s">
        <v>4393</v>
      </c>
      <c r="L40" s="318"/>
      <c r="M40" s="318"/>
      <c r="N40" s="318"/>
      <c r="O40" s="318"/>
      <c r="P40" s="318"/>
      <c r="Q40" s="318"/>
      <c r="R40" s="442" t="s">
        <v>631</v>
      </c>
      <c r="S40" s="323" t="s">
        <v>6182</v>
      </c>
      <c r="T40" s="323"/>
      <c r="U40" s="318"/>
      <c r="V40" s="318"/>
      <c r="W40" s="318"/>
      <c r="X40" s="318"/>
      <c r="Y40" s="318"/>
      <c r="Z40" s="318"/>
      <c r="AA40" s="318"/>
      <c r="AB40" s="318"/>
      <c r="AC40" s="323" t="s">
        <v>395</v>
      </c>
      <c r="AD40" s="323" t="s">
        <v>13387</v>
      </c>
    </row>
    <row r="41" spans="1:30" s="19" customFormat="1" ht="20.25" customHeight="1">
      <c r="A41" s="318" t="s">
        <v>13131</v>
      </c>
      <c r="B41" s="441" t="s">
        <v>13364</v>
      </c>
      <c r="C41" s="318" t="s">
        <v>13388</v>
      </c>
      <c r="D41" s="318" t="s">
        <v>13389</v>
      </c>
      <c r="E41" s="318" t="s">
        <v>13390</v>
      </c>
      <c r="F41" s="318" t="s">
        <v>13391</v>
      </c>
      <c r="G41" s="318" t="s">
        <v>13392</v>
      </c>
      <c r="H41" s="318" t="s">
        <v>13393</v>
      </c>
      <c r="I41" s="318" t="s">
        <v>13394</v>
      </c>
      <c r="J41" s="318"/>
      <c r="K41" s="308" t="s">
        <v>13281</v>
      </c>
      <c r="L41" s="318"/>
      <c r="M41" s="318"/>
      <c r="N41" s="318"/>
      <c r="O41" s="318"/>
      <c r="P41" s="318"/>
      <c r="Q41" s="318"/>
      <c r="R41" s="442" t="s">
        <v>631</v>
      </c>
      <c r="S41" s="323" t="s">
        <v>6182</v>
      </c>
      <c r="T41" s="323"/>
      <c r="U41" s="318"/>
      <c r="V41" s="318"/>
      <c r="W41" s="318"/>
      <c r="X41" s="318"/>
      <c r="Y41" s="318"/>
      <c r="Z41" s="318"/>
      <c r="AA41" s="318"/>
      <c r="AB41" s="318"/>
      <c r="AC41" s="318"/>
      <c r="AD41" s="318"/>
    </row>
    <row r="42" spans="1:30" s="19" customFormat="1" ht="20.25" customHeight="1">
      <c r="A42" s="318" t="s">
        <v>13131</v>
      </c>
      <c r="B42" s="441" t="s">
        <v>13364</v>
      </c>
      <c r="C42" s="318" t="s">
        <v>13395</v>
      </c>
      <c r="D42" s="318" t="s">
        <v>13396</v>
      </c>
      <c r="E42" s="318" t="s">
        <v>13367</v>
      </c>
      <c r="F42" s="318" t="s">
        <v>13397</v>
      </c>
      <c r="G42" s="318" t="s">
        <v>13398</v>
      </c>
      <c r="H42" s="318" t="s">
        <v>13399</v>
      </c>
      <c r="I42" s="318" t="s">
        <v>13400</v>
      </c>
      <c r="J42" s="318" t="str">
        <f>HYPERLINK("#", "http://www.yamashita-nclinic.jp/index.html(日本語)")</f>
        <v>http://www.yamashita-nclinic.jp/index.html(日本語)</v>
      </c>
      <c r="K42" s="308" t="s">
        <v>13401</v>
      </c>
      <c r="L42" s="318"/>
      <c r="M42" s="318"/>
      <c r="N42" s="318"/>
      <c r="O42" s="318"/>
      <c r="P42" s="318"/>
      <c r="Q42" s="318"/>
      <c r="R42" s="442" t="s">
        <v>631</v>
      </c>
      <c r="S42" s="323" t="s">
        <v>2605</v>
      </c>
      <c r="T42" s="323"/>
      <c r="U42" s="318"/>
      <c r="V42" s="318"/>
      <c r="W42" s="318"/>
      <c r="X42" s="318"/>
      <c r="Y42" s="318"/>
      <c r="Z42" s="318"/>
      <c r="AA42" s="318"/>
      <c r="AB42" s="318"/>
      <c r="AC42" s="318"/>
      <c r="AD42" s="318"/>
    </row>
    <row r="43" spans="1:30" s="19" customFormat="1" ht="28.5">
      <c r="A43" s="318" t="s">
        <v>13131</v>
      </c>
      <c r="B43" s="441" t="s">
        <v>13364</v>
      </c>
      <c r="C43" s="318" t="s">
        <v>13402</v>
      </c>
      <c r="D43" s="318" t="s">
        <v>13403</v>
      </c>
      <c r="E43" s="318" t="s">
        <v>13404</v>
      </c>
      <c r="F43" s="318" t="s">
        <v>13405</v>
      </c>
      <c r="G43" s="318" t="s">
        <v>13406</v>
      </c>
      <c r="H43" s="318" t="s">
        <v>13407</v>
      </c>
      <c r="I43" s="318" t="s">
        <v>13408</v>
      </c>
      <c r="J43" s="318" t="str">
        <f>HYPERLINK("#", "http://isawa-hsp.or.jp/kor.index.html（日本語）")</f>
        <v>http://isawa-hsp.or.jp/kor.index.html（日本語）</v>
      </c>
      <c r="K43" s="308" t="s">
        <v>13409</v>
      </c>
      <c r="L43" s="318"/>
      <c r="M43" s="318"/>
      <c r="N43" s="318"/>
      <c r="O43" s="318"/>
      <c r="P43" s="318"/>
      <c r="Q43" s="318"/>
      <c r="R43" s="442" t="s">
        <v>383</v>
      </c>
      <c r="S43" s="323" t="s">
        <v>490</v>
      </c>
      <c r="T43" s="323"/>
      <c r="U43" s="318"/>
      <c r="V43" s="318"/>
      <c r="W43" s="318"/>
      <c r="X43" s="318"/>
      <c r="Y43" s="318"/>
      <c r="Z43" s="318"/>
      <c r="AA43" s="318"/>
      <c r="AB43" s="318"/>
      <c r="AC43" s="318"/>
      <c r="AD43" s="318"/>
    </row>
    <row r="44" spans="1:30" s="19" customFormat="1" ht="28.5">
      <c r="A44" s="318" t="s">
        <v>13131</v>
      </c>
      <c r="B44" s="441" t="s">
        <v>13364</v>
      </c>
      <c r="C44" s="318" t="s">
        <v>13410</v>
      </c>
      <c r="D44" s="318" t="s">
        <v>13411</v>
      </c>
      <c r="E44" s="318" t="s">
        <v>13412</v>
      </c>
      <c r="F44" s="318" t="s">
        <v>13413</v>
      </c>
      <c r="G44" s="318" t="s">
        <v>13414</v>
      </c>
      <c r="H44" s="318" t="s">
        <v>13415</v>
      </c>
      <c r="I44" s="318" t="s">
        <v>13416</v>
      </c>
      <c r="J44" s="318" t="str">
        <f>HYPERLINK("#", "http://www.kanoiwa-hospital.or.jp")</f>
        <v>http://www.kanoiwa-hospital.or.jp</v>
      </c>
      <c r="K44" s="308" t="s">
        <v>13417</v>
      </c>
      <c r="L44" s="318" t="s">
        <v>13418</v>
      </c>
      <c r="M44" s="318"/>
      <c r="N44" s="318"/>
      <c r="O44" s="318"/>
      <c r="P44" s="318"/>
      <c r="Q44" s="318"/>
      <c r="R44" s="442" t="s">
        <v>383</v>
      </c>
      <c r="S44" s="323" t="s">
        <v>490</v>
      </c>
      <c r="T44" s="323" t="s">
        <v>10980</v>
      </c>
      <c r="U44" s="318"/>
      <c r="V44" s="318"/>
      <c r="W44" s="318"/>
      <c r="X44" s="318"/>
      <c r="Y44" s="318"/>
      <c r="Z44" s="318"/>
      <c r="AA44" s="318"/>
      <c r="AB44" s="318"/>
      <c r="AC44" s="318"/>
      <c r="AD44" s="318"/>
    </row>
    <row r="45" spans="1:30" s="19" customFormat="1" ht="20.25" customHeight="1">
      <c r="A45" s="318" t="s">
        <v>13131</v>
      </c>
      <c r="B45" s="441" t="s">
        <v>13364</v>
      </c>
      <c r="C45" s="318" t="s">
        <v>13419</v>
      </c>
      <c r="D45" s="318" t="s">
        <v>13420</v>
      </c>
      <c r="E45" s="318" t="s">
        <v>13375</v>
      </c>
      <c r="F45" s="318" t="s">
        <v>13421</v>
      </c>
      <c r="G45" s="318" t="s">
        <v>13422</v>
      </c>
      <c r="H45" s="318" t="s">
        <v>13423</v>
      </c>
      <c r="I45" s="318" t="s">
        <v>13424</v>
      </c>
      <c r="J45" s="318" t="str">
        <f>HYPERLINK("#", "http://www.wakatsuki-com/(日本語)")</f>
        <v>http://www.wakatsuki-com/(日本語)</v>
      </c>
      <c r="K45" s="308" t="s">
        <v>630</v>
      </c>
      <c r="L45" s="318"/>
      <c r="M45" s="318"/>
      <c r="N45" s="318"/>
      <c r="O45" s="318"/>
      <c r="P45" s="318"/>
      <c r="Q45" s="318"/>
      <c r="R45" s="442" t="s">
        <v>631</v>
      </c>
      <c r="S45" s="323" t="s">
        <v>2605</v>
      </c>
      <c r="T45" s="323"/>
      <c r="U45" s="318"/>
      <c r="V45" s="318"/>
      <c r="W45" s="318"/>
      <c r="X45" s="318"/>
      <c r="Y45" s="318"/>
      <c r="Z45" s="318"/>
      <c r="AA45" s="318"/>
      <c r="AB45" s="318"/>
      <c r="AC45" s="318"/>
      <c r="AD45" s="318"/>
    </row>
    <row r="46" spans="1:30" s="19" customFormat="1" ht="20.25" customHeight="1">
      <c r="A46" s="318" t="s">
        <v>13131</v>
      </c>
      <c r="B46" s="441" t="s">
        <v>13364</v>
      </c>
      <c r="C46" s="318" t="s">
        <v>13425</v>
      </c>
      <c r="D46" s="318" t="s">
        <v>13426</v>
      </c>
      <c r="E46" s="318" t="s">
        <v>13427</v>
      </c>
      <c r="F46" s="318" t="s">
        <v>13428</v>
      </c>
      <c r="G46" s="318" t="s">
        <v>13429</v>
      </c>
      <c r="H46" s="318" t="s">
        <v>13430</v>
      </c>
      <c r="I46" s="318" t="s">
        <v>13431</v>
      </c>
      <c r="J46" s="318"/>
      <c r="K46" s="308" t="s">
        <v>13281</v>
      </c>
      <c r="L46" s="318" t="s">
        <v>13432</v>
      </c>
      <c r="M46" s="318"/>
      <c r="N46" s="318"/>
      <c r="O46" s="318"/>
      <c r="P46" s="318"/>
      <c r="Q46" s="318"/>
      <c r="R46" s="442" t="s">
        <v>631</v>
      </c>
      <c r="S46" s="323" t="s">
        <v>6182</v>
      </c>
      <c r="T46" s="323"/>
      <c r="U46" s="318"/>
      <c r="V46" s="318"/>
      <c r="W46" s="318"/>
      <c r="X46" s="318"/>
      <c r="Y46" s="318"/>
      <c r="Z46" s="318"/>
      <c r="AA46" s="318"/>
      <c r="AB46" s="318"/>
      <c r="AC46" s="318"/>
      <c r="AD46" s="318"/>
    </row>
    <row r="47" spans="1:30" s="19" customFormat="1" ht="185.25">
      <c r="A47" s="351" t="s">
        <v>13131</v>
      </c>
      <c r="B47" s="441" t="s">
        <v>13364</v>
      </c>
      <c r="C47" s="351" t="s">
        <v>13433</v>
      </c>
      <c r="D47" s="351" t="s">
        <v>13434</v>
      </c>
      <c r="E47" s="351" t="s">
        <v>13435</v>
      </c>
      <c r="F47" s="351" t="s">
        <v>13436</v>
      </c>
      <c r="G47" s="351" t="s">
        <v>13437</v>
      </c>
      <c r="H47" s="351" t="s">
        <v>13438</v>
      </c>
      <c r="I47" s="351" t="s">
        <v>13439</v>
      </c>
      <c r="J47" s="351" t="str">
        <f>HYPERLINK("#", "http://www.kosei.jp/")</f>
        <v>http://www.kosei.jp/</v>
      </c>
      <c r="K47" s="311" t="s">
        <v>13440</v>
      </c>
      <c r="L47" s="351"/>
      <c r="M47" s="351"/>
      <c r="N47" s="351"/>
      <c r="O47" s="351" t="s">
        <v>395</v>
      </c>
      <c r="P47" s="351"/>
      <c r="Q47" s="351"/>
      <c r="R47" s="442" t="s">
        <v>383</v>
      </c>
      <c r="S47" s="323" t="s">
        <v>840</v>
      </c>
      <c r="T47" s="404" t="s">
        <v>3457</v>
      </c>
      <c r="U47" s="351"/>
      <c r="V47" s="351"/>
      <c r="W47" s="351"/>
      <c r="X47" s="351"/>
      <c r="Y47" s="351"/>
      <c r="Z47" s="351"/>
      <c r="AA47" s="351"/>
      <c r="AB47" s="351"/>
      <c r="AC47" s="351"/>
      <c r="AD47" s="351"/>
    </row>
    <row r="48" spans="1:30" s="19" customFormat="1" ht="42.75">
      <c r="A48" s="351" t="s">
        <v>13131</v>
      </c>
      <c r="B48" s="441" t="s">
        <v>13364</v>
      </c>
      <c r="C48" s="351" t="s">
        <v>13441</v>
      </c>
      <c r="D48" s="351" t="s">
        <v>13442</v>
      </c>
      <c r="E48" s="351" t="s">
        <v>13443</v>
      </c>
      <c r="F48" s="351" t="s">
        <v>13444</v>
      </c>
      <c r="G48" s="351" t="s">
        <v>13445</v>
      </c>
      <c r="H48" s="351" t="s">
        <v>13446</v>
      </c>
      <c r="I48" s="351" t="s">
        <v>13447</v>
      </c>
      <c r="J48" s="351" t="str">
        <f>HYPERLINK("#", "http://fujionsen.jp/")</f>
        <v>http://fujionsen.jp/</v>
      </c>
      <c r="K48" s="311" t="s">
        <v>13448</v>
      </c>
      <c r="L48" s="351"/>
      <c r="M48" s="351"/>
      <c r="N48" s="351"/>
      <c r="O48" s="351"/>
      <c r="P48" s="351"/>
      <c r="Q48" s="351"/>
      <c r="R48" s="442" t="s">
        <v>383</v>
      </c>
      <c r="S48" s="323" t="s">
        <v>840</v>
      </c>
      <c r="T48" s="404" t="s">
        <v>3457</v>
      </c>
      <c r="U48" s="351"/>
      <c r="V48" s="351"/>
      <c r="W48" s="351"/>
      <c r="X48" s="351"/>
      <c r="Y48" s="351"/>
      <c r="Z48" s="351"/>
      <c r="AA48" s="351"/>
      <c r="AB48" s="351"/>
      <c r="AC48" s="351"/>
      <c r="AD48" s="351"/>
    </row>
    <row r="49" spans="1:30" s="19" customFormat="1" ht="42.75">
      <c r="A49" s="318" t="s">
        <v>13131</v>
      </c>
      <c r="B49" s="441" t="s">
        <v>160</v>
      </c>
      <c r="C49" s="318" t="s">
        <v>13449</v>
      </c>
      <c r="D49" s="318" t="s">
        <v>13450</v>
      </c>
      <c r="E49" s="318" t="s">
        <v>13451</v>
      </c>
      <c r="F49" s="318" t="s">
        <v>13452</v>
      </c>
      <c r="G49" s="318" t="s">
        <v>13453</v>
      </c>
      <c r="H49" s="318" t="s">
        <v>13454</v>
      </c>
      <c r="I49" s="318" t="s">
        <v>13455</v>
      </c>
      <c r="J49" s="318" t="str">
        <f>HYPERLINK("#", "http://iitomi.jp（日本語）")</f>
        <v>http://iitomi.jp（日本語）</v>
      </c>
      <c r="K49" s="308" t="s">
        <v>13456</v>
      </c>
      <c r="L49" s="318"/>
      <c r="M49" s="318"/>
      <c r="N49" s="318"/>
      <c r="O49" s="318"/>
      <c r="P49" s="318"/>
      <c r="Q49" s="318"/>
      <c r="R49" s="442" t="s">
        <v>383</v>
      </c>
      <c r="S49" s="323" t="s">
        <v>490</v>
      </c>
      <c r="T49" s="323" t="s">
        <v>10980</v>
      </c>
      <c r="U49" s="318"/>
      <c r="V49" s="318"/>
      <c r="W49" s="318"/>
      <c r="X49" s="318"/>
      <c r="Y49" s="318"/>
      <c r="Z49" s="318"/>
      <c r="AA49" s="318"/>
      <c r="AB49" s="318"/>
      <c r="AC49" s="318" t="s">
        <v>487</v>
      </c>
      <c r="AD49" s="318" t="s">
        <v>13140</v>
      </c>
    </row>
    <row r="50" spans="1:30" s="19" customFormat="1" ht="20.25" customHeight="1">
      <c r="A50" s="318" t="s">
        <v>13131</v>
      </c>
      <c r="B50" s="441" t="s">
        <v>160</v>
      </c>
      <c r="C50" s="318" t="s">
        <v>13457</v>
      </c>
      <c r="D50" s="318" t="s">
        <v>13458</v>
      </c>
      <c r="E50" s="318" t="s">
        <v>13459</v>
      </c>
      <c r="F50" s="318" t="s">
        <v>13460</v>
      </c>
      <c r="G50" s="318" t="s">
        <v>13461</v>
      </c>
      <c r="H50" s="318" t="s">
        <v>13462</v>
      </c>
      <c r="I50" s="318" t="s">
        <v>13463</v>
      </c>
      <c r="J50" s="318" t="str">
        <f>HYPERLINK("#", "http://www/kaikyoukai.org/")</f>
        <v>http://www/kaikyoukai.org/</v>
      </c>
      <c r="K50" s="308" t="s">
        <v>13464</v>
      </c>
      <c r="L50" s="318"/>
      <c r="M50" s="318"/>
      <c r="N50" s="318"/>
      <c r="O50" s="318"/>
      <c r="P50" s="318"/>
      <c r="Q50" s="318"/>
      <c r="R50" s="442" t="s">
        <v>631</v>
      </c>
      <c r="S50" s="323" t="s">
        <v>2605</v>
      </c>
      <c r="T50" s="323"/>
      <c r="U50" s="318"/>
      <c r="V50" s="318"/>
      <c r="W50" s="318"/>
      <c r="X50" s="318"/>
      <c r="Y50" s="318"/>
      <c r="Z50" s="318"/>
      <c r="AA50" s="318"/>
      <c r="AB50" s="318"/>
      <c r="AC50" s="318"/>
      <c r="AD50" s="318"/>
    </row>
    <row r="51" spans="1:30" s="20" customFormat="1" ht="20.25" customHeight="1">
      <c r="A51" s="318" t="s">
        <v>13131</v>
      </c>
      <c r="B51" s="441" t="s">
        <v>160</v>
      </c>
      <c r="C51" s="318" t="s">
        <v>13465</v>
      </c>
      <c r="D51" s="318" t="s">
        <v>13466</v>
      </c>
      <c r="E51" s="318" t="s">
        <v>13467</v>
      </c>
      <c r="F51" s="318" t="s">
        <v>13468</v>
      </c>
      <c r="G51" s="318" t="s">
        <v>13469</v>
      </c>
      <c r="H51" s="318" t="s">
        <v>13470</v>
      </c>
      <c r="I51" s="318" t="s">
        <v>13471</v>
      </c>
      <c r="J51" s="318"/>
      <c r="K51" s="308" t="s">
        <v>4393</v>
      </c>
      <c r="L51" s="318"/>
      <c r="M51" s="318"/>
      <c r="N51" s="318"/>
      <c r="O51" s="318"/>
      <c r="P51" s="318"/>
      <c r="Q51" s="318"/>
      <c r="R51" s="442" t="s">
        <v>631</v>
      </c>
      <c r="S51" s="323" t="s">
        <v>6182</v>
      </c>
      <c r="T51" s="323"/>
      <c r="U51" s="318"/>
      <c r="V51" s="318"/>
      <c r="W51" s="318"/>
      <c r="X51" s="318"/>
      <c r="Y51" s="318"/>
      <c r="Z51" s="318"/>
      <c r="AA51" s="318"/>
      <c r="AB51" s="318"/>
      <c r="AC51" s="318"/>
      <c r="AD51" s="318"/>
    </row>
    <row r="52" spans="1:30" s="19" customFormat="1" ht="57">
      <c r="A52" s="351" t="s">
        <v>13131</v>
      </c>
      <c r="B52" s="441" t="s">
        <v>160</v>
      </c>
      <c r="C52" s="351" t="s">
        <v>13472</v>
      </c>
      <c r="D52" s="351" t="s">
        <v>13473</v>
      </c>
      <c r="E52" s="351" t="s">
        <v>13474</v>
      </c>
      <c r="F52" s="351" t="s">
        <v>13475</v>
      </c>
      <c r="G52" s="351" t="s">
        <v>13476</v>
      </c>
      <c r="H52" s="351" t="s">
        <v>13477</v>
      </c>
      <c r="I52" s="351" t="s">
        <v>13478</v>
      </c>
      <c r="J52" s="351" t="str">
        <f>HYPERLINK("#", "http://www.kyonan-mc.jp（日本語）")</f>
        <v>http://www.kyonan-mc.jp（日本語）</v>
      </c>
      <c r="K52" s="311" t="s">
        <v>13479</v>
      </c>
      <c r="L52" s="351"/>
      <c r="M52" s="351"/>
      <c r="N52" s="351"/>
      <c r="O52" s="351" t="s">
        <v>395</v>
      </c>
      <c r="P52" s="351"/>
      <c r="Q52" s="351"/>
      <c r="R52" s="442" t="s">
        <v>383</v>
      </c>
      <c r="S52" s="323" t="s">
        <v>840</v>
      </c>
      <c r="T52" s="404" t="s">
        <v>3457</v>
      </c>
      <c r="U52" s="351"/>
      <c r="V52" s="351"/>
      <c r="W52" s="351"/>
      <c r="X52" s="351"/>
      <c r="Y52" s="351"/>
      <c r="Z52" s="351"/>
      <c r="AA52" s="351"/>
      <c r="AB52" s="351"/>
      <c r="AC52" s="351"/>
      <c r="AD52" s="351"/>
    </row>
    <row r="53" spans="1:30" s="19" customFormat="1" ht="285">
      <c r="A53" s="318" t="s">
        <v>13131</v>
      </c>
      <c r="B53" s="441" t="s">
        <v>13480</v>
      </c>
      <c r="C53" s="318" t="s">
        <v>13481</v>
      </c>
      <c r="D53" s="318" t="s">
        <v>13482</v>
      </c>
      <c r="E53" s="318" t="s">
        <v>13483</v>
      </c>
      <c r="F53" s="318" t="s">
        <v>13484</v>
      </c>
      <c r="G53" s="318" t="s">
        <v>13485</v>
      </c>
      <c r="H53" s="318" t="s">
        <v>13486</v>
      </c>
      <c r="I53" s="443" t="s">
        <v>13487</v>
      </c>
      <c r="J53" s="318" t="str">
        <f>HYPERLINK("#", "http://www.fymh.jp/")</f>
        <v>http://www.fymh.jp/</v>
      </c>
      <c r="K53" s="308" t="s">
        <v>13488</v>
      </c>
      <c r="L53" s="308" t="s">
        <v>2406</v>
      </c>
      <c r="M53" s="318"/>
      <c r="N53" s="318"/>
      <c r="O53" s="318" t="s">
        <v>487</v>
      </c>
      <c r="P53" s="318"/>
      <c r="Q53" s="318"/>
      <c r="R53" s="442" t="s">
        <v>383</v>
      </c>
      <c r="S53" s="323" t="s">
        <v>490</v>
      </c>
      <c r="T53" s="323" t="s">
        <v>10980</v>
      </c>
      <c r="U53" s="318"/>
      <c r="V53" s="318"/>
      <c r="W53" s="318"/>
      <c r="X53" s="318"/>
      <c r="Y53" s="318"/>
      <c r="Z53" s="318"/>
      <c r="AA53" s="318"/>
      <c r="AB53" s="318"/>
      <c r="AC53" s="318" t="s">
        <v>487</v>
      </c>
      <c r="AD53" s="318" t="s">
        <v>13140</v>
      </c>
    </row>
    <row r="54" spans="1:30" s="19" customFormat="1" ht="42.75">
      <c r="A54" s="318" t="s">
        <v>13131</v>
      </c>
      <c r="B54" s="441" t="s">
        <v>13480</v>
      </c>
      <c r="C54" s="318" t="s">
        <v>13489</v>
      </c>
      <c r="D54" s="318" t="s">
        <v>13490</v>
      </c>
      <c r="E54" s="318" t="s">
        <v>13491</v>
      </c>
      <c r="F54" s="318" t="s">
        <v>13492</v>
      </c>
      <c r="G54" s="318" t="s">
        <v>13493</v>
      </c>
      <c r="H54" s="318" t="s">
        <v>13494</v>
      </c>
      <c r="I54" s="318" t="s">
        <v>13495</v>
      </c>
      <c r="J54" s="318" t="str">
        <f>HYPERLINK("#", "http://www.yamanashi-med.jrc.or.jp（日本語）")</f>
        <v>http://www.yamanashi-med.jrc.or.jp（日本語）</v>
      </c>
      <c r="K54" s="308" t="s">
        <v>13496</v>
      </c>
      <c r="L54" s="308" t="s">
        <v>2406</v>
      </c>
      <c r="M54" s="318"/>
      <c r="N54" s="318"/>
      <c r="O54" s="318"/>
      <c r="P54" s="318"/>
      <c r="Q54" s="318"/>
      <c r="R54" s="442" t="s">
        <v>572</v>
      </c>
      <c r="S54" s="323" t="s">
        <v>490</v>
      </c>
      <c r="T54" s="323" t="s">
        <v>10980</v>
      </c>
      <c r="U54" s="318"/>
      <c r="V54" s="318"/>
      <c r="W54" s="318"/>
      <c r="X54" s="318"/>
      <c r="Y54" s="318"/>
      <c r="Z54" s="318"/>
      <c r="AA54" s="318"/>
      <c r="AB54" s="318"/>
      <c r="AC54" s="318" t="s">
        <v>487</v>
      </c>
      <c r="AD54" s="318" t="s">
        <v>13140</v>
      </c>
    </row>
    <row r="55" spans="1:30" s="19" customFormat="1" ht="57">
      <c r="A55" s="318" t="s">
        <v>13131</v>
      </c>
      <c r="B55" s="441" t="s">
        <v>13480</v>
      </c>
      <c r="C55" s="318" t="s">
        <v>13497</v>
      </c>
      <c r="D55" s="318" t="s">
        <v>13498</v>
      </c>
      <c r="E55" s="318" t="s">
        <v>13499</v>
      </c>
      <c r="F55" s="318" t="s">
        <v>13500</v>
      </c>
      <c r="G55" s="318" t="s">
        <v>13501</v>
      </c>
      <c r="H55" s="318" t="s">
        <v>13502</v>
      </c>
      <c r="I55" s="318" t="s">
        <v>13503</v>
      </c>
      <c r="J55" s="318" t="str">
        <f>HYPERLINK("#", "http://www.city.tsuru.yamanashi.jp/byoin/")</f>
        <v>http://www.city.tsuru.yamanashi.jp/byoin/</v>
      </c>
      <c r="K55" s="308" t="s">
        <v>13504</v>
      </c>
      <c r="L55" s="318"/>
      <c r="M55" s="318"/>
      <c r="N55" s="318"/>
      <c r="O55" s="318" t="s">
        <v>487</v>
      </c>
      <c r="P55" s="318"/>
      <c r="Q55" s="318"/>
      <c r="R55" s="442" t="s">
        <v>572</v>
      </c>
      <c r="S55" s="323" t="s">
        <v>490</v>
      </c>
      <c r="T55" s="323" t="s">
        <v>10980</v>
      </c>
      <c r="U55" s="318"/>
      <c r="V55" s="318"/>
      <c r="W55" s="318"/>
      <c r="X55" s="318"/>
      <c r="Y55" s="318"/>
      <c r="Z55" s="318"/>
      <c r="AA55" s="318"/>
      <c r="AB55" s="318"/>
      <c r="AC55" s="318" t="s">
        <v>487</v>
      </c>
      <c r="AD55" s="318" t="s">
        <v>13140</v>
      </c>
    </row>
    <row r="56" spans="1:30" s="19" customFormat="1" ht="28.5">
      <c r="A56" s="318" t="s">
        <v>13131</v>
      </c>
      <c r="B56" s="441" t="s">
        <v>13480</v>
      </c>
      <c r="C56" s="318" t="s">
        <v>13505</v>
      </c>
      <c r="D56" s="318" t="s">
        <v>13506</v>
      </c>
      <c r="E56" s="318" t="s">
        <v>13507</v>
      </c>
      <c r="F56" s="318" t="s">
        <v>13508</v>
      </c>
      <c r="G56" s="318" t="s">
        <v>13509</v>
      </c>
      <c r="H56" s="318" t="s">
        <v>13510</v>
      </c>
      <c r="I56" s="318" t="s">
        <v>13511</v>
      </c>
      <c r="J56" s="318"/>
      <c r="K56" s="308" t="s">
        <v>13512</v>
      </c>
      <c r="L56" s="318"/>
      <c r="M56" s="318"/>
      <c r="N56" s="318"/>
      <c r="O56" s="318"/>
      <c r="P56" s="318"/>
      <c r="Q56" s="318"/>
      <c r="R56" s="442" t="s">
        <v>631</v>
      </c>
      <c r="S56" s="323" t="s">
        <v>490</v>
      </c>
      <c r="T56" s="323"/>
      <c r="U56" s="318"/>
      <c r="V56" s="318"/>
      <c r="W56" s="318"/>
      <c r="X56" s="318"/>
      <c r="Y56" s="318"/>
      <c r="Z56" s="318"/>
      <c r="AA56" s="318"/>
      <c r="AB56" s="318"/>
      <c r="AC56" s="318"/>
      <c r="AD56" s="318"/>
    </row>
    <row r="57" spans="1:30" s="19" customFormat="1" ht="42.75">
      <c r="A57" s="318" t="s">
        <v>13131</v>
      </c>
      <c r="B57" s="441" t="s">
        <v>13480</v>
      </c>
      <c r="C57" s="318" t="s">
        <v>13513</v>
      </c>
      <c r="D57" s="318" t="s">
        <v>13514</v>
      </c>
      <c r="E57" s="318" t="s">
        <v>13483</v>
      </c>
      <c r="F57" s="318" t="s">
        <v>13515</v>
      </c>
      <c r="G57" s="318" t="s">
        <v>13516</v>
      </c>
      <c r="H57" s="318" t="s">
        <v>13517</v>
      </c>
      <c r="I57" s="318" t="s">
        <v>13518</v>
      </c>
      <c r="J57" s="318" t="str">
        <f>HYPERLINK("#", "http://www/rakutendo.jp/ten.html")</f>
        <v>http://www/rakutendo.jp/ten.html</v>
      </c>
      <c r="K57" s="308" t="s">
        <v>13519</v>
      </c>
      <c r="L57" s="318"/>
      <c r="M57" s="318"/>
      <c r="N57" s="318"/>
      <c r="O57" s="318"/>
      <c r="P57" s="318"/>
      <c r="Q57" s="318"/>
      <c r="R57" s="442" t="s">
        <v>631</v>
      </c>
      <c r="S57" s="323" t="s">
        <v>2605</v>
      </c>
      <c r="T57" s="323"/>
      <c r="U57" s="318"/>
      <c r="V57" s="318"/>
      <c r="W57" s="318"/>
      <c r="X57" s="318"/>
      <c r="Y57" s="318"/>
      <c r="Z57" s="318"/>
      <c r="AA57" s="318"/>
      <c r="AB57" s="318"/>
      <c r="AC57" s="318" t="s">
        <v>487</v>
      </c>
      <c r="AD57" s="318" t="s">
        <v>13140</v>
      </c>
    </row>
    <row r="58" spans="1:30" s="19" customFormat="1" ht="57">
      <c r="A58" s="318" t="s">
        <v>13131</v>
      </c>
      <c r="B58" s="441" t="s">
        <v>13480</v>
      </c>
      <c r="C58" s="318" t="s">
        <v>13520</v>
      </c>
      <c r="D58" s="318" t="s">
        <v>13521</v>
      </c>
      <c r="E58" s="318" t="s">
        <v>13522</v>
      </c>
      <c r="F58" s="318" t="s">
        <v>13523</v>
      </c>
      <c r="G58" s="318" t="s">
        <v>13524</v>
      </c>
      <c r="H58" s="318" t="s">
        <v>13525</v>
      </c>
      <c r="I58" s="318" t="s">
        <v>13526</v>
      </c>
      <c r="J58" s="318" t="str">
        <f>HYPERLINK("#", "https://suzukiorth.wixsite.com/suzukiorth")</f>
        <v>https://suzukiorth.wixsite.com/suzukiorth</v>
      </c>
      <c r="K58" s="308" t="s">
        <v>13527</v>
      </c>
      <c r="L58" s="318"/>
      <c r="M58" s="318"/>
      <c r="N58" s="318"/>
      <c r="O58" s="318"/>
      <c r="P58" s="318"/>
      <c r="Q58" s="318"/>
      <c r="R58" s="442" t="s">
        <v>631</v>
      </c>
      <c r="S58" s="323" t="s">
        <v>2605</v>
      </c>
      <c r="T58" s="323"/>
      <c r="U58" s="318"/>
      <c r="V58" s="318"/>
      <c r="W58" s="318"/>
      <c r="X58" s="318"/>
      <c r="Y58" s="318"/>
      <c r="Z58" s="318"/>
      <c r="AA58" s="318"/>
      <c r="AB58" s="318"/>
      <c r="AC58" s="318" t="s">
        <v>487</v>
      </c>
      <c r="AD58" s="318" t="s">
        <v>13140</v>
      </c>
    </row>
    <row r="59" spans="1:30" s="20" customFormat="1" ht="20.25" customHeight="1">
      <c r="A59" s="318" t="s">
        <v>13131</v>
      </c>
      <c r="B59" s="441" t="s">
        <v>13480</v>
      </c>
      <c r="C59" s="318" t="s">
        <v>13528</v>
      </c>
      <c r="D59" s="318" t="s">
        <v>13529</v>
      </c>
      <c r="E59" s="318" t="s">
        <v>13499</v>
      </c>
      <c r="F59" s="318" t="s">
        <v>13500</v>
      </c>
      <c r="G59" s="318" t="s">
        <v>13501</v>
      </c>
      <c r="H59" s="318" t="s">
        <v>13530</v>
      </c>
      <c r="I59" s="318" t="s">
        <v>13245</v>
      </c>
      <c r="J59" s="318" t="str">
        <f>HYPERLINK("#", "http://www.yda.jp（日本語）")</f>
        <v>http://www.yda.jp（日本語）</v>
      </c>
      <c r="K59" s="308" t="s">
        <v>1284</v>
      </c>
      <c r="L59" s="318"/>
      <c r="M59" s="318"/>
      <c r="N59" s="318"/>
      <c r="O59" s="318"/>
      <c r="P59" s="318"/>
      <c r="Q59" s="318"/>
      <c r="R59" s="442" t="s">
        <v>631</v>
      </c>
      <c r="S59" s="323" t="s">
        <v>6182</v>
      </c>
      <c r="T59" s="323"/>
      <c r="U59" s="318"/>
      <c r="V59" s="318"/>
      <c r="W59" s="318"/>
      <c r="X59" s="318"/>
      <c r="Y59" s="318"/>
      <c r="Z59" s="318"/>
      <c r="AA59" s="318"/>
      <c r="AB59" s="318"/>
      <c r="AC59" s="318" t="s">
        <v>487</v>
      </c>
      <c r="AD59" s="318" t="s">
        <v>13140</v>
      </c>
    </row>
    <row r="60" spans="1:30" s="20" customFormat="1" ht="20.25" customHeight="1">
      <c r="A60" s="318" t="s">
        <v>13131</v>
      </c>
      <c r="B60" s="441" t="s">
        <v>13480</v>
      </c>
      <c r="C60" s="318" t="s">
        <v>13531</v>
      </c>
      <c r="D60" s="318" t="s">
        <v>13532</v>
      </c>
      <c r="E60" s="318" t="s">
        <v>13533</v>
      </c>
      <c r="F60" s="318" t="s">
        <v>13534</v>
      </c>
      <c r="G60" s="318" t="s">
        <v>13535</v>
      </c>
      <c r="H60" s="318" t="s">
        <v>13536</v>
      </c>
      <c r="I60" s="318" t="s">
        <v>13537</v>
      </c>
      <c r="J60" s="318"/>
      <c r="K60" s="308" t="s">
        <v>13538</v>
      </c>
      <c r="L60" s="318" t="s">
        <v>2406</v>
      </c>
      <c r="M60" s="318"/>
      <c r="N60" s="318"/>
      <c r="O60" s="318"/>
      <c r="P60" s="318"/>
      <c r="Q60" s="318"/>
      <c r="R60" s="442" t="s">
        <v>631</v>
      </c>
      <c r="S60" s="323" t="s">
        <v>6182</v>
      </c>
      <c r="T60" s="323"/>
      <c r="U60" s="318"/>
      <c r="V60" s="318"/>
      <c r="W60" s="318"/>
      <c r="X60" s="318"/>
      <c r="Y60" s="318"/>
      <c r="Z60" s="318"/>
      <c r="AA60" s="318"/>
      <c r="AB60" s="318"/>
      <c r="AC60" s="318" t="s">
        <v>487</v>
      </c>
      <c r="AD60" s="318" t="s">
        <v>13140</v>
      </c>
    </row>
    <row r="61" spans="1:30" s="20" customFormat="1" ht="20.25" customHeight="1">
      <c r="A61" s="318" t="s">
        <v>13131</v>
      </c>
      <c r="B61" s="441" t="s">
        <v>13480</v>
      </c>
      <c r="C61" s="318" t="s">
        <v>13539</v>
      </c>
      <c r="D61" s="318" t="s">
        <v>13540</v>
      </c>
      <c r="E61" s="318" t="s">
        <v>13507</v>
      </c>
      <c r="F61" s="318" t="s">
        <v>13541</v>
      </c>
      <c r="G61" s="318" t="s">
        <v>13542</v>
      </c>
      <c r="H61" s="318" t="s">
        <v>13543</v>
      </c>
      <c r="I61" s="318" t="s">
        <v>13544</v>
      </c>
      <c r="J61" s="318" t="str">
        <f>HYPERLINK("#", "http://nomura-eye.com（日本語）")</f>
        <v>http://nomura-eye.com（日本語）</v>
      </c>
      <c r="K61" s="308" t="s">
        <v>13545</v>
      </c>
      <c r="L61" s="318"/>
      <c r="M61" s="318"/>
      <c r="N61" s="318"/>
      <c r="O61" s="318"/>
      <c r="P61" s="318"/>
      <c r="Q61" s="318"/>
      <c r="R61" s="442" t="s">
        <v>631</v>
      </c>
      <c r="S61" s="323" t="s">
        <v>2605</v>
      </c>
      <c r="T61" s="323"/>
      <c r="U61" s="318"/>
      <c r="V61" s="318"/>
      <c r="W61" s="318"/>
      <c r="X61" s="318"/>
      <c r="Y61" s="318"/>
      <c r="Z61" s="318"/>
      <c r="AA61" s="318"/>
      <c r="AB61" s="318"/>
      <c r="AC61" s="318"/>
      <c r="AD61" s="318"/>
    </row>
    <row r="62" spans="1:30" s="20" customFormat="1" ht="20.25" customHeight="1">
      <c r="A62" s="318" t="s">
        <v>13131</v>
      </c>
      <c r="B62" s="441" t="s">
        <v>13480</v>
      </c>
      <c r="C62" s="318" t="s">
        <v>13546</v>
      </c>
      <c r="D62" s="318" t="s">
        <v>13547</v>
      </c>
      <c r="E62" s="318" t="s">
        <v>13548</v>
      </c>
      <c r="F62" s="318" t="s">
        <v>13549</v>
      </c>
      <c r="G62" s="318" t="s">
        <v>13550</v>
      </c>
      <c r="H62" s="318" t="s">
        <v>13551</v>
      </c>
      <c r="I62" s="318" t="s">
        <v>13552</v>
      </c>
      <c r="J62" s="318"/>
      <c r="K62" s="308" t="s">
        <v>1750</v>
      </c>
      <c r="L62" s="318" t="s">
        <v>13553</v>
      </c>
      <c r="M62" s="318"/>
      <c r="N62" s="318"/>
      <c r="O62" s="318"/>
      <c r="P62" s="318"/>
      <c r="Q62" s="318"/>
      <c r="R62" s="442" t="s">
        <v>631</v>
      </c>
      <c r="S62" s="323" t="s">
        <v>6182</v>
      </c>
      <c r="T62" s="323"/>
      <c r="U62" s="318"/>
      <c r="V62" s="318"/>
      <c r="W62" s="318"/>
      <c r="X62" s="318"/>
      <c r="Y62" s="318"/>
      <c r="Z62" s="318"/>
      <c r="AA62" s="318"/>
      <c r="AB62" s="318"/>
      <c r="AC62" s="318"/>
      <c r="AD62" s="318"/>
    </row>
    <row r="63" spans="1:30" s="20" customFormat="1" ht="20.25" customHeight="1">
      <c r="A63" s="318" t="s">
        <v>13131</v>
      </c>
      <c r="B63" s="441" t="s">
        <v>13480</v>
      </c>
      <c r="C63" s="318" t="s">
        <v>13554</v>
      </c>
      <c r="D63" s="318" t="s">
        <v>13555</v>
      </c>
      <c r="E63" s="318" t="s">
        <v>13556</v>
      </c>
      <c r="F63" s="318" t="s">
        <v>13557</v>
      </c>
      <c r="G63" s="318" t="s">
        <v>13558</v>
      </c>
      <c r="H63" s="318" t="s">
        <v>13559</v>
      </c>
      <c r="I63" s="318" t="s">
        <v>13560</v>
      </c>
      <c r="J63" s="318"/>
      <c r="K63" s="308" t="s">
        <v>13561</v>
      </c>
      <c r="L63" s="318"/>
      <c r="M63" s="318"/>
      <c r="N63" s="318"/>
      <c r="O63" s="318"/>
      <c r="P63" s="318"/>
      <c r="Q63" s="318"/>
      <c r="R63" s="442" t="s">
        <v>631</v>
      </c>
      <c r="S63" s="323" t="s">
        <v>2605</v>
      </c>
      <c r="T63" s="323"/>
      <c r="U63" s="318"/>
      <c r="V63" s="318"/>
      <c r="W63" s="318"/>
      <c r="X63" s="318"/>
      <c r="Y63" s="318"/>
      <c r="Z63" s="318"/>
      <c r="AA63" s="318"/>
      <c r="AB63" s="318"/>
      <c r="AC63" s="318"/>
      <c r="AD63" s="318"/>
    </row>
    <row r="64" spans="1:30" s="20" customFormat="1" ht="20.25" customHeight="1">
      <c r="A64" s="318" t="s">
        <v>13131</v>
      </c>
      <c r="B64" s="441" t="s">
        <v>13480</v>
      </c>
      <c r="C64" s="318" t="s">
        <v>13562</v>
      </c>
      <c r="D64" s="318" t="s">
        <v>13563</v>
      </c>
      <c r="E64" s="318" t="s">
        <v>13522</v>
      </c>
      <c r="F64" s="318" t="s">
        <v>13564</v>
      </c>
      <c r="G64" s="318" t="s">
        <v>13565</v>
      </c>
      <c r="H64" s="318" t="s">
        <v>13566</v>
      </c>
      <c r="I64" s="318" t="s">
        <v>13567</v>
      </c>
      <c r="J64" s="318" t="str">
        <f>HYPERLINK("#", "http://www.shinji-dental.com（日本語）")</f>
        <v>http://www.shinji-dental.com（日本語）</v>
      </c>
      <c r="K64" s="308" t="s">
        <v>13281</v>
      </c>
      <c r="L64" s="318" t="s">
        <v>13568</v>
      </c>
      <c r="M64" s="318"/>
      <c r="N64" s="318"/>
      <c r="O64" s="318"/>
      <c r="P64" s="318"/>
      <c r="Q64" s="318"/>
      <c r="R64" s="442" t="s">
        <v>631</v>
      </c>
      <c r="S64" s="323" t="s">
        <v>6182</v>
      </c>
      <c r="T64" s="323"/>
      <c r="U64" s="318"/>
      <c r="V64" s="318"/>
      <c r="W64" s="318"/>
      <c r="X64" s="318"/>
      <c r="Y64" s="318"/>
      <c r="Z64" s="318"/>
      <c r="AA64" s="318"/>
      <c r="AB64" s="318"/>
      <c r="AC64" s="318"/>
      <c r="AD64" s="318"/>
    </row>
    <row r="65" spans="2:20" s="20" customFormat="1" ht="14.25">
      <c r="K65" s="12"/>
      <c r="R65" s="87"/>
      <c r="S65" s="87"/>
      <c r="T65" s="87"/>
    </row>
    <row r="66" spans="2:20" s="20" customFormat="1" ht="14.25">
      <c r="B66" s="137"/>
      <c r="K66" s="12"/>
      <c r="R66" s="87"/>
      <c r="S66" s="87"/>
      <c r="T66" s="87"/>
    </row>
    <row r="67" spans="2:20" s="20" customFormat="1" ht="14.25">
      <c r="K67" s="12"/>
      <c r="R67" s="87"/>
      <c r="S67" s="87"/>
      <c r="T67" s="87"/>
    </row>
    <row r="68" spans="2:20" s="20" customFormat="1" ht="14.25">
      <c r="K68" s="12"/>
      <c r="R68" s="87"/>
      <c r="S68" s="87"/>
      <c r="T68" s="87"/>
    </row>
    <row r="69" spans="2:20" s="20" customFormat="1" ht="14.25">
      <c r="K69" s="12"/>
      <c r="R69" s="87"/>
      <c r="S69" s="87"/>
      <c r="T69" s="87"/>
    </row>
    <row r="70" spans="2:20" s="20" customFormat="1" ht="14.25">
      <c r="K70" s="12"/>
      <c r="R70" s="87"/>
      <c r="S70" s="87"/>
      <c r="T70" s="87"/>
    </row>
    <row r="71" spans="2:20" s="20" customFormat="1" ht="14.25">
      <c r="K71" s="12"/>
      <c r="R71" s="87"/>
      <c r="S71" s="87"/>
      <c r="T71" s="87"/>
    </row>
    <row r="72" spans="2:20" s="20" customFormat="1" ht="14.25">
      <c r="K72" s="12"/>
      <c r="R72" s="87"/>
      <c r="S72" s="87"/>
      <c r="T72" s="87"/>
    </row>
    <row r="73" spans="2:20" s="20" customFormat="1" ht="14.25">
      <c r="K73" s="12"/>
      <c r="R73" s="87"/>
      <c r="S73" s="87"/>
      <c r="T73" s="87"/>
    </row>
    <row r="74" spans="2:20" s="20" customFormat="1" ht="14.25">
      <c r="K74" s="12"/>
      <c r="R74" s="87"/>
      <c r="S74" s="87"/>
      <c r="T74" s="87"/>
    </row>
    <row r="75" spans="2:20" s="20" customFormat="1" ht="14.25">
      <c r="K75" s="12"/>
      <c r="R75" s="87"/>
      <c r="S75" s="87"/>
      <c r="T75" s="87"/>
    </row>
    <row r="76" spans="2:20" s="20" customFormat="1" ht="14.25">
      <c r="K76" s="12"/>
      <c r="R76" s="87"/>
      <c r="S76" s="87"/>
      <c r="T76" s="87"/>
    </row>
    <row r="77" spans="2:20" s="20" customFormat="1" ht="14.25">
      <c r="K77" s="12"/>
      <c r="R77" s="87"/>
      <c r="S77" s="87"/>
      <c r="T77" s="87"/>
    </row>
    <row r="78" spans="2:20" s="20" customFormat="1" ht="14.25">
      <c r="K78" s="12"/>
      <c r="R78" s="87"/>
      <c r="S78" s="87"/>
      <c r="T78" s="87"/>
    </row>
    <row r="79" spans="2:20" s="20" customFormat="1" ht="14.25">
      <c r="K79" s="12"/>
      <c r="R79" s="87"/>
      <c r="S79" s="87"/>
      <c r="T79" s="87"/>
    </row>
    <row r="80" spans="2:20" s="20" customFormat="1" ht="14.25">
      <c r="K80" s="12"/>
      <c r="R80" s="87"/>
      <c r="S80" s="87"/>
      <c r="T80" s="87"/>
    </row>
    <row r="81" spans="11:20" s="20" customFormat="1" ht="14.25">
      <c r="K81" s="12"/>
      <c r="R81" s="87"/>
      <c r="S81" s="87"/>
      <c r="T81" s="87"/>
    </row>
    <row r="82" spans="11:20" s="20" customFormat="1" ht="14.25">
      <c r="K82" s="12"/>
      <c r="R82" s="87"/>
      <c r="S82" s="87"/>
      <c r="T82" s="87"/>
    </row>
    <row r="83" spans="11:20" s="20" customFormat="1" ht="14.25">
      <c r="K83" s="12"/>
      <c r="R83" s="87"/>
      <c r="S83" s="87"/>
      <c r="T83" s="87"/>
    </row>
    <row r="84" spans="11:20" s="20" customFormat="1" ht="14.25">
      <c r="K84" s="12"/>
      <c r="R84" s="87"/>
      <c r="S84" s="87"/>
      <c r="T84" s="87"/>
    </row>
    <row r="85" spans="11:20" s="32" customFormat="1" ht="19.5">
      <c r="K85" s="171"/>
      <c r="R85" s="168"/>
      <c r="S85" s="168"/>
      <c r="T85" s="168"/>
    </row>
    <row r="86" spans="11:20" s="32" customFormat="1" ht="19.5">
      <c r="K86" s="171"/>
      <c r="R86" s="168"/>
      <c r="S86" s="168"/>
      <c r="T86" s="168"/>
    </row>
    <row r="87" spans="11:20" s="32" customFormat="1" ht="19.5">
      <c r="K87" s="171"/>
      <c r="R87" s="168"/>
      <c r="S87" s="168"/>
      <c r="T87" s="168"/>
    </row>
    <row r="88" spans="11:20" s="32" customFormat="1" ht="19.5">
      <c r="K88" s="171"/>
      <c r="R88" s="168"/>
      <c r="S88" s="168"/>
      <c r="T88" s="168"/>
    </row>
    <row r="89" spans="11:20" s="32" customFormat="1" ht="19.5">
      <c r="K89" s="171"/>
      <c r="R89" s="168"/>
      <c r="S89" s="168"/>
      <c r="T89" s="168"/>
    </row>
    <row r="90" spans="11:20" s="32" customFormat="1" ht="19.5">
      <c r="K90" s="171"/>
      <c r="R90" s="168"/>
      <c r="S90" s="168"/>
      <c r="T90" s="168"/>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4000000}"/>
  <phoneticPr fontId="1"/>
  <dataValidations count="1">
    <dataValidation type="list" allowBlank="1" showInputMessage="1" showErrorMessage="1" sqref="N3:P64 Q4:Q64 U3:U64 W3:W64 Y3:Y64 AA3:AA64 AC3:AC64" xr:uid="{F6335A1C-07B6-4F9F-8C40-6F5CD0023459}">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C83D-E89C-42CB-AFD5-73778CCEFD2B}">
  <sheetPr>
    <pageSetUpPr fitToPage="1"/>
  </sheetPr>
  <dimension ref="A1:AD569"/>
  <sheetViews>
    <sheetView showGridLines="0" view="pageBreakPreview" zoomScale="70" zoomScaleNormal="100" zoomScaleSheetLayoutView="70"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49.9" customHeight="1">
      <c r="A1" s="146" t="s">
        <v>448</v>
      </c>
      <c r="D1"/>
      <c r="F1"/>
      <c r="G1"/>
      <c r="H1"/>
      <c r="I1"/>
      <c r="J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93" customFormat="1" ht="120" customHeight="1">
      <c r="A3" s="351" t="s">
        <v>13569</v>
      </c>
      <c r="B3" s="351" t="s">
        <v>67</v>
      </c>
      <c r="C3" s="351" t="s">
        <v>13570</v>
      </c>
      <c r="D3" s="311" t="s">
        <v>13571</v>
      </c>
      <c r="E3" s="311" t="s">
        <v>13572</v>
      </c>
      <c r="F3" s="311" t="s">
        <v>13573</v>
      </c>
      <c r="G3" s="311" t="s">
        <v>13574</v>
      </c>
      <c r="H3" s="311" t="s">
        <v>13575</v>
      </c>
      <c r="I3" s="311" t="s">
        <v>13576</v>
      </c>
      <c r="J3" s="311" t="s">
        <v>13577</v>
      </c>
      <c r="K3" s="311" t="s">
        <v>13578</v>
      </c>
      <c r="L3" s="311" t="s">
        <v>802</v>
      </c>
      <c r="M3" s="311"/>
      <c r="N3" s="311" t="s">
        <v>487</v>
      </c>
      <c r="O3" s="311" t="s">
        <v>487</v>
      </c>
      <c r="P3" s="311"/>
      <c r="Q3" s="311"/>
      <c r="R3" s="311" t="s">
        <v>572</v>
      </c>
      <c r="S3" s="439" t="s">
        <v>384</v>
      </c>
      <c r="T3" s="308" t="s">
        <v>391</v>
      </c>
      <c r="U3" s="311"/>
      <c r="V3" s="311" t="s">
        <v>13579</v>
      </c>
      <c r="W3" s="311" t="s">
        <v>487</v>
      </c>
      <c r="X3" s="311" t="s">
        <v>13580</v>
      </c>
      <c r="Y3" s="311"/>
      <c r="Z3" s="311"/>
      <c r="AA3" s="311" t="s">
        <v>487</v>
      </c>
      <c r="AB3" s="311" t="s">
        <v>13581</v>
      </c>
      <c r="AC3" s="311" t="s">
        <v>5520</v>
      </c>
      <c r="AD3" s="311" t="s">
        <v>13582</v>
      </c>
    </row>
    <row r="4" spans="1:30" s="93" customFormat="1" ht="120" customHeight="1">
      <c r="A4" s="351" t="s">
        <v>13569</v>
      </c>
      <c r="B4" s="351" t="s">
        <v>114</v>
      </c>
      <c r="C4" s="351" t="s">
        <v>13583</v>
      </c>
      <c r="D4" s="311" t="s">
        <v>13584</v>
      </c>
      <c r="E4" s="311" t="s">
        <v>13585</v>
      </c>
      <c r="F4" s="311" t="s">
        <v>13586</v>
      </c>
      <c r="G4" s="311" t="s">
        <v>13587</v>
      </c>
      <c r="H4" s="311" t="s">
        <v>13588</v>
      </c>
      <c r="I4" s="311" t="s">
        <v>13589</v>
      </c>
      <c r="J4" s="311" t="s">
        <v>13590</v>
      </c>
      <c r="K4" s="311" t="s">
        <v>13591</v>
      </c>
      <c r="L4" s="311" t="s">
        <v>4885</v>
      </c>
      <c r="M4" s="311"/>
      <c r="N4" s="311"/>
      <c r="O4" s="311" t="s">
        <v>487</v>
      </c>
      <c r="P4" s="311"/>
      <c r="Q4" s="311"/>
      <c r="R4" s="311" t="s">
        <v>386</v>
      </c>
      <c r="S4" s="439" t="s">
        <v>384</v>
      </c>
      <c r="T4" s="308" t="s">
        <v>4009</v>
      </c>
      <c r="U4" s="311"/>
      <c r="V4" s="311"/>
      <c r="W4" s="311"/>
      <c r="X4" s="311"/>
      <c r="Y4" s="311"/>
      <c r="Z4" s="311"/>
      <c r="AA4" s="311" t="s">
        <v>487</v>
      </c>
      <c r="AB4" s="311" t="s">
        <v>13592</v>
      </c>
      <c r="AC4" s="311" t="s">
        <v>395</v>
      </c>
      <c r="AD4" s="311" t="s">
        <v>13593</v>
      </c>
    </row>
    <row r="5" spans="1:30" s="93" customFormat="1" ht="120" customHeight="1">
      <c r="A5" s="351" t="s">
        <v>13569</v>
      </c>
      <c r="B5" s="351" t="s">
        <v>114</v>
      </c>
      <c r="C5" s="351" t="s">
        <v>13594</v>
      </c>
      <c r="D5" s="311" t="s">
        <v>13595</v>
      </c>
      <c r="E5" s="311" t="s">
        <v>13596</v>
      </c>
      <c r="F5" s="311" t="s">
        <v>13597</v>
      </c>
      <c r="G5" s="311" t="s">
        <v>13598</v>
      </c>
      <c r="H5" s="311" t="s">
        <v>13599</v>
      </c>
      <c r="I5" s="311" t="s">
        <v>13600</v>
      </c>
      <c r="J5" s="311" t="s">
        <v>13601</v>
      </c>
      <c r="K5" s="311" t="s">
        <v>13602</v>
      </c>
      <c r="L5" s="311" t="s">
        <v>5996</v>
      </c>
      <c r="M5" s="311"/>
      <c r="N5" s="311" t="s">
        <v>487</v>
      </c>
      <c r="O5" s="311"/>
      <c r="P5" s="311"/>
      <c r="Q5" s="311"/>
      <c r="R5" s="311" t="s">
        <v>631</v>
      </c>
      <c r="S5" s="439" t="s">
        <v>490</v>
      </c>
      <c r="T5" s="308" t="s">
        <v>4009</v>
      </c>
      <c r="U5" s="311"/>
      <c r="V5" s="311"/>
      <c r="W5" s="311" t="s">
        <v>487</v>
      </c>
      <c r="X5" s="311" t="s">
        <v>13603</v>
      </c>
      <c r="Y5" s="311" t="s">
        <v>487</v>
      </c>
      <c r="Z5" s="311" t="s">
        <v>13603</v>
      </c>
      <c r="AA5" s="311" t="s">
        <v>395</v>
      </c>
      <c r="AB5" s="311" t="s">
        <v>13604</v>
      </c>
      <c r="AC5" s="311" t="s">
        <v>395</v>
      </c>
      <c r="AD5" s="311" t="s">
        <v>13605</v>
      </c>
    </row>
    <row r="6" spans="1:30" s="93" customFormat="1" ht="120" customHeight="1">
      <c r="A6" s="351" t="s">
        <v>13569</v>
      </c>
      <c r="B6" s="351" t="s">
        <v>161</v>
      </c>
      <c r="C6" s="351" t="s">
        <v>13606</v>
      </c>
      <c r="D6" s="311" t="s">
        <v>13607</v>
      </c>
      <c r="E6" s="311" t="s">
        <v>13608</v>
      </c>
      <c r="F6" s="311" t="s">
        <v>13609</v>
      </c>
      <c r="G6" s="311" t="s">
        <v>13610</v>
      </c>
      <c r="H6" s="311" t="s">
        <v>13611</v>
      </c>
      <c r="I6" s="311" t="s">
        <v>13612</v>
      </c>
      <c r="J6" s="311"/>
      <c r="K6" s="311" t="s">
        <v>13613</v>
      </c>
      <c r="L6" s="311"/>
      <c r="M6" s="311"/>
      <c r="N6" s="311"/>
      <c r="O6" s="311"/>
      <c r="P6" s="311"/>
      <c r="Q6" s="311"/>
      <c r="R6" s="311" t="s">
        <v>631</v>
      </c>
      <c r="S6" s="439" t="s">
        <v>387</v>
      </c>
      <c r="T6" s="308"/>
      <c r="U6" s="311"/>
      <c r="V6" s="311"/>
      <c r="W6" s="311"/>
      <c r="X6" s="311"/>
      <c r="Y6" s="311"/>
      <c r="Z6" s="311"/>
      <c r="AA6" s="311"/>
      <c r="AB6" s="311"/>
      <c r="AC6" s="311" t="s">
        <v>487</v>
      </c>
      <c r="AD6" s="311" t="s">
        <v>13614</v>
      </c>
    </row>
    <row r="7" spans="1:30" s="93" customFormat="1" ht="120" customHeight="1">
      <c r="A7" s="318" t="s">
        <v>13569</v>
      </c>
      <c r="B7" s="318" t="s">
        <v>13615</v>
      </c>
      <c r="C7" s="308" t="s">
        <v>13616</v>
      </c>
      <c r="D7" s="308" t="s">
        <v>13617</v>
      </c>
      <c r="E7" s="318" t="s">
        <v>13618</v>
      </c>
      <c r="F7" s="308" t="s">
        <v>13619</v>
      </c>
      <c r="G7" s="308" t="s">
        <v>13620</v>
      </c>
      <c r="H7" s="318" t="s">
        <v>13621</v>
      </c>
      <c r="I7" s="318" t="s">
        <v>2996</v>
      </c>
      <c r="J7" s="444" t="s">
        <v>13622</v>
      </c>
      <c r="K7" s="308" t="s">
        <v>13623</v>
      </c>
      <c r="L7" s="308" t="s">
        <v>503</v>
      </c>
      <c r="M7" s="318"/>
      <c r="N7" s="318" t="s">
        <v>487</v>
      </c>
      <c r="O7" s="318" t="s">
        <v>487</v>
      </c>
      <c r="P7" s="318"/>
      <c r="Q7" s="318"/>
      <c r="R7" s="318" t="s">
        <v>572</v>
      </c>
      <c r="S7" s="320" t="s">
        <v>490</v>
      </c>
      <c r="T7" s="308" t="s">
        <v>13624</v>
      </c>
      <c r="U7" s="318"/>
      <c r="V7" s="318"/>
      <c r="W7" s="318"/>
      <c r="X7" s="308"/>
      <c r="Y7" s="318"/>
      <c r="Z7" s="318"/>
      <c r="AA7" s="318" t="s">
        <v>487</v>
      </c>
      <c r="AB7" s="308" t="s">
        <v>13625</v>
      </c>
      <c r="AC7" s="318" t="s">
        <v>487</v>
      </c>
      <c r="AD7" s="308" t="s">
        <v>13626</v>
      </c>
    </row>
    <row r="8" spans="1:30" s="93" customFormat="1" ht="120" customHeight="1">
      <c r="A8" s="318" t="s">
        <v>13569</v>
      </c>
      <c r="B8" s="318" t="s">
        <v>208</v>
      </c>
      <c r="C8" s="318" t="s">
        <v>13627</v>
      </c>
      <c r="D8" s="308" t="s">
        <v>13628</v>
      </c>
      <c r="E8" s="308" t="s">
        <v>13629</v>
      </c>
      <c r="F8" s="308" t="s">
        <v>13630</v>
      </c>
      <c r="G8" s="308" t="s">
        <v>13631</v>
      </c>
      <c r="H8" s="308" t="s">
        <v>13632</v>
      </c>
      <c r="I8" s="308" t="s">
        <v>13633</v>
      </c>
      <c r="J8" s="308" t="s">
        <v>13634</v>
      </c>
      <c r="K8" s="308" t="s">
        <v>13635</v>
      </c>
      <c r="L8" s="308" t="s">
        <v>13636</v>
      </c>
      <c r="M8" s="308"/>
      <c r="N8" s="308" t="s">
        <v>487</v>
      </c>
      <c r="O8" s="308" t="s">
        <v>487</v>
      </c>
      <c r="P8" s="308"/>
      <c r="Q8" s="308"/>
      <c r="R8" s="308" t="s">
        <v>2823</v>
      </c>
      <c r="S8" s="439" t="s">
        <v>2438</v>
      </c>
      <c r="T8" s="308" t="s">
        <v>10739</v>
      </c>
      <c r="U8" s="308"/>
      <c r="V8" s="308"/>
      <c r="W8" s="308"/>
      <c r="X8" s="308"/>
      <c r="Y8" s="308"/>
      <c r="Z8" s="308"/>
      <c r="AA8" s="308"/>
      <c r="AB8" s="308"/>
      <c r="AC8" s="308" t="s">
        <v>487</v>
      </c>
      <c r="AD8" s="308" t="s">
        <v>13637</v>
      </c>
    </row>
    <row r="9" spans="1:30" s="93" customFormat="1" ht="120" customHeight="1">
      <c r="A9" s="318" t="s">
        <v>13569</v>
      </c>
      <c r="B9" s="318" t="s">
        <v>246</v>
      </c>
      <c r="C9" s="318" t="s">
        <v>13638</v>
      </c>
      <c r="D9" s="308" t="s">
        <v>13639</v>
      </c>
      <c r="E9" s="308" t="s">
        <v>13640</v>
      </c>
      <c r="F9" s="308" t="s">
        <v>13641</v>
      </c>
      <c r="G9" s="308" t="s">
        <v>13642</v>
      </c>
      <c r="H9" s="308" t="s">
        <v>13643</v>
      </c>
      <c r="I9" s="308" t="s">
        <v>13644</v>
      </c>
      <c r="J9" s="308" t="s">
        <v>13645</v>
      </c>
      <c r="K9" s="308" t="s">
        <v>13646</v>
      </c>
      <c r="L9" s="308" t="s">
        <v>802</v>
      </c>
      <c r="M9" s="308"/>
      <c r="N9" s="308" t="s">
        <v>487</v>
      </c>
      <c r="O9" s="308" t="s">
        <v>487</v>
      </c>
      <c r="P9" s="308"/>
      <c r="Q9" s="308"/>
      <c r="R9" s="308" t="s">
        <v>572</v>
      </c>
      <c r="S9" s="439" t="s">
        <v>2438</v>
      </c>
      <c r="T9" s="308" t="s">
        <v>10739</v>
      </c>
      <c r="U9" s="308"/>
      <c r="V9" s="308"/>
      <c r="W9" s="308"/>
      <c r="X9" s="308"/>
      <c r="Y9" s="308" t="s">
        <v>487</v>
      </c>
      <c r="Z9" s="308" t="s">
        <v>13647</v>
      </c>
      <c r="AA9" s="308"/>
      <c r="AB9" s="308"/>
      <c r="AC9" s="308" t="s">
        <v>487</v>
      </c>
      <c r="AD9" s="308" t="s">
        <v>13648</v>
      </c>
    </row>
    <row r="10" spans="1:30" s="93" customFormat="1" ht="120" customHeight="1">
      <c r="A10" s="318" t="s">
        <v>13569</v>
      </c>
      <c r="B10" s="318" t="s">
        <v>13649</v>
      </c>
      <c r="C10" s="318" t="s">
        <v>13650</v>
      </c>
      <c r="D10" s="308" t="s">
        <v>13651</v>
      </c>
      <c r="E10" s="308" t="s">
        <v>13652</v>
      </c>
      <c r="F10" s="308" t="s">
        <v>13653</v>
      </c>
      <c r="G10" s="308" t="s">
        <v>13654</v>
      </c>
      <c r="H10" s="308" t="s">
        <v>13655</v>
      </c>
      <c r="I10" s="308" t="s">
        <v>13656</v>
      </c>
      <c r="J10" s="308" t="s">
        <v>13657</v>
      </c>
      <c r="K10" s="308" t="s">
        <v>13658</v>
      </c>
      <c r="L10" s="308" t="s">
        <v>13659</v>
      </c>
      <c r="M10" s="308" t="s">
        <v>13660</v>
      </c>
      <c r="N10" s="308" t="s">
        <v>487</v>
      </c>
      <c r="O10" s="308" t="s">
        <v>487</v>
      </c>
      <c r="P10" s="308"/>
      <c r="Q10" s="308"/>
      <c r="R10" s="308" t="s">
        <v>631</v>
      </c>
      <c r="S10" s="439" t="s">
        <v>490</v>
      </c>
      <c r="T10" s="308" t="s">
        <v>10980</v>
      </c>
      <c r="U10" s="308"/>
      <c r="V10" s="308"/>
      <c r="W10" s="308"/>
      <c r="X10" s="308"/>
      <c r="Y10" s="308"/>
      <c r="Z10" s="308"/>
      <c r="AA10" s="308" t="s">
        <v>487</v>
      </c>
      <c r="AB10" s="308" t="s">
        <v>13661</v>
      </c>
      <c r="AC10" s="308"/>
      <c r="AD10" s="308"/>
    </row>
    <row r="11" spans="1:30" s="93" customFormat="1" ht="120" customHeight="1">
      <c r="A11" s="318" t="s">
        <v>13569</v>
      </c>
      <c r="B11" s="318" t="s">
        <v>310</v>
      </c>
      <c r="C11" s="318" t="s">
        <v>13662</v>
      </c>
      <c r="D11" s="308" t="s">
        <v>13663</v>
      </c>
      <c r="E11" s="308" t="s">
        <v>13664</v>
      </c>
      <c r="F11" s="308" t="s">
        <v>13665</v>
      </c>
      <c r="G11" s="308" t="s">
        <v>13666</v>
      </c>
      <c r="H11" s="308" t="s">
        <v>13667</v>
      </c>
      <c r="I11" s="308" t="s">
        <v>13668</v>
      </c>
      <c r="J11" s="308" t="s">
        <v>13669</v>
      </c>
      <c r="K11" s="308" t="s">
        <v>13670</v>
      </c>
      <c r="L11" s="308" t="s">
        <v>802</v>
      </c>
      <c r="M11" s="308"/>
      <c r="N11" s="308" t="s">
        <v>487</v>
      </c>
      <c r="O11" s="308"/>
      <c r="P11" s="308"/>
      <c r="Q11" s="308"/>
      <c r="R11" s="308" t="s">
        <v>572</v>
      </c>
      <c r="S11" s="439" t="s">
        <v>2438</v>
      </c>
      <c r="T11" s="308" t="s">
        <v>10980</v>
      </c>
      <c r="U11" s="308"/>
      <c r="V11" s="308"/>
      <c r="W11" s="308"/>
      <c r="X11" s="308"/>
      <c r="Y11" s="308"/>
      <c r="Z11" s="308"/>
      <c r="AA11" s="308"/>
      <c r="AB11" s="308"/>
      <c r="AC11" s="308" t="s">
        <v>487</v>
      </c>
      <c r="AD11" s="308" t="s">
        <v>13671</v>
      </c>
    </row>
    <row r="12" spans="1:30" s="93" customFormat="1" ht="138" customHeight="1">
      <c r="A12" s="318" t="s">
        <v>13569</v>
      </c>
      <c r="B12" s="318" t="s">
        <v>13672</v>
      </c>
      <c r="C12" s="318" t="s">
        <v>13673</v>
      </c>
      <c r="D12" s="308" t="s">
        <v>13674</v>
      </c>
      <c r="E12" s="308" t="s">
        <v>13675</v>
      </c>
      <c r="F12" s="308" t="s">
        <v>13676</v>
      </c>
      <c r="G12" s="308" t="s">
        <v>13677</v>
      </c>
      <c r="H12" s="308" t="s">
        <v>13678</v>
      </c>
      <c r="I12" s="308" t="s">
        <v>13679</v>
      </c>
      <c r="J12" s="308" t="s">
        <v>13680</v>
      </c>
      <c r="K12" s="308" t="s">
        <v>13681</v>
      </c>
      <c r="L12" s="308" t="s">
        <v>13682</v>
      </c>
      <c r="M12" s="308" t="s">
        <v>13683</v>
      </c>
      <c r="N12" s="308" t="s">
        <v>487</v>
      </c>
      <c r="O12" s="308" t="s">
        <v>487</v>
      </c>
      <c r="P12" s="308" t="s">
        <v>487</v>
      </c>
      <c r="Q12" s="308" t="s">
        <v>487</v>
      </c>
      <c r="R12" s="308" t="s">
        <v>572</v>
      </c>
      <c r="S12" s="439" t="s">
        <v>490</v>
      </c>
      <c r="T12" s="308" t="s">
        <v>10739</v>
      </c>
      <c r="U12" s="308" t="s">
        <v>487</v>
      </c>
      <c r="V12" s="308" t="s">
        <v>13684</v>
      </c>
      <c r="W12" s="308" t="s">
        <v>487</v>
      </c>
      <c r="X12" s="308" t="s">
        <v>13684</v>
      </c>
      <c r="Y12" s="308" t="s">
        <v>487</v>
      </c>
      <c r="Z12" s="308" t="s">
        <v>13684</v>
      </c>
      <c r="AA12" s="308" t="s">
        <v>487</v>
      </c>
      <c r="AB12" s="308" t="s">
        <v>13685</v>
      </c>
      <c r="AC12" s="308" t="s">
        <v>487</v>
      </c>
      <c r="AD12" s="308" t="s">
        <v>13686</v>
      </c>
    </row>
    <row r="13" spans="1:30" s="93" customFormat="1" ht="120" customHeight="1">
      <c r="A13" s="318" t="s">
        <v>13569</v>
      </c>
      <c r="B13" s="318" t="s">
        <v>310</v>
      </c>
      <c r="C13" s="318" t="s">
        <v>13687</v>
      </c>
      <c r="D13" s="308" t="s">
        <v>13688</v>
      </c>
      <c r="E13" s="308" t="s">
        <v>13689</v>
      </c>
      <c r="F13" s="308" t="s">
        <v>13690</v>
      </c>
      <c r="G13" s="308" t="s">
        <v>13691</v>
      </c>
      <c r="H13" s="308" t="s">
        <v>13692</v>
      </c>
      <c r="I13" s="308" t="s">
        <v>13693</v>
      </c>
      <c r="J13" s="308"/>
      <c r="K13" s="308" t="s">
        <v>4647</v>
      </c>
      <c r="L13" s="308"/>
      <c r="M13" s="308"/>
      <c r="N13" s="308"/>
      <c r="O13" s="308"/>
      <c r="P13" s="308"/>
      <c r="Q13" s="308"/>
      <c r="R13" s="308" t="s">
        <v>631</v>
      </c>
      <c r="S13" s="439" t="s">
        <v>2605</v>
      </c>
      <c r="T13" s="308"/>
      <c r="U13" s="308"/>
      <c r="V13" s="308"/>
      <c r="W13" s="308"/>
      <c r="X13" s="308"/>
      <c r="Y13" s="308"/>
      <c r="Z13" s="308"/>
      <c r="AA13" s="308"/>
      <c r="AB13" s="308"/>
      <c r="AC13" s="308"/>
      <c r="AD13" s="308"/>
    </row>
    <row r="14" spans="1:30" s="93" customFormat="1" ht="146.44999999999999" customHeight="1">
      <c r="A14" s="318" t="s">
        <v>13569</v>
      </c>
      <c r="B14" s="318" t="s">
        <v>13672</v>
      </c>
      <c r="C14" s="318" t="s">
        <v>13694</v>
      </c>
      <c r="D14" s="308" t="s">
        <v>13695</v>
      </c>
      <c r="E14" s="308" t="s">
        <v>13696</v>
      </c>
      <c r="F14" s="308" t="s">
        <v>13697</v>
      </c>
      <c r="G14" s="308" t="s">
        <v>13698</v>
      </c>
      <c r="H14" s="308" t="s">
        <v>13699</v>
      </c>
      <c r="I14" s="308" t="s">
        <v>13700</v>
      </c>
      <c r="J14" s="308" t="s">
        <v>13701</v>
      </c>
      <c r="K14" s="308" t="s">
        <v>13702</v>
      </c>
      <c r="L14" s="308" t="s">
        <v>13703</v>
      </c>
      <c r="M14" s="308"/>
      <c r="N14" s="308" t="s">
        <v>487</v>
      </c>
      <c r="O14" s="308" t="s">
        <v>487</v>
      </c>
      <c r="P14" s="308"/>
      <c r="Q14" s="308"/>
      <c r="R14" s="308" t="s">
        <v>489</v>
      </c>
      <c r="S14" s="439" t="s">
        <v>490</v>
      </c>
      <c r="T14" s="308" t="s">
        <v>10739</v>
      </c>
      <c r="U14" s="308"/>
      <c r="V14" s="308"/>
      <c r="W14" s="308"/>
      <c r="X14" s="308"/>
      <c r="Y14" s="308"/>
      <c r="Z14" s="308"/>
      <c r="AA14" s="308" t="s">
        <v>487</v>
      </c>
      <c r="AB14" s="308" t="s">
        <v>13704</v>
      </c>
      <c r="AC14" s="308" t="s">
        <v>487</v>
      </c>
      <c r="AD14" s="308" t="s">
        <v>13705</v>
      </c>
    </row>
    <row r="15" spans="1:30" s="93" customFormat="1" ht="120" customHeight="1">
      <c r="A15" s="318" t="s">
        <v>13569</v>
      </c>
      <c r="B15" s="318" t="s">
        <v>334</v>
      </c>
      <c r="C15" s="318" t="s">
        <v>13706</v>
      </c>
      <c r="D15" s="308" t="s">
        <v>13707</v>
      </c>
      <c r="E15" s="308" t="s">
        <v>13708</v>
      </c>
      <c r="F15" s="308" t="s">
        <v>13709</v>
      </c>
      <c r="G15" s="308" t="s">
        <v>13710</v>
      </c>
      <c r="H15" s="308" t="s">
        <v>13711</v>
      </c>
      <c r="I15" s="308" t="s">
        <v>13712</v>
      </c>
      <c r="J15" s="308" t="s">
        <v>13713</v>
      </c>
      <c r="K15" s="308" t="s">
        <v>2469</v>
      </c>
      <c r="L15" s="308" t="s">
        <v>503</v>
      </c>
      <c r="M15" s="308"/>
      <c r="N15" s="308"/>
      <c r="O15" s="308"/>
      <c r="P15" s="308"/>
      <c r="Q15" s="308"/>
      <c r="R15" s="308" t="s">
        <v>631</v>
      </c>
      <c r="S15" s="439" t="s">
        <v>2605</v>
      </c>
      <c r="T15" s="308"/>
      <c r="U15" s="308"/>
      <c r="V15" s="308"/>
      <c r="W15" s="308"/>
      <c r="X15" s="308"/>
      <c r="Y15" s="308"/>
      <c r="Z15" s="308"/>
      <c r="AA15" s="308" t="s">
        <v>487</v>
      </c>
      <c r="AB15" s="308" t="s">
        <v>13714</v>
      </c>
      <c r="AC15" s="308" t="s">
        <v>13715</v>
      </c>
      <c r="AD15" s="308" t="s">
        <v>13716</v>
      </c>
    </row>
    <row r="16" spans="1:30" s="93" customFormat="1" ht="120" customHeight="1">
      <c r="A16" s="318" t="s">
        <v>13569</v>
      </c>
      <c r="B16" s="318" t="s">
        <v>13717</v>
      </c>
      <c r="C16" s="308" t="s">
        <v>13718</v>
      </c>
      <c r="D16" s="308" t="s">
        <v>13719</v>
      </c>
      <c r="E16" s="308" t="s">
        <v>13720</v>
      </c>
      <c r="F16" s="308" t="s">
        <v>13721</v>
      </c>
      <c r="G16" s="308" t="s">
        <v>13722</v>
      </c>
      <c r="H16" s="308" t="s">
        <v>13723</v>
      </c>
      <c r="I16" s="308" t="s">
        <v>13724</v>
      </c>
      <c r="J16" s="308" t="s">
        <v>13725</v>
      </c>
      <c r="K16" s="308" t="s">
        <v>13726</v>
      </c>
      <c r="L16" s="308" t="s">
        <v>802</v>
      </c>
      <c r="M16" s="308"/>
      <c r="N16" s="308" t="s">
        <v>487</v>
      </c>
      <c r="O16" s="308" t="s">
        <v>487</v>
      </c>
      <c r="P16" s="308"/>
      <c r="Q16" s="308"/>
      <c r="R16" s="308" t="s">
        <v>572</v>
      </c>
      <c r="S16" s="439" t="s">
        <v>490</v>
      </c>
      <c r="T16" s="308" t="s">
        <v>10980</v>
      </c>
      <c r="U16" s="308"/>
      <c r="V16" s="308"/>
      <c r="W16" s="308"/>
      <c r="X16" s="308"/>
      <c r="Y16" s="308"/>
      <c r="Z16" s="308"/>
      <c r="AA16" s="308" t="s">
        <v>487</v>
      </c>
      <c r="AB16" s="308" t="s">
        <v>13727</v>
      </c>
      <c r="AC16" s="308" t="s">
        <v>487</v>
      </c>
      <c r="AD16" s="308" t="s">
        <v>13728</v>
      </c>
    </row>
    <row r="17" spans="1:30" s="93" customFormat="1" ht="120" customHeight="1">
      <c r="A17" s="318" t="s">
        <v>13569</v>
      </c>
      <c r="B17" s="318" t="s">
        <v>13717</v>
      </c>
      <c r="C17" s="318" t="s">
        <v>13729</v>
      </c>
      <c r="D17" s="308" t="s">
        <v>13730</v>
      </c>
      <c r="E17" s="308" t="s">
        <v>13731</v>
      </c>
      <c r="F17" s="308" t="s">
        <v>13732</v>
      </c>
      <c r="G17" s="308" t="s">
        <v>13733</v>
      </c>
      <c r="H17" s="308" t="s">
        <v>13734</v>
      </c>
      <c r="I17" s="308" t="s">
        <v>13735</v>
      </c>
      <c r="J17" s="308" t="s">
        <v>13736</v>
      </c>
      <c r="K17" s="308" t="s">
        <v>13737</v>
      </c>
      <c r="L17" s="308" t="s">
        <v>3230</v>
      </c>
      <c r="M17" s="308"/>
      <c r="N17" s="308" t="s">
        <v>487</v>
      </c>
      <c r="O17" s="308"/>
      <c r="P17" s="308"/>
      <c r="Q17" s="308"/>
      <c r="R17" s="308" t="s">
        <v>572</v>
      </c>
      <c r="S17" s="439" t="s">
        <v>2438</v>
      </c>
      <c r="T17" s="308" t="s">
        <v>10980</v>
      </c>
      <c r="U17" s="308"/>
      <c r="V17" s="308"/>
      <c r="W17" s="308"/>
      <c r="X17" s="308"/>
      <c r="Y17" s="308"/>
      <c r="Z17" s="308"/>
      <c r="AA17" s="308"/>
      <c r="AB17" s="308"/>
      <c r="AC17" s="308" t="s">
        <v>487</v>
      </c>
      <c r="AD17" s="308" t="s">
        <v>13738</v>
      </c>
    </row>
    <row r="18" spans="1:30" s="93" customFormat="1" ht="120" customHeight="1">
      <c r="A18" s="318" t="s">
        <v>13569</v>
      </c>
      <c r="B18" s="318" t="s">
        <v>352</v>
      </c>
      <c r="C18" s="318" t="s">
        <v>13739</v>
      </c>
      <c r="D18" s="308" t="s">
        <v>13740</v>
      </c>
      <c r="E18" s="308" t="s">
        <v>13741</v>
      </c>
      <c r="F18" s="308" t="s">
        <v>13742</v>
      </c>
      <c r="G18" s="308" t="s">
        <v>13743</v>
      </c>
      <c r="H18" s="308" t="s">
        <v>13744</v>
      </c>
      <c r="I18" s="308" t="s">
        <v>13745</v>
      </c>
      <c r="J18" s="308" t="s">
        <v>13746</v>
      </c>
      <c r="K18" s="308" t="s">
        <v>13747</v>
      </c>
      <c r="L18" s="308" t="s">
        <v>503</v>
      </c>
      <c r="M18" s="308"/>
      <c r="N18" s="308" t="s">
        <v>487</v>
      </c>
      <c r="O18" s="308" t="s">
        <v>487</v>
      </c>
      <c r="P18" s="308"/>
      <c r="Q18" s="308"/>
      <c r="R18" s="308" t="s">
        <v>572</v>
      </c>
      <c r="S18" s="439" t="s">
        <v>2438</v>
      </c>
      <c r="T18" s="308" t="s">
        <v>10980</v>
      </c>
      <c r="U18" s="308"/>
      <c r="V18" s="308"/>
      <c r="W18" s="308"/>
      <c r="X18" s="308"/>
      <c r="Y18" s="308" t="s">
        <v>487</v>
      </c>
      <c r="Z18" s="308" t="s">
        <v>13748</v>
      </c>
      <c r="AA18" s="308"/>
      <c r="AB18" s="308"/>
      <c r="AC18" s="308" t="s">
        <v>487</v>
      </c>
      <c r="AD18" s="308" t="s">
        <v>13749</v>
      </c>
    </row>
    <row r="19" spans="1:30" s="93" customFormat="1" ht="120" customHeight="1">
      <c r="A19" s="318" t="s">
        <v>13569</v>
      </c>
      <c r="B19" s="318" t="s">
        <v>352</v>
      </c>
      <c r="C19" s="318" t="s">
        <v>13750</v>
      </c>
      <c r="D19" s="308" t="s">
        <v>13751</v>
      </c>
      <c r="E19" s="308" t="s">
        <v>13752</v>
      </c>
      <c r="F19" s="308" t="s">
        <v>13753</v>
      </c>
      <c r="G19" s="308" t="s">
        <v>13754</v>
      </c>
      <c r="H19" s="308" t="s">
        <v>13755</v>
      </c>
      <c r="I19" s="308" t="s">
        <v>13756</v>
      </c>
      <c r="J19" s="308" t="s">
        <v>13757</v>
      </c>
      <c r="K19" s="308" t="s">
        <v>13758</v>
      </c>
      <c r="L19" s="308" t="s">
        <v>802</v>
      </c>
      <c r="M19" s="308"/>
      <c r="N19" s="308" t="s">
        <v>487</v>
      </c>
      <c r="O19" s="308"/>
      <c r="P19" s="308"/>
      <c r="Q19" s="308"/>
      <c r="R19" s="308" t="s">
        <v>631</v>
      </c>
      <c r="S19" s="439" t="s">
        <v>490</v>
      </c>
      <c r="T19" s="308" t="s">
        <v>13759</v>
      </c>
      <c r="U19" s="308"/>
      <c r="V19" s="308"/>
      <c r="W19" s="308"/>
      <c r="X19" s="308"/>
      <c r="Y19" s="308"/>
      <c r="Z19" s="308"/>
      <c r="AA19" s="308"/>
      <c r="AB19" s="308"/>
      <c r="AC19" s="308" t="s">
        <v>487</v>
      </c>
      <c r="AD19" s="308" t="s">
        <v>13593</v>
      </c>
    </row>
    <row r="20" spans="1:30" s="93" customFormat="1" ht="120" customHeight="1">
      <c r="A20" s="318" t="s">
        <v>13569</v>
      </c>
      <c r="B20" s="318" t="s">
        <v>352</v>
      </c>
      <c r="C20" s="318" t="s">
        <v>13760</v>
      </c>
      <c r="D20" s="308" t="s">
        <v>13761</v>
      </c>
      <c r="E20" s="308" t="s">
        <v>13762</v>
      </c>
      <c r="F20" s="308" t="s">
        <v>13763</v>
      </c>
      <c r="G20" s="308" t="s">
        <v>13764</v>
      </c>
      <c r="H20" s="308" t="s">
        <v>13765</v>
      </c>
      <c r="I20" s="308" t="s">
        <v>13766</v>
      </c>
      <c r="J20" s="308" t="s">
        <v>13767</v>
      </c>
      <c r="K20" s="308" t="s">
        <v>13768</v>
      </c>
      <c r="L20" s="308" t="s">
        <v>3010</v>
      </c>
      <c r="M20" s="308"/>
      <c r="N20" s="308"/>
      <c r="O20" s="308"/>
      <c r="P20" s="308"/>
      <c r="Q20" s="308"/>
      <c r="R20" s="308" t="s">
        <v>572</v>
      </c>
      <c r="S20" s="439" t="s">
        <v>490</v>
      </c>
      <c r="T20" s="308" t="s">
        <v>10980</v>
      </c>
      <c r="U20" s="308"/>
      <c r="V20" s="308"/>
      <c r="W20" s="308"/>
      <c r="X20" s="308"/>
      <c r="Y20" s="308"/>
      <c r="Z20" s="308"/>
      <c r="AA20" s="308" t="s">
        <v>395</v>
      </c>
      <c r="AB20" s="308" t="s">
        <v>13769</v>
      </c>
      <c r="AC20" s="308" t="s">
        <v>487</v>
      </c>
      <c r="AD20" s="308" t="s">
        <v>13770</v>
      </c>
    </row>
    <row r="21" spans="1:30" s="93" customFormat="1" ht="120" customHeight="1">
      <c r="A21" s="351" t="s">
        <v>13569</v>
      </c>
      <c r="B21" s="318" t="s">
        <v>352</v>
      </c>
      <c r="C21" s="351" t="s">
        <v>13771</v>
      </c>
      <c r="D21" s="311" t="s">
        <v>13772</v>
      </c>
      <c r="E21" s="311" t="s">
        <v>13773</v>
      </c>
      <c r="F21" s="311" t="s">
        <v>13774</v>
      </c>
      <c r="G21" s="311" t="s">
        <v>13775</v>
      </c>
      <c r="H21" s="311" t="s">
        <v>13776</v>
      </c>
      <c r="I21" s="311" t="s">
        <v>13777</v>
      </c>
      <c r="J21" s="311" t="s">
        <v>13778</v>
      </c>
      <c r="K21" s="311" t="s">
        <v>13779</v>
      </c>
      <c r="L21" s="311" t="s">
        <v>802</v>
      </c>
      <c r="M21" s="311"/>
      <c r="N21" s="311" t="s">
        <v>487</v>
      </c>
      <c r="O21" s="311" t="s">
        <v>487</v>
      </c>
      <c r="P21" s="311"/>
      <c r="Q21" s="311"/>
      <c r="R21" s="311" t="s">
        <v>572</v>
      </c>
      <c r="S21" s="439" t="s">
        <v>490</v>
      </c>
      <c r="T21" s="308" t="s">
        <v>13780</v>
      </c>
      <c r="U21" s="311"/>
      <c r="V21" s="311"/>
      <c r="W21" s="311" t="s">
        <v>395</v>
      </c>
      <c r="X21" s="311"/>
      <c r="Y21" s="311" t="s">
        <v>395</v>
      </c>
      <c r="Z21" s="311" t="s">
        <v>13781</v>
      </c>
      <c r="AA21" s="311" t="s">
        <v>487</v>
      </c>
      <c r="AB21" s="311" t="s">
        <v>13782</v>
      </c>
      <c r="AC21" s="311" t="s">
        <v>487</v>
      </c>
      <c r="AD21" s="311" t="s">
        <v>13783</v>
      </c>
    </row>
    <row r="22" spans="1:30" s="93" customFormat="1" ht="141.6" customHeight="1">
      <c r="A22" s="351" t="s">
        <v>13569</v>
      </c>
      <c r="B22" s="351" t="s">
        <v>361</v>
      </c>
      <c r="C22" s="351" t="s">
        <v>13784</v>
      </c>
      <c r="D22" s="311" t="s">
        <v>13785</v>
      </c>
      <c r="E22" s="311" t="s">
        <v>13786</v>
      </c>
      <c r="F22" s="311" t="s">
        <v>13787</v>
      </c>
      <c r="G22" s="311" t="s">
        <v>13788</v>
      </c>
      <c r="H22" s="311" t="s">
        <v>13789</v>
      </c>
      <c r="I22" s="311" t="s">
        <v>13790</v>
      </c>
      <c r="J22" s="311" t="s">
        <v>13791</v>
      </c>
      <c r="K22" s="311" t="s">
        <v>13792</v>
      </c>
      <c r="L22" s="311"/>
      <c r="M22" s="311"/>
      <c r="N22" s="311"/>
      <c r="O22" s="311"/>
      <c r="P22" s="311"/>
      <c r="Q22" s="311"/>
      <c r="R22" s="311" t="s">
        <v>386</v>
      </c>
      <c r="S22" s="439" t="s">
        <v>387</v>
      </c>
      <c r="T22" s="308"/>
      <c r="U22" s="311"/>
      <c r="V22" s="311"/>
      <c r="W22" s="311"/>
      <c r="X22" s="311"/>
      <c r="Y22" s="311"/>
      <c r="Z22" s="311"/>
      <c r="AA22" s="311"/>
      <c r="AB22" s="311"/>
      <c r="AC22" s="311"/>
      <c r="AD22" s="311"/>
    </row>
    <row r="23" spans="1:30" s="93" customFormat="1" ht="120" customHeight="1">
      <c r="A23" s="351" t="s">
        <v>13569</v>
      </c>
      <c r="B23" s="351" t="s">
        <v>361</v>
      </c>
      <c r="C23" s="351" t="s">
        <v>13793</v>
      </c>
      <c r="D23" s="311" t="s">
        <v>13794</v>
      </c>
      <c r="E23" s="311" t="s">
        <v>13795</v>
      </c>
      <c r="F23" s="311" t="s">
        <v>13796</v>
      </c>
      <c r="G23" s="311" t="s">
        <v>13797</v>
      </c>
      <c r="H23" s="311" t="s">
        <v>13798</v>
      </c>
      <c r="I23" s="311" t="s">
        <v>13799</v>
      </c>
      <c r="J23" s="311" t="s">
        <v>13800</v>
      </c>
      <c r="K23" s="311" t="s">
        <v>13801</v>
      </c>
      <c r="L23" s="311" t="s">
        <v>5020</v>
      </c>
      <c r="M23" s="311"/>
      <c r="N23" s="311" t="s">
        <v>487</v>
      </c>
      <c r="O23" s="311" t="s">
        <v>487</v>
      </c>
      <c r="P23" s="311"/>
      <c r="Q23" s="311"/>
      <c r="R23" s="311" t="s">
        <v>389</v>
      </c>
      <c r="S23" s="439" t="s">
        <v>490</v>
      </c>
      <c r="T23" s="308" t="s">
        <v>4009</v>
      </c>
      <c r="U23" s="311"/>
      <c r="V23" s="311"/>
      <c r="W23" s="311"/>
      <c r="X23" s="311"/>
      <c r="Y23" s="311"/>
      <c r="Z23" s="311"/>
      <c r="AA23" s="311" t="s">
        <v>395</v>
      </c>
      <c r="AB23" s="308" t="s">
        <v>13802</v>
      </c>
      <c r="AC23" s="311" t="s">
        <v>487</v>
      </c>
      <c r="AD23" s="311" t="s">
        <v>13803</v>
      </c>
    </row>
    <row r="24" spans="1:30" s="93" customFormat="1" ht="169.9" customHeight="1">
      <c r="A24" s="351" t="s">
        <v>13569</v>
      </c>
      <c r="B24" s="351" t="s">
        <v>361</v>
      </c>
      <c r="C24" s="351" t="s">
        <v>13804</v>
      </c>
      <c r="D24" s="311" t="s">
        <v>13805</v>
      </c>
      <c r="E24" s="311" t="s">
        <v>13806</v>
      </c>
      <c r="F24" s="311" t="s">
        <v>13807</v>
      </c>
      <c r="G24" s="311" t="s">
        <v>13808</v>
      </c>
      <c r="H24" s="311" t="s">
        <v>13809</v>
      </c>
      <c r="I24" s="311" t="s">
        <v>13810</v>
      </c>
      <c r="J24" s="311" t="s">
        <v>13811</v>
      </c>
      <c r="K24" s="311" t="s">
        <v>13812</v>
      </c>
      <c r="L24" s="311" t="s">
        <v>3010</v>
      </c>
      <c r="M24" s="311" t="s">
        <v>13813</v>
      </c>
      <c r="N24" s="311"/>
      <c r="O24" s="311"/>
      <c r="P24" s="311"/>
      <c r="Q24" s="311"/>
      <c r="R24" s="311" t="s">
        <v>386</v>
      </c>
      <c r="S24" s="439" t="s">
        <v>852</v>
      </c>
      <c r="T24" s="308"/>
      <c r="U24" s="311"/>
      <c r="V24" s="311"/>
      <c r="W24" s="311"/>
      <c r="X24" s="311"/>
      <c r="Y24" s="311"/>
      <c r="Z24" s="311"/>
      <c r="AA24" s="311"/>
      <c r="AB24" s="311"/>
      <c r="AC24" s="311"/>
      <c r="AD24" s="311"/>
    </row>
    <row r="25" spans="1:30" s="21" customFormat="1" ht="140.44999999999999" customHeight="1">
      <c r="A25" s="318" t="s">
        <v>13569</v>
      </c>
      <c r="B25" s="351" t="s">
        <v>361</v>
      </c>
      <c r="C25" s="318" t="s">
        <v>13814</v>
      </c>
      <c r="D25" s="308" t="s">
        <v>13815</v>
      </c>
      <c r="E25" s="308" t="s">
        <v>13816</v>
      </c>
      <c r="F25" s="308" t="s">
        <v>13817</v>
      </c>
      <c r="G25" s="308" t="s">
        <v>13818</v>
      </c>
      <c r="H25" s="308" t="s">
        <v>13819</v>
      </c>
      <c r="I25" s="308" t="s">
        <v>13820</v>
      </c>
      <c r="J25" s="308" t="s">
        <v>13821</v>
      </c>
      <c r="K25" s="308" t="s">
        <v>13822</v>
      </c>
      <c r="L25" s="308" t="s">
        <v>13823</v>
      </c>
      <c r="M25" s="308"/>
      <c r="N25" s="308" t="s">
        <v>487</v>
      </c>
      <c r="O25" s="308"/>
      <c r="P25" s="308"/>
      <c r="Q25" s="308"/>
      <c r="R25" s="308" t="s">
        <v>572</v>
      </c>
      <c r="S25" s="439" t="s">
        <v>490</v>
      </c>
      <c r="T25" s="308" t="s">
        <v>10980</v>
      </c>
      <c r="U25" s="308"/>
      <c r="V25" s="308"/>
      <c r="W25" s="308"/>
      <c r="X25" s="308"/>
      <c r="Y25" s="308"/>
      <c r="Z25" s="308" t="s">
        <v>13824</v>
      </c>
      <c r="AA25" s="308" t="s">
        <v>487</v>
      </c>
      <c r="AB25" s="308" t="s">
        <v>13825</v>
      </c>
      <c r="AC25" s="308" t="s">
        <v>487</v>
      </c>
      <c r="AD25" s="308" t="s">
        <v>13826</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5000000}"/>
  <phoneticPr fontId="1"/>
  <dataValidations count="1">
    <dataValidation type="list" allowBlank="1" showInputMessage="1" showErrorMessage="1" sqref="N3:Q25 U3:U25 W3:W25 Y3:Y25 AA3:AA25 AC3:AC25" xr:uid="{E0D52B60-FD9F-4493-AC01-FE16E0EC097F}">
      <formula1>"○"</formula1>
    </dataValidation>
  </dataValidations>
  <pageMargins left="0.62992125984251968" right="0" top="0.94488188976377963" bottom="0.74803149606299213" header="0.31496062992125984" footer="0.31496062992125984"/>
  <pageSetup paperSize="8" scale="39" fitToHeight="0" orientation="landscape" r:id="rId1"/>
  <rowBreaks count="1" manualBreakCount="1">
    <brk id="13" max="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B4-73E5-4BE7-BFD2-71533F646938}">
  <dimension ref="A1:AD568"/>
  <sheetViews>
    <sheetView showGridLines="0" showWhiteSpace="0" view="pageBreakPreview" zoomScale="70" zoomScaleNormal="55" zoomScaleSheetLayoutView="70" zoomScalePageLayoutView="55" workbookViewId="0">
      <pane xSplit="3" ySplit="2" topLeftCell="D3" activePane="bottomRight" state="frozen"/>
      <selection pane="topRight" activeCell="A3" sqref="A3"/>
      <selection pane="bottomLeft" activeCell="A3" sqref="A3"/>
      <selection pane="bottomRight" activeCell="C3" sqref="C3"/>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23.875" style="11" customWidth="1"/>
    <col min="31" max="16384" width="9" style="11"/>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351" t="s">
        <v>21</v>
      </c>
      <c r="B3" s="351" t="s">
        <v>68</v>
      </c>
      <c r="C3" s="351" t="s">
        <v>13827</v>
      </c>
      <c r="D3" s="351" t="s">
        <v>13828</v>
      </c>
      <c r="E3" s="351" t="s">
        <v>13829</v>
      </c>
      <c r="F3" s="351" t="s">
        <v>13830</v>
      </c>
      <c r="G3" s="351" t="s">
        <v>13831</v>
      </c>
      <c r="H3" s="351" t="s">
        <v>13832</v>
      </c>
      <c r="I3" s="351" t="s">
        <v>13589</v>
      </c>
      <c r="J3" s="351" t="s">
        <v>13833</v>
      </c>
      <c r="K3" s="311" t="s">
        <v>13834</v>
      </c>
      <c r="L3" s="311" t="s">
        <v>802</v>
      </c>
      <c r="M3" s="351"/>
      <c r="N3" s="351" t="s">
        <v>487</v>
      </c>
      <c r="O3" s="351" t="s">
        <v>487</v>
      </c>
      <c r="P3" s="351"/>
      <c r="Q3" s="351"/>
      <c r="R3" s="320" t="s">
        <v>383</v>
      </c>
      <c r="S3" s="318" t="s">
        <v>384</v>
      </c>
      <c r="T3" s="351" t="s">
        <v>391</v>
      </c>
      <c r="U3" s="351"/>
      <c r="V3" s="351"/>
      <c r="W3" s="351"/>
      <c r="X3" s="351"/>
      <c r="Y3" s="351" t="s">
        <v>487</v>
      </c>
      <c r="Z3" s="311" t="s">
        <v>13835</v>
      </c>
      <c r="AA3" s="351" t="s">
        <v>487</v>
      </c>
      <c r="AB3" s="311" t="s">
        <v>12681</v>
      </c>
      <c r="AC3" s="351" t="s">
        <v>487</v>
      </c>
      <c r="AD3" s="311" t="s">
        <v>13836</v>
      </c>
    </row>
    <row r="4" spans="1:30" s="18" customFormat="1" ht="156.75">
      <c r="A4" s="351" t="s">
        <v>21</v>
      </c>
      <c r="B4" s="351" t="s">
        <v>68</v>
      </c>
      <c r="C4" s="351" t="s">
        <v>13837</v>
      </c>
      <c r="D4" s="351" t="s">
        <v>13838</v>
      </c>
      <c r="E4" s="351" t="s">
        <v>13839</v>
      </c>
      <c r="F4" s="351" t="s">
        <v>13840</v>
      </c>
      <c r="G4" s="351" t="s">
        <v>13841</v>
      </c>
      <c r="H4" s="351" t="s">
        <v>13842</v>
      </c>
      <c r="I4" s="351" t="s">
        <v>13843</v>
      </c>
      <c r="J4" s="361" t="s">
        <v>13844</v>
      </c>
      <c r="K4" s="311" t="s">
        <v>13845</v>
      </c>
      <c r="L4" s="311" t="s">
        <v>13846</v>
      </c>
      <c r="M4" s="351"/>
      <c r="N4" s="351"/>
      <c r="O4" s="351" t="s">
        <v>487</v>
      </c>
      <c r="P4" s="351"/>
      <c r="Q4" s="351"/>
      <c r="R4" s="320" t="s">
        <v>383</v>
      </c>
      <c r="S4" s="318" t="s">
        <v>384</v>
      </c>
      <c r="T4" s="351" t="s">
        <v>13847</v>
      </c>
      <c r="U4" s="351"/>
      <c r="V4" s="311" t="s">
        <v>13848</v>
      </c>
      <c r="W4" s="351"/>
      <c r="X4" s="351"/>
      <c r="Y4" s="351"/>
      <c r="Z4" s="351"/>
      <c r="AA4" s="351"/>
      <c r="AB4" s="351"/>
      <c r="AC4" s="351"/>
      <c r="AD4" s="351"/>
    </row>
    <row r="5" spans="1:30" s="18" customFormat="1" ht="142.5">
      <c r="A5" s="351" t="s">
        <v>21</v>
      </c>
      <c r="B5" s="351" t="s">
        <v>68</v>
      </c>
      <c r="C5" s="351" t="s">
        <v>13849</v>
      </c>
      <c r="D5" s="351" t="s">
        <v>13850</v>
      </c>
      <c r="E5" s="351" t="s">
        <v>13851</v>
      </c>
      <c r="F5" s="351" t="s">
        <v>13852</v>
      </c>
      <c r="G5" s="351" t="s">
        <v>13853</v>
      </c>
      <c r="H5" s="351" t="s">
        <v>13854</v>
      </c>
      <c r="I5" s="351" t="s">
        <v>13855</v>
      </c>
      <c r="J5" s="351" t="s">
        <v>13856</v>
      </c>
      <c r="K5" s="311" t="s">
        <v>13857</v>
      </c>
      <c r="L5" s="311" t="s">
        <v>13858</v>
      </c>
      <c r="M5" s="351"/>
      <c r="N5" s="351" t="s">
        <v>487</v>
      </c>
      <c r="O5" s="351" t="s">
        <v>487</v>
      </c>
      <c r="P5" s="351"/>
      <c r="Q5" s="351"/>
      <c r="R5" s="320" t="s">
        <v>383</v>
      </c>
      <c r="S5" s="318" t="s">
        <v>384</v>
      </c>
      <c r="T5" s="351" t="s">
        <v>391</v>
      </c>
      <c r="U5" s="351"/>
      <c r="V5" s="351"/>
      <c r="W5" s="351"/>
      <c r="X5" s="351"/>
      <c r="Y5" s="351"/>
      <c r="Z5" s="351"/>
      <c r="AA5" s="351"/>
      <c r="AB5" s="351"/>
      <c r="AC5" s="351" t="s">
        <v>487</v>
      </c>
      <c r="AD5" s="311" t="s">
        <v>13859</v>
      </c>
    </row>
    <row r="6" spans="1:30" s="18" customFormat="1" ht="71.25">
      <c r="A6" s="351" t="s">
        <v>21</v>
      </c>
      <c r="B6" s="351" t="s">
        <v>68</v>
      </c>
      <c r="C6" s="351" t="s">
        <v>13860</v>
      </c>
      <c r="D6" s="351" t="s">
        <v>13861</v>
      </c>
      <c r="E6" s="351" t="s">
        <v>13862</v>
      </c>
      <c r="F6" s="351" t="s">
        <v>13863</v>
      </c>
      <c r="G6" s="351" t="s">
        <v>13864</v>
      </c>
      <c r="H6" s="351" t="s">
        <v>13865</v>
      </c>
      <c r="I6" s="351" t="s">
        <v>13866</v>
      </c>
      <c r="J6" s="351" t="s">
        <v>13867</v>
      </c>
      <c r="K6" s="311" t="s">
        <v>13868</v>
      </c>
      <c r="L6" s="311" t="s">
        <v>802</v>
      </c>
      <c r="M6" s="351"/>
      <c r="N6" s="351" t="s">
        <v>487</v>
      </c>
      <c r="O6" s="351"/>
      <c r="P6" s="351"/>
      <c r="Q6" s="351"/>
      <c r="R6" s="320" t="s">
        <v>386</v>
      </c>
      <c r="S6" s="318" t="s">
        <v>384</v>
      </c>
      <c r="T6" s="351" t="s">
        <v>1122</v>
      </c>
      <c r="U6" s="351"/>
      <c r="V6" s="351"/>
      <c r="W6" s="351"/>
      <c r="X6" s="351"/>
      <c r="Y6" s="351"/>
      <c r="Z6" s="351"/>
      <c r="AA6" s="351"/>
      <c r="AB6" s="351"/>
      <c r="AC6" s="351" t="s">
        <v>487</v>
      </c>
      <c r="AD6" s="351" t="s">
        <v>13869</v>
      </c>
    </row>
    <row r="7" spans="1:30" s="18" customFormat="1" ht="114">
      <c r="A7" s="318" t="s">
        <v>13870</v>
      </c>
      <c r="B7" s="351" t="s">
        <v>68</v>
      </c>
      <c r="C7" s="318" t="s">
        <v>13871</v>
      </c>
      <c r="D7" s="318" t="s">
        <v>13872</v>
      </c>
      <c r="E7" s="318" t="s">
        <v>13873</v>
      </c>
      <c r="F7" s="318" t="s">
        <v>13874</v>
      </c>
      <c r="G7" s="318" t="s">
        <v>13875</v>
      </c>
      <c r="H7" s="318" t="s">
        <v>13876</v>
      </c>
      <c r="I7" s="318" t="s">
        <v>777</v>
      </c>
      <c r="J7" s="318" t="s">
        <v>13877</v>
      </c>
      <c r="K7" s="308" t="s">
        <v>13878</v>
      </c>
      <c r="L7" s="308" t="s">
        <v>13879</v>
      </c>
      <c r="M7" s="318"/>
      <c r="N7" s="318" t="s">
        <v>487</v>
      </c>
      <c r="O7" s="318" t="s">
        <v>487</v>
      </c>
      <c r="P7" s="318"/>
      <c r="Q7" s="318"/>
      <c r="R7" s="320" t="s">
        <v>383</v>
      </c>
      <c r="S7" s="318" t="s">
        <v>490</v>
      </c>
      <c r="T7" s="318" t="s">
        <v>13880</v>
      </c>
      <c r="U7" s="318"/>
      <c r="V7" s="318"/>
      <c r="W7" s="318"/>
      <c r="X7" s="318"/>
      <c r="Y7" s="318"/>
      <c r="Z7" s="318"/>
      <c r="AA7" s="318"/>
      <c r="AB7" s="318"/>
      <c r="AC7" s="318" t="s">
        <v>395</v>
      </c>
      <c r="AD7" s="318" t="s">
        <v>13881</v>
      </c>
    </row>
    <row r="8" spans="1:30" s="18" customFormat="1" ht="63.75" customHeight="1">
      <c r="A8" s="318" t="s">
        <v>13870</v>
      </c>
      <c r="B8" s="351" t="s">
        <v>68</v>
      </c>
      <c r="C8" s="318" t="s">
        <v>13882</v>
      </c>
      <c r="D8" s="318" t="s">
        <v>13883</v>
      </c>
      <c r="E8" s="318" t="s">
        <v>13884</v>
      </c>
      <c r="F8" s="318" t="s">
        <v>13885</v>
      </c>
      <c r="G8" s="318" t="s">
        <v>13886</v>
      </c>
      <c r="H8" s="318" t="s">
        <v>13887</v>
      </c>
      <c r="I8" s="318" t="s">
        <v>13888</v>
      </c>
      <c r="J8" s="318" t="s">
        <v>13889</v>
      </c>
      <c r="K8" s="308" t="s">
        <v>13890</v>
      </c>
      <c r="L8" s="308" t="s">
        <v>13891</v>
      </c>
      <c r="M8" s="318"/>
      <c r="N8" s="318" t="s">
        <v>487</v>
      </c>
      <c r="O8" s="318"/>
      <c r="P8" s="318"/>
      <c r="Q8" s="318"/>
      <c r="R8" s="320" t="s">
        <v>489</v>
      </c>
      <c r="S8" s="318" t="s">
        <v>490</v>
      </c>
      <c r="T8" s="318" t="s">
        <v>13892</v>
      </c>
      <c r="U8" s="318"/>
      <c r="V8" s="318"/>
      <c r="W8" s="318"/>
      <c r="X8" s="318"/>
      <c r="Y8" s="318"/>
      <c r="Z8" s="318"/>
      <c r="AA8" s="318"/>
      <c r="AB8" s="318"/>
      <c r="AC8" s="318" t="s">
        <v>395</v>
      </c>
      <c r="AD8" s="318" t="s">
        <v>13881</v>
      </c>
    </row>
    <row r="9" spans="1:30" s="18" customFormat="1" ht="21" customHeight="1">
      <c r="A9" s="318" t="s">
        <v>13870</v>
      </c>
      <c r="B9" s="351" t="s">
        <v>68</v>
      </c>
      <c r="C9" s="318" t="s">
        <v>13893</v>
      </c>
      <c r="D9" s="318" t="s">
        <v>13894</v>
      </c>
      <c r="E9" s="318" t="s">
        <v>13895</v>
      </c>
      <c r="F9" s="318" t="s">
        <v>13896</v>
      </c>
      <c r="G9" s="318" t="s">
        <v>13897</v>
      </c>
      <c r="H9" s="318" t="s">
        <v>13898</v>
      </c>
      <c r="I9" s="318" t="s">
        <v>13899</v>
      </c>
      <c r="J9" s="318" t="s">
        <v>13900</v>
      </c>
      <c r="K9" s="308" t="s">
        <v>13901</v>
      </c>
      <c r="L9" s="318" t="s">
        <v>2406</v>
      </c>
      <c r="M9" s="318"/>
      <c r="N9" s="318"/>
      <c r="O9" s="318"/>
      <c r="P9" s="318"/>
      <c r="Q9" s="318"/>
      <c r="R9" s="320" t="s">
        <v>631</v>
      </c>
      <c r="S9" s="318" t="s">
        <v>2605</v>
      </c>
      <c r="T9" s="318" t="s">
        <v>13902</v>
      </c>
      <c r="U9" s="318"/>
      <c r="V9" s="318"/>
      <c r="W9" s="318"/>
      <c r="X9" s="318"/>
      <c r="Y9" s="318"/>
      <c r="Z9" s="318"/>
      <c r="AA9" s="318"/>
      <c r="AB9" s="318"/>
      <c r="AC9" s="318"/>
      <c r="AD9" s="318"/>
    </row>
    <row r="10" spans="1:30" s="18" customFormat="1" ht="21" customHeight="1">
      <c r="A10" s="318" t="s">
        <v>13870</v>
      </c>
      <c r="B10" s="351" t="s">
        <v>68</v>
      </c>
      <c r="C10" s="318" t="s">
        <v>13903</v>
      </c>
      <c r="D10" s="318" t="s">
        <v>13904</v>
      </c>
      <c r="E10" s="318" t="s">
        <v>13905</v>
      </c>
      <c r="F10" s="318" t="s">
        <v>13906</v>
      </c>
      <c r="G10" s="318" t="s">
        <v>13907</v>
      </c>
      <c r="H10" s="318" t="s">
        <v>13908</v>
      </c>
      <c r="I10" s="318" t="s">
        <v>13909</v>
      </c>
      <c r="J10" s="318"/>
      <c r="K10" s="308" t="s">
        <v>4346</v>
      </c>
      <c r="L10" s="318"/>
      <c r="M10" s="318"/>
      <c r="N10" s="318"/>
      <c r="O10" s="318"/>
      <c r="P10" s="318"/>
      <c r="Q10" s="318"/>
      <c r="R10" s="320" t="s">
        <v>631</v>
      </c>
      <c r="S10" s="318" t="s">
        <v>2605</v>
      </c>
      <c r="T10" s="318"/>
      <c r="U10" s="318"/>
      <c r="V10" s="318" t="s">
        <v>13910</v>
      </c>
      <c r="W10" s="318"/>
      <c r="X10" s="318" t="s">
        <v>13910</v>
      </c>
      <c r="Y10" s="318"/>
      <c r="Z10" s="318"/>
      <c r="AA10" s="318"/>
      <c r="AB10" s="318"/>
      <c r="AC10" s="318"/>
      <c r="AD10" s="318"/>
    </row>
    <row r="11" spans="1:30" s="18" customFormat="1" ht="71.25">
      <c r="A11" s="318" t="s">
        <v>13870</v>
      </c>
      <c r="B11" s="351" t="s">
        <v>68</v>
      </c>
      <c r="C11" s="318" t="s">
        <v>13911</v>
      </c>
      <c r="D11" s="318" t="s">
        <v>13912</v>
      </c>
      <c r="E11" s="318" t="s">
        <v>13913</v>
      </c>
      <c r="F11" s="318" t="s">
        <v>13914</v>
      </c>
      <c r="G11" s="318" t="s">
        <v>13915</v>
      </c>
      <c r="H11" s="318" t="s">
        <v>13916</v>
      </c>
      <c r="I11" s="318" t="s">
        <v>13917</v>
      </c>
      <c r="J11" s="318" t="s">
        <v>13918</v>
      </c>
      <c r="K11" s="308" t="s">
        <v>13919</v>
      </c>
      <c r="L11" s="308" t="s">
        <v>13920</v>
      </c>
      <c r="M11" s="308" t="s">
        <v>13921</v>
      </c>
      <c r="N11" s="318"/>
      <c r="O11" s="318"/>
      <c r="P11" s="318"/>
      <c r="Q11" s="318"/>
      <c r="R11" s="320" t="s">
        <v>631</v>
      </c>
      <c r="S11" s="318" t="s">
        <v>2605</v>
      </c>
      <c r="T11" s="318" t="s">
        <v>385</v>
      </c>
      <c r="U11" s="318"/>
      <c r="V11" s="318"/>
      <c r="W11" s="318"/>
      <c r="X11" s="318"/>
      <c r="Y11" s="318"/>
      <c r="Z11" s="318"/>
      <c r="AA11" s="318"/>
      <c r="AB11" s="318"/>
      <c r="AC11" s="318"/>
      <c r="AD11" s="318"/>
    </row>
    <row r="12" spans="1:30" s="18" customFormat="1" ht="21" customHeight="1">
      <c r="A12" s="318" t="s">
        <v>13870</v>
      </c>
      <c r="B12" s="351" t="s">
        <v>68</v>
      </c>
      <c r="C12" s="318" t="s">
        <v>13922</v>
      </c>
      <c r="D12" s="318" t="s">
        <v>13923</v>
      </c>
      <c r="E12" s="318" t="s">
        <v>13924</v>
      </c>
      <c r="F12" s="318" t="s">
        <v>13925</v>
      </c>
      <c r="G12" s="318" t="s">
        <v>13926</v>
      </c>
      <c r="H12" s="318" t="s">
        <v>13927</v>
      </c>
      <c r="I12" s="318" t="s">
        <v>13928</v>
      </c>
      <c r="J12" s="318"/>
      <c r="K12" s="308" t="s">
        <v>13929</v>
      </c>
      <c r="L12" s="318"/>
      <c r="M12" s="318"/>
      <c r="N12" s="318"/>
      <c r="O12" s="318"/>
      <c r="P12" s="318"/>
      <c r="Q12" s="318"/>
      <c r="R12" s="320" t="s">
        <v>631</v>
      </c>
      <c r="S12" s="318" t="s">
        <v>2605</v>
      </c>
      <c r="T12" s="318"/>
      <c r="U12" s="318"/>
      <c r="V12" s="318" t="s">
        <v>13930</v>
      </c>
      <c r="W12" s="318"/>
      <c r="X12" s="318"/>
      <c r="Y12" s="318"/>
      <c r="Z12" s="318"/>
      <c r="AA12" s="318"/>
      <c r="AB12" s="318"/>
      <c r="AC12" s="318"/>
      <c r="AD12" s="318"/>
    </row>
    <row r="13" spans="1:30" s="18" customFormat="1" ht="21" customHeight="1">
      <c r="A13" s="318" t="s">
        <v>13870</v>
      </c>
      <c r="B13" s="351" t="s">
        <v>68</v>
      </c>
      <c r="C13" s="318" t="s">
        <v>13931</v>
      </c>
      <c r="D13" s="318" t="s">
        <v>13932</v>
      </c>
      <c r="E13" s="318" t="s">
        <v>13933</v>
      </c>
      <c r="F13" s="318" t="s">
        <v>13934</v>
      </c>
      <c r="G13" s="318" t="s">
        <v>13935</v>
      </c>
      <c r="H13" s="318" t="s">
        <v>13936</v>
      </c>
      <c r="I13" s="318" t="s">
        <v>13937</v>
      </c>
      <c r="J13" s="318" t="s">
        <v>13938</v>
      </c>
      <c r="K13" s="308" t="s">
        <v>13939</v>
      </c>
      <c r="L13" s="318" t="s">
        <v>3892</v>
      </c>
      <c r="M13" s="318"/>
      <c r="N13" s="318"/>
      <c r="O13" s="318"/>
      <c r="P13" s="318"/>
      <c r="Q13" s="318"/>
      <c r="R13" s="320" t="s">
        <v>631</v>
      </c>
      <c r="S13" s="318" t="s">
        <v>7323</v>
      </c>
      <c r="T13" s="318" t="s">
        <v>13940</v>
      </c>
      <c r="U13" s="318"/>
      <c r="V13" s="318" t="s">
        <v>13941</v>
      </c>
      <c r="W13" s="318"/>
      <c r="X13" s="318"/>
      <c r="Y13" s="318"/>
      <c r="Z13" s="318"/>
      <c r="AA13" s="318"/>
      <c r="AB13" s="318"/>
      <c r="AC13" s="318" t="s">
        <v>487</v>
      </c>
      <c r="AD13" s="318" t="s">
        <v>13942</v>
      </c>
    </row>
    <row r="14" spans="1:30" s="18" customFormat="1" ht="31.15" customHeight="1">
      <c r="A14" s="318" t="s">
        <v>13870</v>
      </c>
      <c r="B14" s="351" t="s">
        <v>68</v>
      </c>
      <c r="C14" s="318" t="s">
        <v>13943</v>
      </c>
      <c r="D14" s="318" t="s">
        <v>13944</v>
      </c>
      <c r="E14" s="318" t="s">
        <v>13945</v>
      </c>
      <c r="F14" s="318" t="s">
        <v>13946</v>
      </c>
      <c r="G14" s="318" t="s">
        <v>13947</v>
      </c>
      <c r="H14" s="318" t="s">
        <v>13948</v>
      </c>
      <c r="I14" s="308" t="s">
        <v>13949</v>
      </c>
      <c r="J14" s="318" t="s">
        <v>13950</v>
      </c>
      <c r="K14" s="308" t="s">
        <v>13951</v>
      </c>
      <c r="L14" s="318" t="s">
        <v>13952</v>
      </c>
      <c r="M14" s="318"/>
      <c r="N14" s="318"/>
      <c r="O14" s="318"/>
      <c r="P14" s="318"/>
      <c r="Q14" s="318"/>
      <c r="R14" s="320" t="s">
        <v>631</v>
      </c>
      <c r="S14" s="318" t="s">
        <v>2605</v>
      </c>
      <c r="T14" s="318"/>
      <c r="U14" s="318"/>
      <c r="V14" s="318"/>
      <c r="W14" s="318"/>
      <c r="X14" s="318"/>
      <c r="Y14" s="318" t="s">
        <v>487</v>
      </c>
      <c r="Z14" s="318"/>
      <c r="AA14" s="318"/>
      <c r="AB14" s="318"/>
      <c r="AC14" s="318"/>
      <c r="AD14" s="318"/>
    </row>
    <row r="15" spans="1:30" s="18" customFormat="1" ht="21" customHeight="1">
      <c r="A15" s="318" t="s">
        <v>13870</v>
      </c>
      <c r="B15" s="351" t="s">
        <v>68</v>
      </c>
      <c r="C15" s="318" t="s">
        <v>13953</v>
      </c>
      <c r="D15" s="318" t="s">
        <v>13954</v>
      </c>
      <c r="E15" s="318" t="s">
        <v>13955</v>
      </c>
      <c r="F15" s="318" t="s">
        <v>13956</v>
      </c>
      <c r="G15" s="318" t="s">
        <v>13957</v>
      </c>
      <c r="H15" s="318" t="s">
        <v>13958</v>
      </c>
      <c r="I15" s="318" t="s">
        <v>13959</v>
      </c>
      <c r="J15" s="318" t="s">
        <v>13960</v>
      </c>
      <c r="K15" s="308" t="s">
        <v>13961</v>
      </c>
      <c r="L15" s="318"/>
      <c r="M15" s="318"/>
      <c r="N15" s="318"/>
      <c r="O15" s="318"/>
      <c r="P15" s="318"/>
      <c r="Q15" s="318"/>
      <c r="R15" s="320" t="s">
        <v>631</v>
      </c>
      <c r="S15" s="318" t="s">
        <v>2605</v>
      </c>
      <c r="T15" s="363"/>
      <c r="U15" s="318"/>
      <c r="V15" s="318" t="s">
        <v>13962</v>
      </c>
      <c r="W15" s="318"/>
      <c r="X15" s="318" t="s">
        <v>13962</v>
      </c>
      <c r="Y15" s="318"/>
      <c r="Z15" s="318"/>
      <c r="AA15" s="318"/>
      <c r="AB15" s="318"/>
      <c r="AC15" s="318"/>
      <c r="AD15" s="318"/>
    </row>
    <row r="16" spans="1:30" s="18" customFormat="1" ht="28.5">
      <c r="A16" s="318" t="s">
        <v>13870</v>
      </c>
      <c r="B16" s="351" t="s">
        <v>68</v>
      </c>
      <c r="C16" s="318" t="s">
        <v>13963</v>
      </c>
      <c r="D16" s="318" t="s">
        <v>13964</v>
      </c>
      <c r="E16" s="318" t="s">
        <v>13924</v>
      </c>
      <c r="F16" s="318" t="s">
        <v>13965</v>
      </c>
      <c r="G16" s="318" t="s">
        <v>13966</v>
      </c>
      <c r="H16" s="318" t="s">
        <v>13967</v>
      </c>
      <c r="I16" s="318" t="s">
        <v>13968</v>
      </c>
      <c r="J16" s="318"/>
      <c r="K16" s="308" t="s">
        <v>13969</v>
      </c>
      <c r="L16" s="318" t="s">
        <v>13970</v>
      </c>
      <c r="M16" s="318"/>
      <c r="N16" s="318"/>
      <c r="O16" s="318"/>
      <c r="P16" s="318"/>
      <c r="Q16" s="318"/>
      <c r="R16" s="320" t="s">
        <v>631</v>
      </c>
      <c r="S16" s="318" t="s">
        <v>2605</v>
      </c>
      <c r="T16" s="318"/>
      <c r="U16" s="318"/>
      <c r="V16" s="318" t="s">
        <v>13971</v>
      </c>
      <c r="W16" s="318"/>
      <c r="X16" s="318"/>
      <c r="Y16" s="318" t="s">
        <v>13972</v>
      </c>
      <c r="Z16" s="318"/>
      <c r="AA16" s="318"/>
      <c r="AB16" s="318"/>
      <c r="AC16" s="318"/>
      <c r="AD16" s="318"/>
    </row>
    <row r="17" spans="1:30" s="18" customFormat="1" ht="149.44999999999999" customHeight="1">
      <c r="A17" s="318" t="s">
        <v>13870</v>
      </c>
      <c r="B17" s="351" t="s">
        <v>68</v>
      </c>
      <c r="C17" s="318" t="s">
        <v>13973</v>
      </c>
      <c r="D17" s="318" t="s">
        <v>13974</v>
      </c>
      <c r="E17" s="318" t="s">
        <v>13975</v>
      </c>
      <c r="F17" s="318" t="s">
        <v>13976</v>
      </c>
      <c r="G17" s="318" t="s">
        <v>13977</v>
      </c>
      <c r="H17" s="318" t="s">
        <v>13978</v>
      </c>
      <c r="I17" s="318" t="s">
        <v>13979</v>
      </c>
      <c r="J17" s="361" t="s">
        <v>13844</v>
      </c>
      <c r="K17" s="308" t="s">
        <v>13980</v>
      </c>
      <c r="L17" s="311" t="s">
        <v>13846</v>
      </c>
      <c r="M17" s="318"/>
      <c r="N17" s="318" t="s">
        <v>487</v>
      </c>
      <c r="O17" s="318"/>
      <c r="P17" s="318"/>
      <c r="Q17" s="318"/>
      <c r="R17" s="320" t="s">
        <v>631</v>
      </c>
      <c r="S17" s="318" t="s">
        <v>2605</v>
      </c>
      <c r="T17" s="318"/>
      <c r="U17" s="318"/>
      <c r="V17" s="318"/>
      <c r="W17" s="318"/>
      <c r="X17" s="318"/>
      <c r="Y17" s="318"/>
      <c r="Z17" s="318"/>
      <c r="AA17" s="318"/>
      <c r="AB17" s="318"/>
      <c r="AC17" s="318"/>
      <c r="AD17" s="318"/>
    </row>
    <row r="18" spans="1:30" s="18" customFormat="1" ht="69.75" customHeight="1">
      <c r="A18" s="318" t="s">
        <v>13870</v>
      </c>
      <c r="B18" s="318" t="s">
        <v>115</v>
      </c>
      <c r="C18" s="318" t="s">
        <v>13981</v>
      </c>
      <c r="D18" s="318" t="s">
        <v>13982</v>
      </c>
      <c r="E18" s="318" t="s">
        <v>13983</v>
      </c>
      <c r="F18" s="318" t="s">
        <v>13984</v>
      </c>
      <c r="G18" s="318" t="s">
        <v>13985</v>
      </c>
      <c r="H18" s="318" t="s">
        <v>13986</v>
      </c>
      <c r="I18" s="318" t="s">
        <v>13987</v>
      </c>
      <c r="J18" s="318" t="s">
        <v>13988</v>
      </c>
      <c r="K18" s="308" t="s">
        <v>13989</v>
      </c>
      <c r="L18" s="308" t="s">
        <v>13990</v>
      </c>
      <c r="M18" s="318"/>
      <c r="N18" s="318"/>
      <c r="O18" s="318" t="s">
        <v>487</v>
      </c>
      <c r="P18" s="318"/>
      <c r="Q18" s="318"/>
      <c r="R18" s="320" t="s">
        <v>383</v>
      </c>
      <c r="S18" s="318" t="s">
        <v>2438</v>
      </c>
      <c r="T18" s="318" t="s">
        <v>391</v>
      </c>
      <c r="U18" s="318"/>
      <c r="V18" s="318"/>
      <c r="W18" s="318"/>
      <c r="X18" s="318"/>
      <c r="Y18" s="318" t="s">
        <v>487</v>
      </c>
      <c r="Z18" s="318" t="s">
        <v>13991</v>
      </c>
      <c r="AA18" s="318"/>
      <c r="AB18" s="318"/>
      <c r="AC18" s="318"/>
      <c r="AD18" s="318"/>
    </row>
    <row r="19" spans="1:30" s="18" customFormat="1" ht="21" customHeight="1">
      <c r="A19" s="351" t="s">
        <v>21</v>
      </c>
      <c r="B19" s="318" t="s">
        <v>115</v>
      </c>
      <c r="C19" s="351" t="s">
        <v>13992</v>
      </c>
      <c r="D19" s="351" t="s">
        <v>13993</v>
      </c>
      <c r="E19" s="351" t="s">
        <v>13994</v>
      </c>
      <c r="F19" s="351" t="s">
        <v>13995</v>
      </c>
      <c r="G19" s="351" t="s">
        <v>13996</v>
      </c>
      <c r="H19" s="351" t="s">
        <v>13997</v>
      </c>
      <c r="I19" s="351" t="s">
        <v>13998</v>
      </c>
      <c r="J19" s="351" t="s">
        <v>13999</v>
      </c>
      <c r="K19" s="311" t="s">
        <v>14000</v>
      </c>
      <c r="L19" s="351"/>
      <c r="M19" s="351"/>
      <c r="N19" s="351"/>
      <c r="O19" s="351"/>
      <c r="P19" s="351"/>
      <c r="Q19" s="351"/>
      <c r="R19" s="320" t="s">
        <v>386</v>
      </c>
      <c r="S19" s="318" t="s">
        <v>852</v>
      </c>
      <c r="T19" s="351"/>
      <c r="U19" s="351"/>
      <c r="V19" s="351"/>
      <c r="W19" s="351"/>
      <c r="X19" s="351"/>
      <c r="Y19" s="351"/>
      <c r="Z19" s="351"/>
      <c r="AA19" s="351"/>
      <c r="AB19" s="351"/>
      <c r="AC19" s="351"/>
      <c r="AD19" s="351"/>
    </row>
    <row r="20" spans="1:30" s="18" customFormat="1" ht="28.5">
      <c r="A20" s="351" t="s">
        <v>21</v>
      </c>
      <c r="B20" s="318" t="s">
        <v>115</v>
      </c>
      <c r="C20" s="351" t="s">
        <v>14001</v>
      </c>
      <c r="D20" s="351" t="s">
        <v>14002</v>
      </c>
      <c r="E20" s="351" t="s">
        <v>14003</v>
      </c>
      <c r="F20" s="351" t="s">
        <v>14004</v>
      </c>
      <c r="G20" s="351" t="s">
        <v>14005</v>
      </c>
      <c r="H20" s="351" t="s">
        <v>14006</v>
      </c>
      <c r="I20" s="351" t="s">
        <v>14007</v>
      </c>
      <c r="J20" s="351" t="s">
        <v>14008</v>
      </c>
      <c r="K20" s="311" t="s">
        <v>14009</v>
      </c>
      <c r="L20" s="351" t="s">
        <v>14010</v>
      </c>
      <c r="M20" s="351"/>
      <c r="N20" s="351"/>
      <c r="O20" s="351"/>
      <c r="P20" s="351"/>
      <c r="Q20" s="351"/>
      <c r="R20" s="320" t="s">
        <v>386</v>
      </c>
      <c r="S20" s="318" t="s">
        <v>852</v>
      </c>
      <c r="T20" s="351"/>
      <c r="U20" s="351"/>
      <c r="V20" s="351"/>
      <c r="W20" s="351"/>
      <c r="X20" s="351"/>
      <c r="Y20" s="351"/>
      <c r="Z20" s="351"/>
      <c r="AA20" s="351"/>
      <c r="AB20" s="351"/>
      <c r="AC20" s="351"/>
      <c r="AD20" s="351"/>
    </row>
    <row r="21" spans="1:30" s="18" customFormat="1" ht="21" customHeight="1">
      <c r="A21" s="351" t="s">
        <v>21</v>
      </c>
      <c r="B21" s="318" t="s">
        <v>115</v>
      </c>
      <c r="C21" s="351" t="s">
        <v>14011</v>
      </c>
      <c r="D21" s="351" t="s">
        <v>14012</v>
      </c>
      <c r="E21" s="351" t="s">
        <v>14013</v>
      </c>
      <c r="F21" s="351" t="s">
        <v>14014</v>
      </c>
      <c r="G21" s="351" t="s">
        <v>14015</v>
      </c>
      <c r="H21" s="351" t="s">
        <v>14016</v>
      </c>
      <c r="I21" s="351" t="s">
        <v>14017</v>
      </c>
      <c r="J21" s="351" t="s">
        <v>14018</v>
      </c>
      <c r="K21" s="311" t="s">
        <v>14019</v>
      </c>
      <c r="L21" s="351"/>
      <c r="M21" s="351"/>
      <c r="N21" s="351"/>
      <c r="O21" s="351"/>
      <c r="P21" s="351"/>
      <c r="Q21" s="351"/>
      <c r="R21" s="320" t="s">
        <v>386</v>
      </c>
      <c r="S21" s="318" t="s">
        <v>852</v>
      </c>
      <c r="T21" s="351"/>
      <c r="U21" s="351"/>
      <c r="V21" s="351"/>
      <c r="W21" s="351"/>
      <c r="X21" s="351"/>
      <c r="Y21" s="351"/>
      <c r="Z21" s="351" t="s">
        <v>14020</v>
      </c>
      <c r="AA21" s="351"/>
      <c r="AB21" s="351"/>
      <c r="AC21" s="351"/>
      <c r="AD21" s="351"/>
    </row>
    <row r="22" spans="1:30" s="18" customFormat="1" ht="28.5">
      <c r="A22" s="318" t="s">
        <v>13870</v>
      </c>
      <c r="B22" s="318" t="s">
        <v>115</v>
      </c>
      <c r="C22" s="318" t="s">
        <v>14021</v>
      </c>
      <c r="D22" s="318" t="s">
        <v>14022</v>
      </c>
      <c r="E22" s="318" t="s">
        <v>14023</v>
      </c>
      <c r="F22" s="318" t="s">
        <v>14024</v>
      </c>
      <c r="G22" s="318" t="s">
        <v>14025</v>
      </c>
      <c r="H22" s="318" t="s">
        <v>14026</v>
      </c>
      <c r="I22" s="318" t="s">
        <v>14027</v>
      </c>
      <c r="J22" s="318" t="s">
        <v>14028</v>
      </c>
      <c r="K22" s="308" t="s">
        <v>14029</v>
      </c>
      <c r="L22" s="318"/>
      <c r="M22" s="318"/>
      <c r="N22" s="318"/>
      <c r="O22" s="318"/>
      <c r="P22" s="318"/>
      <c r="Q22" s="318"/>
      <c r="R22" s="320" t="s">
        <v>631</v>
      </c>
      <c r="S22" s="318" t="s">
        <v>1338</v>
      </c>
      <c r="T22" s="318"/>
      <c r="U22" s="318"/>
      <c r="V22" s="318"/>
      <c r="W22" s="318"/>
      <c r="X22" s="318"/>
      <c r="Y22" s="318"/>
      <c r="Z22" s="318"/>
      <c r="AA22" s="318"/>
      <c r="AB22" s="318"/>
      <c r="AC22" s="318"/>
      <c r="AD22" s="318"/>
    </row>
    <row r="23" spans="1:30" s="18" customFormat="1" ht="28.5">
      <c r="A23" s="318" t="s">
        <v>13870</v>
      </c>
      <c r="B23" s="318" t="s">
        <v>115</v>
      </c>
      <c r="C23" s="318" t="s">
        <v>14030</v>
      </c>
      <c r="D23" s="318" t="s">
        <v>14031</v>
      </c>
      <c r="E23" s="318" t="s">
        <v>14032</v>
      </c>
      <c r="F23" s="318" t="s">
        <v>14033</v>
      </c>
      <c r="G23" s="318" t="s">
        <v>14034</v>
      </c>
      <c r="H23" s="318" t="s">
        <v>14035</v>
      </c>
      <c r="I23" s="318" t="s">
        <v>14036</v>
      </c>
      <c r="J23" s="318" t="s">
        <v>14037</v>
      </c>
      <c r="K23" s="308" t="s">
        <v>14038</v>
      </c>
      <c r="L23" s="318"/>
      <c r="M23" s="318"/>
      <c r="N23" s="318"/>
      <c r="O23" s="318"/>
      <c r="P23" s="318"/>
      <c r="Q23" s="318"/>
      <c r="R23" s="320" t="s">
        <v>631</v>
      </c>
      <c r="S23" s="318" t="s">
        <v>2605</v>
      </c>
      <c r="T23" s="318"/>
      <c r="U23" s="318"/>
      <c r="V23" s="318"/>
      <c r="W23" s="318"/>
      <c r="X23" s="318"/>
      <c r="Y23" s="318"/>
      <c r="Z23" s="318"/>
      <c r="AA23" s="318"/>
      <c r="AB23" s="318"/>
      <c r="AC23" s="318"/>
      <c r="AD23" s="318"/>
    </row>
    <row r="24" spans="1:30" s="18" customFormat="1" ht="21" customHeight="1">
      <c r="A24" s="318" t="s">
        <v>13870</v>
      </c>
      <c r="B24" s="318" t="s">
        <v>115</v>
      </c>
      <c r="C24" s="318" t="s">
        <v>14039</v>
      </c>
      <c r="D24" s="318" t="s">
        <v>14040</v>
      </c>
      <c r="E24" s="318" t="s">
        <v>14041</v>
      </c>
      <c r="F24" s="318" t="s">
        <v>14042</v>
      </c>
      <c r="G24" s="318" t="s">
        <v>14043</v>
      </c>
      <c r="H24" s="318" t="s">
        <v>14044</v>
      </c>
      <c r="I24" s="318" t="s">
        <v>14045</v>
      </c>
      <c r="J24" s="318"/>
      <c r="K24" s="308" t="s">
        <v>14046</v>
      </c>
      <c r="L24" s="318"/>
      <c r="M24" s="318"/>
      <c r="N24" s="318"/>
      <c r="O24" s="318"/>
      <c r="P24" s="318"/>
      <c r="Q24" s="318"/>
      <c r="R24" s="320" t="s">
        <v>631</v>
      </c>
      <c r="S24" s="318" t="s">
        <v>2605</v>
      </c>
      <c r="T24" s="318"/>
      <c r="U24" s="318"/>
      <c r="V24" s="318"/>
      <c r="W24" s="318"/>
      <c r="X24" s="318"/>
      <c r="Y24" s="318"/>
      <c r="Z24" s="318"/>
      <c r="AA24" s="318"/>
      <c r="AB24" s="318"/>
      <c r="AC24" s="318"/>
      <c r="AD24" s="318"/>
    </row>
    <row r="25" spans="1:30" s="18" customFormat="1" ht="21" customHeight="1">
      <c r="A25" s="318" t="s">
        <v>13870</v>
      </c>
      <c r="B25" s="318" t="s">
        <v>115</v>
      </c>
      <c r="C25" s="318" t="s">
        <v>14047</v>
      </c>
      <c r="D25" s="318" t="s">
        <v>14048</v>
      </c>
      <c r="E25" s="318" t="s">
        <v>14049</v>
      </c>
      <c r="F25" s="318" t="s">
        <v>14050</v>
      </c>
      <c r="G25" s="318" t="s">
        <v>14051</v>
      </c>
      <c r="H25" s="318" t="s">
        <v>14052</v>
      </c>
      <c r="I25" s="318" t="s">
        <v>14053</v>
      </c>
      <c r="J25" s="318" t="s">
        <v>14054</v>
      </c>
      <c r="K25" s="308" t="s">
        <v>14055</v>
      </c>
      <c r="L25" s="318"/>
      <c r="M25" s="318"/>
      <c r="N25" s="318"/>
      <c r="O25" s="318"/>
      <c r="P25" s="318"/>
      <c r="Q25" s="318"/>
      <c r="R25" s="320" t="s">
        <v>631</v>
      </c>
      <c r="S25" s="318" t="s">
        <v>2605</v>
      </c>
      <c r="T25" s="318"/>
      <c r="U25" s="318"/>
      <c r="V25" s="318"/>
      <c r="W25" s="318"/>
      <c r="X25" s="318"/>
      <c r="Y25" s="318"/>
      <c r="Z25" s="318"/>
      <c r="AA25" s="318"/>
      <c r="AB25" s="318"/>
      <c r="AC25" s="318"/>
      <c r="AD25" s="318"/>
    </row>
    <row r="26" spans="1:30" s="18" customFormat="1" ht="21" customHeight="1">
      <c r="A26" s="318" t="s">
        <v>13870</v>
      </c>
      <c r="B26" s="318" t="s">
        <v>115</v>
      </c>
      <c r="C26" s="318" t="s">
        <v>14056</v>
      </c>
      <c r="D26" s="318" t="s">
        <v>14057</v>
      </c>
      <c r="E26" s="318" t="s">
        <v>14058</v>
      </c>
      <c r="F26" s="318" t="s">
        <v>14059</v>
      </c>
      <c r="G26" s="318" t="s">
        <v>14060</v>
      </c>
      <c r="H26" s="318" t="s">
        <v>14061</v>
      </c>
      <c r="I26" s="318" t="s">
        <v>14062</v>
      </c>
      <c r="J26" s="318" t="s">
        <v>14063</v>
      </c>
      <c r="K26" s="308" t="s">
        <v>14064</v>
      </c>
      <c r="L26" s="318"/>
      <c r="M26" s="318"/>
      <c r="N26" s="318"/>
      <c r="O26" s="318"/>
      <c r="P26" s="318"/>
      <c r="Q26" s="318"/>
      <c r="R26" s="320" t="s">
        <v>631</v>
      </c>
      <c r="S26" s="318" t="s">
        <v>2605</v>
      </c>
      <c r="T26" s="318"/>
      <c r="U26" s="318"/>
      <c r="V26" s="318"/>
      <c r="W26" s="318"/>
      <c r="X26" s="318"/>
      <c r="Y26" s="318"/>
      <c r="Z26" s="318"/>
      <c r="AA26" s="318"/>
      <c r="AB26" s="318"/>
      <c r="AC26" s="318"/>
      <c r="AD26" s="318"/>
    </row>
    <row r="27" spans="1:30" s="18" customFormat="1" ht="370.5">
      <c r="A27" s="318" t="s">
        <v>13870</v>
      </c>
      <c r="B27" s="318" t="s">
        <v>162</v>
      </c>
      <c r="C27" s="318" t="s">
        <v>14065</v>
      </c>
      <c r="D27" s="318" t="s">
        <v>14066</v>
      </c>
      <c r="E27" s="318" t="s">
        <v>14067</v>
      </c>
      <c r="F27" s="318" t="s">
        <v>14068</v>
      </c>
      <c r="G27" s="318" t="s">
        <v>14069</v>
      </c>
      <c r="H27" s="318" t="s">
        <v>14070</v>
      </c>
      <c r="I27" s="318" t="s">
        <v>14071</v>
      </c>
      <c r="J27" s="318" t="s">
        <v>14072</v>
      </c>
      <c r="K27" s="308" t="s">
        <v>14073</v>
      </c>
      <c r="L27" s="308" t="s">
        <v>14074</v>
      </c>
      <c r="M27" s="318"/>
      <c r="N27" s="318"/>
      <c r="O27" s="318" t="s">
        <v>487</v>
      </c>
      <c r="P27" s="318" t="s">
        <v>487</v>
      </c>
      <c r="Q27" s="318" t="s">
        <v>487</v>
      </c>
      <c r="R27" s="320" t="s">
        <v>489</v>
      </c>
      <c r="S27" s="318" t="s">
        <v>2438</v>
      </c>
      <c r="T27" s="318" t="s">
        <v>13847</v>
      </c>
      <c r="U27" s="318" t="s">
        <v>487</v>
      </c>
      <c r="V27" s="308" t="s">
        <v>14075</v>
      </c>
      <c r="W27" s="318" t="s">
        <v>487</v>
      </c>
      <c r="X27" s="308" t="s">
        <v>14075</v>
      </c>
      <c r="Y27" s="318" t="s">
        <v>487</v>
      </c>
      <c r="Z27" s="308" t="s">
        <v>14075</v>
      </c>
      <c r="AA27" s="318" t="s">
        <v>487</v>
      </c>
      <c r="AB27" s="308" t="s">
        <v>14076</v>
      </c>
      <c r="AC27" s="318" t="s">
        <v>14077</v>
      </c>
      <c r="AD27" s="308" t="s">
        <v>14078</v>
      </c>
    </row>
    <row r="28" spans="1:30" s="18" customFormat="1" ht="171">
      <c r="A28" s="318" t="s">
        <v>13870</v>
      </c>
      <c r="B28" s="318" t="s">
        <v>162</v>
      </c>
      <c r="C28" s="318" t="s">
        <v>14079</v>
      </c>
      <c r="D28" s="318" t="s">
        <v>14080</v>
      </c>
      <c r="E28" s="318" t="s">
        <v>14081</v>
      </c>
      <c r="F28" s="318" t="s">
        <v>14082</v>
      </c>
      <c r="G28" s="318" t="s">
        <v>14083</v>
      </c>
      <c r="H28" s="318" t="s">
        <v>14084</v>
      </c>
      <c r="I28" s="318" t="s">
        <v>14085</v>
      </c>
      <c r="J28" s="318" t="s">
        <v>14086</v>
      </c>
      <c r="K28" s="308" t="s">
        <v>14087</v>
      </c>
      <c r="L28" s="308" t="s">
        <v>14088</v>
      </c>
      <c r="M28" s="318"/>
      <c r="N28" s="318" t="s">
        <v>487</v>
      </c>
      <c r="O28" s="318" t="s">
        <v>487</v>
      </c>
      <c r="P28" s="318"/>
      <c r="Q28" s="318"/>
      <c r="R28" s="320" t="s">
        <v>489</v>
      </c>
      <c r="S28" s="318" t="s">
        <v>2438</v>
      </c>
      <c r="T28" s="318" t="s">
        <v>14089</v>
      </c>
      <c r="U28" s="318"/>
      <c r="V28" s="318"/>
      <c r="W28" s="318"/>
      <c r="X28" s="318"/>
      <c r="Y28" s="318"/>
      <c r="Z28" s="318"/>
      <c r="AA28" s="318" t="s">
        <v>395</v>
      </c>
      <c r="AB28" s="308" t="s">
        <v>14090</v>
      </c>
      <c r="AC28" s="318" t="s">
        <v>5520</v>
      </c>
      <c r="AD28" s="308" t="s">
        <v>14091</v>
      </c>
    </row>
    <row r="29" spans="1:30" s="18" customFormat="1" ht="28.5">
      <c r="A29" s="318" t="s">
        <v>13870</v>
      </c>
      <c r="B29" s="318" t="s">
        <v>162</v>
      </c>
      <c r="C29" s="318" t="s">
        <v>14092</v>
      </c>
      <c r="D29" s="318" t="s">
        <v>14093</v>
      </c>
      <c r="E29" s="318" t="s">
        <v>14094</v>
      </c>
      <c r="F29" s="318" t="s">
        <v>14095</v>
      </c>
      <c r="G29" s="318" t="s">
        <v>14096</v>
      </c>
      <c r="H29" s="318" t="s">
        <v>14097</v>
      </c>
      <c r="I29" s="318" t="s">
        <v>14098</v>
      </c>
      <c r="J29" s="318" t="s">
        <v>14099</v>
      </c>
      <c r="K29" s="308" t="s">
        <v>14100</v>
      </c>
      <c r="L29" s="318" t="s">
        <v>3892</v>
      </c>
      <c r="M29" s="318"/>
      <c r="N29" s="318" t="s">
        <v>487</v>
      </c>
      <c r="O29" s="318"/>
      <c r="P29" s="318"/>
      <c r="Q29" s="318"/>
      <c r="R29" s="320" t="s">
        <v>631</v>
      </c>
      <c r="S29" s="318" t="s">
        <v>2438</v>
      </c>
      <c r="T29" s="318" t="s">
        <v>608</v>
      </c>
      <c r="U29" s="318"/>
      <c r="V29" s="318"/>
      <c r="W29" s="318"/>
      <c r="X29" s="318"/>
      <c r="Y29" s="318"/>
      <c r="Z29" s="318"/>
      <c r="AA29" s="318"/>
      <c r="AB29" s="318"/>
      <c r="AC29" s="318"/>
      <c r="AD29" s="318"/>
    </row>
    <row r="30" spans="1:30" s="18" customFormat="1" ht="28.5">
      <c r="A30" s="318" t="s">
        <v>13870</v>
      </c>
      <c r="B30" s="318" t="s">
        <v>162</v>
      </c>
      <c r="C30" s="318" t="s">
        <v>14101</v>
      </c>
      <c r="D30" s="318" t="s">
        <v>14102</v>
      </c>
      <c r="E30" s="318" t="s">
        <v>14103</v>
      </c>
      <c r="F30" s="318" t="s">
        <v>14104</v>
      </c>
      <c r="G30" s="318" t="s">
        <v>14105</v>
      </c>
      <c r="H30" s="318" t="s">
        <v>14106</v>
      </c>
      <c r="I30" s="318" t="s">
        <v>14107</v>
      </c>
      <c r="J30" s="318" t="s">
        <v>14108</v>
      </c>
      <c r="K30" s="308" t="s">
        <v>14109</v>
      </c>
      <c r="L30" s="318" t="s">
        <v>2564</v>
      </c>
      <c r="M30" s="318"/>
      <c r="N30" s="318"/>
      <c r="O30" s="318"/>
      <c r="P30" s="318"/>
      <c r="Q30" s="318"/>
      <c r="R30" s="320" t="s">
        <v>631</v>
      </c>
      <c r="S30" s="318" t="s">
        <v>2438</v>
      </c>
      <c r="T30" s="318" t="s">
        <v>1122</v>
      </c>
      <c r="U30" s="318"/>
      <c r="V30" s="318"/>
      <c r="W30" s="318"/>
      <c r="X30" s="318"/>
      <c r="Y30" s="318"/>
      <c r="Z30" s="318"/>
      <c r="AA30" s="318"/>
      <c r="AB30" s="318"/>
      <c r="AC30" s="318"/>
      <c r="AD30" s="318"/>
    </row>
    <row r="31" spans="1:30" s="18" customFormat="1" ht="21" customHeight="1">
      <c r="A31" s="318" t="s">
        <v>13870</v>
      </c>
      <c r="B31" s="318" t="s">
        <v>162</v>
      </c>
      <c r="C31" s="318" t="s">
        <v>14110</v>
      </c>
      <c r="D31" s="318" t="s">
        <v>14111</v>
      </c>
      <c r="E31" s="318" t="s">
        <v>14112</v>
      </c>
      <c r="F31" s="318" t="s">
        <v>14113</v>
      </c>
      <c r="G31" s="318" t="s">
        <v>14114</v>
      </c>
      <c r="H31" s="318" t="s">
        <v>14115</v>
      </c>
      <c r="I31" s="318" t="s">
        <v>14116</v>
      </c>
      <c r="J31" s="318"/>
      <c r="K31" s="308" t="s">
        <v>14117</v>
      </c>
      <c r="L31" s="318"/>
      <c r="M31" s="318"/>
      <c r="N31" s="318"/>
      <c r="O31" s="318"/>
      <c r="P31" s="318"/>
      <c r="Q31" s="318"/>
      <c r="R31" s="320" t="s">
        <v>631</v>
      </c>
      <c r="S31" s="318" t="s">
        <v>2605</v>
      </c>
      <c r="T31" s="318"/>
      <c r="U31" s="318"/>
      <c r="V31" s="318"/>
      <c r="W31" s="318"/>
      <c r="X31" s="318"/>
      <c r="Y31" s="318"/>
      <c r="Z31" s="318"/>
      <c r="AA31" s="318"/>
      <c r="AB31" s="318"/>
      <c r="AC31" s="318"/>
      <c r="AD31" s="318"/>
    </row>
    <row r="32" spans="1:30" s="18" customFormat="1" ht="28.5">
      <c r="A32" s="318" t="s">
        <v>13870</v>
      </c>
      <c r="B32" s="318" t="s">
        <v>162</v>
      </c>
      <c r="C32" s="318" t="s">
        <v>14118</v>
      </c>
      <c r="D32" s="318" t="s">
        <v>14119</v>
      </c>
      <c r="E32" s="318" t="s">
        <v>14120</v>
      </c>
      <c r="F32" s="318" t="s">
        <v>14121</v>
      </c>
      <c r="G32" s="318" t="s">
        <v>14122</v>
      </c>
      <c r="H32" s="318" t="s">
        <v>14123</v>
      </c>
      <c r="I32" s="318" t="s">
        <v>14124</v>
      </c>
      <c r="J32" s="318" t="s">
        <v>14125</v>
      </c>
      <c r="K32" s="308" t="s">
        <v>14126</v>
      </c>
      <c r="L32" s="318" t="s">
        <v>4885</v>
      </c>
      <c r="M32" s="318"/>
      <c r="N32" s="318"/>
      <c r="O32" s="318"/>
      <c r="P32" s="318"/>
      <c r="Q32" s="318"/>
      <c r="R32" s="320" t="s">
        <v>631</v>
      </c>
      <c r="S32" s="318" t="s">
        <v>2605</v>
      </c>
      <c r="T32" s="318"/>
      <c r="U32" s="318"/>
      <c r="V32" s="318"/>
      <c r="W32" s="318" t="s">
        <v>487</v>
      </c>
      <c r="X32" s="318" t="s">
        <v>14127</v>
      </c>
      <c r="Y32" s="318" t="s">
        <v>395</v>
      </c>
      <c r="Z32" s="318" t="s">
        <v>14127</v>
      </c>
      <c r="AA32" s="318" t="s">
        <v>487</v>
      </c>
      <c r="AB32" s="318" t="s">
        <v>14127</v>
      </c>
      <c r="AC32" s="318" t="s">
        <v>487</v>
      </c>
      <c r="AD32" s="318" t="s">
        <v>14127</v>
      </c>
    </row>
    <row r="33" spans="1:30" s="18" customFormat="1" ht="69" customHeight="1">
      <c r="A33" s="318" t="s">
        <v>13870</v>
      </c>
      <c r="B33" s="318" t="s">
        <v>162</v>
      </c>
      <c r="C33" s="318" t="s">
        <v>14128</v>
      </c>
      <c r="D33" s="318" t="s">
        <v>14129</v>
      </c>
      <c r="E33" s="318" t="s">
        <v>14130</v>
      </c>
      <c r="F33" s="318" t="s">
        <v>14131</v>
      </c>
      <c r="G33" s="318" t="s">
        <v>14132</v>
      </c>
      <c r="H33" s="318" t="s">
        <v>14133</v>
      </c>
      <c r="I33" s="308" t="s">
        <v>14134</v>
      </c>
      <c r="J33" s="318" t="s">
        <v>14135</v>
      </c>
      <c r="K33" s="308" t="s">
        <v>14136</v>
      </c>
      <c r="L33" s="318"/>
      <c r="M33" s="318"/>
      <c r="N33" s="318"/>
      <c r="O33" s="318"/>
      <c r="P33" s="318"/>
      <c r="Q33" s="318"/>
      <c r="R33" s="320" t="s">
        <v>631</v>
      </c>
      <c r="S33" s="318" t="s">
        <v>2605</v>
      </c>
      <c r="T33" s="318"/>
      <c r="U33" s="318"/>
      <c r="V33" s="318"/>
      <c r="W33" s="318"/>
      <c r="X33" s="318"/>
      <c r="Y33" s="318"/>
      <c r="Z33" s="318"/>
      <c r="AA33" s="318"/>
      <c r="AB33" s="318"/>
      <c r="AC33" s="318" t="s">
        <v>487</v>
      </c>
      <c r="AD33" s="308" t="s">
        <v>14137</v>
      </c>
    </row>
    <row r="34" spans="1:30" s="18" customFormat="1" ht="313.5">
      <c r="A34" s="318" t="s">
        <v>13870</v>
      </c>
      <c r="B34" s="318" t="s">
        <v>209</v>
      </c>
      <c r="C34" s="318" t="s">
        <v>14138</v>
      </c>
      <c r="D34" s="318" t="s">
        <v>14139</v>
      </c>
      <c r="E34" s="318" t="s">
        <v>14140</v>
      </c>
      <c r="F34" s="318" t="s">
        <v>14141</v>
      </c>
      <c r="G34" s="318" t="s">
        <v>14142</v>
      </c>
      <c r="H34" s="318" t="s">
        <v>14143</v>
      </c>
      <c r="I34" s="318" t="s">
        <v>14144</v>
      </c>
      <c r="J34" s="318" t="s">
        <v>14145</v>
      </c>
      <c r="K34" s="308" t="s">
        <v>14146</v>
      </c>
      <c r="L34" s="308" t="s">
        <v>14147</v>
      </c>
      <c r="M34" s="318"/>
      <c r="N34" s="318"/>
      <c r="O34" s="318" t="s">
        <v>487</v>
      </c>
      <c r="P34" s="318"/>
      <c r="Q34" s="318"/>
      <c r="R34" s="320" t="s">
        <v>383</v>
      </c>
      <c r="S34" s="318" t="s">
        <v>2438</v>
      </c>
      <c r="T34" s="318" t="s">
        <v>5031</v>
      </c>
      <c r="U34" s="318"/>
      <c r="V34" s="318"/>
      <c r="W34" s="318"/>
      <c r="X34" s="318"/>
      <c r="Y34" s="318"/>
      <c r="Z34" s="318"/>
      <c r="AA34" s="318" t="s">
        <v>487</v>
      </c>
      <c r="AB34" s="308" t="s">
        <v>14148</v>
      </c>
      <c r="AC34" s="318" t="s">
        <v>487</v>
      </c>
      <c r="AD34" s="308" t="s">
        <v>14149</v>
      </c>
    </row>
    <row r="35" spans="1:30" s="18" customFormat="1" ht="85.5">
      <c r="A35" s="351" t="s">
        <v>21</v>
      </c>
      <c r="B35" s="318" t="s">
        <v>209</v>
      </c>
      <c r="C35" s="351" t="s">
        <v>14150</v>
      </c>
      <c r="D35" s="351" t="s">
        <v>14151</v>
      </c>
      <c r="E35" s="351" t="s">
        <v>14152</v>
      </c>
      <c r="F35" s="351" t="s">
        <v>14153</v>
      </c>
      <c r="G35" s="351" t="s">
        <v>14154</v>
      </c>
      <c r="H35" s="351" t="s">
        <v>14155</v>
      </c>
      <c r="I35" s="351" t="s">
        <v>14156</v>
      </c>
      <c r="J35" s="351" t="s">
        <v>14157</v>
      </c>
      <c r="K35" s="311" t="s">
        <v>14158</v>
      </c>
      <c r="L35" s="311" t="s">
        <v>503</v>
      </c>
      <c r="M35" s="351"/>
      <c r="N35" s="351"/>
      <c r="O35" s="351"/>
      <c r="P35" s="351"/>
      <c r="Q35" s="351"/>
      <c r="R35" s="320" t="s">
        <v>386</v>
      </c>
      <c r="S35" s="318" t="s">
        <v>384</v>
      </c>
      <c r="T35" s="351" t="s">
        <v>1122</v>
      </c>
      <c r="U35" s="351"/>
      <c r="V35" s="351"/>
      <c r="W35" s="351"/>
      <c r="X35" s="351"/>
      <c r="Y35" s="351"/>
      <c r="Z35" s="351"/>
      <c r="AA35" s="351"/>
      <c r="AB35" s="351"/>
      <c r="AC35" s="351" t="s">
        <v>487</v>
      </c>
      <c r="AD35" s="311" t="s">
        <v>14159</v>
      </c>
    </row>
    <row r="36" spans="1:30" s="18" customFormat="1" ht="156.75">
      <c r="A36" s="351" t="s">
        <v>21</v>
      </c>
      <c r="B36" s="318" t="s">
        <v>209</v>
      </c>
      <c r="C36" s="311" t="s">
        <v>14160</v>
      </c>
      <c r="D36" s="351" t="s">
        <v>14161</v>
      </c>
      <c r="E36" s="351" t="s">
        <v>14162</v>
      </c>
      <c r="F36" s="351" t="s">
        <v>14163</v>
      </c>
      <c r="G36" s="351" t="s">
        <v>14164</v>
      </c>
      <c r="H36" s="351" t="s">
        <v>14165</v>
      </c>
      <c r="I36" s="351" t="s">
        <v>14166</v>
      </c>
      <c r="J36" s="351" t="s">
        <v>14167</v>
      </c>
      <c r="K36" s="311" t="s">
        <v>14168</v>
      </c>
      <c r="L36" s="311" t="s">
        <v>14169</v>
      </c>
      <c r="M36" s="351"/>
      <c r="N36" s="351"/>
      <c r="O36" s="351"/>
      <c r="P36" s="351"/>
      <c r="Q36" s="351"/>
      <c r="R36" s="320" t="s">
        <v>386</v>
      </c>
      <c r="S36" s="318" t="s">
        <v>384</v>
      </c>
      <c r="T36" s="351" t="s">
        <v>1122</v>
      </c>
      <c r="U36" s="351"/>
      <c r="V36" s="351"/>
      <c r="W36" s="351"/>
      <c r="X36" s="351"/>
      <c r="Y36" s="351"/>
      <c r="Z36" s="351"/>
      <c r="AA36" s="351"/>
      <c r="AB36" s="351"/>
      <c r="AC36" s="351"/>
      <c r="AD36" s="351" t="s">
        <v>14170</v>
      </c>
    </row>
    <row r="37" spans="1:30" s="18" customFormat="1" ht="313.5">
      <c r="A37" s="351" t="s">
        <v>21</v>
      </c>
      <c r="B37" s="351" t="s">
        <v>247</v>
      </c>
      <c r="C37" s="351" t="s">
        <v>14171</v>
      </c>
      <c r="D37" s="351" t="s">
        <v>14172</v>
      </c>
      <c r="E37" s="351" t="s">
        <v>14173</v>
      </c>
      <c r="F37" s="351" t="s">
        <v>14174</v>
      </c>
      <c r="G37" s="351" t="s">
        <v>14175</v>
      </c>
      <c r="H37" s="351" t="s">
        <v>14176</v>
      </c>
      <c r="I37" s="351" t="s">
        <v>13589</v>
      </c>
      <c r="J37" s="351" t="s">
        <v>14177</v>
      </c>
      <c r="K37" s="311" t="s">
        <v>14178</v>
      </c>
      <c r="L37" s="311" t="s">
        <v>3445</v>
      </c>
      <c r="M37" s="351"/>
      <c r="N37" s="351" t="s">
        <v>487</v>
      </c>
      <c r="O37" s="351" t="s">
        <v>487</v>
      </c>
      <c r="P37" s="351"/>
      <c r="Q37" s="351"/>
      <c r="R37" s="320" t="s">
        <v>383</v>
      </c>
      <c r="S37" s="318" t="s">
        <v>384</v>
      </c>
      <c r="T37" s="351" t="s">
        <v>1175</v>
      </c>
      <c r="U37" s="351"/>
      <c r="V37" s="351"/>
      <c r="W37" s="351"/>
      <c r="X37" s="351"/>
      <c r="Y37" s="351"/>
      <c r="Z37" s="351"/>
      <c r="AA37" s="445" t="s">
        <v>487</v>
      </c>
      <c r="AB37" s="311" t="s">
        <v>14179</v>
      </c>
      <c r="AC37" s="445" t="s">
        <v>487</v>
      </c>
      <c r="AD37" s="311" t="s">
        <v>14180</v>
      </c>
    </row>
    <row r="38" spans="1:30" s="18" customFormat="1" ht="57">
      <c r="A38" s="351" t="s">
        <v>21</v>
      </c>
      <c r="B38" s="351" t="s">
        <v>247</v>
      </c>
      <c r="C38" s="351" t="s">
        <v>14181</v>
      </c>
      <c r="D38" s="351" t="s">
        <v>14182</v>
      </c>
      <c r="E38" s="351" t="s">
        <v>14183</v>
      </c>
      <c r="F38" s="351" t="s">
        <v>14184</v>
      </c>
      <c r="G38" s="351" t="s">
        <v>14185</v>
      </c>
      <c r="H38" s="351" t="s">
        <v>14186</v>
      </c>
      <c r="I38" s="351" t="s">
        <v>14187</v>
      </c>
      <c r="J38" s="351" t="s">
        <v>14188</v>
      </c>
      <c r="K38" s="311" t="s">
        <v>14189</v>
      </c>
      <c r="L38" s="351"/>
      <c r="M38" s="351"/>
      <c r="N38" s="351"/>
      <c r="O38" s="351"/>
      <c r="P38" s="351"/>
      <c r="Q38" s="351"/>
      <c r="R38" s="320" t="s">
        <v>386</v>
      </c>
      <c r="S38" s="318" t="s">
        <v>852</v>
      </c>
      <c r="T38" s="351"/>
      <c r="U38" s="351"/>
      <c r="V38" s="351"/>
      <c r="W38" s="351"/>
      <c r="X38" s="351"/>
      <c r="Y38" s="351"/>
      <c r="Z38" s="351"/>
      <c r="AA38" s="351" t="s">
        <v>487</v>
      </c>
      <c r="AB38" s="311" t="s">
        <v>14190</v>
      </c>
      <c r="AC38" s="351" t="s">
        <v>5520</v>
      </c>
      <c r="AD38" s="351" t="s">
        <v>14191</v>
      </c>
    </row>
    <row r="39" spans="1:30" s="18" customFormat="1" ht="71.25">
      <c r="A39" s="318" t="s">
        <v>13870</v>
      </c>
      <c r="B39" s="318" t="s">
        <v>162</v>
      </c>
      <c r="C39" s="318" t="s">
        <v>14192</v>
      </c>
      <c r="D39" s="318" t="s">
        <v>14193</v>
      </c>
      <c r="E39" s="318" t="s">
        <v>14194</v>
      </c>
      <c r="F39" s="318" t="s">
        <v>14195</v>
      </c>
      <c r="G39" s="318" t="s">
        <v>14196</v>
      </c>
      <c r="H39" s="318" t="s">
        <v>14197</v>
      </c>
      <c r="I39" s="318" t="s">
        <v>13644</v>
      </c>
      <c r="J39" s="318" t="s">
        <v>14198</v>
      </c>
      <c r="K39" s="308" t="s">
        <v>14199</v>
      </c>
      <c r="L39" s="308" t="s">
        <v>802</v>
      </c>
      <c r="M39" s="318"/>
      <c r="N39" s="318"/>
      <c r="O39" s="318"/>
      <c r="P39" s="318"/>
      <c r="Q39" s="318"/>
      <c r="R39" s="320" t="s">
        <v>631</v>
      </c>
      <c r="S39" s="318" t="s">
        <v>2363</v>
      </c>
      <c r="T39" s="318" t="s">
        <v>1122</v>
      </c>
      <c r="U39" s="318"/>
      <c r="V39" s="318"/>
      <c r="W39" s="318"/>
      <c r="X39" s="318"/>
      <c r="Y39" s="318"/>
      <c r="Z39" s="318"/>
      <c r="AA39" s="318"/>
      <c r="AB39" s="318"/>
      <c r="AC39" s="318"/>
      <c r="AD39" s="318"/>
    </row>
    <row r="40" spans="1:30" s="18" customFormat="1" ht="85.5">
      <c r="A40" s="318" t="s">
        <v>13870</v>
      </c>
      <c r="B40" s="318" t="s">
        <v>209</v>
      </c>
      <c r="C40" s="318" t="s">
        <v>14200</v>
      </c>
      <c r="D40" s="318" t="s">
        <v>14201</v>
      </c>
      <c r="E40" s="318" t="s">
        <v>14202</v>
      </c>
      <c r="F40" s="318" t="s">
        <v>14203</v>
      </c>
      <c r="G40" s="318" t="s">
        <v>14204</v>
      </c>
      <c r="H40" s="318" t="s">
        <v>14205</v>
      </c>
      <c r="I40" s="318" t="s">
        <v>14206</v>
      </c>
      <c r="J40" s="318" t="s">
        <v>14207</v>
      </c>
      <c r="K40" s="308" t="s">
        <v>14208</v>
      </c>
      <c r="L40" s="308" t="s">
        <v>14209</v>
      </c>
      <c r="M40" s="318"/>
      <c r="N40" s="318"/>
      <c r="O40" s="318" t="s">
        <v>487</v>
      </c>
      <c r="P40" s="318"/>
      <c r="Q40" s="318"/>
      <c r="R40" s="320" t="s">
        <v>631</v>
      </c>
      <c r="S40" s="318" t="s">
        <v>2438</v>
      </c>
      <c r="T40" s="318" t="s">
        <v>1122</v>
      </c>
      <c r="U40" s="318"/>
      <c r="V40" s="318"/>
      <c r="W40" s="318"/>
      <c r="X40" s="318"/>
      <c r="Y40" s="318"/>
      <c r="Z40" s="318"/>
      <c r="AA40" s="318"/>
      <c r="AB40" s="318"/>
      <c r="AC40" s="318"/>
      <c r="AD40" s="308" t="s">
        <v>14210</v>
      </c>
    </row>
    <row r="41" spans="1:30" s="18" customFormat="1" ht="42.75">
      <c r="A41" s="318" t="s">
        <v>13870</v>
      </c>
      <c r="B41" s="318" t="s">
        <v>209</v>
      </c>
      <c r="C41" s="318" t="s">
        <v>14211</v>
      </c>
      <c r="D41" s="318" t="s">
        <v>14212</v>
      </c>
      <c r="E41" s="318" t="s">
        <v>14213</v>
      </c>
      <c r="F41" s="318" t="s">
        <v>14214</v>
      </c>
      <c r="G41" s="318" t="s">
        <v>14215</v>
      </c>
      <c r="H41" s="318" t="s">
        <v>14216</v>
      </c>
      <c r="I41" s="318" t="s">
        <v>14217</v>
      </c>
      <c r="J41" s="318" t="s">
        <v>14218</v>
      </c>
      <c r="K41" s="308" t="s">
        <v>14219</v>
      </c>
      <c r="L41" s="308" t="s">
        <v>503</v>
      </c>
      <c r="M41" s="318"/>
      <c r="N41" s="318" t="s">
        <v>487</v>
      </c>
      <c r="O41" s="318"/>
      <c r="P41" s="318"/>
      <c r="Q41" s="318"/>
      <c r="R41" s="320" t="s">
        <v>631</v>
      </c>
      <c r="S41" s="318" t="s">
        <v>2438</v>
      </c>
      <c r="T41" s="318" t="s">
        <v>1122</v>
      </c>
      <c r="U41" s="318"/>
      <c r="V41" s="318"/>
      <c r="W41" s="318"/>
      <c r="X41" s="318"/>
      <c r="Y41" s="318"/>
      <c r="Z41" s="318"/>
      <c r="AA41" s="318"/>
      <c r="AB41" s="318"/>
      <c r="AC41" s="318"/>
      <c r="AD41" s="308" t="s">
        <v>14220</v>
      </c>
    </row>
    <row r="42" spans="1:30" s="18" customFormat="1" ht="28.5">
      <c r="A42" s="318" t="s">
        <v>13870</v>
      </c>
      <c r="B42" s="318" t="s">
        <v>209</v>
      </c>
      <c r="C42" s="318" t="s">
        <v>14221</v>
      </c>
      <c r="D42" s="318" t="s">
        <v>14222</v>
      </c>
      <c r="E42" s="318" t="s">
        <v>14223</v>
      </c>
      <c r="F42" s="318" t="s">
        <v>14224</v>
      </c>
      <c r="G42" s="318" t="s">
        <v>14225</v>
      </c>
      <c r="H42" s="318" t="s">
        <v>14226</v>
      </c>
      <c r="I42" s="318" t="s">
        <v>14227</v>
      </c>
      <c r="J42" s="318" t="s">
        <v>14228</v>
      </c>
      <c r="K42" s="308" t="s">
        <v>14229</v>
      </c>
      <c r="L42" s="318" t="s">
        <v>7747</v>
      </c>
      <c r="M42" s="318"/>
      <c r="N42" s="318"/>
      <c r="O42" s="318"/>
      <c r="P42" s="318"/>
      <c r="Q42" s="318"/>
      <c r="R42" s="320" t="s">
        <v>631</v>
      </c>
      <c r="S42" s="318" t="s">
        <v>7323</v>
      </c>
      <c r="T42" s="318"/>
      <c r="U42" s="318"/>
      <c r="V42" s="318"/>
      <c r="W42" s="318"/>
      <c r="X42" s="318"/>
      <c r="Y42" s="318"/>
      <c r="Z42" s="318"/>
      <c r="AA42" s="318"/>
      <c r="AB42" s="318"/>
      <c r="AC42" s="318"/>
      <c r="AD42" s="308" t="s">
        <v>14230</v>
      </c>
    </row>
    <row r="43" spans="1:30" s="18" customFormat="1" ht="128.25">
      <c r="A43" s="318" t="s">
        <v>14231</v>
      </c>
      <c r="B43" s="351" t="s">
        <v>247</v>
      </c>
      <c r="C43" s="318" t="s">
        <v>14232</v>
      </c>
      <c r="D43" s="318" t="s">
        <v>14233</v>
      </c>
      <c r="E43" s="318" t="s">
        <v>14234</v>
      </c>
      <c r="F43" s="318" t="s">
        <v>14235</v>
      </c>
      <c r="G43" s="318" t="s">
        <v>14236</v>
      </c>
      <c r="H43" s="318" t="s">
        <v>14237</v>
      </c>
      <c r="I43" s="318" t="s">
        <v>14238</v>
      </c>
      <c r="J43" s="318" t="s">
        <v>14239</v>
      </c>
      <c r="K43" s="308" t="s">
        <v>14240</v>
      </c>
      <c r="L43" s="308" t="s">
        <v>14241</v>
      </c>
      <c r="M43" s="318"/>
      <c r="N43" s="318"/>
      <c r="O43" s="318"/>
      <c r="P43" s="318"/>
      <c r="Q43" s="318"/>
      <c r="R43" s="320" t="s">
        <v>631</v>
      </c>
      <c r="S43" s="318" t="s">
        <v>2438</v>
      </c>
      <c r="T43" s="318" t="s">
        <v>491</v>
      </c>
      <c r="U43" s="318"/>
      <c r="V43" s="318"/>
      <c r="W43" s="318"/>
      <c r="X43" s="318"/>
      <c r="Y43" s="318"/>
      <c r="Z43" s="308" t="s">
        <v>14242</v>
      </c>
      <c r="AA43" s="318"/>
      <c r="AB43" s="308"/>
      <c r="AC43" s="318"/>
      <c r="AD43" s="308" t="s">
        <v>14243</v>
      </c>
    </row>
    <row r="44" spans="1:30" s="18" customFormat="1" ht="128.25">
      <c r="A44" s="318" t="s">
        <v>13870</v>
      </c>
      <c r="B44" s="351" t="s">
        <v>247</v>
      </c>
      <c r="C44" s="318" t="s">
        <v>14244</v>
      </c>
      <c r="D44" s="318" t="s">
        <v>14245</v>
      </c>
      <c r="E44" s="318" t="s">
        <v>14246</v>
      </c>
      <c r="F44" s="318" t="s">
        <v>14247</v>
      </c>
      <c r="G44" s="318" t="s">
        <v>14248</v>
      </c>
      <c r="H44" s="318" t="s">
        <v>14249</v>
      </c>
      <c r="I44" s="318" t="s">
        <v>14250</v>
      </c>
      <c r="J44" s="361" t="s">
        <v>14251</v>
      </c>
      <c r="K44" s="308" t="s">
        <v>14252</v>
      </c>
      <c r="L44" s="308" t="s">
        <v>14088</v>
      </c>
      <c r="M44" s="318"/>
      <c r="N44" s="318"/>
      <c r="O44" s="318" t="s">
        <v>487</v>
      </c>
      <c r="P44" s="318"/>
      <c r="Q44" s="318"/>
      <c r="R44" s="320" t="s">
        <v>631</v>
      </c>
      <c r="S44" s="318" t="s">
        <v>2438</v>
      </c>
      <c r="T44" s="318" t="s">
        <v>608</v>
      </c>
      <c r="U44" s="318"/>
      <c r="V44" s="318"/>
      <c r="W44" s="318"/>
      <c r="X44" s="318"/>
      <c r="Y44" s="318"/>
      <c r="Z44" s="318"/>
      <c r="AA44" s="318"/>
      <c r="AB44" s="318"/>
      <c r="AC44" s="318"/>
      <c r="AD44" s="308" t="s">
        <v>14253</v>
      </c>
    </row>
    <row r="45" spans="1:30" s="18" customFormat="1" ht="28.5">
      <c r="A45" s="318" t="s">
        <v>13870</v>
      </c>
      <c r="B45" s="351" t="s">
        <v>68</v>
      </c>
      <c r="C45" s="318" t="s">
        <v>14254</v>
      </c>
      <c r="D45" s="318" t="s">
        <v>14255</v>
      </c>
      <c r="E45" s="318" t="s">
        <v>14256</v>
      </c>
      <c r="F45" s="318" t="s">
        <v>14257</v>
      </c>
      <c r="G45" s="318" t="s">
        <v>14258</v>
      </c>
      <c r="H45" s="318" t="s">
        <v>14259</v>
      </c>
      <c r="I45" s="318" t="s">
        <v>14260</v>
      </c>
      <c r="J45" s="318" t="s">
        <v>14261</v>
      </c>
      <c r="K45" s="308" t="s">
        <v>14262</v>
      </c>
      <c r="L45" s="318" t="s">
        <v>12200</v>
      </c>
      <c r="M45" s="318" t="s">
        <v>14263</v>
      </c>
      <c r="N45" s="318"/>
      <c r="O45" s="318"/>
      <c r="P45" s="318"/>
      <c r="Q45" s="318"/>
      <c r="R45" s="320" t="s">
        <v>631</v>
      </c>
      <c r="S45" s="318" t="s">
        <v>2605</v>
      </c>
      <c r="T45" s="318"/>
      <c r="U45" s="318"/>
      <c r="V45" s="318"/>
      <c r="W45" s="318"/>
      <c r="X45" s="318"/>
      <c r="Y45" s="318"/>
      <c r="Z45" s="318"/>
      <c r="AA45" s="318"/>
      <c r="AB45" s="318"/>
      <c r="AC45" s="318"/>
      <c r="AD45" s="318"/>
    </row>
    <row r="46" spans="1:30" s="18" customFormat="1" ht="28.5">
      <c r="A46" s="318" t="s">
        <v>13870</v>
      </c>
      <c r="B46" s="318" t="s">
        <v>209</v>
      </c>
      <c r="C46" s="318" t="s">
        <v>14264</v>
      </c>
      <c r="D46" s="318" t="s">
        <v>14265</v>
      </c>
      <c r="E46" s="318" t="s">
        <v>14266</v>
      </c>
      <c r="F46" s="318" t="s">
        <v>14267</v>
      </c>
      <c r="G46" s="318" t="s">
        <v>14268</v>
      </c>
      <c r="H46" s="318" t="s">
        <v>14269</v>
      </c>
      <c r="I46" s="318" t="s">
        <v>14270</v>
      </c>
      <c r="J46" s="318" t="s">
        <v>14271</v>
      </c>
      <c r="K46" s="308" t="s">
        <v>14272</v>
      </c>
      <c r="L46" s="318" t="s">
        <v>12200</v>
      </c>
      <c r="M46" s="318"/>
      <c r="N46" s="318"/>
      <c r="O46" s="318"/>
      <c r="P46" s="318"/>
      <c r="Q46" s="318"/>
      <c r="R46" s="320" t="s">
        <v>631</v>
      </c>
      <c r="S46" s="318" t="s">
        <v>14273</v>
      </c>
      <c r="T46" s="318"/>
      <c r="U46" s="318"/>
      <c r="V46" s="318"/>
      <c r="W46" s="318"/>
      <c r="X46" s="318"/>
      <c r="Y46" s="318"/>
      <c r="Z46" s="318"/>
      <c r="AA46" s="318"/>
      <c r="AB46" s="318"/>
      <c r="AC46" s="318"/>
      <c r="AD46" s="318"/>
    </row>
    <row r="47" spans="1:30" s="18" customFormat="1" ht="21" customHeight="1">
      <c r="A47" s="318" t="s">
        <v>13870</v>
      </c>
      <c r="B47" s="318" t="s">
        <v>209</v>
      </c>
      <c r="C47" s="318" t="s">
        <v>14274</v>
      </c>
      <c r="D47" s="318" t="s">
        <v>14275</v>
      </c>
      <c r="E47" s="318" t="s">
        <v>14276</v>
      </c>
      <c r="F47" s="318" t="s">
        <v>14277</v>
      </c>
      <c r="G47" s="318" t="s">
        <v>14278</v>
      </c>
      <c r="H47" s="318" t="s">
        <v>14279</v>
      </c>
      <c r="I47" s="318" t="s">
        <v>14280</v>
      </c>
      <c r="J47" s="318" t="s">
        <v>14281</v>
      </c>
      <c r="K47" s="308" t="s">
        <v>14282</v>
      </c>
      <c r="L47" s="318"/>
      <c r="M47" s="318" t="s">
        <v>14283</v>
      </c>
      <c r="N47" s="318"/>
      <c r="O47" s="318"/>
      <c r="P47" s="318"/>
      <c r="Q47" s="318"/>
      <c r="R47" s="320" t="s">
        <v>631</v>
      </c>
      <c r="S47" s="318" t="s">
        <v>2605</v>
      </c>
      <c r="T47" s="318"/>
      <c r="U47" s="318"/>
      <c r="V47" s="318"/>
      <c r="W47" s="318"/>
      <c r="X47" s="318"/>
      <c r="Y47" s="318"/>
      <c r="Z47" s="318"/>
      <c r="AA47" s="318"/>
      <c r="AB47" s="318"/>
      <c r="AC47" s="318"/>
      <c r="AD47" s="318" t="s">
        <v>14284</v>
      </c>
    </row>
    <row r="48" spans="1:30" s="18" customFormat="1" ht="21" customHeight="1">
      <c r="A48" s="318" t="s">
        <v>13870</v>
      </c>
      <c r="B48" s="318" t="s">
        <v>209</v>
      </c>
      <c r="C48" s="318" t="s">
        <v>14285</v>
      </c>
      <c r="D48" s="318" t="s">
        <v>14286</v>
      </c>
      <c r="E48" s="318" t="s">
        <v>14287</v>
      </c>
      <c r="F48" s="318" t="s">
        <v>14288</v>
      </c>
      <c r="G48" s="318" t="s">
        <v>14289</v>
      </c>
      <c r="H48" s="318" t="s">
        <v>14290</v>
      </c>
      <c r="I48" s="318" t="s">
        <v>14291</v>
      </c>
      <c r="J48" s="318"/>
      <c r="K48" s="308" t="s">
        <v>14292</v>
      </c>
      <c r="L48" s="318"/>
      <c r="M48" s="318"/>
      <c r="N48" s="318"/>
      <c r="O48" s="318"/>
      <c r="P48" s="318"/>
      <c r="Q48" s="318"/>
      <c r="R48" s="320" t="s">
        <v>631</v>
      </c>
      <c r="S48" s="318" t="s">
        <v>14273</v>
      </c>
      <c r="T48" s="318"/>
      <c r="U48" s="318"/>
      <c r="V48" s="318"/>
      <c r="W48" s="318"/>
      <c r="X48" s="318"/>
      <c r="Y48" s="318"/>
      <c r="Z48" s="318"/>
      <c r="AA48" s="318"/>
      <c r="AB48" s="318"/>
      <c r="AC48" s="318" t="s">
        <v>487</v>
      </c>
      <c r="AD48" s="318" t="s">
        <v>14293</v>
      </c>
    </row>
    <row r="49" spans="1:30" s="18" customFormat="1" ht="28.5">
      <c r="A49" s="318" t="s">
        <v>13870</v>
      </c>
      <c r="B49" s="318" t="s">
        <v>115</v>
      </c>
      <c r="C49" s="318" t="s">
        <v>14294</v>
      </c>
      <c r="D49" s="318" t="s">
        <v>14295</v>
      </c>
      <c r="E49" s="318" t="s">
        <v>14296</v>
      </c>
      <c r="F49" s="318" t="s">
        <v>14297</v>
      </c>
      <c r="G49" s="318" t="s">
        <v>14298</v>
      </c>
      <c r="H49" s="318" t="s">
        <v>14299</v>
      </c>
      <c r="I49" s="318" t="s">
        <v>14300</v>
      </c>
      <c r="J49" s="318" t="s">
        <v>14301</v>
      </c>
      <c r="K49" s="308" t="s">
        <v>14302</v>
      </c>
      <c r="L49" s="318" t="s">
        <v>12200</v>
      </c>
      <c r="M49" s="318"/>
      <c r="N49" s="318"/>
      <c r="O49" s="318"/>
      <c r="P49" s="318"/>
      <c r="Q49" s="318"/>
      <c r="R49" s="320" t="s">
        <v>631</v>
      </c>
      <c r="S49" s="318" t="s">
        <v>14273</v>
      </c>
      <c r="T49" s="318"/>
      <c r="U49" s="318"/>
      <c r="V49" s="318"/>
      <c r="W49" s="318"/>
      <c r="X49" s="318"/>
      <c r="Y49" s="318"/>
      <c r="Z49" s="318"/>
      <c r="AA49" s="318"/>
      <c r="AB49" s="318"/>
      <c r="AC49" s="318" t="s">
        <v>487</v>
      </c>
      <c r="AD49" s="318" t="s">
        <v>14303</v>
      </c>
    </row>
    <row r="50" spans="1:30" s="12" customFormat="1" ht="85.5">
      <c r="A50" s="318" t="s">
        <v>13870</v>
      </c>
      <c r="B50" s="318" t="s">
        <v>115</v>
      </c>
      <c r="C50" s="318" t="s">
        <v>14304</v>
      </c>
      <c r="D50" s="318" t="s">
        <v>14305</v>
      </c>
      <c r="E50" s="318" t="s">
        <v>14041</v>
      </c>
      <c r="F50" s="318" t="s">
        <v>14306</v>
      </c>
      <c r="G50" s="318" t="s">
        <v>14307</v>
      </c>
      <c r="H50" s="318" t="s">
        <v>14308</v>
      </c>
      <c r="I50" s="318" t="s">
        <v>14309</v>
      </c>
      <c r="J50" s="318" t="s">
        <v>14310</v>
      </c>
      <c r="K50" s="308" t="s">
        <v>14311</v>
      </c>
      <c r="L50" s="308" t="s">
        <v>503</v>
      </c>
      <c r="M50" s="318"/>
      <c r="N50" s="318" t="s">
        <v>487</v>
      </c>
      <c r="O50" s="318"/>
      <c r="P50" s="318"/>
      <c r="Q50" s="318"/>
      <c r="R50" s="320" t="s">
        <v>386</v>
      </c>
      <c r="S50" s="318" t="s">
        <v>780</v>
      </c>
      <c r="T50" s="318" t="s">
        <v>14312</v>
      </c>
      <c r="U50" s="318"/>
      <c r="V50" s="318"/>
      <c r="W50" s="318"/>
      <c r="X50" s="318"/>
      <c r="Y50" s="318"/>
      <c r="Z50" s="318"/>
      <c r="AA50" s="318" t="s">
        <v>395</v>
      </c>
      <c r="AB50" s="308" t="s">
        <v>14313</v>
      </c>
      <c r="AC50" s="318" t="s">
        <v>395</v>
      </c>
      <c r="AD50" s="308" t="s">
        <v>14314</v>
      </c>
    </row>
    <row r="51" spans="1:30" s="97" customFormat="1" ht="20.25" customHeight="1">
      <c r="A51" s="351" t="s">
        <v>14315</v>
      </c>
      <c r="B51" s="318" t="s">
        <v>115</v>
      </c>
      <c r="C51" s="351" t="s">
        <v>14316</v>
      </c>
      <c r="D51" s="351" t="s">
        <v>14317</v>
      </c>
      <c r="E51" s="318" t="s">
        <v>14318</v>
      </c>
      <c r="F51" s="351" t="s">
        <v>14319</v>
      </c>
      <c r="G51" s="351" t="s">
        <v>14320</v>
      </c>
      <c r="H51" s="351" t="s">
        <v>14321</v>
      </c>
      <c r="I51" s="351" t="s">
        <v>14322</v>
      </c>
      <c r="J51" s="318" t="s">
        <v>14323</v>
      </c>
      <c r="K51" s="311" t="s">
        <v>14064</v>
      </c>
      <c r="L51" s="351"/>
      <c r="M51" s="351"/>
      <c r="N51" s="351"/>
      <c r="O51" s="351"/>
      <c r="P51" s="351"/>
      <c r="Q51" s="351"/>
      <c r="R51" s="320" t="s">
        <v>386</v>
      </c>
      <c r="S51" s="318" t="s">
        <v>7323</v>
      </c>
      <c r="T51" s="351"/>
      <c r="U51" s="351"/>
      <c r="V51" s="351"/>
      <c r="W51" s="351"/>
      <c r="X51" s="351"/>
      <c r="Y51" s="351"/>
      <c r="Z51" s="351"/>
      <c r="AA51" s="351"/>
      <c r="AB51" s="351"/>
      <c r="AC51" s="351"/>
      <c r="AD51" s="351"/>
    </row>
    <row r="52" spans="1:30" s="39" customFormat="1" ht="20.25" customHeight="1">
      <c r="A52" s="19"/>
      <c r="B52" s="19"/>
      <c r="C52" s="19"/>
      <c r="D52" s="19"/>
      <c r="E52" s="19"/>
      <c r="F52" s="19"/>
      <c r="G52" s="19"/>
      <c r="H52" s="19"/>
      <c r="I52" s="19"/>
      <c r="J52" s="19"/>
      <c r="K52" s="18"/>
      <c r="L52" s="19"/>
      <c r="M52" s="19"/>
      <c r="N52" s="19"/>
      <c r="O52" s="19"/>
      <c r="P52" s="19"/>
      <c r="Q52" s="19"/>
      <c r="R52" s="66"/>
      <c r="S52" s="19"/>
      <c r="T52" s="19"/>
      <c r="U52" s="19"/>
      <c r="V52" s="19"/>
      <c r="W52" s="19"/>
      <c r="X52" s="19"/>
      <c r="Y52" s="19"/>
      <c r="Z52" s="19"/>
      <c r="AA52" s="19"/>
      <c r="AB52" s="19"/>
      <c r="AC52" s="19"/>
      <c r="AD52" s="19"/>
    </row>
    <row r="53" spans="1:30" s="39" customFormat="1" ht="20.25" customHeight="1">
      <c r="A53" s="19"/>
      <c r="B53" s="19"/>
      <c r="C53" s="19"/>
      <c r="D53" s="19"/>
      <c r="E53" s="19"/>
      <c r="F53" s="19"/>
      <c r="G53" s="19"/>
      <c r="H53" s="19"/>
      <c r="I53" s="19"/>
      <c r="J53" s="19"/>
      <c r="K53" s="18"/>
      <c r="L53" s="19"/>
      <c r="M53" s="19"/>
      <c r="N53" s="19"/>
      <c r="O53" s="19"/>
      <c r="P53" s="19"/>
      <c r="Q53" s="19"/>
      <c r="R53" s="66"/>
      <c r="S53" s="19"/>
      <c r="T53" s="19"/>
      <c r="U53" s="19"/>
      <c r="V53" s="19"/>
      <c r="W53" s="19"/>
      <c r="X53" s="19"/>
      <c r="Y53" s="19"/>
      <c r="Z53" s="19"/>
      <c r="AA53" s="19"/>
      <c r="AB53" s="19"/>
      <c r="AC53" s="19"/>
      <c r="AD53" s="19"/>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row r="67" spans="1:30" s="39" customFormat="1" ht="20.25" customHeight="1"/>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sheetData>
  <autoFilter ref="A2:AD51" xr:uid="{00000000-0009-0000-0000-000015000000}"/>
  <phoneticPr fontId="1"/>
  <dataValidations count="1">
    <dataValidation type="list" allowBlank="1" showInputMessage="1" showErrorMessage="1" sqref="AD38 W3:W51 Y3:Y51 AC3:AC51 AA3:AA51 N3:Q51 U3:U51" xr:uid="{382BB7D6-DE84-42F1-9936-69677656A487}">
      <formula1>"○"</formula1>
    </dataValidation>
  </dataValidations>
  <hyperlinks>
    <hyperlink ref="J42" r:id="rId1" xr:uid="{342AB55B-C5AB-4FC5-B428-8B303EC057CE}"/>
    <hyperlink ref="J13" r:id="rId2" xr:uid="{2D83EEE6-7316-4F28-BB7B-75C9A38C51EB}"/>
    <hyperlink ref="J47" r:id="rId3" xr:uid="{5739E472-E537-48E6-B700-58D10C18E045}"/>
    <hyperlink ref="J51" r:id="rId4" xr:uid="{A73CC695-36E9-4527-8DCA-B0466C0E9051}"/>
    <hyperlink ref="J27" r:id="rId5" display="https://cjimc-hp.jp/ (日本語)" xr:uid="{2F6671E5-7372-4B1D-8B25-9307AD2B30FA}"/>
    <hyperlink ref="J4" r:id="rId6" xr:uid="{EE18F95A-4583-459C-B1F0-8B92A507E2B8}"/>
    <hyperlink ref="J17" r:id="rId7" xr:uid="{FBDA8CD5-4E78-4480-A551-FFA2F8FCE873}"/>
    <hyperlink ref="J44" r:id="rId8" xr:uid="{ABC3DF4B-5F5C-4387-826F-6FAAB2B349E3}"/>
  </hyperlinks>
  <printOptions horizontalCentered="1"/>
  <pageMargins left="0.25" right="0.25" top="0.75" bottom="0.75" header="0.3" footer="0.3"/>
  <pageSetup paperSize="8" scale="30" orientation="landscape"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CA6B-85D6-4588-8453-DDA5656483C1}">
  <sheetPr>
    <pageSetUpPr fitToPage="1"/>
  </sheetPr>
  <dimension ref="A1:AD576"/>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170"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4" width="9" style="22" customWidth="1"/>
  </cols>
  <sheetData>
    <row r="1" spans="1:30" ht="21.75" customHeight="1">
      <c r="A1" s="164" t="s">
        <v>14324</v>
      </c>
      <c r="K1" s="102"/>
      <c r="R1" s="29"/>
    </row>
    <row r="2" spans="1:30" s="163" customFormat="1" ht="247.15" customHeight="1">
      <c r="A2" s="160" t="s">
        <v>14325</v>
      </c>
      <c r="B2" s="160" t="s">
        <v>14326</v>
      </c>
      <c r="C2" s="161" t="s">
        <v>14327</v>
      </c>
      <c r="D2" s="160" t="s">
        <v>14328</v>
      </c>
      <c r="E2" s="160" t="s">
        <v>14329</v>
      </c>
      <c r="F2" s="160" t="s">
        <v>14330</v>
      </c>
      <c r="G2" s="160" t="s">
        <v>14331</v>
      </c>
      <c r="H2" s="160" t="s">
        <v>14332</v>
      </c>
      <c r="I2" s="160" t="s">
        <v>14333</v>
      </c>
      <c r="J2" s="160" t="s">
        <v>458</v>
      </c>
      <c r="K2" s="160" t="s">
        <v>14334</v>
      </c>
      <c r="L2" s="160" t="s">
        <v>460</v>
      </c>
      <c r="M2" s="160" t="s">
        <v>14335</v>
      </c>
      <c r="N2" s="160" t="s">
        <v>14336</v>
      </c>
      <c r="O2" s="160" t="s">
        <v>14337</v>
      </c>
      <c r="P2" s="160" t="s">
        <v>14338</v>
      </c>
      <c r="Q2" s="160" t="s">
        <v>14339</v>
      </c>
      <c r="R2" s="162" t="s">
        <v>14340</v>
      </c>
      <c r="S2" s="160" t="s">
        <v>14341</v>
      </c>
      <c r="T2" s="160" t="s">
        <v>14342</v>
      </c>
      <c r="U2" s="160" t="s">
        <v>14343</v>
      </c>
      <c r="V2" s="160" t="s">
        <v>470</v>
      </c>
      <c r="W2" s="160" t="s">
        <v>14344</v>
      </c>
      <c r="X2" s="160" t="s">
        <v>470</v>
      </c>
      <c r="Y2" s="160" t="s">
        <v>14345</v>
      </c>
      <c r="Z2" s="160" t="s">
        <v>470</v>
      </c>
      <c r="AA2" s="160" t="s">
        <v>14346</v>
      </c>
      <c r="AB2" s="160" t="s">
        <v>470</v>
      </c>
      <c r="AC2" s="160" t="s">
        <v>14347</v>
      </c>
      <c r="AD2" s="160" t="s">
        <v>470</v>
      </c>
    </row>
    <row r="3" spans="1:30" s="29" customFormat="1" ht="101.25" customHeight="1">
      <c r="A3" s="446" t="s">
        <v>14348</v>
      </c>
      <c r="B3" s="446" t="s">
        <v>14349</v>
      </c>
      <c r="C3" s="446" t="s">
        <v>14350</v>
      </c>
      <c r="D3" s="446" t="s">
        <v>14351</v>
      </c>
      <c r="E3" s="446" t="s">
        <v>14352</v>
      </c>
      <c r="F3" s="446" t="s">
        <v>14353</v>
      </c>
      <c r="G3" s="446" t="s">
        <v>14354</v>
      </c>
      <c r="H3" s="446" t="s">
        <v>14355</v>
      </c>
      <c r="I3" s="446" t="s">
        <v>14356</v>
      </c>
      <c r="J3" s="446" t="s">
        <v>14357</v>
      </c>
      <c r="K3" s="447" t="s">
        <v>14358</v>
      </c>
      <c r="L3" s="447" t="s">
        <v>5020</v>
      </c>
      <c r="M3" s="446"/>
      <c r="N3" s="446" t="s">
        <v>487</v>
      </c>
      <c r="O3" s="446"/>
      <c r="P3" s="446"/>
      <c r="Q3" s="446"/>
      <c r="R3" s="448" t="s">
        <v>631</v>
      </c>
      <c r="S3" s="446" t="s">
        <v>490</v>
      </c>
      <c r="T3" s="446" t="s">
        <v>14359</v>
      </c>
      <c r="U3" s="446"/>
      <c r="V3" s="446"/>
      <c r="W3" s="446"/>
      <c r="X3" s="446"/>
      <c r="Y3" s="446"/>
      <c r="Z3" s="446"/>
      <c r="AA3" s="446" t="s">
        <v>487</v>
      </c>
      <c r="AB3" s="447" t="s">
        <v>14360</v>
      </c>
      <c r="AC3" s="446" t="s">
        <v>487</v>
      </c>
      <c r="AD3" s="446" t="s">
        <v>14361</v>
      </c>
    </row>
    <row r="4" spans="1:30" s="29" customFormat="1" ht="102" customHeight="1">
      <c r="A4" s="446" t="s">
        <v>14348</v>
      </c>
      <c r="B4" s="446" t="s">
        <v>14349</v>
      </c>
      <c r="C4" s="446" t="s">
        <v>14362</v>
      </c>
      <c r="D4" s="446" t="s">
        <v>14363</v>
      </c>
      <c r="E4" s="446" t="s">
        <v>14364</v>
      </c>
      <c r="F4" s="446" t="s">
        <v>14365</v>
      </c>
      <c r="G4" s="446" t="s">
        <v>14366</v>
      </c>
      <c r="H4" s="446" t="s">
        <v>14367</v>
      </c>
      <c r="I4" s="446" t="s">
        <v>14368</v>
      </c>
      <c r="J4" s="446" t="s">
        <v>14369</v>
      </c>
      <c r="K4" s="447" t="s">
        <v>14370</v>
      </c>
      <c r="L4" s="447" t="s">
        <v>958</v>
      </c>
      <c r="M4" s="446"/>
      <c r="N4" s="446" t="s">
        <v>487</v>
      </c>
      <c r="O4" s="446"/>
      <c r="P4" s="446"/>
      <c r="Q4" s="446"/>
      <c r="R4" s="448" t="s">
        <v>631</v>
      </c>
      <c r="S4" s="446" t="s">
        <v>490</v>
      </c>
      <c r="T4" s="446" t="s">
        <v>14359</v>
      </c>
      <c r="U4" s="446"/>
      <c r="V4" s="446"/>
      <c r="W4" s="446"/>
      <c r="X4" s="446"/>
      <c r="Y4" s="446"/>
      <c r="Z4" s="446"/>
      <c r="AA4" s="446" t="s">
        <v>487</v>
      </c>
      <c r="AB4" s="447" t="s">
        <v>14360</v>
      </c>
      <c r="AC4" s="446"/>
      <c r="AD4" s="446"/>
    </row>
    <row r="5" spans="1:30" s="29" customFormat="1" ht="99.75">
      <c r="A5" s="446" t="s">
        <v>14348</v>
      </c>
      <c r="B5" s="446" t="s">
        <v>14349</v>
      </c>
      <c r="C5" s="446" t="s">
        <v>14371</v>
      </c>
      <c r="D5" s="446" t="s">
        <v>14372</v>
      </c>
      <c r="E5" s="446" t="s">
        <v>14373</v>
      </c>
      <c r="F5" s="446" t="s">
        <v>14374</v>
      </c>
      <c r="G5" s="446" t="s">
        <v>14375</v>
      </c>
      <c r="H5" s="446" t="s">
        <v>14376</v>
      </c>
      <c r="I5" s="446" t="s">
        <v>14377</v>
      </c>
      <c r="J5" s="446" t="s">
        <v>14378</v>
      </c>
      <c r="K5" s="447" t="s">
        <v>14379</v>
      </c>
      <c r="L5" s="446"/>
      <c r="M5" s="446"/>
      <c r="N5" s="446" t="s">
        <v>487</v>
      </c>
      <c r="O5" s="446"/>
      <c r="P5" s="446"/>
      <c r="Q5" s="446"/>
      <c r="R5" s="448" t="s">
        <v>631</v>
      </c>
      <c r="S5" s="446" t="s">
        <v>490</v>
      </c>
      <c r="T5" s="446" t="s">
        <v>14359</v>
      </c>
      <c r="U5" s="446"/>
      <c r="V5" s="446"/>
      <c r="W5" s="446"/>
      <c r="X5" s="446"/>
      <c r="Y5" s="446"/>
      <c r="Z5" s="446"/>
      <c r="AA5" s="446" t="s">
        <v>487</v>
      </c>
      <c r="AB5" s="447" t="s">
        <v>14360</v>
      </c>
      <c r="AC5" s="446" t="s">
        <v>487</v>
      </c>
      <c r="AD5" s="447" t="s">
        <v>14380</v>
      </c>
    </row>
    <row r="6" spans="1:30" s="29" customFormat="1" ht="99.75">
      <c r="A6" s="446" t="s">
        <v>14348</v>
      </c>
      <c r="B6" s="446" t="s">
        <v>14381</v>
      </c>
      <c r="C6" s="446" t="s">
        <v>14382</v>
      </c>
      <c r="D6" s="446" t="s">
        <v>14383</v>
      </c>
      <c r="E6" s="446" t="s">
        <v>14384</v>
      </c>
      <c r="F6" s="446" t="s">
        <v>14385</v>
      </c>
      <c r="G6" s="446" t="s">
        <v>14386</v>
      </c>
      <c r="H6" s="446" t="s">
        <v>14387</v>
      </c>
      <c r="I6" s="446" t="s">
        <v>14388</v>
      </c>
      <c r="J6" s="446" t="s">
        <v>14389</v>
      </c>
      <c r="K6" s="447" t="s">
        <v>14390</v>
      </c>
      <c r="L6" s="447" t="s">
        <v>5996</v>
      </c>
      <c r="M6" s="447" t="s">
        <v>4144</v>
      </c>
      <c r="N6" s="446" t="s">
        <v>487</v>
      </c>
      <c r="O6" s="446" t="s">
        <v>487</v>
      </c>
      <c r="P6" s="446"/>
      <c r="Q6" s="446"/>
      <c r="R6" s="448" t="s">
        <v>631</v>
      </c>
      <c r="S6" s="446" t="s">
        <v>490</v>
      </c>
      <c r="T6" s="446" t="s">
        <v>14391</v>
      </c>
      <c r="U6" s="446"/>
      <c r="V6" s="446"/>
      <c r="W6" s="446"/>
      <c r="X6" s="446"/>
      <c r="Y6" s="446"/>
      <c r="Z6" s="446"/>
      <c r="AA6" s="446" t="s">
        <v>487</v>
      </c>
      <c r="AB6" s="447" t="s">
        <v>14360</v>
      </c>
      <c r="AC6" s="446" t="s">
        <v>487</v>
      </c>
      <c r="AD6" s="447" t="s">
        <v>14392</v>
      </c>
    </row>
    <row r="7" spans="1:30" s="29" customFormat="1" ht="99.75">
      <c r="A7" s="446" t="s">
        <v>14348</v>
      </c>
      <c r="B7" s="446" t="s">
        <v>14381</v>
      </c>
      <c r="C7" s="446" t="s">
        <v>14393</v>
      </c>
      <c r="D7" s="446" t="s">
        <v>14394</v>
      </c>
      <c r="E7" s="446" t="s">
        <v>14395</v>
      </c>
      <c r="F7" s="446" t="s">
        <v>14396</v>
      </c>
      <c r="G7" s="446" t="s">
        <v>14397</v>
      </c>
      <c r="H7" s="446" t="s">
        <v>14398</v>
      </c>
      <c r="I7" s="446" t="s">
        <v>14399</v>
      </c>
      <c r="J7" s="446" t="s">
        <v>14400</v>
      </c>
      <c r="K7" s="447" t="s">
        <v>14401</v>
      </c>
      <c r="L7" s="447" t="s">
        <v>958</v>
      </c>
      <c r="M7" s="446"/>
      <c r="N7" s="446" t="s">
        <v>487</v>
      </c>
      <c r="O7" s="446" t="s">
        <v>487</v>
      </c>
      <c r="P7" s="446"/>
      <c r="Q7" s="446"/>
      <c r="R7" s="448" t="s">
        <v>631</v>
      </c>
      <c r="S7" s="446" t="s">
        <v>490</v>
      </c>
      <c r="T7" s="446" t="s">
        <v>14402</v>
      </c>
      <c r="U7" s="446"/>
      <c r="V7" s="446"/>
      <c r="W7" s="446"/>
      <c r="X7" s="446"/>
      <c r="Y7" s="446"/>
      <c r="Z7" s="446"/>
      <c r="AA7" s="446" t="s">
        <v>487</v>
      </c>
      <c r="AB7" s="447" t="s">
        <v>14360</v>
      </c>
      <c r="AC7" s="446"/>
      <c r="AD7" s="446"/>
    </row>
    <row r="8" spans="1:30" s="29" customFormat="1" ht="19.5" customHeight="1">
      <c r="A8" s="446" t="s">
        <v>14348</v>
      </c>
      <c r="B8" s="446" t="s">
        <v>14381</v>
      </c>
      <c r="C8" s="446" t="s">
        <v>14403</v>
      </c>
      <c r="D8" s="446" t="s">
        <v>14404</v>
      </c>
      <c r="E8" s="446" t="s">
        <v>14405</v>
      </c>
      <c r="F8" s="446" t="s">
        <v>14406</v>
      </c>
      <c r="G8" s="446" t="s">
        <v>14407</v>
      </c>
      <c r="H8" s="446" t="s">
        <v>14408</v>
      </c>
      <c r="I8" s="446" t="s">
        <v>14409</v>
      </c>
      <c r="J8" s="446" t="s">
        <v>14410</v>
      </c>
      <c r="K8" s="447" t="s">
        <v>14411</v>
      </c>
      <c r="L8" s="446" t="s">
        <v>2564</v>
      </c>
      <c r="M8" s="446"/>
      <c r="N8" s="446"/>
      <c r="O8" s="446"/>
      <c r="P8" s="446"/>
      <c r="Q8" s="446"/>
      <c r="R8" s="448" t="s">
        <v>631</v>
      </c>
      <c r="S8" s="446" t="s">
        <v>1564</v>
      </c>
      <c r="T8" s="446"/>
      <c r="U8" s="446"/>
      <c r="V8" s="446"/>
      <c r="W8" s="446"/>
      <c r="X8" s="446"/>
      <c r="Y8" s="446" t="s">
        <v>487</v>
      </c>
      <c r="Z8" s="446" t="s">
        <v>14412</v>
      </c>
      <c r="AA8" s="446"/>
      <c r="AB8" s="446"/>
      <c r="AC8" s="446"/>
      <c r="AD8" s="446"/>
    </row>
    <row r="9" spans="1:30" s="29" customFormat="1" ht="19.5" customHeight="1">
      <c r="A9" s="446" t="s">
        <v>14348</v>
      </c>
      <c r="B9" s="446" t="s">
        <v>14413</v>
      </c>
      <c r="C9" s="446" t="s">
        <v>14414</v>
      </c>
      <c r="D9" s="446" t="s">
        <v>14415</v>
      </c>
      <c r="E9" s="446" t="s">
        <v>14416</v>
      </c>
      <c r="F9" s="446" t="s">
        <v>14417</v>
      </c>
      <c r="G9" s="446" t="s">
        <v>14418</v>
      </c>
      <c r="H9" s="446" t="s">
        <v>14419</v>
      </c>
      <c r="I9" s="446" t="s">
        <v>14420</v>
      </c>
      <c r="J9" s="446" t="s">
        <v>2564</v>
      </c>
      <c r="K9" s="447" t="s">
        <v>14421</v>
      </c>
      <c r="L9" s="446" t="s">
        <v>2564</v>
      </c>
      <c r="M9" s="446"/>
      <c r="N9" s="446"/>
      <c r="O9" s="446"/>
      <c r="P9" s="446"/>
      <c r="Q9" s="446"/>
      <c r="R9" s="448" t="s">
        <v>631</v>
      </c>
      <c r="S9" s="446" t="s">
        <v>1564</v>
      </c>
      <c r="T9" s="446"/>
      <c r="U9" s="446"/>
      <c r="V9" s="446"/>
      <c r="W9" s="446"/>
      <c r="X9" s="446"/>
      <c r="Y9" s="446"/>
      <c r="Z9" s="446"/>
      <c r="AA9" s="446"/>
      <c r="AB9" s="446"/>
      <c r="AC9" s="446"/>
      <c r="AD9" s="446"/>
    </row>
    <row r="10" spans="1:30" s="29" customFormat="1" ht="19.5" customHeight="1">
      <c r="A10" s="446" t="s">
        <v>14348</v>
      </c>
      <c r="B10" s="446" t="s">
        <v>14413</v>
      </c>
      <c r="C10" s="446" t="s">
        <v>14422</v>
      </c>
      <c r="D10" s="446" t="s">
        <v>14423</v>
      </c>
      <c r="E10" s="446" t="s">
        <v>14424</v>
      </c>
      <c r="F10" s="446" t="s">
        <v>14425</v>
      </c>
      <c r="G10" s="446" t="s">
        <v>14426</v>
      </c>
      <c r="H10" s="446" t="s">
        <v>14427</v>
      </c>
      <c r="I10" s="446" t="s">
        <v>14428</v>
      </c>
      <c r="J10" s="446" t="s">
        <v>14429</v>
      </c>
      <c r="K10" s="447" t="s">
        <v>570</v>
      </c>
      <c r="L10" s="446" t="s">
        <v>2564</v>
      </c>
      <c r="M10" s="446"/>
      <c r="N10" s="446"/>
      <c r="O10" s="446"/>
      <c r="P10" s="446"/>
      <c r="Q10" s="446"/>
      <c r="R10" s="448" t="s">
        <v>631</v>
      </c>
      <c r="S10" s="446" t="s">
        <v>1564</v>
      </c>
      <c r="T10" s="446"/>
      <c r="U10" s="446"/>
      <c r="V10" s="446"/>
      <c r="W10" s="446"/>
      <c r="X10" s="446"/>
      <c r="Y10" s="446"/>
      <c r="Z10" s="446"/>
      <c r="AA10" s="446"/>
      <c r="AB10" s="446"/>
      <c r="AC10" s="446"/>
      <c r="AD10" s="446"/>
    </row>
    <row r="11" spans="1:30" s="29" customFormat="1" ht="19.5" customHeight="1">
      <c r="A11" s="446" t="s">
        <v>14348</v>
      </c>
      <c r="B11" s="446" t="s">
        <v>14413</v>
      </c>
      <c r="C11" s="446" t="s">
        <v>14430</v>
      </c>
      <c r="D11" s="446" t="s">
        <v>14431</v>
      </c>
      <c r="E11" s="446" t="s">
        <v>14432</v>
      </c>
      <c r="F11" s="446" t="s">
        <v>14433</v>
      </c>
      <c r="G11" s="446" t="s">
        <v>14434</v>
      </c>
      <c r="H11" s="446" t="s">
        <v>14435</v>
      </c>
      <c r="I11" s="446" t="s">
        <v>14436</v>
      </c>
      <c r="J11" s="446" t="s">
        <v>14437</v>
      </c>
      <c r="K11" s="447" t="s">
        <v>14438</v>
      </c>
      <c r="L11" s="446" t="s">
        <v>2564</v>
      </c>
      <c r="M11" s="446"/>
      <c r="N11" s="446"/>
      <c r="O11" s="446"/>
      <c r="P11" s="446"/>
      <c r="Q11" s="446"/>
      <c r="R11" s="448" t="s">
        <v>631</v>
      </c>
      <c r="S11" s="446" t="s">
        <v>1564</v>
      </c>
      <c r="T11" s="446"/>
      <c r="U11" s="446"/>
      <c r="V11" s="446"/>
      <c r="W11" s="446"/>
      <c r="X11" s="446"/>
      <c r="Y11" s="446"/>
      <c r="Z11" s="446"/>
      <c r="AA11" s="446"/>
      <c r="AB11" s="446"/>
      <c r="AC11" s="446"/>
      <c r="AD11" s="446"/>
    </row>
    <row r="12" spans="1:30" s="113" customFormat="1" ht="99.75">
      <c r="A12" s="446" t="s">
        <v>14348</v>
      </c>
      <c r="B12" s="446" t="s">
        <v>14413</v>
      </c>
      <c r="C12" s="446" t="s">
        <v>14439</v>
      </c>
      <c r="D12" s="446" t="s">
        <v>14440</v>
      </c>
      <c r="E12" s="446" t="s">
        <v>14441</v>
      </c>
      <c r="F12" s="446" t="s">
        <v>14442</v>
      </c>
      <c r="G12" s="446" t="s">
        <v>14443</v>
      </c>
      <c r="H12" s="446" t="s">
        <v>14444</v>
      </c>
      <c r="I12" s="446" t="s">
        <v>14445</v>
      </c>
      <c r="J12" s="449" t="s">
        <v>14446</v>
      </c>
      <c r="K12" s="447" t="s">
        <v>14447</v>
      </c>
      <c r="L12" s="447" t="s">
        <v>14448</v>
      </c>
      <c r="M12" s="446"/>
      <c r="N12" s="446"/>
      <c r="O12" s="446"/>
      <c r="P12" s="446"/>
      <c r="Q12" s="446"/>
      <c r="R12" s="448" t="s">
        <v>631</v>
      </c>
      <c r="S12" s="446" t="s">
        <v>1824</v>
      </c>
      <c r="T12" s="446"/>
      <c r="U12" s="446"/>
      <c r="V12" s="446"/>
      <c r="W12" s="446"/>
      <c r="X12" s="446"/>
      <c r="Y12" s="446"/>
      <c r="Z12" s="446"/>
      <c r="AA12" s="446" t="s">
        <v>487</v>
      </c>
      <c r="AB12" s="447" t="s">
        <v>14360</v>
      </c>
      <c r="AC12" s="449"/>
      <c r="AD12" s="450"/>
    </row>
    <row r="13" spans="1:30" s="29" customFormat="1" ht="100.5" customHeight="1">
      <c r="A13" s="446" t="s">
        <v>14348</v>
      </c>
      <c r="B13" s="446" t="s">
        <v>14449</v>
      </c>
      <c r="C13" s="446" t="s">
        <v>14450</v>
      </c>
      <c r="D13" s="446" t="s">
        <v>14451</v>
      </c>
      <c r="E13" s="446" t="s">
        <v>14452</v>
      </c>
      <c r="F13" s="446" t="s">
        <v>14453</v>
      </c>
      <c r="G13" s="446" t="s">
        <v>14454</v>
      </c>
      <c r="H13" s="446" t="s">
        <v>14455</v>
      </c>
      <c r="I13" s="446" t="s">
        <v>14456</v>
      </c>
      <c r="J13" s="446" t="s">
        <v>14457</v>
      </c>
      <c r="K13" s="447" t="s">
        <v>14458</v>
      </c>
      <c r="L13" s="447" t="s">
        <v>503</v>
      </c>
      <c r="M13" s="446"/>
      <c r="N13" s="446" t="s">
        <v>487</v>
      </c>
      <c r="O13" s="446"/>
      <c r="P13" s="446"/>
      <c r="Q13" s="446"/>
      <c r="R13" s="448" t="s">
        <v>631</v>
      </c>
      <c r="S13" s="446" t="s">
        <v>490</v>
      </c>
      <c r="T13" s="446" t="s">
        <v>14459</v>
      </c>
      <c r="U13" s="446"/>
      <c r="V13" s="446"/>
      <c r="W13" s="446"/>
      <c r="X13" s="446"/>
      <c r="Y13" s="446"/>
      <c r="Z13" s="446"/>
      <c r="AA13" s="446" t="s">
        <v>487</v>
      </c>
      <c r="AB13" s="447" t="s">
        <v>14360</v>
      </c>
      <c r="AC13" s="446"/>
      <c r="AD13" s="446"/>
    </row>
    <row r="14" spans="1:30" s="29" customFormat="1" ht="19.5" customHeight="1">
      <c r="A14" s="446" t="s">
        <v>14348</v>
      </c>
      <c r="B14" s="446" t="s">
        <v>14449</v>
      </c>
      <c r="C14" s="446" t="s">
        <v>14460</v>
      </c>
      <c r="D14" s="446" t="s">
        <v>14461</v>
      </c>
      <c r="E14" s="446" t="s">
        <v>14462</v>
      </c>
      <c r="F14" s="446" t="s">
        <v>14463</v>
      </c>
      <c r="G14" s="446" t="s">
        <v>14464</v>
      </c>
      <c r="H14" s="446" t="s">
        <v>14465</v>
      </c>
      <c r="I14" s="446" t="s">
        <v>14466</v>
      </c>
      <c r="J14" s="446"/>
      <c r="K14" s="447" t="s">
        <v>14467</v>
      </c>
      <c r="L14" s="446"/>
      <c r="M14" s="446"/>
      <c r="N14" s="446"/>
      <c r="O14" s="446"/>
      <c r="P14" s="446"/>
      <c r="Q14" s="446"/>
      <c r="R14" s="448" t="s">
        <v>631</v>
      </c>
      <c r="S14" s="446" t="s">
        <v>1564</v>
      </c>
      <c r="T14" s="446"/>
      <c r="U14" s="446"/>
      <c r="V14" s="446"/>
      <c r="W14" s="446"/>
      <c r="X14" s="446"/>
      <c r="Y14" s="446"/>
      <c r="Z14" s="446"/>
      <c r="AA14" s="446"/>
      <c r="AB14" s="446"/>
      <c r="AC14" s="446"/>
      <c r="AD14" s="446"/>
    </row>
    <row r="15" spans="1:30" s="29" customFormat="1" ht="109.9" customHeight="1">
      <c r="A15" s="446" t="s">
        <v>14348</v>
      </c>
      <c r="B15" s="446" t="s">
        <v>14449</v>
      </c>
      <c r="C15" s="446" t="s">
        <v>14468</v>
      </c>
      <c r="D15" s="446" t="s">
        <v>14469</v>
      </c>
      <c r="E15" s="446" t="s">
        <v>14470</v>
      </c>
      <c r="F15" s="446" t="s">
        <v>14471</v>
      </c>
      <c r="G15" s="446" t="s">
        <v>14472</v>
      </c>
      <c r="H15" s="446" t="s">
        <v>14473</v>
      </c>
      <c r="I15" s="446" t="s">
        <v>14474</v>
      </c>
      <c r="J15" s="100" t="s">
        <v>14475</v>
      </c>
      <c r="K15" s="447" t="s">
        <v>14476</v>
      </c>
      <c r="L15" s="447" t="s">
        <v>14477</v>
      </c>
      <c r="M15" s="446"/>
      <c r="N15" s="446"/>
      <c r="O15" s="446"/>
      <c r="P15" s="446"/>
      <c r="Q15" s="446"/>
      <c r="R15" s="448" t="s">
        <v>631</v>
      </c>
      <c r="S15" s="446" t="s">
        <v>490</v>
      </c>
      <c r="T15" s="446" t="s">
        <v>14478</v>
      </c>
      <c r="U15" s="446"/>
      <c r="V15" s="446"/>
      <c r="W15" s="446"/>
      <c r="X15" s="446"/>
      <c r="Y15" s="446"/>
      <c r="Z15" s="446"/>
      <c r="AA15" s="446"/>
      <c r="AB15" s="446"/>
      <c r="AC15" s="446" t="s">
        <v>487</v>
      </c>
      <c r="AD15" s="446" t="s">
        <v>14479</v>
      </c>
    </row>
    <row r="16" spans="1:30" s="29" customFormat="1" ht="101.25" customHeight="1">
      <c r="A16" s="446" t="s">
        <v>14348</v>
      </c>
      <c r="B16" s="213" t="s">
        <v>14480</v>
      </c>
      <c r="C16" s="446" t="s">
        <v>14481</v>
      </c>
      <c r="D16" s="446" t="s">
        <v>14482</v>
      </c>
      <c r="E16" s="446" t="s">
        <v>14483</v>
      </c>
      <c r="F16" s="446" t="s">
        <v>14484</v>
      </c>
      <c r="G16" s="446" t="s">
        <v>14485</v>
      </c>
      <c r="H16" s="446" t="s">
        <v>14486</v>
      </c>
      <c r="I16" s="446" t="s">
        <v>14487</v>
      </c>
      <c r="J16" s="446" t="s">
        <v>14488</v>
      </c>
      <c r="K16" s="447" t="s">
        <v>14489</v>
      </c>
      <c r="L16" s="447" t="s">
        <v>503</v>
      </c>
      <c r="M16" s="447"/>
      <c r="N16" s="446" t="s">
        <v>487</v>
      </c>
      <c r="O16" s="446"/>
      <c r="P16" s="446"/>
      <c r="Q16" s="446"/>
      <c r="R16" s="448" t="s">
        <v>631</v>
      </c>
      <c r="S16" s="446" t="s">
        <v>490</v>
      </c>
      <c r="T16" s="446" t="s">
        <v>14391</v>
      </c>
      <c r="U16" s="446"/>
      <c r="V16" s="446"/>
      <c r="W16" s="446"/>
      <c r="X16" s="446"/>
      <c r="Y16" s="446"/>
      <c r="Z16" s="446"/>
      <c r="AA16" s="446" t="s">
        <v>487</v>
      </c>
      <c r="AB16" s="447" t="s">
        <v>14360</v>
      </c>
      <c r="AC16" s="446"/>
      <c r="AD16" s="446"/>
    </row>
    <row r="17" spans="1:30" s="29" customFormat="1" ht="58.5" customHeight="1">
      <c r="A17" s="446" t="s">
        <v>14348</v>
      </c>
      <c r="B17" s="446" t="s">
        <v>14490</v>
      </c>
      <c r="C17" s="446" t="s">
        <v>14491</v>
      </c>
      <c r="D17" s="446" t="s">
        <v>14492</v>
      </c>
      <c r="E17" s="446" t="s">
        <v>14493</v>
      </c>
      <c r="F17" s="446" t="s">
        <v>14494</v>
      </c>
      <c r="G17" s="446" t="s">
        <v>14495</v>
      </c>
      <c r="H17" s="446" t="s">
        <v>14496</v>
      </c>
      <c r="I17" s="446" t="s">
        <v>14497</v>
      </c>
      <c r="J17" s="446" t="s">
        <v>14498</v>
      </c>
      <c r="K17" s="447" t="s">
        <v>4472</v>
      </c>
      <c r="L17" s="447" t="s">
        <v>4885</v>
      </c>
      <c r="M17" s="447"/>
      <c r="N17" s="446" t="s">
        <v>487</v>
      </c>
      <c r="O17" s="446"/>
      <c r="P17" s="446"/>
      <c r="Q17" s="446"/>
      <c r="R17" s="448" t="s">
        <v>631</v>
      </c>
      <c r="S17" s="446" t="s">
        <v>490</v>
      </c>
      <c r="T17" s="446" t="s">
        <v>14459</v>
      </c>
      <c r="U17" s="446"/>
      <c r="V17" s="446"/>
      <c r="W17" s="446"/>
      <c r="X17" s="446"/>
      <c r="Y17" s="446"/>
      <c r="Z17" s="446"/>
      <c r="AA17" s="446"/>
      <c r="AB17" s="446"/>
      <c r="AC17" s="446"/>
      <c r="AD17" s="446"/>
    </row>
    <row r="18" spans="1:30" s="29" customFormat="1" ht="99.75">
      <c r="A18" s="446" t="s">
        <v>14348</v>
      </c>
      <c r="B18" s="446" t="s">
        <v>14490</v>
      </c>
      <c r="C18" s="446" t="s">
        <v>14499</v>
      </c>
      <c r="D18" s="446" t="s">
        <v>14500</v>
      </c>
      <c r="E18" s="446" t="s">
        <v>14501</v>
      </c>
      <c r="F18" s="446" t="s">
        <v>14502</v>
      </c>
      <c r="G18" s="446" t="s">
        <v>14503</v>
      </c>
      <c r="H18" s="446" t="s">
        <v>14504</v>
      </c>
      <c r="I18" s="446" t="s">
        <v>2996</v>
      </c>
      <c r="J18" s="446" t="s">
        <v>14505</v>
      </c>
      <c r="K18" s="447" t="s">
        <v>14506</v>
      </c>
      <c r="L18" s="447" t="s">
        <v>4885</v>
      </c>
      <c r="M18" s="447" t="s">
        <v>1653</v>
      </c>
      <c r="N18" s="446" t="s">
        <v>487</v>
      </c>
      <c r="O18" s="446"/>
      <c r="P18" s="446"/>
      <c r="Q18" s="446"/>
      <c r="R18" s="448" t="s">
        <v>631</v>
      </c>
      <c r="S18" s="446" t="s">
        <v>490</v>
      </c>
      <c r="T18" s="446" t="s">
        <v>14459</v>
      </c>
      <c r="U18" s="446" t="s">
        <v>487</v>
      </c>
      <c r="V18" s="446" t="s">
        <v>14507</v>
      </c>
      <c r="W18" s="446" t="s">
        <v>487</v>
      </c>
      <c r="X18" s="446" t="s">
        <v>14507</v>
      </c>
      <c r="Y18" s="446" t="s">
        <v>487</v>
      </c>
      <c r="Z18" s="446" t="s">
        <v>14507</v>
      </c>
      <c r="AA18" s="446" t="s">
        <v>487</v>
      </c>
      <c r="AB18" s="447" t="s">
        <v>14360</v>
      </c>
      <c r="AC18" s="446" t="s">
        <v>487</v>
      </c>
      <c r="AD18" s="447" t="s">
        <v>14508</v>
      </c>
    </row>
    <row r="19" spans="1:30" s="29" customFormat="1" ht="19.5" customHeight="1">
      <c r="A19" s="446" t="s">
        <v>14348</v>
      </c>
      <c r="B19" s="446" t="s">
        <v>14509</v>
      </c>
      <c r="C19" s="446" t="s">
        <v>14510</v>
      </c>
      <c r="D19" s="446" t="s">
        <v>14511</v>
      </c>
      <c r="E19" s="446" t="s">
        <v>14512</v>
      </c>
      <c r="F19" s="446" t="s">
        <v>14513</v>
      </c>
      <c r="G19" s="446" t="s">
        <v>14514</v>
      </c>
      <c r="H19" s="446" t="s">
        <v>14515</v>
      </c>
      <c r="I19" s="446" t="s">
        <v>14516</v>
      </c>
      <c r="J19" s="446" t="s">
        <v>2564</v>
      </c>
      <c r="K19" s="447" t="s">
        <v>14517</v>
      </c>
      <c r="L19" s="446" t="s">
        <v>2564</v>
      </c>
      <c r="M19" s="446"/>
      <c r="N19" s="446"/>
      <c r="O19" s="446"/>
      <c r="P19" s="446"/>
      <c r="Q19" s="446"/>
      <c r="R19" s="448" t="s">
        <v>631</v>
      </c>
      <c r="S19" s="446" t="s">
        <v>1564</v>
      </c>
      <c r="T19" s="446"/>
      <c r="U19" s="446"/>
      <c r="V19" s="446"/>
      <c r="W19" s="446"/>
      <c r="X19" s="446"/>
      <c r="Y19" s="446"/>
      <c r="Z19" s="446"/>
      <c r="AA19" s="446"/>
      <c r="AB19" s="446"/>
      <c r="AC19" s="446"/>
      <c r="AD19" s="446"/>
    </row>
    <row r="20" spans="1:30" s="29" customFormat="1" ht="99.75">
      <c r="A20" s="446" t="s">
        <v>14348</v>
      </c>
      <c r="B20" s="446" t="s">
        <v>14509</v>
      </c>
      <c r="C20" s="446" t="s">
        <v>14518</v>
      </c>
      <c r="D20" s="446" t="s">
        <v>14519</v>
      </c>
      <c r="E20" s="446" t="s">
        <v>14520</v>
      </c>
      <c r="F20" s="446" t="s">
        <v>14521</v>
      </c>
      <c r="G20" s="446" t="s">
        <v>14522</v>
      </c>
      <c r="H20" s="446" t="s">
        <v>14523</v>
      </c>
      <c r="I20" s="446" t="s">
        <v>14524</v>
      </c>
      <c r="J20" s="446" t="s">
        <v>14525</v>
      </c>
      <c r="K20" s="447" t="s">
        <v>14526</v>
      </c>
      <c r="L20" s="447" t="s">
        <v>14527</v>
      </c>
      <c r="M20" s="447" t="s">
        <v>2985</v>
      </c>
      <c r="N20" s="446" t="s">
        <v>487</v>
      </c>
      <c r="O20" s="446" t="s">
        <v>487</v>
      </c>
      <c r="P20" s="446" t="s">
        <v>487</v>
      </c>
      <c r="Q20" s="446"/>
      <c r="R20" s="448" t="s">
        <v>489</v>
      </c>
      <c r="S20" s="446" t="s">
        <v>490</v>
      </c>
      <c r="T20" s="446" t="s">
        <v>5031</v>
      </c>
      <c r="U20" s="446" t="s">
        <v>487</v>
      </c>
      <c r="V20" s="446" t="s">
        <v>14528</v>
      </c>
      <c r="W20" s="446" t="s">
        <v>487</v>
      </c>
      <c r="X20" s="446" t="s">
        <v>14529</v>
      </c>
      <c r="Y20" s="446" t="s">
        <v>487</v>
      </c>
      <c r="Z20" s="446" t="s">
        <v>14528</v>
      </c>
      <c r="AA20" s="446" t="s">
        <v>487</v>
      </c>
      <c r="AB20" s="447" t="s">
        <v>14360</v>
      </c>
      <c r="AC20" s="446" t="s">
        <v>487</v>
      </c>
      <c r="AD20" s="446" t="s">
        <v>14479</v>
      </c>
    </row>
    <row r="21" spans="1:30" s="29" customFormat="1" ht="99" customHeight="1">
      <c r="A21" s="446" t="s">
        <v>14348</v>
      </c>
      <c r="B21" s="446" t="s">
        <v>14509</v>
      </c>
      <c r="C21" s="446" t="s">
        <v>14530</v>
      </c>
      <c r="D21" s="446" t="s">
        <v>14531</v>
      </c>
      <c r="E21" s="446" t="s">
        <v>14532</v>
      </c>
      <c r="F21" s="446" t="s">
        <v>14533</v>
      </c>
      <c r="G21" s="446" t="s">
        <v>14534</v>
      </c>
      <c r="H21" s="446" t="s">
        <v>14535</v>
      </c>
      <c r="I21" s="446" t="s">
        <v>14536</v>
      </c>
      <c r="J21" s="446" t="s">
        <v>14537</v>
      </c>
      <c r="K21" s="447" t="s">
        <v>14538</v>
      </c>
      <c r="L21" s="447" t="s">
        <v>2406</v>
      </c>
      <c r="M21" s="446"/>
      <c r="N21" s="446"/>
      <c r="O21" s="446"/>
      <c r="P21" s="446"/>
      <c r="Q21" s="446"/>
      <c r="R21" s="448" t="s">
        <v>631</v>
      </c>
      <c r="S21" s="446" t="s">
        <v>1564</v>
      </c>
      <c r="T21" s="446"/>
      <c r="U21" s="446"/>
      <c r="V21" s="446"/>
      <c r="W21" s="446"/>
      <c r="X21" s="446"/>
      <c r="Y21" s="446"/>
      <c r="Z21" s="446"/>
      <c r="AA21" s="446" t="s">
        <v>487</v>
      </c>
      <c r="AB21" s="447" t="s">
        <v>14360</v>
      </c>
      <c r="AC21" s="446"/>
      <c r="AD21" s="446"/>
    </row>
    <row r="22" spans="1:30" s="29" customFormat="1" ht="19.5" customHeight="1">
      <c r="A22" s="446" t="s">
        <v>14348</v>
      </c>
      <c r="B22" s="446" t="s">
        <v>14509</v>
      </c>
      <c r="C22" s="446" t="s">
        <v>14539</v>
      </c>
      <c r="D22" s="446" t="s">
        <v>14540</v>
      </c>
      <c r="E22" s="446" t="s">
        <v>14541</v>
      </c>
      <c r="F22" s="446" t="s">
        <v>14542</v>
      </c>
      <c r="G22" s="446" t="s">
        <v>14543</v>
      </c>
      <c r="H22" s="446" t="s">
        <v>14544</v>
      </c>
      <c r="I22" s="446" t="s">
        <v>14545</v>
      </c>
      <c r="J22" s="446" t="s">
        <v>2564</v>
      </c>
      <c r="K22" s="447" t="s">
        <v>14546</v>
      </c>
      <c r="L22" s="446" t="s">
        <v>2564</v>
      </c>
      <c r="M22" s="446"/>
      <c r="N22" s="446"/>
      <c r="O22" s="446"/>
      <c r="P22" s="446"/>
      <c r="Q22" s="446"/>
      <c r="R22" s="448" t="s">
        <v>631</v>
      </c>
      <c r="S22" s="446" t="s">
        <v>1564</v>
      </c>
      <c r="T22" s="446"/>
      <c r="U22" s="446"/>
      <c r="V22" s="446"/>
      <c r="W22" s="446"/>
      <c r="X22" s="446"/>
      <c r="Y22" s="446"/>
      <c r="Z22" s="446"/>
      <c r="AA22" s="446"/>
      <c r="AB22" s="446"/>
      <c r="AC22" s="446"/>
      <c r="AD22" s="446"/>
    </row>
    <row r="23" spans="1:30" s="113" customFormat="1" ht="19.5" customHeight="1">
      <c r="A23" s="446" t="s">
        <v>14348</v>
      </c>
      <c r="B23" s="446" t="s">
        <v>14509</v>
      </c>
      <c r="C23" s="446" t="s">
        <v>14547</v>
      </c>
      <c r="D23" s="451" t="s">
        <v>14548</v>
      </c>
      <c r="E23" s="451" t="s">
        <v>14549</v>
      </c>
      <c r="F23" s="451" t="s">
        <v>14550</v>
      </c>
      <c r="G23" s="451" t="s">
        <v>14551</v>
      </c>
      <c r="H23" s="451" t="s">
        <v>14552</v>
      </c>
      <c r="I23" s="451" t="s">
        <v>14553</v>
      </c>
      <c r="J23" s="451" t="s">
        <v>14554</v>
      </c>
      <c r="K23" s="452" t="s">
        <v>14555</v>
      </c>
      <c r="L23" s="451"/>
      <c r="M23" s="451"/>
      <c r="N23" s="451"/>
      <c r="O23" s="451"/>
      <c r="P23" s="451"/>
      <c r="Q23" s="451"/>
      <c r="R23" s="448" t="s">
        <v>631</v>
      </c>
      <c r="S23" s="446" t="s">
        <v>1475</v>
      </c>
      <c r="T23" s="451"/>
      <c r="U23" s="451"/>
      <c r="V23" s="451"/>
      <c r="W23" s="451"/>
      <c r="X23" s="451"/>
      <c r="Y23" s="451"/>
      <c r="Z23" s="451"/>
      <c r="AA23" s="446" t="s">
        <v>487</v>
      </c>
      <c r="AB23" s="446" t="s">
        <v>14360</v>
      </c>
      <c r="AC23" s="451"/>
      <c r="AD23" s="451"/>
    </row>
    <row r="24" spans="1:30" s="29" customFormat="1" ht="19.5" customHeight="1">
      <c r="A24" s="446" t="s">
        <v>14348</v>
      </c>
      <c r="B24" s="446" t="s">
        <v>14556</v>
      </c>
      <c r="C24" s="446" t="s">
        <v>14557</v>
      </c>
      <c r="D24" s="446" t="s">
        <v>14558</v>
      </c>
      <c r="E24" s="446" t="s">
        <v>14559</v>
      </c>
      <c r="F24" s="446" t="s">
        <v>14560</v>
      </c>
      <c r="G24" s="446" t="s">
        <v>14561</v>
      </c>
      <c r="H24" s="446" t="s">
        <v>14562</v>
      </c>
      <c r="I24" s="446" t="s">
        <v>14563</v>
      </c>
      <c r="J24" s="446" t="s">
        <v>2564</v>
      </c>
      <c r="K24" s="447" t="s">
        <v>14564</v>
      </c>
      <c r="L24" s="446"/>
      <c r="M24" s="446"/>
      <c r="N24" s="446"/>
      <c r="O24" s="446"/>
      <c r="P24" s="446"/>
      <c r="Q24" s="446"/>
      <c r="R24" s="448" t="s">
        <v>631</v>
      </c>
      <c r="S24" s="446" t="s">
        <v>1564</v>
      </c>
      <c r="T24" s="446"/>
      <c r="U24" s="446"/>
      <c r="V24" s="446"/>
      <c r="W24" s="446"/>
      <c r="X24" s="446"/>
      <c r="Y24" s="446"/>
      <c r="Z24" s="446"/>
      <c r="AA24" s="446" t="s">
        <v>487</v>
      </c>
      <c r="AB24" s="446" t="s">
        <v>14360</v>
      </c>
      <c r="AC24" s="446"/>
      <c r="AD24" s="446"/>
    </row>
    <row r="25" spans="1:30" s="29" customFormat="1" ht="19.5" customHeight="1">
      <c r="A25" s="446" t="s">
        <v>14348</v>
      </c>
      <c r="B25" s="446" t="s">
        <v>14556</v>
      </c>
      <c r="C25" s="446" t="s">
        <v>14565</v>
      </c>
      <c r="D25" s="446" t="s">
        <v>14566</v>
      </c>
      <c r="E25" s="446" t="s">
        <v>14567</v>
      </c>
      <c r="F25" s="446" t="s">
        <v>14568</v>
      </c>
      <c r="G25" s="446" t="s">
        <v>14569</v>
      </c>
      <c r="H25" s="446" t="s">
        <v>14570</v>
      </c>
      <c r="I25" s="446" t="s">
        <v>14571</v>
      </c>
      <c r="J25" s="446" t="s">
        <v>14572</v>
      </c>
      <c r="K25" s="447" t="s">
        <v>14573</v>
      </c>
      <c r="L25" s="446"/>
      <c r="M25" s="446" t="s">
        <v>14574</v>
      </c>
      <c r="N25" s="446" t="s">
        <v>487</v>
      </c>
      <c r="O25" s="446"/>
      <c r="P25" s="446"/>
      <c r="Q25" s="446"/>
      <c r="R25" s="448" t="s">
        <v>631</v>
      </c>
      <c r="S25" s="446" t="s">
        <v>1564</v>
      </c>
      <c r="T25" s="446" t="s">
        <v>14478</v>
      </c>
      <c r="U25" s="446"/>
      <c r="V25" s="446"/>
      <c r="W25" s="446"/>
      <c r="X25" s="446"/>
      <c r="Y25" s="446" t="s">
        <v>487</v>
      </c>
      <c r="Z25" s="446"/>
      <c r="AA25" s="446"/>
      <c r="AB25" s="446" t="s">
        <v>14575</v>
      </c>
      <c r="AC25" s="446" t="s">
        <v>487</v>
      </c>
      <c r="AD25" s="446" t="s">
        <v>14576</v>
      </c>
    </row>
    <row r="26" spans="1:30" s="29" customFormat="1" ht="99.75">
      <c r="A26" s="446" t="s">
        <v>14348</v>
      </c>
      <c r="B26" s="446" t="s">
        <v>14449</v>
      </c>
      <c r="C26" s="446" t="s">
        <v>14577</v>
      </c>
      <c r="D26" s="446" t="s">
        <v>14578</v>
      </c>
      <c r="E26" s="446" t="s">
        <v>14579</v>
      </c>
      <c r="F26" s="446" t="s">
        <v>14580</v>
      </c>
      <c r="G26" s="446" t="s">
        <v>14581</v>
      </c>
      <c r="H26" s="446" t="s">
        <v>14582</v>
      </c>
      <c r="I26" s="446" t="s">
        <v>14583</v>
      </c>
      <c r="J26" s="446" t="s">
        <v>14584</v>
      </c>
      <c r="K26" s="447" t="s">
        <v>14585</v>
      </c>
      <c r="L26" s="447" t="s">
        <v>2406</v>
      </c>
      <c r="M26" s="446"/>
      <c r="N26" s="446"/>
      <c r="O26" s="446"/>
      <c r="P26" s="446"/>
      <c r="Q26" s="446"/>
      <c r="R26" s="448" t="s">
        <v>631</v>
      </c>
      <c r="S26" s="446" t="s">
        <v>1824</v>
      </c>
      <c r="T26" s="446"/>
      <c r="U26" s="446"/>
      <c r="V26" s="446"/>
      <c r="W26" s="446"/>
      <c r="X26" s="446"/>
      <c r="Y26" s="446"/>
      <c r="Z26" s="446"/>
      <c r="AA26" s="446" t="s">
        <v>487</v>
      </c>
      <c r="AB26" s="447" t="s">
        <v>14360</v>
      </c>
      <c r="AC26" s="446"/>
      <c r="AD26" s="446"/>
    </row>
    <row r="27" spans="1:30" s="29" customFormat="1" ht="19.5" customHeight="1">
      <c r="A27" s="446" t="s">
        <v>14348</v>
      </c>
      <c r="B27" s="213" t="s">
        <v>14480</v>
      </c>
      <c r="C27" s="446" t="s">
        <v>14586</v>
      </c>
      <c r="D27" s="446" t="s">
        <v>14587</v>
      </c>
      <c r="E27" s="446" t="s">
        <v>14588</v>
      </c>
      <c r="F27" s="446" t="s">
        <v>14589</v>
      </c>
      <c r="G27" s="446" t="s">
        <v>14590</v>
      </c>
      <c r="H27" s="446" t="s">
        <v>14591</v>
      </c>
      <c r="I27" s="446" t="s">
        <v>14592</v>
      </c>
      <c r="J27" s="446" t="s">
        <v>14593</v>
      </c>
      <c r="K27" s="447" t="s">
        <v>14594</v>
      </c>
      <c r="L27" s="446" t="s">
        <v>2564</v>
      </c>
      <c r="M27" s="446"/>
      <c r="N27" s="446"/>
      <c r="O27" s="446"/>
      <c r="P27" s="446"/>
      <c r="Q27" s="446"/>
      <c r="R27" s="448" t="s">
        <v>631</v>
      </c>
      <c r="S27" s="446" t="s">
        <v>14595</v>
      </c>
      <c r="T27" s="446"/>
      <c r="U27" s="446"/>
      <c r="V27" s="446"/>
      <c r="W27" s="446"/>
      <c r="X27" s="446"/>
      <c r="Y27" s="446"/>
      <c r="Z27" s="446"/>
      <c r="AA27" s="446" t="s">
        <v>487</v>
      </c>
      <c r="AB27" s="446" t="s">
        <v>14360</v>
      </c>
      <c r="AC27" s="446"/>
      <c r="AD27" s="446"/>
    </row>
    <row r="28" spans="1:30" s="29" customFormat="1" ht="19.5" customHeight="1">
      <c r="A28" s="446" t="s">
        <v>14348</v>
      </c>
      <c r="B28" s="213" t="s">
        <v>14480</v>
      </c>
      <c r="C28" s="446" t="s">
        <v>14596</v>
      </c>
      <c r="D28" s="446" t="s">
        <v>14597</v>
      </c>
      <c r="E28" s="446" t="s">
        <v>14598</v>
      </c>
      <c r="F28" s="446" t="s">
        <v>14599</v>
      </c>
      <c r="G28" s="446" t="s">
        <v>14600</v>
      </c>
      <c r="H28" s="446" t="s">
        <v>14601</v>
      </c>
      <c r="I28" s="446" t="s">
        <v>14602</v>
      </c>
      <c r="J28" s="446"/>
      <c r="K28" s="447" t="s">
        <v>14603</v>
      </c>
      <c r="L28" s="446" t="s">
        <v>2564</v>
      </c>
      <c r="M28" s="446"/>
      <c r="N28" s="446"/>
      <c r="O28" s="446"/>
      <c r="P28" s="446"/>
      <c r="Q28" s="446"/>
      <c r="R28" s="448" t="s">
        <v>631</v>
      </c>
      <c r="S28" s="446" t="s">
        <v>1564</v>
      </c>
      <c r="T28" s="446"/>
      <c r="U28" s="446"/>
      <c r="V28" s="446"/>
      <c r="W28" s="446"/>
      <c r="X28" s="446"/>
      <c r="Y28" s="446"/>
      <c r="Z28" s="446"/>
      <c r="AA28" s="446" t="s">
        <v>487</v>
      </c>
      <c r="AB28" s="446" t="s">
        <v>14360</v>
      </c>
      <c r="AC28" s="446"/>
      <c r="AD28" s="446"/>
    </row>
    <row r="29" spans="1:30" s="29" customFormat="1" ht="19.5" customHeight="1">
      <c r="A29" s="446" t="s">
        <v>14348</v>
      </c>
      <c r="B29" s="213" t="s">
        <v>14480</v>
      </c>
      <c r="C29" s="446" t="s">
        <v>14604</v>
      </c>
      <c r="D29" s="446" t="s">
        <v>14605</v>
      </c>
      <c r="E29" s="446" t="s">
        <v>14606</v>
      </c>
      <c r="F29" s="446" t="s">
        <v>14607</v>
      </c>
      <c r="G29" s="446" t="s">
        <v>14608</v>
      </c>
      <c r="H29" s="446" t="s">
        <v>14609</v>
      </c>
      <c r="I29" s="446" t="s">
        <v>14610</v>
      </c>
      <c r="J29" s="446" t="s">
        <v>14611</v>
      </c>
      <c r="K29" s="447" t="s">
        <v>14612</v>
      </c>
      <c r="L29" s="446"/>
      <c r="M29" s="446"/>
      <c r="N29" s="446"/>
      <c r="O29" s="446"/>
      <c r="P29" s="446"/>
      <c r="Q29" s="446"/>
      <c r="R29" s="448" t="s">
        <v>631</v>
      </c>
      <c r="S29" s="446" t="s">
        <v>1564</v>
      </c>
      <c r="T29" s="446"/>
      <c r="U29" s="446"/>
      <c r="V29" s="446"/>
      <c r="W29" s="446"/>
      <c r="X29" s="446"/>
      <c r="Y29" s="446"/>
      <c r="Z29" s="446"/>
      <c r="AA29" s="446" t="s">
        <v>487</v>
      </c>
      <c r="AB29" s="446" t="s">
        <v>14360</v>
      </c>
      <c r="AC29" s="446"/>
      <c r="AD29" s="446"/>
    </row>
    <row r="30" spans="1:30" s="29" customFormat="1" ht="19.5" customHeight="1">
      <c r="A30" s="446" t="s">
        <v>14348</v>
      </c>
      <c r="B30" s="213" t="s">
        <v>14480</v>
      </c>
      <c r="C30" s="446" t="s">
        <v>14613</v>
      </c>
      <c r="D30" s="446" t="s">
        <v>14614</v>
      </c>
      <c r="E30" s="446" t="s">
        <v>14615</v>
      </c>
      <c r="F30" s="446" t="s">
        <v>14616</v>
      </c>
      <c r="G30" s="446" t="s">
        <v>14617</v>
      </c>
      <c r="H30" s="446" t="s">
        <v>14618</v>
      </c>
      <c r="I30" s="446" t="s">
        <v>14619</v>
      </c>
      <c r="J30" s="453" t="s">
        <v>14620</v>
      </c>
      <c r="K30" s="447" t="s">
        <v>14621</v>
      </c>
      <c r="L30" s="446"/>
      <c r="M30" s="446"/>
      <c r="N30" s="446"/>
      <c r="O30" s="446"/>
      <c r="P30" s="446"/>
      <c r="Q30" s="446"/>
      <c r="R30" s="448" t="s">
        <v>631</v>
      </c>
      <c r="S30" s="446" t="s">
        <v>1564</v>
      </c>
      <c r="T30" s="446"/>
      <c r="U30" s="446"/>
      <c r="V30" s="446"/>
      <c r="W30" s="446"/>
      <c r="X30" s="446"/>
      <c r="Y30" s="446"/>
      <c r="Z30" s="446"/>
      <c r="AA30" s="446" t="s">
        <v>487</v>
      </c>
      <c r="AB30" s="446" t="s">
        <v>14360</v>
      </c>
      <c r="AC30" s="446"/>
      <c r="AD30" s="446"/>
    </row>
    <row r="31" spans="1:30" s="29" customFormat="1" ht="102" customHeight="1">
      <c r="A31" s="446" t="s">
        <v>14348</v>
      </c>
      <c r="B31" s="213" t="s">
        <v>14480</v>
      </c>
      <c r="C31" s="446" t="s">
        <v>14622</v>
      </c>
      <c r="D31" s="446" t="s">
        <v>14623</v>
      </c>
      <c r="E31" s="446" t="s">
        <v>14624</v>
      </c>
      <c r="F31" s="446" t="s">
        <v>14625</v>
      </c>
      <c r="G31" s="446" t="s">
        <v>14626</v>
      </c>
      <c r="H31" s="446" t="s">
        <v>14627</v>
      </c>
      <c r="I31" s="446" t="s">
        <v>14628</v>
      </c>
      <c r="J31" s="446" t="s">
        <v>14629</v>
      </c>
      <c r="K31" s="447" t="s">
        <v>14630</v>
      </c>
      <c r="L31" s="446"/>
      <c r="M31" s="447" t="s">
        <v>14631</v>
      </c>
      <c r="N31" s="446"/>
      <c r="O31" s="446"/>
      <c r="P31" s="446"/>
      <c r="Q31" s="446"/>
      <c r="R31" s="448" t="s">
        <v>631</v>
      </c>
      <c r="S31" s="446" t="s">
        <v>1564</v>
      </c>
      <c r="T31" s="446"/>
      <c r="U31" s="446"/>
      <c r="V31" s="446"/>
      <c r="W31" s="446"/>
      <c r="X31" s="446"/>
      <c r="Y31" s="446"/>
      <c r="Z31" s="446"/>
      <c r="AA31" s="446" t="s">
        <v>487</v>
      </c>
      <c r="AB31" s="447" t="s">
        <v>14360</v>
      </c>
      <c r="AC31" s="446"/>
      <c r="AD31" s="446"/>
    </row>
    <row r="32" spans="1:30" s="113" customFormat="1" ht="128.25">
      <c r="A32" s="446" t="s">
        <v>14348</v>
      </c>
      <c r="B32" s="213" t="s">
        <v>14480</v>
      </c>
      <c r="C32" s="446" t="s">
        <v>14632</v>
      </c>
      <c r="D32" s="446" t="s">
        <v>14633</v>
      </c>
      <c r="E32" s="446" t="s">
        <v>14634</v>
      </c>
      <c r="F32" s="446" t="s">
        <v>14635</v>
      </c>
      <c r="G32" s="446" t="s">
        <v>14636</v>
      </c>
      <c r="H32" s="446" t="s">
        <v>14637</v>
      </c>
      <c r="I32" s="446" t="s">
        <v>14638</v>
      </c>
      <c r="J32" s="446" t="s">
        <v>14639</v>
      </c>
      <c r="K32" s="447" t="s">
        <v>14640</v>
      </c>
      <c r="L32" s="447" t="s">
        <v>14641</v>
      </c>
      <c r="M32" s="446"/>
      <c r="N32" s="446" t="s">
        <v>14642</v>
      </c>
      <c r="O32" s="446" t="s">
        <v>487</v>
      </c>
      <c r="P32" s="446"/>
      <c r="Q32" s="446"/>
      <c r="R32" s="448" t="s">
        <v>489</v>
      </c>
      <c r="S32" s="446" t="s">
        <v>1824</v>
      </c>
      <c r="T32" s="446" t="s">
        <v>14359</v>
      </c>
      <c r="U32" s="446"/>
      <c r="V32" s="446"/>
      <c r="W32" s="446"/>
      <c r="X32" s="446"/>
      <c r="Y32" s="446"/>
      <c r="Z32" s="446"/>
      <c r="AA32" s="446" t="s">
        <v>487</v>
      </c>
      <c r="AB32" s="447" t="s">
        <v>14643</v>
      </c>
      <c r="AC32" s="446" t="s">
        <v>487</v>
      </c>
      <c r="AD32" s="447" t="s">
        <v>14644</v>
      </c>
    </row>
    <row r="33" spans="1:30" s="29" customFormat="1" ht="128.25">
      <c r="A33" s="446" t="s">
        <v>14348</v>
      </c>
      <c r="B33" s="446" t="s">
        <v>14509</v>
      </c>
      <c r="C33" s="446" t="s">
        <v>14645</v>
      </c>
      <c r="D33" s="446" t="s">
        <v>14646</v>
      </c>
      <c r="E33" s="446" t="s">
        <v>14647</v>
      </c>
      <c r="F33" s="446" t="s">
        <v>14648</v>
      </c>
      <c r="G33" s="446" t="s">
        <v>14649</v>
      </c>
      <c r="H33" s="446" t="s">
        <v>14650</v>
      </c>
      <c r="I33" s="446" t="s">
        <v>14651</v>
      </c>
      <c r="J33" s="446" t="s">
        <v>14652</v>
      </c>
      <c r="K33" s="447" t="s">
        <v>14653</v>
      </c>
      <c r="L33" s="447" t="s">
        <v>14654</v>
      </c>
      <c r="M33" s="446"/>
      <c r="N33" s="446"/>
      <c r="O33" s="446"/>
      <c r="P33" s="446"/>
      <c r="Q33" s="446"/>
      <c r="R33" s="448" t="s">
        <v>631</v>
      </c>
      <c r="S33" s="446" t="s">
        <v>1564</v>
      </c>
      <c r="T33" s="446"/>
      <c r="U33" s="446"/>
      <c r="V33" s="446"/>
      <c r="W33" s="446"/>
      <c r="X33" s="446"/>
      <c r="Y33" s="446"/>
      <c r="Z33" s="446"/>
      <c r="AA33" s="446" t="s">
        <v>487</v>
      </c>
      <c r="AB33" s="447" t="s">
        <v>14360</v>
      </c>
      <c r="AC33" s="446" t="s">
        <v>487</v>
      </c>
      <c r="AD33" s="447" t="s">
        <v>14655</v>
      </c>
    </row>
    <row r="34" spans="1:30" s="29" customFormat="1" ht="19.5" customHeight="1">
      <c r="A34" s="446" t="s">
        <v>14348</v>
      </c>
      <c r="B34" s="446" t="s">
        <v>14556</v>
      </c>
      <c r="C34" s="446" t="s">
        <v>14656</v>
      </c>
      <c r="D34" s="446" t="s">
        <v>14657</v>
      </c>
      <c r="E34" s="446" t="s">
        <v>14658</v>
      </c>
      <c r="F34" s="446" t="s">
        <v>14659</v>
      </c>
      <c r="G34" s="446" t="s">
        <v>14660</v>
      </c>
      <c r="H34" s="446" t="s">
        <v>14661</v>
      </c>
      <c r="I34" s="446" t="s">
        <v>14662</v>
      </c>
      <c r="J34" s="446"/>
      <c r="K34" s="447" t="s">
        <v>14663</v>
      </c>
      <c r="L34" s="446"/>
      <c r="M34" s="446"/>
      <c r="N34" s="446"/>
      <c r="O34" s="446"/>
      <c r="P34" s="446"/>
      <c r="Q34" s="446"/>
      <c r="R34" s="448" t="s">
        <v>631</v>
      </c>
      <c r="S34" s="446" t="s">
        <v>1564</v>
      </c>
      <c r="T34" s="446" t="s">
        <v>14478</v>
      </c>
      <c r="U34" s="446"/>
      <c r="V34" s="446"/>
      <c r="W34" s="446"/>
      <c r="X34" s="446"/>
      <c r="Y34" s="446"/>
      <c r="Z34" s="446"/>
      <c r="AA34" s="446" t="s">
        <v>487</v>
      </c>
      <c r="AB34" s="446" t="s">
        <v>14360</v>
      </c>
      <c r="AC34" s="446"/>
      <c r="AD34" s="446"/>
    </row>
    <row r="35" spans="1:30" s="100" customFormat="1" ht="28.5">
      <c r="A35" s="446" t="s">
        <v>14348</v>
      </c>
      <c r="B35" s="446" t="s">
        <v>14556</v>
      </c>
      <c r="C35" s="446" t="s">
        <v>14664</v>
      </c>
      <c r="D35" s="446" t="s">
        <v>14665</v>
      </c>
      <c r="E35" s="446" t="s">
        <v>14666</v>
      </c>
      <c r="F35" s="446" t="s">
        <v>14667</v>
      </c>
      <c r="G35" s="446" t="s">
        <v>14668</v>
      </c>
      <c r="H35" s="446" t="s">
        <v>14669</v>
      </c>
      <c r="I35" s="446" t="s">
        <v>14670</v>
      </c>
      <c r="J35" s="446" t="s">
        <v>14671</v>
      </c>
      <c r="K35" s="447" t="s">
        <v>14672</v>
      </c>
      <c r="L35" s="446"/>
      <c r="M35" s="446" t="s">
        <v>14673</v>
      </c>
      <c r="N35" s="446" t="s">
        <v>487</v>
      </c>
      <c r="O35" s="446"/>
      <c r="P35" s="446"/>
      <c r="Q35" s="446"/>
      <c r="R35" s="448" t="s">
        <v>631</v>
      </c>
      <c r="S35" s="446" t="s">
        <v>1564</v>
      </c>
      <c r="T35" s="446"/>
      <c r="U35" s="446"/>
      <c r="V35" s="446"/>
      <c r="W35" s="446"/>
      <c r="X35" s="446"/>
      <c r="Y35" s="446"/>
      <c r="Z35" s="446"/>
      <c r="AA35" s="446" t="s">
        <v>487</v>
      </c>
      <c r="AB35" s="446" t="s">
        <v>14360</v>
      </c>
      <c r="AC35" s="446"/>
      <c r="AD35" s="446"/>
    </row>
    <row r="36" spans="1:30" s="100" customFormat="1" ht="19.5" customHeight="1">
      <c r="A36" s="446" t="s">
        <v>14348</v>
      </c>
      <c r="B36" s="446" t="s">
        <v>14449</v>
      </c>
      <c r="C36" s="446" t="s">
        <v>14674</v>
      </c>
      <c r="D36" s="446" t="s">
        <v>14675</v>
      </c>
      <c r="E36" s="446" t="s">
        <v>14676</v>
      </c>
      <c r="F36" s="446" t="s">
        <v>14677</v>
      </c>
      <c r="G36" s="446" t="s">
        <v>14678</v>
      </c>
      <c r="H36" s="446" t="s">
        <v>14679</v>
      </c>
      <c r="I36" s="446" t="s">
        <v>14680</v>
      </c>
      <c r="J36" s="446" t="s">
        <v>14681</v>
      </c>
      <c r="K36" s="447" t="s">
        <v>14682</v>
      </c>
      <c r="L36" s="446"/>
      <c r="M36" s="446"/>
      <c r="N36" s="446"/>
      <c r="O36" s="446"/>
      <c r="P36" s="446"/>
      <c r="Q36" s="446"/>
      <c r="R36" s="448" t="s">
        <v>631</v>
      </c>
      <c r="S36" s="446" t="s">
        <v>1475</v>
      </c>
      <c r="T36" s="446"/>
      <c r="U36" s="446"/>
      <c r="V36" s="446"/>
      <c r="W36" s="446"/>
      <c r="X36" s="446"/>
      <c r="Y36" s="446"/>
      <c r="Z36" s="446"/>
      <c r="AA36" s="446" t="s">
        <v>487</v>
      </c>
      <c r="AB36" s="446" t="s">
        <v>14360</v>
      </c>
      <c r="AC36" s="446"/>
      <c r="AD36" s="446"/>
    </row>
    <row r="37" spans="1:30" s="100" customFormat="1" ht="19.5" customHeight="1">
      <c r="K37" s="101"/>
    </row>
    <row r="38" spans="1:30" s="100" customFormat="1" ht="19.5" customHeight="1">
      <c r="K38" s="101"/>
    </row>
    <row r="39" spans="1:30" s="100" customFormat="1" ht="19.5" customHeight="1">
      <c r="K39" s="101"/>
    </row>
    <row r="40" spans="1:30" s="100" customFormat="1" ht="19.5" customHeight="1">
      <c r="K40" s="101"/>
    </row>
    <row r="41" spans="1:30" s="100" customFormat="1" ht="19.5" customHeight="1">
      <c r="K41" s="101"/>
    </row>
    <row r="42" spans="1:30" s="100" customFormat="1" ht="19.5" customHeight="1">
      <c r="K42" s="101"/>
    </row>
    <row r="43" spans="1:30" s="100" customFormat="1" ht="19.5" customHeight="1">
      <c r="K43" s="101"/>
    </row>
    <row r="44" spans="1:30" s="100" customFormat="1" ht="19.5" customHeight="1">
      <c r="K44" s="101"/>
    </row>
    <row r="45" spans="1:30" s="100" customFormat="1" ht="19.5" customHeight="1">
      <c r="K45" s="101"/>
    </row>
    <row r="46" spans="1:30" s="100" customFormat="1" ht="19.5" customHeight="1">
      <c r="K46" s="101"/>
    </row>
    <row r="47" spans="1:30" s="100" customFormat="1" ht="19.5" customHeight="1">
      <c r="K47" s="101"/>
    </row>
    <row r="48" spans="1:30" s="100" customFormat="1" ht="19.5" customHeight="1">
      <c r="K48" s="101"/>
    </row>
    <row r="49" spans="11:11" s="100" customFormat="1" ht="19.5" customHeight="1">
      <c r="K49" s="101"/>
    </row>
    <row r="50" spans="11:11" s="100" customFormat="1" ht="19.5" customHeight="1">
      <c r="K50" s="101"/>
    </row>
    <row r="51" spans="11:11" s="100" customFormat="1" ht="19.5" customHeight="1">
      <c r="K51" s="101"/>
    </row>
    <row r="52" spans="11:11" s="100" customFormat="1" ht="19.5" customHeight="1">
      <c r="K52" s="101"/>
    </row>
    <row r="53" spans="11:11" s="100" customFormat="1" ht="19.5" customHeight="1">
      <c r="K53" s="101"/>
    </row>
    <row r="54" spans="11:11" s="100" customFormat="1" ht="19.5" customHeight="1">
      <c r="K54" s="101"/>
    </row>
    <row r="55" spans="11:11" s="100" customFormat="1" ht="19.5" customHeight="1">
      <c r="K55" s="101"/>
    </row>
    <row r="56" spans="11:11" s="100" customFormat="1" ht="19.5" customHeight="1">
      <c r="K56" s="101"/>
    </row>
    <row r="57" spans="11:11" s="100" customFormat="1" ht="19.5" customHeight="1">
      <c r="K57" s="101"/>
    </row>
    <row r="58" spans="11:11" s="100" customFormat="1" ht="19.5" customHeight="1">
      <c r="K58" s="101"/>
    </row>
    <row r="59" spans="11:11" s="100" customFormat="1" ht="19.5" customHeight="1">
      <c r="K59" s="101"/>
    </row>
    <row r="60" spans="11:11" s="100" customFormat="1" ht="19.5" customHeight="1">
      <c r="K60" s="101"/>
    </row>
    <row r="61" spans="11:11" s="100" customFormat="1" ht="19.5" customHeight="1">
      <c r="K61" s="101"/>
    </row>
    <row r="62" spans="11:11" s="100" customFormat="1" ht="19.5" customHeight="1">
      <c r="K62" s="101"/>
    </row>
    <row r="63" spans="11:11" s="100" customFormat="1" ht="19.5" customHeight="1">
      <c r="K63" s="101"/>
    </row>
    <row r="64" spans="11:11" s="100" customFormat="1" ht="19.5" customHeight="1">
      <c r="K64" s="101"/>
    </row>
    <row r="65" spans="11:11" s="100" customFormat="1" ht="19.5" customHeight="1">
      <c r="K65" s="101"/>
    </row>
    <row r="66" spans="11:11" s="100" customFormat="1" ht="19.5" customHeight="1">
      <c r="K66" s="101"/>
    </row>
    <row r="67" spans="11:11" s="100" customFormat="1" ht="19.5" customHeight="1">
      <c r="K67" s="101"/>
    </row>
    <row r="68" spans="11:11" s="100" customFormat="1" ht="19.5" customHeight="1">
      <c r="K68" s="101"/>
    </row>
    <row r="69" spans="11:11" s="100" customFormat="1" ht="19.5" customHeight="1">
      <c r="K69" s="101"/>
    </row>
    <row r="70" spans="11:11" s="100" customFormat="1" ht="19.5" customHeight="1">
      <c r="K70" s="101"/>
    </row>
    <row r="71" spans="11:11" s="100" customFormat="1" ht="19.5" customHeight="1">
      <c r="K71" s="101"/>
    </row>
    <row r="72" spans="11:11" s="100" customFormat="1" ht="19.5" customHeight="1">
      <c r="K72" s="101"/>
    </row>
    <row r="73" spans="11:11" s="100" customFormat="1" ht="19.5" customHeight="1">
      <c r="K73" s="101"/>
    </row>
    <row r="74" spans="11:11" s="100" customFormat="1" ht="19.5" customHeight="1">
      <c r="K74" s="101"/>
    </row>
    <row r="75" spans="11:11" s="100" customFormat="1" ht="19.5" customHeight="1">
      <c r="K75" s="101"/>
    </row>
    <row r="76" spans="11:11" s="100" customFormat="1" ht="19.5" customHeight="1">
      <c r="K76" s="101"/>
    </row>
    <row r="77" spans="11:11" s="100" customFormat="1" ht="19.5" customHeight="1">
      <c r="K77" s="101"/>
    </row>
    <row r="78" spans="11:11" s="100" customFormat="1" ht="19.5" customHeight="1">
      <c r="K78" s="101"/>
    </row>
    <row r="79" spans="11:11" s="100" customFormat="1" ht="19.5" customHeight="1">
      <c r="K79" s="101"/>
    </row>
    <row r="80" spans="11:11" s="100" customFormat="1" ht="19.5" customHeight="1">
      <c r="K80" s="101"/>
    </row>
    <row r="81" spans="11:11" s="100" customFormat="1" ht="19.5" customHeight="1">
      <c r="K81" s="101"/>
    </row>
    <row r="82" spans="11:11" s="100" customFormat="1" ht="19.5" customHeight="1">
      <c r="K82" s="101"/>
    </row>
    <row r="83" spans="11:11" s="100" customFormat="1" ht="20.25" customHeight="1">
      <c r="K83" s="101"/>
    </row>
    <row r="84" spans="11:11" s="100" customFormat="1" ht="20.25" customHeight="1">
      <c r="K84" s="101"/>
    </row>
    <row r="85" spans="11:11" s="100" customFormat="1" ht="20.25" customHeight="1">
      <c r="K85" s="101"/>
    </row>
    <row r="86" spans="11:11" s="100" customFormat="1" ht="20.25" customHeight="1">
      <c r="K86" s="101"/>
    </row>
    <row r="87" spans="11:11" s="100" customFormat="1" ht="20.25" customHeight="1">
      <c r="K87" s="101"/>
    </row>
    <row r="88" spans="11:11" s="100" customFormat="1" ht="20.25" customHeight="1">
      <c r="K88" s="101"/>
    </row>
    <row r="89" spans="11:11" s="100" customFormat="1" ht="20.25" customHeight="1">
      <c r="K89" s="101"/>
    </row>
    <row r="90" spans="11:11" s="100" customFormat="1" ht="20.25" customHeight="1">
      <c r="K90" s="101"/>
    </row>
    <row r="91" spans="11:11" s="100" customFormat="1" ht="20.25" customHeight="1">
      <c r="K91" s="101"/>
    </row>
    <row r="92" spans="11:11" s="100" customFormat="1" ht="20.25" customHeight="1">
      <c r="K92" s="101"/>
    </row>
    <row r="93" spans="11:11" s="100" customFormat="1" ht="20.25" customHeight="1">
      <c r="K93" s="101"/>
    </row>
    <row r="94" spans="11:11" s="100" customFormat="1" ht="20.25" customHeight="1">
      <c r="K94" s="101"/>
    </row>
    <row r="95" spans="11:11" s="100" customFormat="1" ht="20.25" customHeight="1">
      <c r="K95" s="101"/>
    </row>
    <row r="96" spans="11:11" s="100" customFormat="1" ht="20.25" customHeight="1">
      <c r="K96" s="101"/>
    </row>
    <row r="97" spans="11:11" s="100" customFormat="1" ht="20.25" customHeight="1">
      <c r="K97" s="101"/>
    </row>
    <row r="98" spans="11:11" s="100" customFormat="1" ht="20.25" customHeight="1">
      <c r="K98" s="101"/>
    </row>
    <row r="99" spans="11:11" s="100" customFormat="1" ht="20.25" customHeight="1">
      <c r="K99" s="101"/>
    </row>
    <row r="100" spans="11:11" s="100" customFormat="1" ht="20.25" customHeight="1">
      <c r="K100" s="101"/>
    </row>
    <row r="101" spans="11:11" s="100" customFormat="1" ht="20.25" customHeight="1">
      <c r="K101" s="101"/>
    </row>
    <row r="102" spans="11:11" s="100" customFormat="1" ht="20.25" customHeight="1">
      <c r="K102" s="101"/>
    </row>
    <row r="103" spans="11:11" s="100" customFormat="1" ht="20.25" customHeight="1">
      <c r="K103" s="101"/>
    </row>
    <row r="104" spans="11:11" s="100" customFormat="1" ht="20.25" customHeight="1">
      <c r="K104" s="101"/>
    </row>
    <row r="105" spans="11:11" s="100" customFormat="1" ht="20.25" customHeight="1">
      <c r="K105" s="101"/>
    </row>
    <row r="106" spans="11:11" s="100" customFormat="1" ht="20.25" customHeight="1">
      <c r="K106" s="101"/>
    </row>
    <row r="107" spans="11:11" s="100" customFormat="1" ht="20.25" customHeight="1">
      <c r="K107" s="101"/>
    </row>
    <row r="108" spans="11:11" s="100" customFormat="1" ht="20.25" customHeight="1">
      <c r="K108" s="101"/>
    </row>
    <row r="109" spans="11:11" s="100" customFormat="1" ht="20.25" customHeight="1">
      <c r="K109" s="101"/>
    </row>
    <row r="110" spans="11:11" s="100" customFormat="1" ht="20.25" customHeight="1">
      <c r="K110" s="101"/>
    </row>
    <row r="111" spans="11:11" s="100" customFormat="1" ht="20.25" customHeight="1">
      <c r="K111" s="101"/>
    </row>
    <row r="112" spans="11:11" s="100" customFormat="1" ht="20.25" customHeight="1">
      <c r="K112" s="101"/>
    </row>
    <row r="113" spans="11:11" s="100" customFormat="1" ht="20.25" customHeight="1">
      <c r="K113" s="101"/>
    </row>
    <row r="114" spans="11:11" s="100" customFormat="1" ht="20.25" customHeight="1">
      <c r="K114" s="101"/>
    </row>
    <row r="115" spans="11:11" s="100" customFormat="1" ht="20.25" customHeight="1">
      <c r="K115" s="101"/>
    </row>
    <row r="116" spans="11:11" s="100" customFormat="1" ht="20.25" customHeight="1">
      <c r="K116" s="101"/>
    </row>
    <row r="117" spans="11:11" s="100" customFormat="1" ht="20.25" customHeight="1">
      <c r="K117" s="101"/>
    </row>
    <row r="118" spans="11:11" s="100" customFormat="1" ht="20.25" customHeight="1">
      <c r="K118" s="101"/>
    </row>
    <row r="119" spans="11:11" s="100" customFormat="1" ht="20.25" customHeight="1">
      <c r="K119" s="101"/>
    </row>
    <row r="120" spans="11:11" s="100" customFormat="1" ht="20.25" customHeight="1">
      <c r="K120" s="101"/>
    </row>
    <row r="121" spans="11:11" s="100" customFormat="1" ht="20.25" customHeight="1">
      <c r="K121" s="101"/>
    </row>
    <row r="122" spans="11:11" s="100" customFormat="1" ht="20.25" customHeight="1">
      <c r="K122" s="101"/>
    </row>
    <row r="123" spans="11:11" s="100" customFormat="1" ht="20.25" customHeight="1">
      <c r="K123" s="101"/>
    </row>
    <row r="124" spans="11:11" s="100" customFormat="1" ht="20.25" customHeight="1">
      <c r="K124" s="101"/>
    </row>
    <row r="125" spans="11:11" s="100" customFormat="1" ht="20.25" customHeight="1">
      <c r="K125" s="101"/>
    </row>
    <row r="126" spans="11:11" s="100" customFormat="1" ht="20.25" customHeight="1">
      <c r="K126" s="101"/>
    </row>
    <row r="127" spans="11:11" s="100" customFormat="1" ht="20.25" customHeight="1">
      <c r="K127" s="101"/>
    </row>
    <row r="128" spans="11:11" s="100" customFormat="1" ht="20.25" customHeight="1">
      <c r="K128" s="101"/>
    </row>
    <row r="129" spans="11:11" s="100" customFormat="1" ht="20.25" customHeight="1">
      <c r="K129" s="101"/>
    </row>
    <row r="130" spans="11:11" s="100" customFormat="1" ht="20.25" customHeight="1">
      <c r="K130" s="101"/>
    </row>
    <row r="131" spans="11:11" s="100" customFormat="1" ht="20.25" customHeight="1">
      <c r="K131" s="101"/>
    </row>
    <row r="132" spans="11:11" s="100" customFormat="1" ht="20.25" customHeight="1">
      <c r="K132" s="101"/>
    </row>
    <row r="133" spans="11:11" s="100" customFormat="1" ht="20.25" customHeight="1">
      <c r="K133" s="101"/>
    </row>
    <row r="134" spans="11:11" s="100" customFormat="1" ht="20.25" customHeight="1">
      <c r="K134" s="101"/>
    </row>
    <row r="135" spans="11:11" s="100" customFormat="1" ht="20.25" customHeight="1">
      <c r="K135" s="101"/>
    </row>
    <row r="136" spans="11:11" s="100" customFormat="1" ht="20.25" customHeight="1">
      <c r="K136" s="101"/>
    </row>
    <row r="137" spans="11:11" s="100" customFormat="1" ht="20.25" customHeight="1">
      <c r="K137" s="101"/>
    </row>
    <row r="138" spans="11:11" s="100" customFormat="1" ht="20.25" customHeight="1">
      <c r="K138" s="101"/>
    </row>
    <row r="139" spans="11:11" s="100" customFormat="1" ht="20.25" customHeight="1">
      <c r="K139" s="101"/>
    </row>
    <row r="140" spans="11:11" s="100" customFormat="1" ht="20.25" customHeight="1">
      <c r="K140" s="101"/>
    </row>
    <row r="141" spans="11:11" s="100" customFormat="1" ht="20.25" customHeight="1">
      <c r="K141" s="101"/>
    </row>
    <row r="142" spans="11:11" s="100" customFormat="1" ht="20.25" customHeight="1">
      <c r="K142" s="101"/>
    </row>
    <row r="143" spans="11:11" s="100" customFormat="1" ht="20.25" customHeight="1">
      <c r="K143" s="101"/>
    </row>
    <row r="144" spans="11:11" s="100" customFormat="1" ht="20.25" customHeight="1">
      <c r="K144" s="101"/>
    </row>
    <row r="145" spans="11:11" s="100" customFormat="1" ht="20.25" customHeight="1">
      <c r="K145" s="101"/>
    </row>
    <row r="146" spans="11:11" s="100" customFormat="1" ht="20.25" customHeight="1">
      <c r="K146" s="101"/>
    </row>
    <row r="147" spans="11:11" s="100" customFormat="1" ht="20.25" customHeight="1">
      <c r="K147" s="101"/>
    </row>
    <row r="148" spans="11:11" s="100" customFormat="1" ht="20.25" customHeight="1">
      <c r="K148" s="101"/>
    </row>
    <row r="149" spans="11:11" s="100" customFormat="1" ht="20.25" customHeight="1">
      <c r="K149" s="101"/>
    </row>
    <row r="150" spans="11:11" s="100" customFormat="1" ht="20.25" customHeight="1">
      <c r="K150" s="101"/>
    </row>
    <row r="151" spans="11:11" s="100" customFormat="1" ht="20.25" customHeight="1">
      <c r="K151" s="101"/>
    </row>
    <row r="152" spans="11:11" s="100" customFormat="1" ht="20.25" customHeight="1">
      <c r="K152" s="101"/>
    </row>
    <row r="153" spans="11:11" s="100" customFormat="1" ht="20.25" customHeight="1">
      <c r="K153" s="101"/>
    </row>
    <row r="154" spans="11:11" s="100" customFormat="1" ht="20.25" customHeight="1">
      <c r="K154" s="101"/>
    </row>
    <row r="155" spans="11:11" s="100" customFormat="1" ht="20.25" customHeight="1">
      <c r="K155" s="101"/>
    </row>
    <row r="156" spans="11:11" s="100" customFormat="1" ht="20.25" customHeight="1">
      <c r="K156" s="101"/>
    </row>
    <row r="157" spans="11:11" s="100" customFormat="1" ht="20.25" customHeight="1">
      <c r="K157" s="101"/>
    </row>
    <row r="158" spans="11:11" s="100" customFormat="1" ht="20.25" customHeight="1">
      <c r="K158" s="101"/>
    </row>
    <row r="159" spans="11:11" s="100" customFormat="1" ht="20.25" customHeight="1">
      <c r="K159" s="101"/>
    </row>
    <row r="160" spans="11:11" s="100" customFormat="1" ht="20.25" customHeight="1">
      <c r="K160" s="101"/>
    </row>
    <row r="161" spans="11:11" s="100" customFormat="1" ht="20.25" customHeight="1">
      <c r="K161" s="101"/>
    </row>
    <row r="162" spans="11:11" s="100" customFormat="1" ht="20.25" customHeight="1">
      <c r="K162" s="101"/>
    </row>
    <row r="163" spans="11:11" s="100" customFormat="1" ht="20.25" customHeight="1">
      <c r="K163" s="101"/>
    </row>
    <row r="164" spans="11:11" s="100" customFormat="1" ht="20.25" customHeight="1">
      <c r="K164" s="101"/>
    </row>
    <row r="165" spans="11:11" s="100" customFormat="1" ht="20.25" customHeight="1">
      <c r="K165" s="101"/>
    </row>
    <row r="166" spans="11:11" s="100" customFormat="1" ht="20.25" customHeight="1">
      <c r="K166" s="101"/>
    </row>
    <row r="167" spans="11:11" s="100" customFormat="1" ht="20.25" customHeight="1">
      <c r="K167" s="101"/>
    </row>
    <row r="168" spans="11:11" s="100" customFormat="1" ht="20.25" customHeight="1">
      <c r="K168" s="101"/>
    </row>
    <row r="169" spans="11:11" s="100" customFormat="1" ht="20.25" customHeight="1">
      <c r="K169" s="101"/>
    </row>
    <row r="170" spans="11:11" s="100" customFormat="1" ht="20.25" customHeight="1">
      <c r="K170" s="101"/>
    </row>
    <row r="171" spans="11:11" s="100" customFormat="1" ht="20.25" customHeight="1">
      <c r="K171" s="101"/>
    </row>
    <row r="172" spans="11:11" s="100" customFormat="1" ht="20.25" customHeight="1">
      <c r="K172" s="101"/>
    </row>
    <row r="173" spans="11:11" s="100" customFormat="1" ht="20.25" customHeight="1">
      <c r="K173" s="101"/>
    </row>
    <row r="174" spans="11:11" s="100" customFormat="1" ht="20.25" customHeight="1">
      <c r="K174" s="101"/>
    </row>
    <row r="175" spans="11:11" s="100" customFormat="1" ht="20.25" customHeight="1">
      <c r="K175" s="101"/>
    </row>
    <row r="176" spans="11:11" s="100" customFormat="1" ht="20.25" customHeight="1">
      <c r="K176" s="101"/>
    </row>
    <row r="177" spans="11:11" s="100" customFormat="1" ht="20.25" customHeight="1">
      <c r="K177" s="101"/>
    </row>
    <row r="178" spans="11:11" s="100" customFormat="1" ht="20.25" customHeight="1">
      <c r="K178" s="101"/>
    </row>
    <row r="179" spans="11:11" s="100" customFormat="1" ht="20.25" customHeight="1">
      <c r="K179" s="101"/>
    </row>
    <row r="180" spans="11:11" s="100" customFormat="1" ht="20.25" customHeight="1">
      <c r="K180" s="101"/>
    </row>
    <row r="181" spans="11:11" s="100" customFormat="1" ht="20.25" customHeight="1">
      <c r="K181" s="101"/>
    </row>
    <row r="182" spans="11:11" s="100" customFormat="1" ht="20.25" customHeight="1">
      <c r="K182" s="101"/>
    </row>
    <row r="183" spans="11:11" s="100" customFormat="1" ht="20.25" customHeight="1">
      <c r="K183" s="101"/>
    </row>
    <row r="184" spans="11:11" s="100" customFormat="1" ht="20.25" customHeight="1">
      <c r="K184" s="101"/>
    </row>
    <row r="185" spans="11:11" s="100" customFormat="1" ht="20.25" customHeight="1">
      <c r="K185" s="101"/>
    </row>
    <row r="186" spans="11:11" s="100" customFormat="1" ht="20.25" customHeight="1">
      <c r="K186" s="101"/>
    </row>
    <row r="187" spans="11:11" s="100" customFormat="1" ht="20.25" customHeight="1">
      <c r="K187" s="101"/>
    </row>
    <row r="188" spans="11:11" s="100" customFormat="1" ht="20.25" customHeight="1">
      <c r="K188" s="101"/>
    </row>
    <row r="189" spans="11:11" s="100" customFormat="1" ht="20.25" customHeight="1">
      <c r="K189" s="101"/>
    </row>
    <row r="190" spans="11:11" s="100" customFormat="1" ht="20.25" customHeight="1">
      <c r="K190" s="101"/>
    </row>
    <row r="191" spans="11:11" s="100" customFormat="1" ht="20.25" customHeight="1">
      <c r="K191" s="101"/>
    </row>
    <row r="192" spans="11:11" s="100" customFormat="1" ht="20.25" customHeight="1">
      <c r="K192" s="101"/>
    </row>
    <row r="193" spans="11:11" s="100" customFormat="1" ht="20.25" customHeight="1">
      <c r="K193" s="101"/>
    </row>
    <row r="194" spans="11:11" s="100" customFormat="1" ht="20.25" customHeight="1">
      <c r="K194" s="101"/>
    </row>
    <row r="195" spans="11:11" s="100" customFormat="1" ht="20.25" customHeight="1">
      <c r="K195" s="101"/>
    </row>
    <row r="196" spans="11:11" s="100" customFormat="1" ht="20.25" customHeight="1">
      <c r="K196" s="101"/>
    </row>
    <row r="197" spans="11:11" s="100" customFormat="1" ht="20.25" customHeight="1">
      <c r="K197" s="101"/>
    </row>
    <row r="198" spans="11:11" s="100" customFormat="1" ht="20.25" customHeight="1">
      <c r="K198" s="101"/>
    </row>
    <row r="199" spans="11:11" s="100" customFormat="1" ht="20.25" customHeight="1">
      <c r="K199" s="101"/>
    </row>
    <row r="200" spans="11:11" s="100" customFormat="1" ht="20.25" customHeight="1">
      <c r="K200" s="101"/>
    </row>
    <row r="201" spans="11:11" s="100" customFormat="1" ht="20.25" customHeight="1">
      <c r="K201" s="101"/>
    </row>
    <row r="202" spans="11:11" s="100" customFormat="1" ht="20.25" customHeight="1">
      <c r="K202" s="101"/>
    </row>
    <row r="203" spans="11:11" s="100" customFormat="1" ht="20.25" customHeight="1">
      <c r="K203" s="101"/>
    </row>
    <row r="204" spans="11:11" s="100" customFormat="1" ht="20.25" customHeight="1">
      <c r="K204" s="101"/>
    </row>
    <row r="205" spans="11:11" s="100" customFormat="1" ht="20.25" customHeight="1">
      <c r="K205" s="101"/>
    </row>
    <row r="206" spans="11:11" s="100" customFormat="1" ht="20.25" customHeight="1">
      <c r="K206" s="101"/>
    </row>
    <row r="207" spans="11:11" s="100" customFormat="1" ht="20.25" customHeight="1">
      <c r="K207" s="101"/>
    </row>
    <row r="208" spans="11:11" s="100" customFormat="1" ht="20.25" customHeight="1">
      <c r="K208" s="101"/>
    </row>
    <row r="209" spans="11:11" s="100" customFormat="1" ht="20.25" customHeight="1">
      <c r="K209" s="101"/>
    </row>
    <row r="210" spans="11:11" s="100" customFormat="1" ht="20.25" customHeight="1">
      <c r="K210" s="101"/>
    </row>
    <row r="211" spans="11:11" s="100" customFormat="1" ht="20.25" customHeight="1">
      <c r="K211" s="101"/>
    </row>
    <row r="212" spans="11:11" s="100" customFormat="1" ht="20.25" customHeight="1">
      <c r="K212" s="101"/>
    </row>
    <row r="213" spans="11:11" s="100" customFormat="1" ht="20.25" customHeight="1">
      <c r="K213" s="101"/>
    </row>
    <row r="214" spans="11:11" s="100" customFormat="1" ht="20.25" customHeight="1">
      <c r="K214" s="101"/>
    </row>
    <row r="215" spans="11:11" s="100" customFormat="1" ht="20.25" customHeight="1">
      <c r="K215" s="101"/>
    </row>
    <row r="216" spans="11:11" s="100" customFormat="1" ht="20.25" customHeight="1">
      <c r="K216" s="101"/>
    </row>
    <row r="217" spans="11:11" s="100" customFormat="1" ht="20.25" customHeight="1">
      <c r="K217" s="101"/>
    </row>
    <row r="218" spans="11:11" s="100" customFormat="1" ht="20.25" customHeight="1">
      <c r="K218" s="101"/>
    </row>
    <row r="219" spans="11:11" s="100" customFormat="1" ht="20.25" customHeight="1">
      <c r="K219" s="101"/>
    </row>
    <row r="220" spans="11:11" s="100" customFormat="1" ht="20.25" customHeight="1">
      <c r="K220" s="101"/>
    </row>
    <row r="221" spans="11:11" s="100" customFormat="1" ht="20.25" customHeight="1">
      <c r="K221" s="101"/>
    </row>
    <row r="222" spans="11:11" s="100" customFormat="1" ht="20.25" customHeight="1">
      <c r="K222" s="101"/>
    </row>
    <row r="223" spans="11:11" s="100" customFormat="1" ht="20.25" customHeight="1">
      <c r="K223" s="101"/>
    </row>
    <row r="224" spans="11:11" s="100" customFormat="1" ht="20.25" customHeight="1">
      <c r="K224" s="101"/>
    </row>
    <row r="225" spans="11:11" s="100" customFormat="1" ht="20.25" customHeight="1">
      <c r="K225" s="101"/>
    </row>
    <row r="226" spans="11:11" s="100" customFormat="1" ht="20.25" customHeight="1">
      <c r="K226" s="101"/>
    </row>
    <row r="227" spans="11:11" s="100" customFormat="1" ht="20.25" customHeight="1">
      <c r="K227" s="101"/>
    </row>
    <row r="228" spans="11:11" s="100" customFormat="1" ht="20.25" customHeight="1">
      <c r="K228" s="101"/>
    </row>
    <row r="229" spans="11:11" s="100" customFormat="1" ht="20.25" customHeight="1">
      <c r="K229" s="101"/>
    </row>
    <row r="230" spans="11:11" s="100" customFormat="1" ht="20.25" customHeight="1">
      <c r="K230" s="101"/>
    </row>
    <row r="231" spans="11:11" s="100" customFormat="1" ht="20.25" customHeight="1">
      <c r="K231" s="101"/>
    </row>
    <row r="232" spans="11:11" s="100" customFormat="1" ht="20.25" customHeight="1">
      <c r="K232" s="101"/>
    </row>
    <row r="233" spans="11:11" s="100" customFormat="1" ht="20.25" customHeight="1">
      <c r="K233" s="101"/>
    </row>
    <row r="234" spans="11:11" s="100" customFormat="1" ht="20.25" customHeight="1">
      <c r="K234" s="101"/>
    </row>
    <row r="235" spans="11:11" s="100" customFormat="1" ht="20.25" customHeight="1">
      <c r="K235" s="101"/>
    </row>
    <row r="236" spans="11:11" s="100" customFormat="1" ht="20.25" customHeight="1">
      <c r="K236" s="101"/>
    </row>
    <row r="237" spans="11:11" s="100" customFormat="1" ht="20.25" customHeight="1">
      <c r="K237" s="101"/>
    </row>
    <row r="238" spans="11:11" s="100" customFormat="1" ht="20.25" customHeight="1">
      <c r="K238" s="101"/>
    </row>
    <row r="239" spans="11:11" s="100" customFormat="1" ht="20.25" customHeight="1">
      <c r="K239" s="101"/>
    </row>
    <row r="240" spans="11:11" s="100" customFormat="1" ht="20.25" customHeight="1">
      <c r="K240" s="101"/>
    </row>
    <row r="241" spans="11:11" s="100" customFormat="1" ht="20.25" customHeight="1">
      <c r="K241" s="101"/>
    </row>
    <row r="242" spans="11:11" s="100" customFormat="1" ht="20.25" customHeight="1">
      <c r="K242" s="101"/>
    </row>
    <row r="243" spans="11:11" s="100" customFormat="1" ht="20.25" customHeight="1">
      <c r="K243" s="101"/>
    </row>
    <row r="244" spans="11:11" s="100" customFormat="1" ht="20.25" customHeight="1">
      <c r="K244" s="101"/>
    </row>
    <row r="245" spans="11:11" s="100" customFormat="1" ht="20.25" customHeight="1">
      <c r="K245" s="101"/>
    </row>
    <row r="246" spans="11:11" s="100" customFormat="1" ht="20.25" customHeight="1">
      <c r="K246" s="101"/>
    </row>
    <row r="247" spans="11:11" s="100" customFormat="1" ht="20.25" customHeight="1">
      <c r="K247" s="101"/>
    </row>
    <row r="248" spans="11:11" s="100" customFormat="1" ht="20.25" customHeight="1">
      <c r="K248" s="101"/>
    </row>
    <row r="249" spans="11:11" s="100" customFormat="1" ht="20.25" customHeight="1">
      <c r="K249" s="101"/>
    </row>
    <row r="250" spans="11:11" s="100" customFormat="1" ht="20.25" customHeight="1">
      <c r="K250" s="101"/>
    </row>
    <row r="251" spans="11:11" s="100" customFormat="1" ht="20.25" customHeight="1">
      <c r="K251" s="101"/>
    </row>
    <row r="252" spans="11:11" s="100" customFormat="1" ht="20.25" customHeight="1">
      <c r="K252" s="101"/>
    </row>
    <row r="253" spans="11:11" s="100" customFormat="1" ht="20.25" customHeight="1">
      <c r="K253" s="101"/>
    </row>
    <row r="254" spans="11:11" s="100" customFormat="1" ht="20.25" customHeight="1">
      <c r="K254" s="101"/>
    </row>
    <row r="255" spans="11:11" s="100" customFormat="1" ht="20.25" customHeight="1">
      <c r="K255" s="101"/>
    </row>
    <row r="256" spans="11:11" s="100" customFormat="1" ht="20.25" customHeight="1">
      <c r="K256" s="101"/>
    </row>
    <row r="257" spans="11:11" s="100" customFormat="1" ht="20.25" customHeight="1">
      <c r="K257" s="101"/>
    </row>
    <row r="258" spans="11:11" s="100" customFormat="1" ht="20.25" customHeight="1">
      <c r="K258" s="101"/>
    </row>
    <row r="259" spans="11:11" s="100" customFormat="1" ht="20.25" customHeight="1">
      <c r="K259" s="101"/>
    </row>
    <row r="260" spans="11:11" s="100" customFormat="1" ht="20.25" customHeight="1">
      <c r="K260" s="101"/>
    </row>
    <row r="261" spans="11:11" s="100" customFormat="1" ht="20.25" customHeight="1">
      <c r="K261" s="101"/>
    </row>
    <row r="262" spans="11:11" s="100" customFormat="1" ht="20.25" customHeight="1">
      <c r="K262" s="101"/>
    </row>
    <row r="263" spans="11:11" s="100" customFormat="1" ht="20.25" customHeight="1">
      <c r="K263" s="101"/>
    </row>
    <row r="264" spans="11:11" s="100" customFormat="1" ht="20.25" customHeight="1">
      <c r="K264" s="101"/>
    </row>
    <row r="265" spans="11:11" s="100" customFormat="1" ht="20.25" customHeight="1">
      <c r="K265" s="101"/>
    </row>
    <row r="266" spans="11:11" s="100" customFormat="1" ht="20.25" customHeight="1">
      <c r="K266" s="101"/>
    </row>
    <row r="267" spans="11:11" s="100" customFormat="1" ht="20.25" customHeight="1">
      <c r="K267" s="101"/>
    </row>
    <row r="268" spans="11:11" s="100" customFormat="1" ht="20.25" customHeight="1">
      <c r="K268" s="101"/>
    </row>
    <row r="269" spans="11:11" s="100" customFormat="1" ht="20.25" customHeight="1">
      <c r="K269" s="101"/>
    </row>
    <row r="270" spans="11:11" s="100" customFormat="1" ht="20.25" customHeight="1">
      <c r="K270" s="101"/>
    </row>
    <row r="271" spans="11:11" s="100" customFormat="1">
      <c r="K271" s="101"/>
    </row>
    <row r="272" spans="11:11" s="100" customFormat="1">
      <c r="K272" s="101"/>
    </row>
    <row r="273" spans="11:11" s="100" customFormat="1">
      <c r="K273" s="101"/>
    </row>
    <row r="274" spans="11:11" s="100" customFormat="1">
      <c r="K274" s="101"/>
    </row>
    <row r="275" spans="11:11" s="100" customFormat="1">
      <c r="K275" s="101"/>
    </row>
    <row r="276" spans="11:11" s="100" customFormat="1">
      <c r="K276" s="101"/>
    </row>
    <row r="277" spans="11:11" s="100" customFormat="1">
      <c r="K277" s="101"/>
    </row>
    <row r="278" spans="11:11" s="100" customFormat="1">
      <c r="K278" s="101"/>
    </row>
    <row r="279" spans="11:11" s="100" customFormat="1">
      <c r="K279" s="101"/>
    </row>
    <row r="280" spans="11:11" s="100" customFormat="1">
      <c r="K280" s="101"/>
    </row>
    <row r="281" spans="11:11" s="100" customFormat="1">
      <c r="K281" s="101"/>
    </row>
    <row r="282" spans="11:11" s="100" customFormat="1">
      <c r="K282" s="101"/>
    </row>
    <row r="283" spans="11:11" s="100" customFormat="1">
      <c r="K283" s="101"/>
    </row>
    <row r="284" spans="11:11" s="100" customFormat="1">
      <c r="K284" s="101"/>
    </row>
    <row r="285" spans="11:11" s="100" customFormat="1">
      <c r="K285" s="101"/>
    </row>
    <row r="286" spans="11:11" s="100" customFormat="1">
      <c r="K286" s="101"/>
    </row>
    <row r="287" spans="11:11" s="100" customFormat="1">
      <c r="K287" s="101"/>
    </row>
    <row r="288" spans="11:11" s="100" customFormat="1">
      <c r="K288" s="101"/>
    </row>
    <row r="289" spans="11:11" s="100" customFormat="1">
      <c r="K289" s="101"/>
    </row>
    <row r="290" spans="11:11" s="100" customFormat="1">
      <c r="K290" s="101"/>
    </row>
    <row r="291" spans="11:11" s="100" customFormat="1">
      <c r="K291" s="101"/>
    </row>
    <row r="292" spans="11:11" s="100" customFormat="1">
      <c r="K292" s="101"/>
    </row>
    <row r="293" spans="11:11" s="100" customFormat="1">
      <c r="K293" s="101"/>
    </row>
    <row r="294" spans="11:11" s="100" customFormat="1">
      <c r="K294" s="101"/>
    </row>
    <row r="295" spans="11:11" s="100" customFormat="1">
      <c r="K295" s="101"/>
    </row>
    <row r="296" spans="11:11" s="100" customFormat="1">
      <c r="K296" s="101"/>
    </row>
    <row r="297" spans="11:11" s="100" customFormat="1">
      <c r="K297" s="101"/>
    </row>
    <row r="298" spans="11:11" s="100" customFormat="1">
      <c r="K298" s="101"/>
    </row>
    <row r="299" spans="11:11" s="100" customFormat="1">
      <c r="K299" s="101"/>
    </row>
    <row r="300" spans="11:11" s="100" customFormat="1">
      <c r="K300" s="101"/>
    </row>
    <row r="301" spans="11:11" s="100" customFormat="1">
      <c r="K301" s="101"/>
    </row>
    <row r="302" spans="11:11" s="100" customFormat="1">
      <c r="K302" s="101"/>
    </row>
    <row r="303" spans="11:11" s="100" customFormat="1">
      <c r="K303" s="101"/>
    </row>
    <row r="304" spans="11:11" s="100" customFormat="1">
      <c r="K304" s="101"/>
    </row>
    <row r="305" spans="11:11" s="100" customFormat="1">
      <c r="K305" s="101"/>
    </row>
    <row r="306" spans="11:11" s="100" customFormat="1">
      <c r="K306" s="101"/>
    </row>
    <row r="307" spans="11:11" s="100" customFormat="1">
      <c r="K307" s="101"/>
    </row>
    <row r="308" spans="11:11" s="100" customFormat="1">
      <c r="K308" s="101"/>
    </row>
    <row r="309" spans="11:11" s="100" customFormat="1">
      <c r="K309" s="101"/>
    </row>
    <row r="310" spans="11:11" s="100" customFormat="1">
      <c r="K310" s="101"/>
    </row>
    <row r="311" spans="11:11" s="100" customFormat="1">
      <c r="K311" s="101"/>
    </row>
    <row r="312" spans="11:11" s="100" customFormat="1">
      <c r="K312" s="101"/>
    </row>
    <row r="313" spans="11:11" s="100" customFormat="1">
      <c r="K313" s="101"/>
    </row>
    <row r="314" spans="11:11" s="100" customFormat="1">
      <c r="K314" s="101"/>
    </row>
    <row r="315" spans="11:11" s="100" customFormat="1">
      <c r="K315" s="101"/>
    </row>
    <row r="316" spans="11:11" s="100" customFormat="1">
      <c r="K316" s="101"/>
    </row>
    <row r="317" spans="11:11" s="100" customFormat="1">
      <c r="K317" s="101"/>
    </row>
    <row r="318" spans="11:11" s="100" customFormat="1">
      <c r="K318" s="101"/>
    </row>
    <row r="319" spans="11:11" s="100" customFormat="1">
      <c r="K319" s="101"/>
    </row>
    <row r="320" spans="11:11" s="100" customFormat="1">
      <c r="K320" s="101"/>
    </row>
    <row r="321" spans="11:11" s="100" customFormat="1">
      <c r="K321" s="101"/>
    </row>
    <row r="322" spans="11:11" s="100" customFormat="1">
      <c r="K322" s="101"/>
    </row>
    <row r="323" spans="11:11" s="100" customFormat="1">
      <c r="K323" s="101"/>
    </row>
    <row r="324" spans="11:11" s="100" customFormat="1">
      <c r="K324" s="101"/>
    </row>
    <row r="325" spans="11:11" s="100" customFormat="1">
      <c r="K325" s="101"/>
    </row>
    <row r="326" spans="11:11" s="100" customFormat="1">
      <c r="K326" s="101"/>
    </row>
    <row r="327" spans="11:11" s="100" customFormat="1">
      <c r="K327" s="101"/>
    </row>
    <row r="328" spans="11:11" s="100" customFormat="1">
      <c r="K328" s="101"/>
    </row>
    <row r="329" spans="11:11" s="100" customFormat="1">
      <c r="K329" s="101"/>
    </row>
    <row r="330" spans="11:11" s="100" customFormat="1">
      <c r="K330" s="101"/>
    </row>
    <row r="331" spans="11:11" s="100" customFormat="1">
      <c r="K331" s="101"/>
    </row>
    <row r="332" spans="11:11" s="100" customFormat="1">
      <c r="K332" s="101"/>
    </row>
    <row r="333" spans="11:11" s="100" customFormat="1">
      <c r="K333" s="101"/>
    </row>
    <row r="334" spans="11:11" s="100" customFormat="1">
      <c r="K334" s="101"/>
    </row>
    <row r="335" spans="11:11" s="100" customFormat="1">
      <c r="K335" s="101"/>
    </row>
    <row r="336" spans="11:11" s="100" customFormat="1">
      <c r="K336" s="101"/>
    </row>
    <row r="337" spans="11:11" s="100" customFormat="1">
      <c r="K337" s="101"/>
    </row>
    <row r="338" spans="11:11" s="100" customFormat="1">
      <c r="K338" s="101"/>
    </row>
    <row r="339" spans="11:11" s="100" customFormat="1">
      <c r="K339" s="101"/>
    </row>
    <row r="340" spans="11:11" s="100" customFormat="1">
      <c r="K340" s="101"/>
    </row>
    <row r="341" spans="11:11" s="100" customFormat="1">
      <c r="K341" s="101"/>
    </row>
    <row r="342" spans="11:11" s="100" customFormat="1">
      <c r="K342" s="101"/>
    </row>
    <row r="343" spans="11:11" s="100" customFormat="1">
      <c r="K343" s="101"/>
    </row>
    <row r="344" spans="11:11" s="100" customFormat="1">
      <c r="K344" s="101"/>
    </row>
    <row r="345" spans="11:11" s="100" customFormat="1">
      <c r="K345" s="101"/>
    </row>
    <row r="346" spans="11:11" s="100" customFormat="1">
      <c r="K346" s="101"/>
    </row>
    <row r="347" spans="11:11" s="100" customFormat="1">
      <c r="K347" s="101"/>
    </row>
    <row r="348" spans="11:11" s="100" customFormat="1">
      <c r="K348" s="101"/>
    </row>
    <row r="349" spans="11:11" s="100" customFormat="1">
      <c r="K349" s="101"/>
    </row>
    <row r="350" spans="11:11" s="100" customFormat="1">
      <c r="K350" s="101"/>
    </row>
    <row r="351" spans="11:11" s="100" customFormat="1">
      <c r="K351" s="101"/>
    </row>
    <row r="352" spans="11:11" s="100" customFormat="1">
      <c r="K352" s="101"/>
    </row>
    <row r="353" spans="11:11" s="100" customFormat="1">
      <c r="K353" s="101"/>
    </row>
    <row r="354" spans="11:11" s="100" customFormat="1">
      <c r="K354" s="101"/>
    </row>
    <row r="355" spans="11:11" s="100" customFormat="1">
      <c r="K355" s="101"/>
    </row>
    <row r="356" spans="11:11" s="100" customFormat="1">
      <c r="K356" s="101"/>
    </row>
    <row r="357" spans="11:11" s="100" customFormat="1">
      <c r="K357" s="101"/>
    </row>
    <row r="358" spans="11:11" s="100" customFormat="1">
      <c r="K358" s="101"/>
    </row>
    <row r="359" spans="11:11" s="100" customFormat="1">
      <c r="K359" s="101"/>
    </row>
    <row r="360" spans="11:11" s="100" customFormat="1">
      <c r="K360" s="101"/>
    </row>
    <row r="361" spans="11:11" s="100" customFormat="1">
      <c r="K361" s="101"/>
    </row>
    <row r="362" spans="11:11" s="100" customFormat="1">
      <c r="K362" s="101"/>
    </row>
    <row r="363" spans="11:11" s="100" customFormat="1">
      <c r="K363" s="101"/>
    </row>
    <row r="364" spans="11:11" s="100" customFormat="1">
      <c r="K364" s="101"/>
    </row>
    <row r="365" spans="11:11" s="100" customFormat="1">
      <c r="K365" s="101"/>
    </row>
    <row r="366" spans="11:11" s="100" customFormat="1">
      <c r="K366" s="101"/>
    </row>
    <row r="367" spans="11:11" s="100" customFormat="1">
      <c r="K367" s="101"/>
    </row>
    <row r="368" spans="11:11" s="100" customFormat="1">
      <c r="K368" s="101"/>
    </row>
    <row r="369" spans="11:11" s="100" customFormat="1">
      <c r="K369" s="101"/>
    </row>
    <row r="370" spans="11:11" s="100" customFormat="1">
      <c r="K370" s="101"/>
    </row>
    <row r="371" spans="11:11" s="100" customFormat="1">
      <c r="K371" s="101"/>
    </row>
    <row r="372" spans="11:11" s="100" customFormat="1">
      <c r="K372" s="101"/>
    </row>
    <row r="373" spans="11:11" s="100" customFormat="1">
      <c r="K373" s="101"/>
    </row>
    <row r="374" spans="11:11" s="100" customFormat="1">
      <c r="K374" s="101"/>
    </row>
    <row r="375" spans="11:11" s="100" customFormat="1">
      <c r="K375" s="101"/>
    </row>
    <row r="376" spans="11:11" s="100" customFormat="1">
      <c r="K376" s="101"/>
    </row>
    <row r="377" spans="11:11" s="100" customFormat="1">
      <c r="K377" s="101"/>
    </row>
    <row r="378" spans="11:11" s="100" customFormat="1">
      <c r="K378" s="101"/>
    </row>
    <row r="379" spans="11:11" s="100" customFormat="1">
      <c r="K379" s="101"/>
    </row>
    <row r="380" spans="11:11" s="100" customFormat="1">
      <c r="K380" s="101"/>
    </row>
    <row r="381" spans="11:11" s="100" customFormat="1">
      <c r="K381" s="101"/>
    </row>
    <row r="382" spans="11:11" s="100" customFormat="1">
      <c r="K382" s="101"/>
    </row>
    <row r="383" spans="11:11" s="100" customFormat="1">
      <c r="K383" s="101"/>
    </row>
    <row r="384" spans="11:11" s="100" customFormat="1">
      <c r="K384" s="101"/>
    </row>
    <row r="385" spans="11:11" s="100" customFormat="1">
      <c r="K385" s="101"/>
    </row>
    <row r="386" spans="11:11" s="100" customFormat="1">
      <c r="K386" s="101"/>
    </row>
    <row r="387" spans="11:11" s="100" customFormat="1">
      <c r="K387" s="101"/>
    </row>
    <row r="388" spans="11:11" s="100" customFormat="1">
      <c r="K388" s="101"/>
    </row>
    <row r="389" spans="11:11" s="100" customFormat="1">
      <c r="K389" s="101"/>
    </row>
    <row r="390" spans="11:11" s="100" customFormat="1">
      <c r="K390" s="101"/>
    </row>
    <row r="391" spans="11:11" s="100" customFormat="1">
      <c r="K391" s="101"/>
    </row>
    <row r="392" spans="11:11" s="100" customFormat="1">
      <c r="K392" s="101"/>
    </row>
    <row r="393" spans="11:11" s="100" customFormat="1">
      <c r="K393" s="101"/>
    </row>
    <row r="394" spans="11:11" s="100" customFormat="1">
      <c r="K394" s="101"/>
    </row>
    <row r="395" spans="11:11" s="100" customFormat="1">
      <c r="K395" s="101"/>
    </row>
    <row r="396" spans="11:11" s="100" customFormat="1">
      <c r="K396" s="101"/>
    </row>
    <row r="397" spans="11:11" s="100" customFormat="1">
      <c r="K397" s="101"/>
    </row>
    <row r="398" spans="11:11" s="100" customFormat="1">
      <c r="K398" s="101"/>
    </row>
    <row r="399" spans="11:11" s="100" customFormat="1">
      <c r="K399" s="101"/>
    </row>
    <row r="400" spans="11:11" s="100" customFormat="1">
      <c r="K400" s="101"/>
    </row>
    <row r="401" spans="11:11" s="100" customFormat="1">
      <c r="K401" s="101"/>
    </row>
    <row r="402" spans="11:11" s="100" customFormat="1">
      <c r="K402" s="101"/>
    </row>
    <row r="403" spans="11:11" s="100" customFormat="1">
      <c r="K403" s="101"/>
    </row>
    <row r="404" spans="11:11" s="100" customFormat="1">
      <c r="K404" s="101"/>
    </row>
    <row r="405" spans="11:11" s="100" customFormat="1">
      <c r="K405" s="101"/>
    </row>
    <row r="406" spans="11:11" s="100" customFormat="1">
      <c r="K406" s="101"/>
    </row>
    <row r="407" spans="11:11" s="100" customFormat="1">
      <c r="K407" s="101"/>
    </row>
    <row r="408" spans="11:11" s="100" customFormat="1">
      <c r="K408" s="101"/>
    </row>
    <row r="409" spans="11:11" s="100" customFormat="1">
      <c r="K409" s="101"/>
    </row>
    <row r="410" spans="11:11" s="100" customFormat="1">
      <c r="K410" s="101"/>
    </row>
    <row r="411" spans="11:11" s="100" customFormat="1">
      <c r="K411" s="101"/>
    </row>
    <row r="412" spans="11:11" s="100" customFormat="1">
      <c r="K412" s="101"/>
    </row>
    <row r="413" spans="11:11" s="100" customFormat="1">
      <c r="K413" s="101"/>
    </row>
    <row r="414" spans="11:11" s="100" customFormat="1">
      <c r="K414" s="101"/>
    </row>
    <row r="415" spans="11:11" s="100" customFormat="1">
      <c r="K415" s="101"/>
    </row>
    <row r="416" spans="11:11" s="100" customFormat="1">
      <c r="K416" s="101"/>
    </row>
    <row r="417" spans="11:11" s="100" customFormat="1">
      <c r="K417" s="101"/>
    </row>
    <row r="418" spans="11:11" s="100" customFormat="1">
      <c r="K418" s="101"/>
    </row>
    <row r="419" spans="11:11" s="100" customFormat="1">
      <c r="K419" s="101"/>
    </row>
    <row r="420" spans="11:11" s="100" customFormat="1">
      <c r="K420" s="101"/>
    </row>
    <row r="421" spans="11:11" s="100" customFormat="1">
      <c r="K421" s="101"/>
    </row>
    <row r="422" spans="11:11" s="100" customFormat="1">
      <c r="K422" s="101"/>
    </row>
    <row r="423" spans="11:11" s="100" customFormat="1">
      <c r="K423" s="101"/>
    </row>
    <row r="424" spans="11:11" s="100" customFormat="1">
      <c r="K424" s="101"/>
    </row>
    <row r="425" spans="11:11" s="100" customFormat="1">
      <c r="K425" s="101"/>
    </row>
    <row r="426" spans="11:11" s="100" customFormat="1">
      <c r="K426" s="101"/>
    </row>
    <row r="427" spans="11:11" s="100" customFormat="1">
      <c r="K427" s="101"/>
    </row>
    <row r="428" spans="11:11" s="100" customFormat="1">
      <c r="K428" s="101"/>
    </row>
    <row r="429" spans="11:11" s="100" customFormat="1">
      <c r="K429" s="101"/>
    </row>
    <row r="430" spans="11:11" s="100" customFormat="1">
      <c r="K430" s="101"/>
    </row>
    <row r="431" spans="11:11" s="100" customFormat="1">
      <c r="K431" s="101"/>
    </row>
    <row r="432" spans="11:11" s="100" customFormat="1">
      <c r="K432" s="101"/>
    </row>
    <row r="433" spans="11:11" s="100" customFormat="1">
      <c r="K433" s="101"/>
    </row>
    <row r="434" spans="11:11" s="100" customFormat="1">
      <c r="K434" s="101"/>
    </row>
    <row r="435" spans="11:11" s="100" customFormat="1">
      <c r="K435" s="101"/>
    </row>
    <row r="436" spans="11:11" s="100" customFormat="1">
      <c r="K436" s="101"/>
    </row>
    <row r="437" spans="11:11" s="100" customFormat="1">
      <c r="K437" s="101"/>
    </row>
    <row r="438" spans="11:11" s="100" customFormat="1">
      <c r="K438" s="101"/>
    </row>
    <row r="439" spans="11:11" s="100" customFormat="1">
      <c r="K439" s="101"/>
    </row>
    <row r="440" spans="11:11" s="100" customFormat="1">
      <c r="K440" s="101"/>
    </row>
    <row r="441" spans="11:11" s="100" customFormat="1">
      <c r="K441" s="101"/>
    </row>
    <row r="442" spans="11:11" s="100" customFormat="1">
      <c r="K442" s="101"/>
    </row>
    <row r="443" spans="11:11" s="100" customFormat="1">
      <c r="K443" s="101"/>
    </row>
    <row r="444" spans="11:11" s="100" customFormat="1">
      <c r="K444" s="101"/>
    </row>
    <row r="445" spans="11:11" s="100" customFormat="1">
      <c r="K445" s="101"/>
    </row>
    <row r="446" spans="11:11" s="100" customFormat="1">
      <c r="K446" s="101"/>
    </row>
    <row r="447" spans="11:11" s="100" customFormat="1">
      <c r="K447" s="101"/>
    </row>
    <row r="448" spans="11:11" s="100" customFormat="1">
      <c r="K448" s="101"/>
    </row>
    <row r="449" spans="11:11" s="100" customFormat="1">
      <c r="K449" s="101"/>
    </row>
    <row r="450" spans="11:11" s="100" customFormat="1">
      <c r="K450" s="101"/>
    </row>
    <row r="451" spans="11:11" s="100" customFormat="1">
      <c r="K451" s="101"/>
    </row>
    <row r="452" spans="11:11" s="100" customFormat="1">
      <c r="K452" s="101"/>
    </row>
    <row r="453" spans="11:11" s="100" customFormat="1">
      <c r="K453" s="101"/>
    </row>
    <row r="454" spans="11:11" s="100" customFormat="1">
      <c r="K454" s="101"/>
    </row>
    <row r="455" spans="11:11" s="100" customFormat="1">
      <c r="K455" s="101"/>
    </row>
    <row r="456" spans="11:11" s="100" customFormat="1">
      <c r="K456" s="101"/>
    </row>
    <row r="457" spans="11:11" s="100" customFormat="1">
      <c r="K457" s="101"/>
    </row>
    <row r="458" spans="11:11" s="100" customFormat="1">
      <c r="K458" s="101"/>
    </row>
    <row r="459" spans="11:11" s="100" customFormat="1">
      <c r="K459" s="101"/>
    </row>
    <row r="460" spans="11:11" s="100" customFormat="1">
      <c r="K460" s="101"/>
    </row>
    <row r="461" spans="11:11" s="100" customFormat="1">
      <c r="K461" s="101"/>
    </row>
    <row r="462" spans="11:11" s="100" customFormat="1">
      <c r="K462" s="101"/>
    </row>
    <row r="463" spans="11:11" s="100" customFormat="1">
      <c r="K463" s="101"/>
    </row>
    <row r="464" spans="11:11" s="100" customFormat="1">
      <c r="K464" s="101"/>
    </row>
    <row r="465" spans="11:11" s="100" customFormat="1">
      <c r="K465" s="101"/>
    </row>
    <row r="466" spans="11:11" s="100" customFormat="1">
      <c r="K466" s="101"/>
    </row>
    <row r="467" spans="11:11" s="100" customFormat="1">
      <c r="K467" s="101"/>
    </row>
    <row r="468" spans="11:11" s="100" customFormat="1">
      <c r="K468" s="101"/>
    </row>
    <row r="469" spans="11:11" s="100" customFormat="1">
      <c r="K469" s="101"/>
    </row>
    <row r="470" spans="11:11" s="100" customFormat="1">
      <c r="K470" s="101"/>
    </row>
    <row r="471" spans="11:11" s="100" customFormat="1">
      <c r="K471" s="101"/>
    </row>
    <row r="472" spans="11:11" s="100" customFormat="1">
      <c r="K472" s="101"/>
    </row>
    <row r="473" spans="11:11" s="100" customFormat="1">
      <c r="K473" s="101"/>
    </row>
    <row r="474" spans="11:11" s="100" customFormat="1">
      <c r="K474" s="101"/>
    </row>
    <row r="475" spans="11:11" s="100" customFormat="1">
      <c r="K475" s="101"/>
    </row>
    <row r="476" spans="11:11" s="100" customFormat="1">
      <c r="K476" s="101"/>
    </row>
    <row r="477" spans="11:11" s="100" customFormat="1">
      <c r="K477" s="101"/>
    </row>
    <row r="478" spans="11:11" s="100" customFormat="1">
      <c r="K478" s="101"/>
    </row>
    <row r="479" spans="11:11" s="100" customFormat="1">
      <c r="K479" s="101"/>
    </row>
    <row r="480" spans="11:11" s="100" customFormat="1">
      <c r="K480" s="101"/>
    </row>
    <row r="481" spans="11:11" s="100" customFormat="1">
      <c r="K481" s="101"/>
    </row>
    <row r="482" spans="11:11" s="100" customFormat="1">
      <c r="K482" s="101"/>
    </row>
    <row r="483" spans="11:11" s="100" customFormat="1">
      <c r="K483" s="101"/>
    </row>
    <row r="484" spans="11:11" s="100" customFormat="1">
      <c r="K484" s="101"/>
    </row>
    <row r="485" spans="11:11" s="100" customFormat="1">
      <c r="K485" s="101"/>
    </row>
    <row r="486" spans="11:11" s="100" customFormat="1">
      <c r="K486" s="101"/>
    </row>
    <row r="487" spans="11:11" s="100" customFormat="1">
      <c r="K487" s="101"/>
    </row>
    <row r="488" spans="11:11" s="100" customFormat="1">
      <c r="K488" s="101"/>
    </row>
    <row r="489" spans="11:11" s="100" customFormat="1">
      <c r="K489" s="101"/>
    </row>
    <row r="490" spans="11:11" s="100" customFormat="1">
      <c r="K490" s="101"/>
    </row>
    <row r="491" spans="11:11" s="100" customFormat="1">
      <c r="K491" s="101"/>
    </row>
    <row r="492" spans="11:11" s="100" customFormat="1">
      <c r="K492" s="101"/>
    </row>
    <row r="493" spans="11:11" s="100" customFormat="1">
      <c r="K493" s="101"/>
    </row>
    <row r="494" spans="11:11" s="100" customFormat="1">
      <c r="K494" s="101"/>
    </row>
    <row r="495" spans="11:11" s="100" customFormat="1">
      <c r="K495" s="101"/>
    </row>
    <row r="496" spans="11:11" s="100" customFormat="1">
      <c r="K496" s="101"/>
    </row>
    <row r="497" spans="11:11" s="100" customFormat="1">
      <c r="K497" s="101"/>
    </row>
    <row r="498" spans="11:11" s="100" customFormat="1">
      <c r="K498" s="101"/>
    </row>
    <row r="499" spans="11:11" s="100" customFormat="1">
      <c r="K499" s="101"/>
    </row>
    <row r="500" spans="11:11" s="100" customFormat="1">
      <c r="K500" s="101"/>
    </row>
    <row r="501" spans="11:11" s="100" customFormat="1">
      <c r="K501" s="101"/>
    </row>
    <row r="502" spans="11:11" s="100" customFormat="1">
      <c r="K502" s="101"/>
    </row>
    <row r="503" spans="11:11" s="100" customFormat="1">
      <c r="K503" s="101"/>
    </row>
    <row r="504" spans="11:11" s="100" customFormat="1">
      <c r="K504" s="101"/>
    </row>
    <row r="505" spans="11:11" s="100" customFormat="1">
      <c r="K505" s="101"/>
    </row>
    <row r="506" spans="11:11" s="100" customFormat="1">
      <c r="K506" s="101"/>
    </row>
    <row r="507" spans="11:11" s="100" customFormat="1">
      <c r="K507" s="101"/>
    </row>
    <row r="508" spans="11:11" s="100" customFormat="1">
      <c r="K508" s="101"/>
    </row>
    <row r="509" spans="11:11" s="100" customFormat="1">
      <c r="K509" s="101"/>
    </row>
    <row r="510" spans="11:11" s="100" customFormat="1">
      <c r="K510" s="101"/>
    </row>
    <row r="511" spans="11:11" s="100" customFormat="1">
      <c r="K511" s="101"/>
    </row>
    <row r="512" spans="11:11" s="100" customFormat="1">
      <c r="K512" s="101"/>
    </row>
    <row r="513" spans="11:11" s="100" customFormat="1">
      <c r="K513" s="101"/>
    </row>
    <row r="514" spans="11:11" s="100" customFormat="1">
      <c r="K514" s="101"/>
    </row>
    <row r="515" spans="11:11" s="100" customFormat="1">
      <c r="K515" s="101"/>
    </row>
    <row r="516" spans="11:11" s="100" customFormat="1">
      <c r="K516" s="101"/>
    </row>
    <row r="517" spans="11:11" s="100" customFormat="1">
      <c r="K517" s="101"/>
    </row>
    <row r="518" spans="11:11" s="100" customFormat="1">
      <c r="K518" s="101"/>
    </row>
    <row r="519" spans="11:11" s="100" customFormat="1">
      <c r="K519" s="101"/>
    </row>
    <row r="520" spans="11:11" s="100" customFormat="1">
      <c r="K520" s="101"/>
    </row>
    <row r="521" spans="11:11" s="100" customFormat="1">
      <c r="K521" s="101"/>
    </row>
    <row r="522" spans="11:11" s="100" customFormat="1">
      <c r="K522" s="101"/>
    </row>
    <row r="523" spans="11:11" s="100" customFormat="1">
      <c r="K523" s="101"/>
    </row>
    <row r="524" spans="11:11" s="100" customFormat="1">
      <c r="K524" s="101"/>
    </row>
    <row r="525" spans="11:11" s="100" customFormat="1">
      <c r="K525" s="101"/>
    </row>
    <row r="526" spans="11:11" s="100" customFormat="1">
      <c r="K526" s="101"/>
    </row>
    <row r="527" spans="11:11" s="100" customFormat="1">
      <c r="K527" s="101"/>
    </row>
    <row r="528" spans="11:11" s="100" customFormat="1">
      <c r="K528" s="101"/>
    </row>
    <row r="529" spans="11:11" s="100" customFormat="1">
      <c r="K529" s="101"/>
    </row>
    <row r="530" spans="11:11" s="100" customFormat="1">
      <c r="K530" s="101"/>
    </row>
    <row r="531" spans="11:11" s="100" customFormat="1">
      <c r="K531" s="101"/>
    </row>
    <row r="532" spans="11:11" s="100" customFormat="1">
      <c r="K532" s="101"/>
    </row>
    <row r="533" spans="11:11" s="100" customFormat="1">
      <c r="K533" s="101"/>
    </row>
    <row r="534" spans="11:11" s="100" customFormat="1">
      <c r="K534" s="101"/>
    </row>
    <row r="535" spans="11:11" s="100" customFormat="1">
      <c r="K535" s="101"/>
    </row>
    <row r="536" spans="11:11" s="100" customFormat="1">
      <c r="K536" s="101"/>
    </row>
    <row r="537" spans="11:11" s="100" customFormat="1">
      <c r="K537" s="101"/>
    </row>
    <row r="538" spans="11:11" s="100" customFormat="1">
      <c r="K538" s="101"/>
    </row>
    <row r="539" spans="11:11" s="100" customFormat="1">
      <c r="K539" s="101"/>
    </row>
    <row r="540" spans="11:11" s="100" customFormat="1">
      <c r="K540" s="101"/>
    </row>
    <row r="541" spans="11:11" s="100" customFormat="1">
      <c r="K541" s="101"/>
    </row>
    <row r="542" spans="11:11" s="100" customFormat="1">
      <c r="K542" s="101"/>
    </row>
    <row r="543" spans="11:11" s="100" customFormat="1">
      <c r="K543" s="101"/>
    </row>
    <row r="544" spans="11:11" s="100" customFormat="1">
      <c r="K544" s="101"/>
    </row>
    <row r="545" spans="11:11" s="100" customFormat="1">
      <c r="K545" s="101"/>
    </row>
    <row r="546" spans="11:11" s="100" customFormat="1">
      <c r="K546" s="101"/>
    </row>
    <row r="547" spans="11:11" s="100" customFormat="1">
      <c r="K547" s="101"/>
    </row>
    <row r="548" spans="11:11" s="100" customFormat="1">
      <c r="K548" s="101"/>
    </row>
    <row r="549" spans="11:11" s="100" customFormat="1">
      <c r="K549" s="101"/>
    </row>
    <row r="550" spans="11:11" s="100" customFormat="1">
      <c r="K550" s="101"/>
    </row>
    <row r="551" spans="11:11" s="100" customFormat="1">
      <c r="K551" s="101"/>
    </row>
    <row r="552" spans="11:11" s="100" customFormat="1">
      <c r="K552" s="101"/>
    </row>
    <row r="553" spans="11:11" s="100" customFormat="1">
      <c r="K553" s="101"/>
    </row>
    <row r="554" spans="11:11" s="100" customFormat="1">
      <c r="K554" s="101"/>
    </row>
    <row r="555" spans="11:11" s="100" customFormat="1">
      <c r="K555" s="101"/>
    </row>
    <row r="556" spans="11:11" s="100" customFormat="1">
      <c r="K556" s="101"/>
    </row>
    <row r="557" spans="11:11" s="100" customFormat="1">
      <c r="K557" s="101"/>
    </row>
    <row r="558" spans="11:11" s="100" customFormat="1">
      <c r="K558" s="101"/>
    </row>
    <row r="559" spans="11:11" s="100" customFormat="1">
      <c r="K559" s="101"/>
    </row>
    <row r="560" spans="11:11" s="100" customFormat="1">
      <c r="K560" s="101"/>
    </row>
    <row r="561" spans="11:11" s="100" customFormat="1">
      <c r="K561" s="101"/>
    </row>
    <row r="562" spans="11:11" s="100" customFormat="1">
      <c r="K562" s="101"/>
    </row>
    <row r="563" spans="11:11" s="100" customFormat="1">
      <c r="K563" s="101"/>
    </row>
    <row r="564" spans="11:11" s="100" customFormat="1">
      <c r="K564" s="101"/>
    </row>
    <row r="565" spans="11:11" s="100" customFormat="1">
      <c r="K565" s="101"/>
    </row>
    <row r="566" spans="11:11" s="100" customFormat="1">
      <c r="K566" s="101"/>
    </row>
    <row r="567" spans="11:11" s="100" customFormat="1">
      <c r="K567" s="101"/>
    </row>
    <row r="568" spans="11:11" s="100" customFormat="1">
      <c r="K568" s="101"/>
    </row>
    <row r="569" spans="11:11" s="100" customFormat="1">
      <c r="K569" s="101"/>
    </row>
    <row r="570" spans="11:11" s="100" customFormat="1">
      <c r="K570" s="101"/>
    </row>
    <row r="571" spans="11:11" s="100" customFormat="1">
      <c r="K571" s="101"/>
    </row>
    <row r="572" spans="11:11" s="100" customFormat="1">
      <c r="K572" s="101"/>
    </row>
    <row r="573" spans="11:11" s="100" customFormat="1">
      <c r="K573" s="101"/>
    </row>
    <row r="574" spans="11:11" s="100" customFormat="1">
      <c r="K574" s="101"/>
    </row>
    <row r="575" spans="11:11" s="100" customFormat="1">
      <c r="K575" s="101"/>
    </row>
    <row r="576" spans="11:11" s="100" customFormat="1">
      <c r="K576" s="101"/>
    </row>
  </sheetData>
  <autoFilter ref="A2:AI36" xr:uid="{00000000-0009-0000-0000-000017000000}"/>
  <phoneticPr fontId="1"/>
  <dataValidations count="2">
    <dataValidation type="list" allowBlank="1" showInputMessage="1" showErrorMessage="1" sqref="R3:T36 A3:B36" xr:uid="{7519F997-B117-434C-8787-1107A73DCB11}">
      <formula1>#REF!</formula1>
    </dataValidation>
    <dataValidation type="list" allowBlank="1" showInputMessage="1" showErrorMessage="1" sqref="U3:U36 W3:W36 Y3:Y36 AA3:AA36 AC3:AC36 N3:Q36" xr:uid="{A34526AB-4036-49B8-A89B-3D253F3F23E1}">
      <formula1>"○"</formula1>
    </dataValidation>
  </dataValidations>
  <hyperlinks>
    <hyperlink ref="J26" display="https://iki-iki-hp.com(日本語)" xr:uid="{2CB8FC7B-9256-4C58-BED4-3017ADF319D6}"/>
    <hyperlink ref="J27" display="http://ishikawa-eye.net" xr:uid="{88710A70-4028-4BBE-BF66-8153D003F389}"/>
    <hyperlink ref="J31" display="https://onana-clinic-kinoshitacho.com/" xr:uid="{0B969D90-B46E-40B8-8046-B10C01BE79D7}"/>
    <hyperlink ref="J33" display="http://www.morimachi-fc.com/" xr:uid="{252680C7-2DB9-4B78-A68A-F7FDB7CA71E5}"/>
    <hyperlink ref="J35" r:id="rId1" xr:uid="{92813BC6-E8E5-4D99-80E8-65B7D95A671F}"/>
    <hyperlink ref="J29" r:id="rId2" xr:uid="{4CA9FEC0-33C3-4549-A932-A1A61F5C945C}"/>
    <hyperlink ref="J36" r:id="rId3" xr:uid="{A131CB94-819B-4CFB-A72C-1A292C58DBAE}"/>
    <hyperlink ref="J30" r:id="rId4" xr:uid="{3D0E1458-92F3-4B0D-A399-C1688DA06B59}"/>
  </hyperlinks>
  <pageMargins left="0.7" right="0" top="0.75" bottom="0.75" header="0.3" footer="0.3"/>
  <pageSetup paperSize="8" scale="52" fitToWidth="2" fitToHeight="2" pageOrder="overThenDown" orientation="landscape" cellComments="asDisplayed"/>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2"/>
  <sheetViews>
    <sheetView showGridLines="0" view="pageBreakPreview" zoomScale="55" zoomScaleNormal="56" zoomScaleSheetLayoutView="55" workbookViewId="0">
      <pane xSplit="3" ySplit="2" topLeftCell="D3" activePane="bottomRight" state="frozen"/>
      <selection pane="topRight"/>
      <selection pane="bottomLeft"/>
      <selection pane="bottomRight" activeCell="C3" sqref="C3"/>
    </sheetView>
  </sheetViews>
  <sheetFormatPr defaultColWidth="8.75" defaultRowHeight="24"/>
  <cols>
    <col min="1" max="1" width="13.375" style="47" bestFit="1" customWidth="1"/>
    <col min="2" max="2" width="26.625" style="47" bestFit="1" customWidth="1"/>
    <col min="3" max="3" width="60.25" style="59" customWidth="1"/>
    <col min="4" max="4" width="67" style="59" bestFit="1" customWidth="1"/>
    <col min="5" max="5" width="12.625" style="59" bestFit="1" customWidth="1"/>
    <col min="6" max="6" width="62.875" style="59" bestFit="1" customWidth="1"/>
    <col min="7" max="7" width="73.5" style="59" customWidth="1"/>
    <col min="8" max="8" width="27" style="59" customWidth="1"/>
    <col min="9" max="9" width="59.625" style="59" customWidth="1"/>
    <col min="10" max="10" width="78.75" style="59" customWidth="1"/>
    <col min="11" max="11" width="132.875" style="59" customWidth="1"/>
    <col min="12" max="12" width="60.375" style="59" customWidth="1"/>
    <col min="13" max="13" width="78" style="59" customWidth="1"/>
    <col min="14" max="14" width="13.625" style="59" bestFit="1" customWidth="1"/>
    <col min="15" max="15" width="12.625" style="59" bestFit="1" customWidth="1"/>
    <col min="16" max="16" width="10.75" style="47" bestFit="1" customWidth="1"/>
    <col min="17" max="17" width="9.125" style="47" bestFit="1" customWidth="1"/>
    <col min="18" max="18" width="29.5" style="47" bestFit="1" customWidth="1"/>
    <col min="19" max="19" width="14.875" style="47" bestFit="1" customWidth="1"/>
    <col min="20" max="20" width="43.875" style="47" bestFit="1" customWidth="1"/>
    <col min="21" max="21" width="12.625" style="47" bestFit="1" customWidth="1"/>
    <col min="22" max="22" width="69.125" style="47" bestFit="1" customWidth="1"/>
    <col min="23" max="23" width="14.75" style="47" bestFit="1" customWidth="1"/>
    <col min="24" max="24" width="63.625" style="47" bestFit="1" customWidth="1"/>
    <col min="25" max="25" width="12.625" style="47" bestFit="1" customWidth="1"/>
    <col min="26" max="26" width="147.875" style="59" customWidth="1"/>
    <col min="27" max="27" width="12.625" style="47" bestFit="1" customWidth="1"/>
    <col min="28" max="28" width="117.375" style="59" customWidth="1"/>
    <col min="29" max="29" width="14.75" style="47" bestFit="1" customWidth="1"/>
    <col min="30" max="30" width="61.75" style="59" customWidth="1"/>
    <col min="31" max="16384" width="8.75" style="4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324" customHeight="1">
      <c r="A3" s="454" t="s">
        <v>14683</v>
      </c>
      <c r="B3" s="454" t="s">
        <v>367</v>
      </c>
      <c r="C3" s="454" t="s">
        <v>14684</v>
      </c>
      <c r="D3" s="454" t="s">
        <v>14685</v>
      </c>
      <c r="E3" s="454" t="s">
        <v>14686</v>
      </c>
      <c r="F3" s="454" t="s">
        <v>14687</v>
      </c>
      <c r="G3" s="454" t="s">
        <v>14688</v>
      </c>
      <c r="H3" s="454" t="s">
        <v>14689</v>
      </c>
      <c r="I3" s="454" t="s">
        <v>14690</v>
      </c>
      <c r="J3" s="56" t="s">
        <v>14691</v>
      </c>
      <c r="K3" s="454" t="s">
        <v>14692</v>
      </c>
      <c r="L3" s="454" t="s">
        <v>14693</v>
      </c>
      <c r="M3" s="454"/>
      <c r="N3" s="454" t="s">
        <v>487</v>
      </c>
      <c r="O3" s="454" t="s">
        <v>487</v>
      </c>
      <c r="P3" s="454"/>
      <c r="Q3" s="454"/>
      <c r="R3" s="454" t="s">
        <v>389</v>
      </c>
      <c r="S3" s="455" t="s">
        <v>384</v>
      </c>
      <c r="T3" s="456" t="s">
        <v>13780</v>
      </c>
      <c r="U3" s="454"/>
      <c r="V3" s="454"/>
      <c r="W3" s="454"/>
      <c r="X3" s="454"/>
      <c r="Y3" s="454"/>
      <c r="Z3" s="454" t="s">
        <v>14694</v>
      </c>
      <c r="AA3" s="454" t="s">
        <v>395</v>
      </c>
      <c r="AB3" s="454" t="s">
        <v>14695</v>
      </c>
      <c r="AC3" s="454" t="s">
        <v>488</v>
      </c>
      <c r="AD3" s="454" t="s">
        <v>14696</v>
      </c>
    </row>
    <row r="4" spans="1:30" s="54" customFormat="1" ht="275.25" customHeight="1">
      <c r="A4" s="454" t="s">
        <v>14683</v>
      </c>
      <c r="B4" s="454" t="s">
        <v>367</v>
      </c>
      <c r="C4" s="454" t="s">
        <v>14697</v>
      </c>
      <c r="D4" s="454" t="s">
        <v>14698</v>
      </c>
      <c r="E4" s="454" t="s">
        <v>14699</v>
      </c>
      <c r="F4" s="454" t="s">
        <v>14700</v>
      </c>
      <c r="G4" s="454" t="s">
        <v>14701</v>
      </c>
      <c r="H4" s="454" t="s">
        <v>14702</v>
      </c>
      <c r="I4" s="454" t="s">
        <v>14703</v>
      </c>
      <c r="J4" s="454" t="s">
        <v>14704</v>
      </c>
      <c r="K4" s="454" t="s">
        <v>14705</v>
      </c>
      <c r="L4" s="454" t="s">
        <v>802</v>
      </c>
      <c r="M4" s="454"/>
      <c r="N4" s="454" t="s">
        <v>488</v>
      </c>
      <c r="O4" s="454" t="s">
        <v>487</v>
      </c>
      <c r="P4" s="454"/>
      <c r="Q4" s="454"/>
      <c r="R4" s="454" t="s">
        <v>389</v>
      </c>
      <c r="S4" s="455" t="s">
        <v>384</v>
      </c>
      <c r="T4" s="456" t="s">
        <v>13780</v>
      </c>
      <c r="U4" s="454"/>
      <c r="V4" s="454"/>
      <c r="W4" s="454"/>
      <c r="X4" s="454"/>
      <c r="Y4" s="454" t="s">
        <v>395</v>
      </c>
      <c r="Z4" s="454" t="s">
        <v>14706</v>
      </c>
      <c r="AA4" s="454" t="s">
        <v>487</v>
      </c>
      <c r="AB4" s="454" t="s">
        <v>14707</v>
      </c>
      <c r="AC4" s="454" t="s">
        <v>488</v>
      </c>
      <c r="AD4" s="454" t="s">
        <v>14708</v>
      </c>
    </row>
    <row r="5" spans="1:30" s="54" customFormat="1" ht="188.25" customHeight="1">
      <c r="A5" s="454" t="s">
        <v>14683</v>
      </c>
      <c r="B5" s="454" t="s">
        <v>367</v>
      </c>
      <c r="C5" s="454" t="s">
        <v>14709</v>
      </c>
      <c r="D5" s="454" t="s">
        <v>14710</v>
      </c>
      <c r="E5" s="454" t="s">
        <v>14711</v>
      </c>
      <c r="F5" s="454" t="s">
        <v>14712</v>
      </c>
      <c r="G5" s="454" t="s">
        <v>14713</v>
      </c>
      <c r="H5" s="454" t="s">
        <v>14714</v>
      </c>
      <c r="I5" s="454" t="s">
        <v>14690</v>
      </c>
      <c r="J5" s="454" t="s">
        <v>14715</v>
      </c>
      <c r="K5" s="454" t="s">
        <v>14716</v>
      </c>
      <c r="L5" s="454" t="s">
        <v>14717</v>
      </c>
      <c r="M5" s="454" t="s">
        <v>1653</v>
      </c>
      <c r="N5" s="454" t="s">
        <v>395</v>
      </c>
      <c r="O5" s="454" t="s">
        <v>395</v>
      </c>
      <c r="P5" s="454" t="s">
        <v>395</v>
      </c>
      <c r="Q5" s="454"/>
      <c r="R5" s="454" t="s">
        <v>383</v>
      </c>
      <c r="S5" s="455" t="s">
        <v>384</v>
      </c>
      <c r="T5" s="456" t="s">
        <v>13780</v>
      </c>
      <c r="U5" s="454"/>
      <c r="V5" s="454"/>
      <c r="W5" s="454"/>
      <c r="X5" s="454"/>
      <c r="Y5" s="454" t="s">
        <v>395</v>
      </c>
      <c r="Z5" s="454" t="s">
        <v>14718</v>
      </c>
      <c r="AA5" s="454" t="s">
        <v>13715</v>
      </c>
      <c r="AB5" s="454" t="s">
        <v>14719</v>
      </c>
      <c r="AC5" s="454"/>
      <c r="AD5" s="454"/>
    </row>
    <row r="6" spans="1:30" s="54" customFormat="1" ht="98.25" customHeight="1">
      <c r="A6" s="456" t="s">
        <v>14683</v>
      </c>
      <c r="B6" s="456" t="s">
        <v>14720</v>
      </c>
      <c r="C6" s="456" t="s">
        <v>14721</v>
      </c>
      <c r="D6" s="456" t="s">
        <v>14722</v>
      </c>
      <c r="E6" s="456" t="s">
        <v>14723</v>
      </c>
      <c r="F6" s="456" t="s">
        <v>14724</v>
      </c>
      <c r="G6" s="456" t="s">
        <v>14725</v>
      </c>
      <c r="H6" s="456" t="s">
        <v>14726</v>
      </c>
      <c r="I6" s="456" t="s">
        <v>14727</v>
      </c>
      <c r="J6" s="456" t="s">
        <v>14728</v>
      </c>
      <c r="K6" s="456" t="s">
        <v>14729</v>
      </c>
      <c r="L6" s="456" t="s">
        <v>583</v>
      </c>
      <c r="M6" s="456" t="s">
        <v>14730</v>
      </c>
      <c r="N6" s="456"/>
      <c r="O6" s="456"/>
      <c r="P6" s="456" t="s">
        <v>487</v>
      </c>
      <c r="Q6" s="456" t="s">
        <v>395</v>
      </c>
      <c r="R6" s="456" t="s">
        <v>383</v>
      </c>
      <c r="S6" s="455" t="s">
        <v>2363</v>
      </c>
      <c r="T6" s="456" t="s">
        <v>5581</v>
      </c>
      <c r="U6" s="456" t="s">
        <v>14731</v>
      </c>
      <c r="V6" s="456" t="s">
        <v>14732</v>
      </c>
      <c r="W6" s="456" t="s">
        <v>487</v>
      </c>
      <c r="X6" s="456" t="s">
        <v>14732</v>
      </c>
      <c r="Y6" s="456" t="s">
        <v>487</v>
      </c>
      <c r="Z6" s="456" t="s">
        <v>14733</v>
      </c>
      <c r="AA6" s="456" t="s">
        <v>488</v>
      </c>
      <c r="AB6" s="456" t="s">
        <v>14734</v>
      </c>
      <c r="AC6" s="456" t="s">
        <v>14731</v>
      </c>
      <c r="AD6" s="456" t="s">
        <v>14735</v>
      </c>
    </row>
    <row r="7" spans="1:30" s="54" customFormat="1" ht="117" customHeight="1">
      <c r="A7" s="456" t="s">
        <v>14683</v>
      </c>
      <c r="B7" s="456" t="s">
        <v>14720</v>
      </c>
      <c r="C7" s="456" t="s">
        <v>14736</v>
      </c>
      <c r="D7" s="456" t="s">
        <v>14737</v>
      </c>
      <c r="E7" s="456" t="s">
        <v>14738</v>
      </c>
      <c r="F7" s="456" t="s">
        <v>14739</v>
      </c>
      <c r="G7" s="456" t="s">
        <v>14740</v>
      </c>
      <c r="H7" s="456" t="s">
        <v>14741</v>
      </c>
      <c r="I7" s="456" t="s">
        <v>14742</v>
      </c>
      <c r="J7" s="456" t="s">
        <v>14743</v>
      </c>
      <c r="K7" s="456" t="s">
        <v>14744</v>
      </c>
      <c r="L7" s="456" t="s">
        <v>583</v>
      </c>
      <c r="M7" s="456"/>
      <c r="N7" s="456"/>
      <c r="O7" s="456"/>
      <c r="P7" s="456"/>
      <c r="Q7" s="456"/>
      <c r="R7" s="456" t="s">
        <v>386</v>
      </c>
      <c r="S7" s="455" t="s">
        <v>384</v>
      </c>
      <c r="T7" s="456" t="s">
        <v>3097</v>
      </c>
      <c r="U7" s="456"/>
      <c r="V7" s="456"/>
      <c r="W7" s="456"/>
      <c r="X7" s="456"/>
      <c r="Y7" s="456"/>
      <c r="Z7" s="456"/>
      <c r="AA7" s="456"/>
      <c r="AB7" s="456"/>
      <c r="AC7" s="456" t="s">
        <v>487</v>
      </c>
      <c r="AD7" s="456" t="s">
        <v>14745</v>
      </c>
    </row>
    <row r="8" spans="1:30" s="54" customFormat="1" ht="27" customHeight="1">
      <c r="A8" s="456" t="s">
        <v>14683</v>
      </c>
      <c r="B8" s="456" t="s">
        <v>14746</v>
      </c>
      <c r="C8" s="456" t="s">
        <v>14747</v>
      </c>
      <c r="D8" s="456" t="s">
        <v>14748</v>
      </c>
      <c r="E8" s="456" t="s">
        <v>14749</v>
      </c>
      <c r="F8" s="456" t="s">
        <v>14750</v>
      </c>
      <c r="G8" s="456" t="s">
        <v>14751</v>
      </c>
      <c r="H8" s="456" t="s">
        <v>14752</v>
      </c>
      <c r="I8" s="456" t="s">
        <v>14753</v>
      </c>
      <c r="J8" s="456" t="s">
        <v>14754</v>
      </c>
      <c r="K8" s="456" t="s">
        <v>14755</v>
      </c>
      <c r="L8" s="456" t="s">
        <v>6211</v>
      </c>
      <c r="M8" s="456"/>
      <c r="N8" s="456"/>
      <c r="O8" s="456"/>
      <c r="P8" s="456"/>
      <c r="Q8" s="456"/>
      <c r="R8" s="456" t="s">
        <v>386</v>
      </c>
      <c r="S8" s="455" t="s">
        <v>852</v>
      </c>
      <c r="T8" s="456"/>
      <c r="U8" s="456" t="s">
        <v>487</v>
      </c>
      <c r="V8" s="456" t="s">
        <v>14756</v>
      </c>
      <c r="W8" s="456"/>
      <c r="X8" s="456"/>
      <c r="Y8" s="456" t="s">
        <v>487</v>
      </c>
      <c r="Z8" s="456" t="s">
        <v>14757</v>
      </c>
      <c r="AA8" s="456"/>
      <c r="AB8" s="456"/>
      <c r="AC8" s="456"/>
      <c r="AD8" s="456"/>
    </row>
    <row r="9" spans="1:30" s="54" customFormat="1" ht="34.5">
      <c r="A9" s="456" t="s">
        <v>14683</v>
      </c>
      <c r="B9" s="456" t="s">
        <v>14746</v>
      </c>
      <c r="C9" s="456" t="s">
        <v>14758</v>
      </c>
      <c r="D9" s="456" t="s">
        <v>14759</v>
      </c>
      <c r="E9" s="456" t="s">
        <v>14760</v>
      </c>
      <c r="F9" s="456" t="s">
        <v>14761</v>
      </c>
      <c r="G9" s="456" t="s">
        <v>14762</v>
      </c>
      <c r="H9" s="456" t="s">
        <v>14763</v>
      </c>
      <c r="I9" s="456" t="s">
        <v>14764</v>
      </c>
      <c r="J9" s="456" t="s">
        <v>14765</v>
      </c>
      <c r="K9" s="456" t="s">
        <v>14766</v>
      </c>
      <c r="L9" s="456"/>
      <c r="M9" s="456"/>
      <c r="N9" s="456"/>
      <c r="O9" s="456"/>
      <c r="P9" s="456"/>
      <c r="Q9" s="456"/>
      <c r="R9" s="456" t="s">
        <v>386</v>
      </c>
      <c r="S9" s="455" t="s">
        <v>1135</v>
      </c>
      <c r="T9" s="456" t="s">
        <v>14767</v>
      </c>
      <c r="U9" s="456" t="s">
        <v>488</v>
      </c>
      <c r="V9" s="456" t="s">
        <v>14768</v>
      </c>
      <c r="W9" s="456"/>
      <c r="X9" s="456"/>
      <c r="Y9" s="456"/>
      <c r="Z9" s="456"/>
      <c r="AA9" s="456"/>
      <c r="AB9" s="456"/>
      <c r="AC9" s="456"/>
      <c r="AD9" s="456"/>
    </row>
    <row r="10" spans="1:30" s="54" customFormat="1" ht="51.75">
      <c r="A10" s="456" t="s">
        <v>14683</v>
      </c>
      <c r="B10" s="456" t="s">
        <v>14720</v>
      </c>
      <c r="C10" s="456" t="s">
        <v>14769</v>
      </c>
      <c r="D10" s="456" t="s">
        <v>14770</v>
      </c>
      <c r="E10" s="456" t="s">
        <v>14771</v>
      </c>
      <c r="F10" s="456" t="s">
        <v>14772</v>
      </c>
      <c r="G10" s="456" t="s">
        <v>14773</v>
      </c>
      <c r="H10" s="456" t="s">
        <v>14774</v>
      </c>
      <c r="I10" s="456" t="s">
        <v>14775</v>
      </c>
      <c r="J10" s="456" t="s">
        <v>14776</v>
      </c>
      <c r="K10" s="456" t="s">
        <v>14777</v>
      </c>
      <c r="L10" s="456"/>
      <c r="M10" s="456"/>
      <c r="N10" s="456"/>
      <c r="O10" s="456"/>
      <c r="P10" s="456"/>
      <c r="Q10" s="456"/>
      <c r="R10" s="456" t="s">
        <v>386</v>
      </c>
      <c r="S10" s="455" t="s">
        <v>387</v>
      </c>
      <c r="T10" s="456"/>
      <c r="U10" s="456"/>
      <c r="V10" s="456" t="s">
        <v>14778</v>
      </c>
      <c r="W10" s="456"/>
      <c r="X10" s="456"/>
      <c r="Y10" s="456"/>
      <c r="Z10" s="456"/>
      <c r="AA10" s="456"/>
      <c r="AB10" s="456"/>
      <c r="AC10" s="456" t="s">
        <v>13715</v>
      </c>
      <c r="AD10" s="456" t="s">
        <v>14779</v>
      </c>
    </row>
    <row r="11" spans="1:30" s="54" customFormat="1" ht="34.5">
      <c r="A11" s="456" t="s">
        <v>14683</v>
      </c>
      <c r="B11" s="456" t="s">
        <v>14720</v>
      </c>
      <c r="C11" s="456" t="s">
        <v>14780</v>
      </c>
      <c r="D11" s="456" t="s">
        <v>14781</v>
      </c>
      <c r="E11" s="456" t="s">
        <v>14782</v>
      </c>
      <c r="F11" s="456" t="s">
        <v>14783</v>
      </c>
      <c r="G11" s="456" t="s">
        <v>14784</v>
      </c>
      <c r="H11" s="456" t="s">
        <v>14785</v>
      </c>
      <c r="I11" s="456" t="s">
        <v>14786</v>
      </c>
      <c r="J11" s="456" t="s">
        <v>14787</v>
      </c>
      <c r="K11" s="456" t="s">
        <v>14788</v>
      </c>
      <c r="L11" s="456" t="s">
        <v>14789</v>
      </c>
      <c r="M11" s="456"/>
      <c r="N11" s="456"/>
      <c r="O11" s="456"/>
      <c r="P11" s="456"/>
      <c r="Q11" s="456"/>
      <c r="R11" s="456" t="s">
        <v>386</v>
      </c>
      <c r="S11" s="455" t="s">
        <v>387</v>
      </c>
      <c r="T11" s="456" t="s">
        <v>14767</v>
      </c>
      <c r="U11" s="456"/>
      <c r="V11" s="456"/>
      <c r="W11" s="456"/>
      <c r="X11" s="456"/>
      <c r="Y11" s="456" t="s">
        <v>487</v>
      </c>
      <c r="Z11" s="456" t="s">
        <v>1013</v>
      </c>
      <c r="AA11" s="456" t="s">
        <v>395</v>
      </c>
      <c r="AB11" s="456" t="s">
        <v>1013</v>
      </c>
      <c r="AC11" s="456"/>
      <c r="AD11" s="456"/>
    </row>
    <row r="12" spans="1:30" s="54" customFormat="1" ht="34.5">
      <c r="A12" s="456" t="s">
        <v>14683</v>
      </c>
      <c r="B12" s="456" t="s">
        <v>14746</v>
      </c>
      <c r="C12" s="456" t="s">
        <v>14790</v>
      </c>
      <c r="D12" s="456" t="s">
        <v>14791</v>
      </c>
      <c r="E12" s="456" t="s">
        <v>14792</v>
      </c>
      <c r="F12" s="456" t="s">
        <v>14793</v>
      </c>
      <c r="G12" s="456" t="s">
        <v>14794</v>
      </c>
      <c r="H12" s="456" t="s">
        <v>14795</v>
      </c>
      <c r="I12" s="456" t="s">
        <v>14796</v>
      </c>
      <c r="J12" s="456" t="s">
        <v>14797</v>
      </c>
      <c r="K12" s="456" t="s">
        <v>4393</v>
      </c>
      <c r="L12" s="456" t="s">
        <v>14798</v>
      </c>
      <c r="M12" s="456"/>
      <c r="N12" s="456"/>
      <c r="O12" s="456"/>
      <c r="P12" s="456"/>
      <c r="Q12" s="456"/>
      <c r="R12" s="456" t="s">
        <v>386</v>
      </c>
      <c r="S12" s="455" t="s">
        <v>390</v>
      </c>
      <c r="T12" s="456"/>
      <c r="U12" s="456"/>
      <c r="V12" s="456"/>
      <c r="W12" s="456"/>
      <c r="X12" s="456"/>
      <c r="Y12" s="456"/>
      <c r="Z12" s="456"/>
      <c r="AA12" s="456"/>
      <c r="AB12" s="456"/>
      <c r="AC12" s="456"/>
      <c r="AD12" s="456"/>
    </row>
    <row r="13" spans="1:30" s="54" customFormat="1" ht="34.5">
      <c r="A13" s="456" t="s">
        <v>14683</v>
      </c>
      <c r="B13" s="456" t="s">
        <v>14746</v>
      </c>
      <c r="C13" s="456" t="s">
        <v>14799</v>
      </c>
      <c r="D13" s="456" t="s">
        <v>14800</v>
      </c>
      <c r="E13" s="456" t="s">
        <v>14801</v>
      </c>
      <c r="F13" s="456" t="s">
        <v>14802</v>
      </c>
      <c r="G13" s="456" t="s">
        <v>14803</v>
      </c>
      <c r="H13" s="456" t="s">
        <v>14804</v>
      </c>
      <c r="I13" s="456" t="s">
        <v>14805</v>
      </c>
      <c r="J13" s="456" t="s">
        <v>14806</v>
      </c>
      <c r="K13" s="456" t="s">
        <v>14807</v>
      </c>
      <c r="L13" s="456" t="s">
        <v>5010</v>
      </c>
      <c r="M13" s="456"/>
      <c r="N13" s="456"/>
      <c r="O13" s="456"/>
      <c r="P13" s="456"/>
      <c r="Q13" s="456"/>
      <c r="R13" s="456" t="s">
        <v>386</v>
      </c>
      <c r="S13" s="455" t="s">
        <v>3149</v>
      </c>
      <c r="T13" s="456"/>
      <c r="U13" s="456"/>
      <c r="V13" s="456" t="s">
        <v>14808</v>
      </c>
      <c r="W13" s="456"/>
      <c r="X13" s="456"/>
      <c r="Y13" s="456"/>
      <c r="Z13" s="456"/>
      <c r="AA13" s="456" t="s">
        <v>487</v>
      </c>
      <c r="AB13" s="456" t="s">
        <v>14808</v>
      </c>
      <c r="AC13" s="456" t="s">
        <v>488</v>
      </c>
      <c r="AD13" s="456" t="s">
        <v>14809</v>
      </c>
    </row>
    <row r="14" spans="1:30" s="54" customFormat="1" ht="34.5">
      <c r="A14" s="456" t="s">
        <v>14683</v>
      </c>
      <c r="B14" s="456" t="s">
        <v>14746</v>
      </c>
      <c r="C14" s="456" t="s">
        <v>14810</v>
      </c>
      <c r="D14" s="456" t="s">
        <v>14811</v>
      </c>
      <c r="E14" s="456" t="s">
        <v>14812</v>
      </c>
      <c r="F14" s="456" t="s">
        <v>14813</v>
      </c>
      <c r="G14" s="456" t="s">
        <v>14814</v>
      </c>
      <c r="H14" s="456" t="s">
        <v>14815</v>
      </c>
      <c r="I14" s="456" t="s">
        <v>14816</v>
      </c>
      <c r="J14" s="456" t="s">
        <v>14817</v>
      </c>
      <c r="K14" s="456" t="s">
        <v>2860</v>
      </c>
      <c r="L14" s="456" t="s">
        <v>3230</v>
      </c>
      <c r="M14" s="456"/>
      <c r="N14" s="456"/>
      <c r="O14" s="456"/>
      <c r="P14" s="456"/>
      <c r="Q14" s="456"/>
      <c r="R14" s="456" t="s">
        <v>386</v>
      </c>
      <c r="S14" s="455" t="s">
        <v>3149</v>
      </c>
      <c r="T14" s="456"/>
      <c r="U14" s="456"/>
      <c r="V14" s="456"/>
      <c r="W14" s="456"/>
      <c r="X14" s="456"/>
      <c r="Y14" s="456"/>
      <c r="Z14" s="456"/>
      <c r="AA14" s="456"/>
      <c r="AB14" s="456"/>
      <c r="AC14" s="456"/>
      <c r="AD14" s="456"/>
    </row>
    <row r="15" spans="1:30" s="54" customFormat="1" ht="51.75">
      <c r="A15" s="456" t="s">
        <v>14683</v>
      </c>
      <c r="B15" s="456" t="s">
        <v>14746</v>
      </c>
      <c r="C15" s="456" t="s">
        <v>14818</v>
      </c>
      <c r="D15" s="456" t="s">
        <v>14819</v>
      </c>
      <c r="E15" s="456" t="s">
        <v>14820</v>
      </c>
      <c r="F15" s="456" t="s">
        <v>14821</v>
      </c>
      <c r="G15" s="456" t="s">
        <v>14822</v>
      </c>
      <c r="H15" s="456" t="s">
        <v>14823</v>
      </c>
      <c r="I15" s="456" t="s">
        <v>14824</v>
      </c>
      <c r="J15" s="456" t="s">
        <v>14825</v>
      </c>
      <c r="K15" s="456" t="s">
        <v>14826</v>
      </c>
      <c r="L15" s="456" t="s">
        <v>802</v>
      </c>
      <c r="M15" s="456"/>
      <c r="N15" s="456"/>
      <c r="O15" s="456"/>
      <c r="P15" s="456"/>
      <c r="Q15" s="456"/>
      <c r="R15" s="456" t="s">
        <v>386</v>
      </c>
      <c r="S15" s="455" t="s">
        <v>3149</v>
      </c>
      <c r="T15" s="456"/>
      <c r="U15" s="456"/>
      <c r="V15" s="456"/>
      <c r="W15" s="456"/>
      <c r="X15" s="456"/>
      <c r="Y15" s="456"/>
      <c r="Z15" s="456"/>
      <c r="AA15" s="456"/>
      <c r="AB15" s="456"/>
      <c r="AC15" s="456"/>
      <c r="AD15" s="456"/>
    </row>
    <row r="16" spans="1:30" s="54" customFormat="1" ht="34.5">
      <c r="A16" s="456" t="s">
        <v>14683</v>
      </c>
      <c r="B16" s="456" t="s">
        <v>14746</v>
      </c>
      <c r="C16" s="456" t="s">
        <v>14827</v>
      </c>
      <c r="D16" s="456" t="s">
        <v>14828</v>
      </c>
      <c r="E16" s="456" t="s">
        <v>14829</v>
      </c>
      <c r="F16" s="456" t="s">
        <v>14830</v>
      </c>
      <c r="G16" s="456" t="s">
        <v>14831</v>
      </c>
      <c r="H16" s="456" t="s">
        <v>14832</v>
      </c>
      <c r="I16" s="456" t="s">
        <v>14833</v>
      </c>
      <c r="J16" s="456"/>
      <c r="K16" s="456" t="s">
        <v>13538</v>
      </c>
      <c r="L16" s="456"/>
      <c r="M16" s="456"/>
      <c r="N16" s="456"/>
      <c r="O16" s="456"/>
      <c r="P16" s="456"/>
      <c r="Q16" s="456"/>
      <c r="R16" s="456" t="s">
        <v>386</v>
      </c>
      <c r="S16" s="455" t="s">
        <v>3149</v>
      </c>
      <c r="T16" s="456"/>
      <c r="U16" s="456"/>
      <c r="V16" s="456"/>
      <c r="W16" s="456"/>
      <c r="X16" s="456"/>
      <c r="Y16" s="456"/>
      <c r="Z16" s="456"/>
      <c r="AA16" s="456"/>
      <c r="AB16" s="456"/>
      <c r="AC16" s="456"/>
      <c r="AD16" s="456"/>
    </row>
    <row r="17" spans="1:30" s="54" customFormat="1" ht="51.75">
      <c r="A17" s="456" t="s">
        <v>14683</v>
      </c>
      <c r="B17" s="456" t="s">
        <v>14746</v>
      </c>
      <c r="C17" s="456" t="s">
        <v>14834</v>
      </c>
      <c r="D17" s="456" t="s">
        <v>14835</v>
      </c>
      <c r="E17" s="456" t="s">
        <v>14836</v>
      </c>
      <c r="F17" s="456" t="s">
        <v>14837</v>
      </c>
      <c r="G17" s="456" t="s">
        <v>14838</v>
      </c>
      <c r="H17" s="456" t="s">
        <v>14839</v>
      </c>
      <c r="I17" s="456" t="s">
        <v>14840</v>
      </c>
      <c r="J17" s="456" t="s">
        <v>14841</v>
      </c>
      <c r="K17" s="456" t="s">
        <v>1284</v>
      </c>
      <c r="L17" s="456"/>
      <c r="M17" s="456" t="s">
        <v>14842</v>
      </c>
      <c r="N17" s="456"/>
      <c r="O17" s="456"/>
      <c r="P17" s="456"/>
      <c r="Q17" s="456"/>
      <c r="R17" s="456" t="s">
        <v>386</v>
      </c>
      <c r="S17" s="455" t="s">
        <v>3149</v>
      </c>
      <c r="T17" s="456"/>
      <c r="U17" s="456"/>
      <c r="V17" s="456"/>
      <c r="W17" s="456"/>
      <c r="X17" s="456"/>
      <c r="Y17" s="456"/>
      <c r="Z17" s="456"/>
      <c r="AA17" s="456"/>
      <c r="AB17" s="456"/>
      <c r="AC17" s="456"/>
      <c r="AD17" s="456"/>
    </row>
    <row r="18" spans="1:30" s="54" customFormat="1" ht="34.5">
      <c r="A18" s="456" t="s">
        <v>14683</v>
      </c>
      <c r="B18" s="456" t="s">
        <v>14746</v>
      </c>
      <c r="C18" s="456" t="s">
        <v>14843</v>
      </c>
      <c r="D18" s="456" t="s">
        <v>14844</v>
      </c>
      <c r="E18" s="456" t="s">
        <v>14845</v>
      </c>
      <c r="F18" s="456" t="s">
        <v>14846</v>
      </c>
      <c r="G18" s="456" t="s">
        <v>14847</v>
      </c>
      <c r="H18" s="456" t="s">
        <v>14848</v>
      </c>
      <c r="I18" s="456" t="s">
        <v>14849</v>
      </c>
      <c r="J18" s="456"/>
      <c r="K18" s="456" t="s">
        <v>14850</v>
      </c>
      <c r="L18" s="456"/>
      <c r="M18" s="456"/>
      <c r="N18" s="456"/>
      <c r="O18" s="456"/>
      <c r="P18" s="456"/>
      <c r="Q18" s="456"/>
      <c r="R18" s="456" t="s">
        <v>386</v>
      </c>
      <c r="S18" s="455" t="s">
        <v>3149</v>
      </c>
      <c r="T18" s="456"/>
      <c r="U18" s="456"/>
      <c r="V18" s="456"/>
      <c r="W18" s="456"/>
      <c r="X18" s="456"/>
      <c r="Y18" s="456"/>
      <c r="Z18" s="456"/>
      <c r="AA18" s="456"/>
      <c r="AB18" s="456"/>
      <c r="AC18" s="456"/>
      <c r="AD18" s="456"/>
    </row>
    <row r="19" spans="1:30" s="54" customFormat="1" ht="34.5">
      <c r="A19" s="454" t="s">
        <v>14683</v>
      </c>
      <c r="B19" s="454" t="s">
        <v>367</v>
      </c>
      <c r="C19" s="454" t="s">
        <v>14851</v>
      </c>
      <c r="D19" s="454" t="s">
        <v>14852</v>
      </c>
      <c r="E19" s="454" t="s">
        <v>14801</v>
      </c>
      <c r="F19" s="454" t="s">
        <v>14853</v>
      </c>
      <c r="G19" s="454" t="s">
        <v>14854</v>
      </c>
      <c r="H19" s="454" t="s">
        <v>14855</v>
      </c>
      <c r="I19" s="454" t="s">
        <v>14856</v>
      </c>
      <c r="J19" s="454" t="s">
        <v>14857</v>
      </c>
      <c r="K19" s="454" t="s">
        <v>14858</v>
      </c>
      <c r="L19" s="454" t="s">
        <v>14859</v>
      </c>
      <c r="M19" s="454"/>
      <c r="N19" s="454"/>
      <c r="O19" s="454"/>
      <c r="P19" s="454"/>
      <c r="Q19" s="454"/>
      <c r="R19" s="454" t="s">
        <v>386</v>
      </c>
      <c r="S19" s="455" t="s">
        <v>3149</v>
      </c>
      <c r="T19" s="456"/>
      <c r="U19" s="454" t="s">
        <v>487</v>
      </c>
      <c r="V19" s="454" t="s">
        <v>14860</v>
      </c>
      <c r="W19" s="454"/>
      <c r="X19" s="454"/>
      <c r="Y19" s="454" t="s">
        <v>487</v>
      </c>
      <c r="Z19" s="454" t="s">
        <v>14861</v>
      </c>
      <c r="AA19" s="454"/>
      <c r="AB19" s="454"/>
      <c r="AC19" s="454"/>
      <c r="AD19" s="454" t="s">
        <v>14862</v>
      </c>
    </row>
    <row r="20" spans="1:30" s="54" customFormat="1" ht="69">
      <c r="A20" s="454" t="s">
        <v>14683</v>
      </c>
      <c r="B20" s="454" t="s">
        <v>367</v>
      </c>
      <c r="C20" s="454" t="s">
        <v>14863</v>
      </c>
      <c r="D20" s="454" t="s">
        <v>14864</v>
      </c>
      <c r="E20" s="454" t="s">
        <v>14865</v>
      </c>
      <c r="F20" s="454" t="s">
        <v>14866</v>
      </c>
      <c r="G20" s="454" t="s">
        <v>14867</v>
      </c>
      <c r="H20" s="454" t="s">
        <v>14868</v>
      </c>
      <c r="I20" s="454" t="s">
        <v>14869</v>
      </c>
      <c r="J20" s="454" t="s">
        <v>14870</v>
      </c>
      <c r="K20" s="454" t="s">
        <v>14871</v>
      </c>
      <c r="L20" s="454" t="s">
        <v>14872</v>
      </c>
      <c r="M20" s="454"/>
      <c r="N20" s="454"/>
      <c r="O20" s="454"/>
      <c r="P20" s="454"/>
      <c r="Q20" s="454"/>
      <c r="R20" s="454" t="s">
        <v>386</v>
      </c>
      <c r="S20" s="455" t="s">
        <v>3149</v>
      </c>
      <c r="T20" s="456"/>
      <c r="U20" s="454"/>
      <c r="V20" s="454"/>
      <c r="W20" s="454"/>
      <c r="X20" s="454"/>
      <c r="Y20" s="454"/>
      <c r="Z20" s="454"/>
      <c r="AA20" s="454" t="s">
        <v>487</v>
      </c>
      <c r="AB20" s="454" t="s">
        <v>14873</v>
      </c>
      <c r="AC20" s="454"/>
      <c r="AD20" s="454"/>
    </row>
    <row r="21" spans="1:30" s="54" customFormat="1" ht="51.75">
      <c r="A21" s="454" t="s">
        <v>14683</v>
      </c>
      <c r="B21" s="454" t="s">
        <v>367</v>
      </c>
      <c r="C21" s="454" t="s">
        <v>14874</v>
      </c>
      <c r="D21" s="454" t="s">
        <v>14875</v>
      </c>
      <c r="E21" s="454" t="s">
        <v>14876</v>
      </c>
      <c r="F21" s="454" t="s">
        <v>14877</v>
      </c>
      <c r="G21" s="454" t="s">
        <v>14878</v>
      </c>
      <c r="H21" s="454" t="s">
        <v>14879</v>
      </c>
      <c r="I21" s="454" t="s">
        <v>14880</v>
      </c>
      <c r="J21" s="454" t="s">
        <v>14881</v>
      </c>
      <c r="K21" s="454" t="s">
        <v>14882</v>
      </c>
      <c r="L21" s="454"/>
      <c r="M21" s="454"/>
      <c r="N21" s="454"/>
      <c r="O21" s="454"/>
      <c r="P21" s="454"/>
      <c r="Q21" s="454"/>
      <c r="R21" s="454" t="s">
        <v>386</v>
      </c>
      <c r="S21" s="455" t="s">
        <v>3149</v>
      </c>
      <c r="T21" s="456"/>
      <c r="U21" s="454"/>
      <c r="V21" s="454"/>
      <c r="W21" s="454"/>
      <c r="X21" s="454"/>
      <c r="Y21" s="454"/>
      <c r="Z21" s="454"/>
      <c r="AA21" s="454"/>
      <c r="AB21" s="454"/>
      <c r="AC21" s="454"/>
      <c r="AD21" s="454"/>
    </row>
    <row r="22" spans="1:30" s="54" customFormat="1" ht="51.75">
      <c r="A22" s="456" t="s">
        <v>14683</v>
      </c>
      <c r="B22" s="456" t="s">
        <v>367</v>
      </c>
      <c r="C22" s="456" t="s">
        <v>14883</v>
      </c>
      <c r="D22" s="456" t="s">
        <v>14884</v>
      </c>
      <c r="E22" s="456" t="s">
        <v>14885</v>
      </c>
      <c r="F22" s="456" t="s">
        <v>14886</v>
      </c>
      <c r="G22" s="456" t="s">
        <v>14887</v>
      </c>
      <c r="H22" s="456" t="s">
        <v>14888</v>
      </c>
      <c r="I22" s="456" t="s">
        <v>14889</v>
      </c>
      <c r="J22" s="456" t="s">
        <v>14890</v>
      </c>
      <c r="K22" s="456" t="s">
        <v>14891</v>
      </c>
      <c r="L22" s="456" t="s">
        <v>14892</v>
      </c>
      <c r="M22" s="456"/>
      <c r="N22" s="456"/>
      <c r="O22" s="456"/>
      <c r="P22" s="456"/>
      <c r="Q22" s="456"/>
      <c r="R22" s="456" t="s">
        <v>14893</v>
      </c>
      <c r="S22" s="455" t="s">
        <v>1285</v>
      </c>
      <c r="T22" s="456"/>
      <c r="U22" s="456"/>
      <c r="V22" s="456"/>
      <c r="W22" s="456"/>
      <c r="X22" s="456"/>
      <c r="Y22" s="456"/>
      <c r="Z22" s="456"/>
      <c r="AA22" s="456"/>
      <c r="AB22" s="456"/>
      <c r="AC22" s="456"/>
      <c r="AD22" s="456"/>
    </row>
    <row r="23" spans="1:30" s="54" customFormat="1" ht="34.5">
      <c r="A23" s="456" t="s">
        <v>14683</v>
      </c>
      <c r="B23" s="456" t="s">
        <v>367</v>
      </c>
      <c r="C23" s="456" t="s">
        <v>14894</v>
      </c>
      <c r="D23" s="456" t="s">
        <v>14895</v>
      </c>
      <c r="E23" s="456" t="s">
        <v>14896</v>
      </c>
      <c r="F23" s="456" t="s">
        <v>14897</v>
      </c>
      <c r="G23" s="456" t="s">
        <v>14898</v>
      </c>
      <c r="H23" s="456" t="s">
        <v>14899</v>
      </c>
      <c r="I23" s="456" t="s">
        <v>14900</v>
      </c>
      <c r="J23" s="456" t="s">
        <v>14901</v>
      </c>
      <c r="K23" s="456" t="s">
        <v>14902</v>
      </c>
      <c r="L23" s="456"/>
      <c r="M23" s="456"/>
      <c r="N23" s="456"/>
      <c r="O23" s="456"/>
      <c r="P23" s="456"/>
      <c r="Q23" s="456"/>
      <c r="R23" s="456" t="s">
        <v>386</v>
      </c>
      <c r="S23" s="455" t="s">
        <v>3149</v>
      </c>
      <c r="T23" s="456" t="s">
        <v>13902</v>
      </c>
      <c r="U23" s="456"/>
      <c r="V23" s="456"/>
      <c r="W23" s="456"/>
      <c r="X23" s="456"/>
      <c r="Y23" s="456"/>
      <c r="Z23" s="456"/>
      <c r="AA23" s="456"/>
      <c r="AB23" s="456"/>
      <c r="AC23" s="456"/>
      <c r="AD23" s="456"/>
    </row>
    <row r="24" spans="1:30" s="54" customFormat="1" ht="115.5" customHeight="1">
      <c r="A24" s="456" t="s">
        <v>14683</v>
      </c>
      <c r="B24" s="456" t="s">
        <v>70</v>
      </c>
      <c r="C24" s="456" t="s">
        <v>14903</v>
      </c>
      <c r="D24" s="456" t="s">
        <v>14904</v>
      </c>
      <c r="E24" s="456" t="s">
        <v>14905</v>
      </c>
      <c r="F24" s="456" t="s">
        <v>14906</v>
      </c>
      <c r="G24" s="456" t="s">
        <v>14907</v>
      </c>
      <c r="H24" s="456" t="s">
        <v>14908</v>
      </c>
      <c r="I24" s="456" t="s">
        <v>14909</v>
      </c>
      <c r="J24" s="456" t="s">
        <v>14910</v>
      </c>
      <c r="K24" s="456" t="s">
        <v>14911</v>
      </c>
      <c r="L24" s="456" t="s">
        <v>3230</v>
      </c>
      <c r="M24" s="456"/>
      <c r="N24" s="457" t="s">
        <v>487</v>
      </c>
      <c r="O24" s="457" t="s">
        <v>487</v>
      </c>
      <c r="P24" s="457"/>
      <c r="Q24" s="457"/>
      <c r="R24" s="456" t="s">
        <v>389</v>
      </c>
      <c r="S24" s="455" t="s">
        <v>384</v>
      </c>
      <c r="T24" s="456" t="s">
        <v>10739</v>
      </c>
      <c r="U24" s="456"/>
      <c r="V24" s="456"/>
      <c r="W24" s="456"/>
      <c r="X24" s="456"/>
      <c r="Y24" s="456"/>
      <c r="Z24" s="456"/>
      <c r="AA24" s="456" t="s">
        <v>487</v>
      </c>
      <c r="AB24" s="456" t="s">
        <v>14912</v>
      </c>
      <c r="AC24" s="456" t="s">
        <v>487</v>
      </c>
      <c r="AD24" s="456" t="s">
        <v>10839</v>
      </c>
    </row>
    <row r="25" spans="1:30" s="54" customFormat="1" ht="51.75">
      <c r="A25" s="456" t="s">
        <v>14683</v>
      </c>
      <c r="B25" s="456" t="s">
        <v>70</v>
      </c>
      <c r="C25" s="456" t="s">
        <v>14913</v>
      </c>
      <c r="D25" s="456" t="s">
        <v>14914</v>
      </c>
      <c r="E25" s="456" t="s">
        <v>14915</v>
      </c>
      <c r="F25" s="456" t="s">
        <v>14916</v>
      </c>
      <c r="G25" s="456" t="s">
        <v>14917</v>
      </c>
      <c r="H25" s="456" t="s">
        <v>14918</v>
      </c>
      <c r="I25" s="456" t="s">
        <v>14919</v>
      </c>
      <c r="J25" s="456" t="s">
        <v>14920</v>
      </c>
      <c r="K25" s="456" t="s">
        <v>2860</v>
      </c>
      <c r="L25" s="456" t="s">
        <v>14921</v>
      </c>
      <c r="M25" s="456"/>
      <c r="N25" s="456"/>
      <c r="O25" s="456"/>
      <c r="P25" s="456"/>
      <c r="Q25" s="456"/>
      <c r="R25" s="456" t="s">
        <v>386</v>
      </c>
      <c r="S25" s="455" t="s">
        <v>3149</v>
      </c>
      <c r="T25" s="456"/>
      <c r="U25" s="456"/>
      <c r="V25" s="456"/>
      <c r="W25" s="456"/>
      <c r="X25" s="456"/>
      <c r="Y25" s="456"/>
      <c r="Z25" s="456"/>
      <c r="AA25" s="456"/>
      <c r="AB25" s="456"/>
      <c r="AC25" s="456"/>
      <c r="AD25" s="456"/>
    </row>
    <row r="26" spans="1:30" s="54" customFormat="1" ht="190.5" customHeight="1">
      <c r="A26" s="456" t="s">
        <v>14683</v>
      </c>
      <c r="B26" s="456" t="s">
        <v>117</v>
      </c>
      <c r="C26" s="456" t="s">
        <v>14922</v>
      </c>
      <c r="D26" s="456" t="s">
        <v>14923</v>
      </c>
      <c r="E26" s="456" t="s">
        <v>14924</v>
      </c>
      <c r="F26" s="456" t="s">
        <v>14925</v>
      </c>
      <c r="G26" s="456" t="s">
        <v>14926</v>
      </c>
      <c r="H26" s="456" t="s">
        <v>14927</v>
      </c>
      <c r="I26" s="456" t="s">
        <v>14928</v>
      </c>
      <c r="J26" s="456" t="s">
        <v>14929</v>
      </c>
      <c r="K26" s="456" t="s">
        <v>14930</v>
      </c>
      <c r="L26" s="456" t="s">
        <v>14931</v>
      </c>
      <c r="M26" s="456"/>
      <c r="N26" s="456" t="s">
        <v>487</v>
      </c>
      <c r="O26" s="456" t="s">
        <v>487</v>
      </c>
      <c r="P26" s="456"/>
      <c r="Q26" s="456"/>
      <c r="R26" s="456" t="s">
        <v>389</v>
      </c>
      <c r="S26" s="455" t="s">
        <v>384</v>
      </c>
      <c r="T26" s="456" t="s">
        <v>10739</v>
      </c>
      <c r="U26" s="456"/>
      <c r="V26" s="456"/>
      <c r="W26" s="456"/>
      <c r="X26" s="456"/>
      <c r="Y26" s="456"/>
      <c r="Z26" s="456"/>
      <c r="AA26" s="456" t="s">
        <v>487</v>
      </c>
      <c r="AB26" s="456" t="s">
        <v>14932</v>
      </c>
      <c r="AC26" s="456"/>
      <c r="AD26" s="456"/>
    </row>
    <row r="27" spans="1:30" s="54" customFormat="1" ht="205.5" customHeight="1">
      <c r="A27" s="456" t="s">
        <v>14683</v>
      </c>
      <c r="B27" s="456" t="s">
        <v>117</v>
      </c>
      <c r="C27" s="456" t="s">
        <v>14933</v>
      </c>
      <c r="D27" s="456" t="s">
        <v>14934</v>
      </c>
      <c r="E27" s="456" t="s">
        <v>14935</v>
      </c>
      <c r="F27" s="456" t="s">
        <v>14936</v>
      </c>
      <c r="G27" s="456" t="s">
        <v>14937</v>
      </c>
      <c r="H27" s="456" t="s">
        <v>14938</v>
      </c>
      <c r="I27" s="456" t="s">
        <v>14939</v>
      </c>
      <c r="J27" s="456" t="s">
        <v>14940</v>
      </c>
      <c r="K27" s="456" t="s">
        <v>14941</v>
      </c>
      <c r="L27" s="456" t="s">
        <v>6646</v>
      </c>
      <c r="M27" s="456" t="s">
        <v>14942</v>
      </c>
      <c r="N27" s="456" t="s">
        <v>487</v>
      </c>
      <c r="O27" s="456" t="s">
        <v>487</v>
      </c>
      <c r="P27" s="456" t="s">
        <v>487</v>
      </c>
      <c r="Q27" s="456" t="s">
        <v>487</v>
      </c>
      <c r="R27" s="456" t="s">
        <v>389</v>
      </c>
      <c r="S27" s="455" t="s">
        <v>384</v>
      </c>
      <c r="T27" s="456" t="s">
        <v>14943</v>
      </c>
      <c r="U27" s="456" t="s">
        <v>395</v>
      </c>
      <c r="V27" s="454" t="s">
        <v>14944</v>
      </c>
      <c r="W27" s="456" t="s">
        <v>487</v>
      </c>
      <c r="X27" s="454" t="s">
        <v>14945</v>
      </c>
      <c r="Y27" s="456" t="s">
        <v>487</v>
      </c>
      <c r="Z27" s="456" t="s">
        <v>14946</v>
      </c>
      <c r="AA27" s="456" t="s">
        <v>487</v>
      </c>
      <c r="AB27" s="456" t="s">
        <v>14947</v>
      </c>
      <c r="AC27" s="456" t="s">
        <v>13715</v>
      </c>
      <c r="AD27" s="456" t="s">
        <v>14948</v>
      </c>
    </row>
    <row r="28" spans="1:30" s="54" customFormat="1" ht="51.75">
      <c r="A28" s="456" t="s">
        <v>14683</v>
      </c>
      <c r="B28" s="456" t="s">
        <v>117</v>
      </c>
      <c r="C28" s="456" t="s">
        <v>14949</v>
      </c>
      <c r="D28" s="456" t="s">
        <v>14950</v>
      </c>
      <c r="E28" s="456" t="s">
        <v>14951</v>
      </c>
      <c r="F28" s="456" t="s">
        <v>14952</v>
      </c>
      <c r="G28" s="456" t="s">
        <v>14953</v>
      </c>
      <c r="H28" s="456" t="s">
        <v>14954</v>
      </c>
      <c r="I28" s="456" t="s">
        <v>14955</v>
      </c>
      <c r="J28" s="456" t="s">
        <v>14956</v>
      </c>
      <c r="K28" s="456" t="s">
        <v>14957</v>
      </c>
      <c r="L28" s="456" t="s">
        <v>14958</v>
      </c>
      <c r="M28" s="456" t="s">
        <v>12519</v>
      </c>
      <c r="N28" s="456"/>
      <c r="O28" s="456"/>
      <c r="P28" s="456"/>
      <c r="Q28" s="456"/>
      <c r="R28" s="456" t="s">
        <v>386</v>
      </c>
      <c r="S28" s="455" t="s">
        <v>384</v>
      </c>
      <c r="T28" s="456" t="s">
        <v>10980</v>
      </c>
      <c r="U28" s="456"/>
      <c r="V28" s="456"/>
      <c r="W28" s="456"/>
      <c r="X28" s="456"/>
      <c r="Y28" s="456"/>
      <c r="Z28" s="456"/>
      <c r="AA28" s="456"/>
      <c r="AB28" s="456"/>
      <c r="AC28" s="456" t="s">
        <v>487</v>
      </c>
      <c r="AD28" s="456" t="s">
        <v>14959</v>
      </c>
    </row>
    <row r="29" spans="1:30" s="54" customFormat="1" ht="27.75" customHeight="1">
      <c r="A29" s="456" t="s">
        <v>14683</v>
      </c>
      <c r="B29" s="456" t="s">
        <v>164</v>
      </c>
      <c r="C29" s="456" t="s">
        <v>14960</v>
      </c>
      <c r="D29" s="456" t="s">
        <v>7851</v>
      </c>
      <c r="E29" s="456" t="s">
        <v>14961</v>
      </c>
      <c r="F29" s="456" t="s">
        <v>14962</v>
      </c>
      <c r="G29" s="456" t="s">
        <v>14963</v>
      </c>
      <c r="H29" s="456" t="s">
        <v>14964</v>
      </c>
      <c r="I29" s="456" t="s">
        <v>14965</v>
      </c>
      <c r="J29" s="456"/>
      <c r="K29" s="456" t="s">
        <v>1284</v>
      </c>
      <c r="L29" s="456"/>
      <c r="M29" s="456"/>
      <c r="N29" s="456"/>
      <c r="O29" s="456"/>
      <c r="P29" s="456"/>
      <c r="Q29" s="456"/>
      <c r="R29" s="456" t="s">
        <v>386</v>
      </c>
      <c r="S29" s="455" t="s">
        <v>3149</v>
      </c>
      <c r="T29" s="456"/>
      <c r="U29" s="456"/>
      <c r="V29" s="456"/>
      <c r="W29" s="456"/>
      <c r="X29" s="456"/>
      <c r="Y29" s="456"/>
      <c r="Z29" s="456"/>
      <c r="AA29" s="456"/>
      <c r="AB29" s="456"/>
      <c r="AC29" s="456" t="s">
        <v>487</v>
      </c>
      <c r="AD29" s="456" t="s">
        <v>14966</v>
      </c>
    </row>
    <row r="30" spans="1:30" s="54" customFormat="1" ht="51.75">
      <c r="A30" s="456" t="s">
        <v>14683</v>
      </c>
      <c r="B30" s="456" t="s">
        <v>211</v>
      </c>
      <c r="C30" s="456" t="s">
        <v>14967</v>
      </c>
      <c r="D30" s="456" t="s">
        <v>14968</v>
      </c>
      <c r="E30" s="456" t="s">
        <v>14969</v>
      </c>
      <c r="F30" s="456" t="s">
        <v>14970</v>
      </c>
      <c r="G30" s="456" t="s">
        <v>14971</v>
      </c>
      <c r="H30" s="456" t="s">
        <v>14972</v>
      </c>
      <c r="I30" s="456" t="s">
        <v>14973</v>
      </c>
      <c r="J30" s="456" t="s">
        <v>14974</v>
      </c>
      <c r="K30" s="456" t="s">
        <v>14975</v>
      </c>
      <c r="L30" s="456"/>
      <c r="M30" s="456"/>
      <c r="N30" s="456"/>
      <c r="O30" s="456"/>
      <c r="P30" s="456"/>
      <c r="Q30" s="456"/>
      <c r="R30" s="456" t="s">
        <v>386</v>
      </c>
      <c r="S30" s="455" t="s">
        <v>3149</v>
      </c>
      <c r="T30" s="456"/>
      <c r="U30" s="456"/>
      <c r="V30" s="456"/>
      <c r="W30" s="456"/>
      <c r="X30" s="456"/>
      <c r="Y30" s="456"/>
      <c r="Z30" s="456"/>
      <c r="AA30" s="456"/>
      <c r="AB30" s="456"/>
      <c r="AC30" s="456"/>
      <c r="AD30" s="456"/>
    </row>
    <row r="31" spans="1:30" s="54" customFormat="1" ht="34.5">
      <c r="A31" s="456" t="s">
        <v>14683</v>
      </c>
      <c r="B31" s="456" t="s">
        <v>211</v>
      </c>
      <c r="C31" s="456" t="s">
        <v>14976</v>
      </c>
      <c r="D31" s="456" t="s">
        <v>14977</v>
      </c>
      <c r="E31" s="456" t="s">
        <v>14978</v>
      </c>
      <c r="F31" s="456" t="s">
        <v>14979</v>
      </c>
      <c r="G31" s="456" t="s">
        <v>14980</v>
      </c>
      <c r="H31" s="456" t="s">
        <v>14981</v>
      </c>
      <c r="I31" s="456" t="s">
        <v>14982</v>
      </c>
      <c r="J31" s="456"/>
      <c r="K31" s="456" t="s">
        <v>14975</v>
      </c>
      <c r="L31" s="456"/>
      <c r="M31" s="456"/>
      <c r="N31" s="456"/>
      <c r="O31" s="456"/>
      <c r="P31" s="456"/>
      <c r="Q31" s="456"/>
      <c r="R31" s="456" t="s">
        <v>386</v>
      </c>
      <c r="S31" s="455" t="s">
        <v>3149</v>
      </c>
      <c r="T31" s="456" t="s">
        <v>13902</v>
      </c>
      <c r="U31" s="456"/>
      <c r="V31" s="456"/>
      <c r="W31" s="456"/>
      <c r="X31" s="456"/>
      <c r="Y31" s="456"/>
      <c r="Z31" s="456"/>
      <c r="AA31" s="456"/>
      <c r="AB31" s="456"/>
      <c r="AC31" s="456"/>
      <c r="AD31" s="456"/>
    </row>
    <row r="32" spans="1:30" s="54" customFormat="1" ht="34.5">
      <c r="A32" s="456" t="s">
        <v>14683</v>
      </c>
      <c r="B32" s="456" t="s">
        <v>211</v>
      </c>
      <c r="C32" s="456" t="s">
        <v>14983</v>
      </c>
      <c r="D32" s="456" t="s">
        <v>14984</v>
      </c>
      <c r="E32" s="456" t="s">
        <v>14985</v>
      </c>
      <c r="F32" s="456" t="s">
        <v>14986</v>
      </c>
      <c r="G32" s="456" t="s">
        <v>14987</v>
      </c>
      <c r="H32" s="456" t="s">
        <v>14988</v>
      </c>
      <c r="I32" s="456" t="s">
        <v>14989</v>
      </c>
      <c r="J32" s="456"/>
      <c r="K32" s="456" t="s">
        <v>14990</v>
      </c>
      <c r="L32" s="456" t="s">
        <v>2406</v>
      </c>
      <c r="M32" s="456"/>
      <c r="N32" s="456"/>
      <c r="O32" s="456"/>
      <c r="P32" s="456"/>
      <c r="Q32" s="456"/>
      <c r="R32" s="456" t="s">
        <v>386</v>
      </c>
      <c r="S32" s="455" t="s">
        <v>3149</v>
      </c>
      <c r="T32" s="456"/>
      <c r="U32" s="456"/>
      <c r="V32" s="456"/>
      <c r="W32" s="456"/>
      <c r="X32" s="456"/>
      <c r="Y32" s="456"/>
      <c r="Z32" s="456"/>
      <c r="AA32" s="456" t="s">
        <v>487</v>
      </c>
      <c r="AB32" s="456" t="s">
        <v>14991</v>
      </c>
      <c r="AC32" s="456"/>
      <c r="AD32" s="456"/>
    </row>
    <row r="33" spans="1:30" s="54" customFormat="1" ht="24" customHeight="1">
      <c r="A33" s="456" t="s">
        <v>14683</v>
      </c>
      <c r="B33" s="456" t="s">
        <v>211</v>
      </c>
      <c r="C33" s="456" t="s">
        <v>14992</v>
      </c>
      <c r="D33" s="456" t="s">
        <v>14993</v>
      </c>
      <c r="E33" s="456" t="s">
        <v>14994</v>
      </c>
      <c r="F33" s="456" t="s">
        <v>14995</v>
      </c>
      <c r="G33" s="456" t="s">
        <v>14996</v>
      </c>
      <c r="H33" s="456" t="s">
        <v>14997</v>
      </c>
      <c r="I33" s="456" t="s">
        <v>14998</v>
      </c>
      <c r="J33" s="456" t="s">
        <v>14999</v>
      </c>
      <c r="K33" s="456" t="s">
        <v>15000</v>
      </c>
      <c r="L33" s="456" t="s">
        <v>503</v>
      </c>
      <c r="M33" s="456"/>
      <c r="N33" s="456"/>
      <c r="O33" s="456"/>
      <c r="P33" s="456"/>
      <c r="Q33" s="456"/>
      <c r="R33" s="456" t="s">
        <v>386</v>
      </c>
      <c r="S33" s="455" t="s">
        <v>3149</v>
      </c>
      <c r="T33" s="456"/>
      <c r="U33" s="456"/>
      <c r="V33" s="456"/>
      <c r="W33" s="456"/>
      <c r="X33" s="456"/>
      <c r="Y33" s="456"/>
      <c r="Z33" s="456"/>
      <c r="AA33" s="456"/>
      <c r="AB33" s="456"/>
      <c r="AC33" s="456"/>
      <c r="AD33" s="456"/>
    </row>
    <row r="34" spans="1:30" s="54" customFormat="1" ht="34.5">
      <c r="A34" s="456" t="s">
        <v>14683</v>
      </c>
      <c r="B34" s="456" t="s">
        <v>211</v>
      </c>
      <c r="C34" s="456" t="s">
        <v>15001</v>
      </c>
      <c r="D34" s="456" t="s">
        <v>15002</v>
      </c>
      <c r="E34" s="456" t="s">
        <v>15003</v>
      </c>
      <c r="F34" s="456" t="s">
        <v>15004</v>
      </c>
      <c r="G34" s="456" t="s">
        <v>15005</v>
      </c>
      <c r="H34" s="456" t="s">
        <v>15006</v>
      </c>
      <c r="I34" s="456" t="s">
        <v>15007</v>
      </c>
      <c r="J34" s="456" t="s">
        <v>15008</v>
      </c>
      <c r="K34" s="456" t="s">
        <v>14975</v>
      </c>
      <c r="L34" s="456" t="s">
        <v>15009</v>
      </c>
      <c r="M34" s="456"/>
      <c r="N34" s="456"/>
      <c r="O34" s="456"/>
      <c r="P34" s="456"/>
      <c r="Q34" s="456"/>
      <c r="R34" s="456" t="s">
        <v>386</v>
      </c>
      <c r="S34" s="455" t="s">
        <v>3149</v>
      </c>
      <c r="T34" s="456"/>
      <c r="U34" s="456"/>
      <c r="V34" s="456"/>
      <c r="W34" s="456"/>
      <c r="X34" s="456"/>
      <c r="Y34" s="456"/>
      <c r="Z34" s="456"/>
      <c r="AA34" s="456"/>
      <c r="AB34" s="456"/>
      <c r="AC34" s="456"/>
      <c r="AD34" s="456"/>
    </row>
    <row r="35" spans="1:30" s="54" customFormat="1" ht="22.5" customHeight="1">
      <c r="A35" s="454" t="s">
        <v>14683</v>
      </c>
      <c r="B35" s="456" t="s">
        <v>211</v>
      </c>
      <c r="C35" s="454" t="s">
        <v>15010</v>
      </c>
      <c r="D35" s="454" t="s">
        <v>15011</v>
      </c>
      <c r="E35" s="454" t="s">
        <v>15012</v>
      </c>
      <c r="F35" s="454" t="s">
        <v>15013</v>
      </c>
      <c r="G35" s="454" t="s">
        <v>15014</v>
      </c>
      <c r="H35" s="454" t="s">
        <v>15015</v>
      </c>
      <c r="I35" s="454" t="s">
        <v>15016</v>
      </c>
      <c r="J35" s="454" t="s">
        <v>15017</v>
      </c>
      <c r="K35" s="454" t="s">
        <v>15018</v>
      </c>
      <c r="L35" s="454"/>
      <c r="M35" s="454"/>
      <c r="N35" s="454"/>
      <c r="O35" s="454"/>
      <c r="P35" s="454"/>
      <c r="Q35" s="454"/>
      <c r="R35" s="454" t="s">
        <v>386</v>
      </c>
      <c r="S35" s="455" t="s">
        <v>3149</v>
      </c>
      <c r="T35" s="456" t="s">
        <v>5906</v>
      </c>
      <c r="U35" s="454" t="s">
        <v>488</v>
      </c>
      <c r="V35" s="454" t="s">
        <v>15019</v>
      </c>
      <c r="W35" s="454" t="s">
        <v>487</v>
      </c>
      <c r="X35" s="454" t="s">
        <v>15019</v>
      </c>
      <c r="Y35" s="454" t="s">
        <v>487</v>
      </c>
      <c r="Z35" s="454" t="s">
        <v>15019</v>
      </c>
      <c r="AA35" s="454" t="s">
        <v>487</v>
      </c>
      <c r="AB35" s="454" t="s">
        <v>15020</v>
      </c>
      <c r="AC35" s="454"/>
      <c r="AD35" s="454"/>
    </row>
    <row r="36" spans="1:30" s="54" customFormat="1" ht="44.25" customHeight="1">
      <c r="A36" s="454" t="s">
        <v>14683</v>
      </c>
      <c r="B36" s="454" t="s">
        <v>249</v>
      </c>
      <c r="C36" s="454" t="s">
        <v>15021</v>
      </c>
      <c r="D36" s="454" t="s">
        <v>15022</v>
      </c>
      <c r="E36" s="454" t="s">
        <v>15023</v>
      </c>
      <c r="F36" s="454" t="s">
        <v>15024</v>
      </c>
      <c r="G36" s="454" t="s">
        <v>15025</v>
      </c>
      <c r="H36" s="454" t="s">
        <v>15026</v>
      </c>
      <c r="I36" s="454" t="s">
        <v>15027</v>
      </c>
      <c r="J36" s="454" t="s">
        <v>15028</v>
      </c>
      <c r="K36" s="454" t="s">
        <v>15029</v>
      </c>
      <c r="L36" s="454" t="s">
        <v>533</v>
      </c>
      <c r="M36" s="454"/>
      <c r="N36" s="454"/>
      <c r="O36" s="454"/>
      <c r="P36" s="454"/>
      <c r="Q36" s="454"/>
      <c r="R36" s="454" t="s">
        <v>389</v>
      </c>
      <c r="S36" s="455" t="s">
        <v>384</v>
      </c>
      <c r="T36" s="456" t="s">
        <v>4009</v>
      </c>
      <c r="U36" s="454"/>
      <c r="V36" s="454"/>
      <c r="W36" s="454"/>
      <c r="X36" s="454"/>
      <c r="Y36" s="454"/>
      <c r="Z36" s="454"/>
      <c r="AA36" s="454" t="s">
        <v>487</v>
      </c>
      <c r="AB36" s="454" t="s">
        <v>15030</v>
      </c>
      <c r="AC36" s="454"/>
      <c r="AD36" s="454"/>
    </row>
    <row r="37" spans="1:30" s="54" customFormat="1" ht="121.5" customHeight="1">
      <c r="A37" s="454" t="s">
        <v>14683</v>
      </c>
      <c r="B37" s="454" t="s">
        <v>249</v>
      </c>
      <c r="C37" s="454" t="s">
        <v>15031</v>
      </c>
      <c r="D37" s="454" t="s">
        <v>15032</v>
      </c>
      <c r="E37" s="454" t="s">
        <v>15033</v>
      </c>
      <c r="F37" s="454" t="s">
        <v>15034</v>
      </c>
      <c r="G37" s="454" t="s">
        <v>15035</v>
      </c>
      <c r="H37" s="454" t="s">
        <v>15036</v>
      </c>
      <c r="I37" s="454" t="s">
        <v>15037</v>
      </c>
      <c r="J37" s="56" t="s">
        <v>15038</v>
      </c>
      <c r="K37" s="454" t="s">
        <v>15039</v>
      </c>
      <c r="L37" s="454"/>
      <c r="M37" s="454" t="s">
        <v>488</v>
      </c>
      <c r="N37" s="454" t="s">
        <v>487</v>
      </c>
      <c r="O37" s="454" t="s">
        <v>487</v>
      </c>
      <c r="P37" s="454"/>
      <c r="Q37" s="454"/>
      <c r="R37" s="454" t="s">
        <v>389</v>
      </c>
      <c r="S37" s="455" t="s">
        <v>384</v>
      </c>
      <c r="T37" s="456" t="s">
        <v>13780</v>
      </c>
      <c r="U37" s="454"/>
      <c r="V37" s="454"/>
      <c r="W37" s="454"/>
      <c r="X37" s="454" t="s">
        <v>487</v>
      </c>
      <c r="Y37" s="454" t="s">
        <v>15040</v>
      </c>
      <c r="Z37" s="454" t="s">
        <v>488</v>
      </c>
      <c r="AA37" s="454" t="s">
        <v>15041</v>
      </c>
      <c r="AB37" s="454"/>
      <c r="AC37" s="454"/>
      <c r="AD37" s="454"/>
    </row>
    <row r="38" spans="1:30" s="54" customFormat="1" ht="408.6" customHeight="1">
      <c r="A38" s="454" t="s">
        <v>14683</v>
      </c>
      <c r="B38" s="454" t="s">
        <v>284</v>
      </c>
      <c r="C38" s="454" t="s">
        <v>15042</v>
      </c>
      <c r="D38" s="454" t="s">
        <v>15043</v>
      </c>
      <c r="E38" s="454" t="s">
        <v>15044</v>
      </c>
      <c r="F38" s="454" t="s">
        <v>15045</v>
      </c>
      <c r="G38" s="454" t="s">
        <v>15046</v>
      </c>
      <c r="H38" s="454" t="s">
        <v>15047</v>
      </c>
      <c r="I38" s="454" t="s">
        <v>15048</v>
      </c>
      <c r="J38" s="454" t="s">
        <v>15049</v>
      </c>
      <c r="K38" s="454" t="s">
        <v>15050</v>
      </c>
      <c r="L38" s="454" t="s">
        <v>4319</v>
      </c>
      <c r="M38" s="454"/>
      <c r="N38" s="454" t="s">
        <v>395</v>
      </c>
      <c r="O38" s="454" t="s">
        <v>395</v>
      </c>
      <c r="P38" s="454"/>
      <c r="Q38" s="454"/>
      <c r="R38" s="454" t="s">
        <v>389</v>
      </c>
      <c r="S38" s="455" t="s">
        <v>384</v>
      </c>
      <c r="T38" s="456" t="s">
        <v>13780</v>
      </c>
      <c r="U38" s="454"/>
      <c r="V38" s="454"/>
      <c r="W38" s="454"/>
      <c r="X38" s="454"/>
      <c r="Y38" s="454"/>
      <c r="Z38" s="454"/>
      <c r="AA38" s="454" t="s">
        <v>487</v>
      </c>
      <c r="AB38" s="454" t="s">
        <v>15051</v>
      </c>
      <c r="AC38" s="454"/>
      <c r="AD38" s="454" t="s">
        <v>15052</v>
      </c>
    </row>
    <row r="39" spans="1:30" s="54" customFormat="1" ht="120.75">
      <c r="A39" s="454" t="s">
        <v>14683</v>
      </c>
      <c r="B39" s="454" t="s">
        <v>284</v>
      </c>
      <c r="C39" s="454" t="s">
        <v>15053</v>
      </c>
      <c r="D39" s="454" t="s">
        <v>15054</v>
      </c>
      <c r="E39" s="454" t="s">
        <v>15055</v>
      </c>
      <c r="F39" s="454" t="s">
        <v>15056</v>
      </c>
      <c r="G39" s="454" t="s">
        <v>15057</v>
      </c>
      <c r="H39" s="454" t="s">
        <v>15058</v>
      </c>
      <c r="I39" s="454" t="s">
        <v>15059</v>
      </c>
      <c r="J39" s="56" t="s">
        <v>15060</v>
      </c>
      <c r="K39" s="454" t="s">
        <v>15061</v>
      </c>
      <c r="L39" s="454" t="s">
        <v>15062</v>
      </c>
      <c r="M39" s="454"/>
      <c r="N39" s="454"/>
      <c r="O39" s="454"/>
      <c r="P39" s="454"/>
      <c r="Q39" s="454"/>
      <c r="R39" s="454" t="s">
        <v>386</v>
      </c>
      <c r="S39" s="455" t="s">
        <v>384</v>
      </c>
      <c r="T39" s="456" t="s">
        <v>5906</v>
      </c>
      <c r="U39" s="454"/>
      <c r="V39" s="454"/>
      <c r="W39" s="454"/>
      <c r="X39" s="454"/>
      <c r="Y39" s="454"/>
      <c r="Z39" s="454"/>
      <c r="AA39" s="454" t="s">
        <v>487</v>
      </c>
      <c r="AB39" s="454" t="s">
        <v>15063</v>
      </c>
      <c r="AC39" s="454" t="s">
        <v>488</v>
      </c>
      <c r="AD39" s="454" t="s">
        <v>15064</v>
      </c>
    </row>
    <row r="40" spans="1:30" s="54" customFormat="1" ht="34.5">
      <c r="A40" s="454" t="s">
        <v>14683</v>
      </c>
      <c r="B40" s="454" t="s">
        <v>284</v>
      </c>
      <c r="C40" s="454" t="s">
        <v>15065</v>
      </c>
      <c r="D40" s="454" t="s">
        <v>15066</v>
      </c>
      <c r="E40" s="454" t="s">
        <v>15067</v>
      </c>
      <c r="F40" s="454" t="s">
        <v>15068</v>
      </c>
      <c r="G40" s="454" t="s">
        <v>15069</v>
      </c>
      <c r="H40" s="454" t="s">
        <v>15070</v>
      </c>
      <c r="I40" s="454" t="s">
        <v>15071</v>
      </c>
      <c r="J40" s="454" t="s">
        <v>15072</v>
      </c>
      <c r="K40" s="454" t="s">
        <v>15073</v>
      </c>
      <c r="L40" s="454"/>
      <c r="M40" s="454"/>
      <c r="N40" s="454"/>
      <c r="O40" s="454"/>
      <c r="P40" s="454"/>
      <c r="Q40" s="454"/>
      <c r="R40" s="454" t="s">
        <v>386</v>
      </c>
      <c r="S40" s="455" t="s">
        <v>3149</v>
      </c>
      <c r="T40" s="456"/>
      <c r="U40" s="454"/>
      <c r="V40" s="454"/>
      <c r="W40" s="454"/>
      <c r="X40" s="454"/>
      <c r="Y40" s="454"/>
      <c r="Z40" s="454"/>
      <c r="AA40" s="454"/>
      <c r="AB40" s="454"/>
      <c r="AC40" s="454"/>
      <c r="AD40" s="454"/>
    </row>
    <row r="41" spans="1:30" s="54" customFormat="1" ht="27" customHeight="1">
      <c r="A41" s="454" t="s">
        <v>14683</v>
      </c>
      <c r="B41" s="454" t="s">
        <v>312</v>
      </c>
      <c r="C41" s="454" t="s">
        <v>15074</v>
      </c>
      <c r="D41" s="454" t="s">
        <v>15075</v>
      </c>
      <c r="E41" s="454" t="s">
        <v>15076</v>
      </c>
      <c r="F41" s="454" t="s">
        <v>15077</v>
      </c>
      <c r="G41" s="454" t="s">
        <v>15078</v>
      </c>
      <c r="H41" s="454" t="s">
        <v>15079</v>
      </c>
      <c r="I41" s="454" t="s">
        <v>15080</v>
      </c>
      <c r="J41" s="454"/>
      <c r="K41" s="454" t="s">
        <v>15018</v>
      </c>
      <c r="L41" s="454"/>
      <c r="M41" s="454"/>
      <c r="N41" s="454"/>
      <c r="O41" s="454"/>
      <c r="P41" s="454"/>
      <c r="Q41" s="454"/>
      <c r="R41" s="454" t="s">
        <v>386</v>
      </c>
      <c r="S41" s="455" t="s">
        <v>3149</v>
      </c>
      <c r="T41" s="456" t="s">
        <v>5906</v>
      </c>
      <c r="U41" s="454"/>
      <c r="V41" s="454"/>
      <c r="W41" s="454"/>
      <c r="X41" s="454"/>
      <c r="Y41" s="454"/>
      <c r="Z41" s="454"/>
      <c r="AA41" s="454"/>
      <c r="AB41" s="454"/>
      <c r="AC41" s="454"/>
      <c r="AD41" s="454"/>
    </row>
    <row r="42" spans="1:30" s="54" customFormat="1" ht="86.25">
      <c r="A42" s="454" t="s">
        <v>14683</v>
      </c>
      <c r="B42" s="454" t="s">
        <v>336</v>
      </c>
      <c r="C42" s="454" t="s">
        <v>15081</v>
      </c>
      <c r="D42" s="454" t="s">
        <v>15082</v>
      </c>
      <c r="E42" s="454" t="s">
        <v>15083</v>
      </c>
      <c r="F42" s="454" t="s">
        <v>15084</v>
      </c>
      <c r="G42" s="454" t="s">
        <v>15085</v>
      </c>
      <c r="H42" s="454" t="s">
        <v>15086</v>
      </c>
      <c r="I42" s="454" t="s">
        <v>15087</v>
      </c>
      <c r="J42" s="454" t="s">
        <v>15088</v>
      </c>
      <c r="K42" s="454" t="s">
        <v>15089</v>
      </c>
      <c r="L42" s="454" t="s">
        <v>15090</v>
      </c>
      <c r="M42" s="454"/>
      <c r="N42" s="454"/>
      <c r="O42" s="454"/>
      <c r="P42" s="454"/>
      <c r="Q42" s="454"/>
      <c r="R42" s="454" t="s">
        <v>389</v>
      </c>
      <c r="S42" s="455" t="s">
        <v>384</v>
      </c>
      <c r="T42" s="456" t="s">
        <v>4009</v>
      </c>
      <c r="U42" s="454"/>
      <c r="V42" s="454"/>
      <c r="W42" s="454"/>
      <c r="X42" s="454"/>
      <c r="Y42" s="454"/>
      <c r="Z42" s="454"/>
      <c r="AA42" s="454" t="s">
        <v>487</v>
      </c>
      <c r="AB42" s="454" t="s">
        <v>15091</v>
      </c>
      <c r="AC42" s="454"/>
      <c r="AD42" s="454"/>
    </row>
    <row r="43" spans="1:30" s="54" customFormat="1" ht="58.9" customHeight="1">
      <c r="A43" s="456" t="s">
        <v>14683</v>
      </c>
      <c r="B43" s="456" t="s">
        <v>336</v>
      </c>
      <c r="C43" s="456" t="s">
        <v>15092</v>
      </c>
      <c r="D43" s="456" t="s">
        <v>15093</v>
      </c>
      <c r="E43" s="456" t="s">
        <v>15094</v>
      </c>
      <c r="F43" s="456" t="s">
        <v>15095</v>
      </c>
      <c r="G43" s="456" t="s">
        <v>15096</v>
      </c>
      <c r="H43" s="456" t="s">
        <v>15097</v>
      </c>
      <c r="I43" s="456" t="s">
        <v>15098</v>
      </c>
      <c r="J43" s="456" t="s">
        <v>15099</v>
      </c>
      <c r="K43" s="456" t="s">
        <v>15100</v>
      </c>
      <c r="L43" s="456" t="s">
        <v>15101</v>
      </c>
      <c r="M43" s="456"/>
      <c r="N43" s="456" t="s">
        <v>13715</v>
      </c>
      <c r="O43" s="456" t="s">
        <v>13715</v>
      </c>
      <c r="P43" s="456"/>
      <c r="Q43" s="456"/>
      <c r="R43" s="456" t="s">
        <v>1074</v>
      </c>
      <c r="S43" s="455" t="s">
        <v>2363</v>
      </c>
      <c r="T43" s="456" t="s">
        <v>5731</v>
      </c>
      <c r="U43" s="456"/>
      <c r="V43" s="456"/>
      <c r="W43" s="456"/>
      <c r="X43" s="456"/>
      <c r="Y43" s="456"/>
      <c r="Z43" s="456"/>
      <c r="AA43" s="456"/>
      <c r="AB43" s="456"/>
      <c r="AC43" s="456" t="s">
        <v>487</v>
      </c>
      <c r="AD43" s="456" t="s">
        <v>15102</v>
      </c>
    </row>
    <row r="44" spans="1:30" s="54" customFormat="1" ht="84" customHeight="1">
      <c r="A44" s="456" t="s">
        <v>14683</v>
      </c>
      <c r="B44" s="456" t="s">
        <v>353</v>
      </c>
      <c r="C44" s="456" t="s">
        <v>15103</v>
      </c>
      <c r="D44" s="456" t="s">
        <v>15104</v>
      </c>
      <c r="E44" s="456" t="s">
        <v>15105</v>
      </c>
      <c r="F44" s="456" t="s">
        <v>15106</v>
      </c>
      <c r="G44" s="456" t="s">
        <v>15107</v>
      </c>
      <c r="H44" s="456" t="s">
        <v>15108</v>
      </c>
      <c r="I44" s="456" t="s">
        <v>15109</v>
      </c>
      <c r="J44" s="56" t="s">
        <v>15110</v>
      </c>
      <c r="K44" s="456" t="s">
        <v>15111</v>
      </c>
      <c r="L44" s="456" t="s">
        <v>15112</v>
      </c>
      <c r="M44" s="456"/>
      <c r="N44" s="456" t="s">
        <v>487</v>
      </c>
      <c r="O44" s="456" t="s">
        <v>487</v>
      </c>
      <c r="P44" s="456"/>
      <c r="Q44" s="456"/>
      <c r="R44" s="456" t="s">
        <v>389</v>
      </c>
      <c r="S44" s="455" t="s">
        <v>384</v>
      </c>
      <c r="T44" s="456" t="s">
        <v>10980</v>
      </c>
      <c r="U44" s="456"/>
      <c r="V44" s="456"/>
      <c r="W44" s="456"/>
      <c r="X44" s="456"/>
      <c r="Y44" s="456"/>
      <c r="Z44" s="456"/>
      <c r="AA44" s="456" t="s">
        <v>487</v>
      </c>
      <c r="AB44" s="456" t="s">
        <v>15113</v>
      </c>
      <c r="AC44" s="456"/>
      <c r="AD44" s="456"/>
    </row>
    <row r="45" spans="1:30" s="54" customFormat="1" ht="51.75">
      <c r="A45" s="456" t="s">
        <v>14683</v>
      </c>
      <c r="B45" s="456" t="s">
        <v>15114</v>
      </c>
      <c r="C45" s="456" t="s">
        <v>15115</v>
      </c>
      <c r="D45" s="456" t="s">
        <v>15116</v>
      </c>
      <c r="E45" s="456" t="s">
        <v>15117</v>
      </c>
      <c r="F45" s="456" t="s">
        <v>15118</v>
      </c>
      <c r="G45" s="456" t="s">
        <v>15119</v>
      </c>
      <c r="H45" s="456" t="s">
        <v>15120</v>
      </c>
      <c r="I45" s="456" t="s">
        <v>15121</v>
      </c>
      <c r="J45" s="456" t="s">
        <v>15122</v>
      </c>
      <c r="K45" s="456" t="s">
        <v>15123</v>
      </c>
      <c r="L45" s="456" t="s">
        <v>15124</v>
      </c>
      <c r="M45" s="456" t="s">
        <v>15125</v>
      </c>
      <c r="N45" s="456"/>
      <c r="O45" s="456"/>
      <c r="P45" s="456"/>
      <c r="Q45" s="456"/>
      <c r="R45" s="456" t="s">
        <v>386</v>
      </c>
      <c r="S45" s="455" t="s">
        <v>1135</v>
      </c>
      <c r="T45" s="456" t="s">
        <v>14767</v>
      </c>
      <c r="U45" s="456"/>
      <c r="V45" s="456"/>
      <c r="W45" s="456"/>
      <c r="X45" s="456"/>
      <c r="Y45" s="456" t="s">
        <v>487</v>
      </c>
      <c r="Z45" s="456" t="s">
        <v>15126</v>
      </c>
      <c r="AA45" s="456"/>
      <c r="AB45" s="456"/>
      <c r="AC45" s="456"/>
      <c r="AD45" s="456"/>
    </row>
    <row r="46" spans="1:30" s="54" customFormat="1" ht="34.5">
      <c r="A46" s="456" t="s">
        <v>14683</v>
      </c>
      <c r="B46" s="456" t="s">
        <v>362</v>
      </c>
      <c r="C46" s="456" t="s">
        <v>15127</v>
      </c>
      <c r="D46" s="456" t="s">
        <v>15128</v>
      </c>
      <c r="E46" s="456" t="s">
        <v>15129</v>
      </c>
      <c r="F46" s="456" t="s">
        <v>15130</v>
      </c>
      <c r="G46" s="456" t="s">
        <v>15131</v>
      </c>
      <c r="H46" s="456" t="s">
        <v>15132</v>
      </c>
      <c r="I46" s="456" t="s">
        <v>15133</v>
      </c>
      <c r="J46" s="456" t="s">
        <v>15134</v>
      </c>
      <c r="K46" s="456" t="s">
        <v>15135</v>
      </c>
      <c r="L46" s="456"/>
      <c r="M46" s="456"/>
      <c r="N46" s="456"/>
      <c r="O46" s="456"/>
      <c r="P46" s="456"/>
      <c r="Q46" s="456"/>
      <c r="R46" s="456" t="s">
        <v>386</v>
      </c>
      <c r="S46" s="455" t="s">
        <v>3149</v>
      </c>
      <c r="T46" s="456"/>
      <c r="U46" s="456"/>
      <c r="V46" s="456"/>
      <c r="W46" s="456"/>
      <c r="X46" s="456"/>
      <c r="Y46" s="456"/>
      <c r="Z46" s="456"/>
      <c r="AA46" s="456"/>
      <c r="AB46" s="456"/>
      <c r="AC46" s="456"/>
      <c r="AD46" s="456"/>
    </row>
    <row r="47" spans="1:30" s="55" customFormat="1" ht="60" customHeight="1">
      <c r="A47" s="456" t="s">
        <v>14683</v>
      </c>
      <c r="B47" s="456" t="s">
        <v>14746</v>
      </c>
      <c r="C47" s="456" t="s">
        <v>15136</v>
      </c>
      <c r="D47" s="456" t="s">
        <v>15137</v>
      </c>
      <c r="E47" s="456" t="s">
        <v>15138</v>
      </c>
      <c r="F47" s="456" t="s">
        <v>15139</v>
      </c>
      <c r="G47" s="454" t="s">
        <v>15140</v>
      </c>
      <c r="H47" s="454" t="s">
        <v>15141</v>
      </c>
      <c r="I47" s="454" t="s">
        <v>15142</v>
      </c>
      <c r="J47" s="454" t="s">
        <v>15143</v>
      </c>
      <c r="K47" s="456" t="s">
        <v>15144</v>
      </c>
      <c r="L47" s="456" t="s">
        <v>1025</v>
      </c>
      <c r="M47" s="456"/>
      <c r="N47" s="454" t="s">
        <v>395</v>
      </c>
      <c r="O47" s="456"/>
      <c r="P47" s="456"/>
      <c r="Q47" s="456"/>
      <c r="R47" s="456" t="s">
        <v>389</v>
      </c>
      <c r="S47" s="456" t="s">
        <v>384</v>
      </c>
      <c r="T47" s="456" t="s">
        <v>10980</v>
      </c>
      <c r="U47" s="456"/>
      <c r="V47" s="456"/>
      <c r="W47" s="456"/>
      <c r="X47" s="456"/>
      <c r="Y47" s="456"/>
      <c r="Z47" s="456"/>
      <c r="AA47" s="456"/>
      <c r="AB47" s="456"/>
      <c r="AC47" s="456"/>
      <c r="AD47" s="456"/>
    </row>
    <row r="48" spans="1:30" s="59" customFormat="1">
      <c r="A48" s="456" t="s">
        <v>14683</v>
      </c>
      <c r="B48" s="456" t="s">
        <v>336</v>
      </c>
      <c r="C48" s="456" t="s">
        <v>15145</v>
      </c>
      <c r="D48" s="456" t="s">
        <v>15146</v>
      </c>
      <c r="E48" s="456" t="s">
        <v>15147</v>
      </c>
      <c r="F48" s="456" t="s">
        <v>15148</v>
      </c>
      <c r="G48" s="456" t="s">
        <v>15149</v>
      </c>
      <c r="H48" s="456" t="s">
        <v>15150</v>
      </c>
      <c r="I48" s="456" t="s">
        <v>15151</v>
      </c>
      <c r="J48" s="456" t="s">
        <v>15152</v>
      </c>
      <c r="K48" s="456" t="s">
        <v>15153</v>
      </c>
      <c r="L48" s="456" t="s">
        <v>533</v>
      </c>
      <c r="M48" s="456"/>
      <c r="N48" s="456"/>
      <c r="O48" s="456"/>
      <c r="P48" s="456"/>
      <c r="Q48" s="456"/>
      <c r="R48" s="456" t="s">
        <v>386</v>
      </c>
      <c r="S48" s="456" t="s">
        <v>852</v>
      </c>
      <c r="T48" s="456" t="s">
        <v>5906</v>
      </c>
      <c r="U48" s="456"/>
      <c r="V48" s="456"/>
      <c r="W48" s="456"/>
      <c r="X48" s="456"/>
      <c r="Y48" s="456"/>
      <c r="Z48" s="456"/>
      <c r="AA48" s="456"/>
      <c r="AB48" s="456"/>
      <c r="AC48" s="456" t="s">
        <v>487</v>
      </c>
      <c r="AD48" s="456" t="s">
        <v>15154</v>
      </c>
    </row>
    <row r="49" spans="1:30" s="59" customFormat="1" ht="155.25">
      <c r="A49" s="277" t="s">
        <v>14683</v>
      </c>
      <c r="B49" s="277" t="s">
        <v>14746</v>
      </c>
      <c r="C49" s="277" t="s">
        <v>15155</v>
      </c>
      <c r="D49" s="277" t="s">
        <v>15156</v>
      </c>
      <c r="E49" s="277" t="s">
        <v>15157</v>
      </c>
      <c r="F49" s="277" t="s">
        <v>15158</v>
      </c>
      <c r="G49" s="277" t="s">
        <v>15159</v>
      </c>
      <c r="H49" s="277" t="s">
        <v>15160</v>
      </c>
      <c r="I49" s="277" t="s">
        <v>15161</v>
      </c>
      <c r="J49" s="277" t="s">
        <v>15162</v>
      </c>
      <c r="K49" s="277" t="s">
        <v>1750</v>
      </c>
      <c r="L49" s="277" t="s">
        <v>15163</v>
      </c>
      <c r="M49" s="277"/>
      <c r="N49" s="277"/>
      <c r="O49" s="277"/>
      <c r="P49" s="277"/>
      <c r="Q49" s="277"/>
      <c r="R49" s="278" t="s">
        <v>631</v>
      </c>
      <c r="S49" s="277" t="s">
        <v>3149</v>
      </c>
      <c r="T49" s="277"/>
      <c r="U49" s="277" t="s">
        <v>487</v>
      </c>
      <c r="V49" s="277" t="s">
        <v>15164</v>
      </c>
      <c r="W49" s="277" t="s">
        <v>487</v>
      </c>
      <c r="X49" s="277" t="s">
        <v>15164</v>
      </c>
      <c r="Y49" s="277" t="s">
        <v>487</v>
      </c>
      <c r="Z49" s="277" t="s">
        <v>15164</v>
      </c>
      <c r="AA49" s="277" t="s">
        <v>487</v>
      </c>
      <c r="AB49" s="277" t="s">
        <v>15164</v>
      </c>
      <c r="AC49" s="277"/>
      <c r="AD49" s="277"/>
    </row>
    <row r="50" spans="1:30" s="83" customFormat="1" ht="34.5">
      <c r="A50" s="458" t="s">
        <v>14683</v>
      </c>
      <c r="B50" s="458" t="s">
        <v>211</v>
      </c>
      <c r="C50" s="456" t="s">
        <v>15165</v>
      </c>
      <c r="D50" s="456" t="s">
        <v>15166</v>
      </c>
      <c r="E50" s="456" t="s">
        <v>15167</v>
      </c>
      <c r="F50" s="456" t="s">
        <v>15168</v>
      </c>
      <c r="G50" s="456" t="s">
        <v>15169</v>
      </c>
      <c r="H50" s="456" t="s">
        <v>15170</v>
      </c>
      <c r="I50" s="456" t="s">
        <v>15171</v>
      </c>
      <c r="J50" s="456" t="s">
        <v>15172</v>
      </c>
      <c r="K50" s="456" t="s">
        <v>15173</v>
      </c>
      <c r="L50" s="456" t="s">
        <v>2406</v>
      </c>
      <c r="M50" s="456"/>
      <c r="N50" s="456"/>
      <c r="O50" s="456"/>
      <c r="P50" s="458"/>
      <c r="Q50" s="458"/>
      <c r="R50" s="459" t="s">
        <v>631</v>
      </c>
      <c r="S50" s="458" t="s">
        <v>852</v>
      </c>
      <c r="T50" s="458" t="s">
        <v>6136</v>
      </c>
      <c r="U50" s="458"/>
      <c r="V50" s="458"/>
      <c r="W50" s="458"/>
      <c r="X50" s="458"/>
      <c r="Y50" s="458"/>
      <c r="Z50" s="456"/>
      <c r="AA50" s="458"/>
      <c r="AB50" s="456"/>
      <c r="AC50" s="458"/>
      <c r="AD50" s="456"/>
    </row>
    <row r="51" spans="1:30" s="59" customFormat="1" ht="115.5" customHeight="1">
      <c r="A51" s="277" t="s">
        <v>23</v>
      </c>
      <c r="B51" s="277" t="s">
        <v>211</v>
      </c>
      <c r="C51" s="277" t="s">
        <v>15174</v>
      </c>
      <c r="D51" s="277" t="s">
        <v>15175</v>
      </c>
      <c r="E51" s="277" t="s">
        <v>15176</v>
      </c>
      <c r="F51" s="277" t="s">
        <v>15177</v>
      </c>
      <c r="G51" s="277" t="s">
        <v>15178</v>
      </c>
      <c r="H51" s="277" t="s">
        <v>15179</v>
      </c>
      <c r="I51" s="277" t="s">
        <v>15180</v>
      </c>
      <c r="J51" s="277" t="s">
        <v>15181</v>
      </c>
      <c r="K51" s="54" t="s">
        <v>15182</v>
      </c>
      <c r="L51" s="277" t="s">
        <v>15183</v>
      </c>
      <c r="M51" s="277"/>
      <c r="N51" s="277"/>
      <c r="O51" s="277"/>
      <c r="P51" s="277"/>
      <c r="Q51" s="277"/>
      <c r="R51" s="278" t="s">
        <v>383</v>
      </c>
      <c r="S51" s="277" t="s">
        <v>384</v>
      </c>
      <c r="T51" s="277" t="s">
        <v>388</v>
      </c>
      <c r="U51" s="277"/>
      <c r="V51" s="277"/>
      <c r="W51" s="277"/>
      <c r="X51" s="277"/>
      <c r="Y51" s="277"/>
      <c r="Z51" s="277"/>
      <c r="AA51" s="277"/>
      <c r="AB51" s="277"/>
      <c r="AC51" s="277" t="s">
        <v>487</v>
      </c>
      <c r="AD51" s="277" t="s">
        <v>15184</v>
      </c>
    </row>
    <row r="52" spans="1:30" s="83" customFormat="1" ht="103.5">
      <c r="A52" s="458" t="s">
        <v>14683</v>
      </c>
      <c r="B52" s="458" t="s">
        <v>367</v>
      </c>
      <c r="C52" s="456" t="s">
        <v>15185</v>
      </c>
      <c r="D52" s="456" t="s">
        <v>15186</v>
      </c>
      <c r="E52" s="456" t="s">
        <v>15187</v>
      </c>
      <c r="F52" s="456" t="s">
        <v>15188</v>
      </c>
      <c r="G52" s="456" t="s">
        <v>15189</v>
      </c>
      <c r="H52" s="456" t="s">
        <v>15190</v>
      </c>
      <c r="I52" s="456" t="s">
        <v>15191</v>
      </c>
      <c r="J52" s="456" t="s">
        <v>15192</v>
      </c>
      <c r="K52" s="277" t="s">
        <v>15193</v>
      </c>
      <c r="L52" s="456"/>
      <c r="M52" s="456"/>
      <c r="N52" s="456"/>
      <c r="O52" s="456"/>
      <c r="P52" s="458"/>
      <c r="Q52" s="458"/>
      <c r="R52" s="459" t="s">
        <v>386</v>
      </c>
      <c r="S52" s="458" t="s">
        <v>852</v>
      </c>
      <c r="T52" s="458"/>
      <c r="U52" s="458"/>
      <c r="V52" s="458"/>
      <c r="W52" s="458"/>
      <c r="X52" s="458"/>
      <c r="Y52" s="458"/>
      <c r="Z52" s="456"/>
      <c r="AA52" s="458"/>
      <c r="AB52" s="456"/>
      <c r="AC52" s="458" t="s">
        <v>487</v>
      </c>
      <c r="AD52" s="456" t="s">
        <v>15194</v>
      </c>
    </row>
    <row r="53" spans="1:30" s="83" customFormat="1">
      <c r="A53" s="80"/>
      <c r="B53" s="80"/>
      <c r="C53" s="54"/>
      <c r="D53" s="54"/>
      <c r="E53" s="54"/>
      <c r="F53" s="54"/>
      <c r="G53" s="54"/>
      <c r="H53" s="54"/>
      <c r="I53" s="54"/>
      <c r="J53" s="54"/>
      <c r="K53" s="188"/>
      <c r="L53" s="54"/>
      <c r="M53" s="54"/>
      <c r="N53" s="54"/>
      <c r="O53" s="54"/>
      <c r="P53" s="80"/>
      <c r="Q53" s="80"/>
      <c r="R53" s="103"/>
      <c r="S53" s="80"/>
      <c r="T53" s="80"/>
      <c r="U53" s="80"/>
      <c r="V53" s="80"/>
      <c r="W53" s="80"/>
      <c r="X53" s="80"/>
      <c r="Y53" s="80"/>
      <c r="Z53" s="54"/>
      <c r="AA53" s="80"/>
      <c r="AB53" s="54"/>
      <c r="AC53" s="80"/>
      <c r="AD53" s="54"/>
    </row>
    <row r="54" spans="1:30" s="83" customFormat="1">
      <c r="A54" s="80"/>
      <c r="B54" s="80"/>
      <c r="C54" s="54"/>
      <c r="D54" s="54"/>
      <c r="E54" s="54"/>
      <c r="F54" s="54"/>
      <c r="G54" s="54"/>
      <c r="H54" s="54"/>
      <c r="I54" s="54"/>
      <c r="J54" s="54"/>
      <c r="K54" s="54"/>
      <c r="L54" s="54"/>
      <c r="M54" s="54"/>
      <c r="N54" s="54"/>
      <c r="O54" s="54"/>
      <c r="P54" s="80"/>
      <c r="Q54" s="80"/>
      <c r="R54" s="103"/>
      <c r="S54" s="80"/>
      <c r="T54" s="80"/>
      <c r="U54" s="80"/>
      <c r="V54" s="80"/>
      <c r="W54" s="80"/>
      <c r="X54" s="80"/>
      <c r="Y54" s="80"/>
      <c r="Z54" s="54"/>
      <c r="AA54" s="80"/>
      <c r="AB54" s="54"/>
      <c r="AC54" s="80"/>
      <c r="AD54" s="54"/>
    </row>
    <row r="55" spans="1:30" s="83" customFormat="1">
      <c r="A55" s="80"/>
      <c r="B55" s="80"/>
      <c r="C55" s="54"/>
      <c r="D55" s="54"/>
      <c r="E55" s="54"/>
      <c r="F55" s="54"/>
      <c r="G55" s="54"/>
      <c r="H55" s="54"/>
      <c r="I55" s="54"/>
      <c r="J55" s="54"/>
      <c r="K55" s="54"/>
      <c r="L55" s="54"/>
      <c r="M55" s="54"/>
      <c r="N55" s="54"/>
      <c r="O55" s="54"/>
      <c r="P55" s="80"/>
      <c r="Q55" s="80"/>
      <c r="R55" s="103"/>
      <c r="S55" s="80"/>
      <c r="T55" s="80"/>
      <c r="U55" s="80"/>
      <c r="V55" s="80"/>
      <c r="W55" s="80"/>
      <c r="X55" s="80"/>
      <c r="Y55" s="80"/>
      <c r="Z55" s="54"/>
      <c r="AA55" s="80"/>
      <c r="AB55" s="54"/>
      <c r="AC55" s="80"/>
      <c r="AD55" s="54"/>
    </row>
    <row r="56" spans="1:30" s="83" customFormat="1">
      <c r="A56" s="80"/>
      <c r="B56" s="80"/>
      <c r="C56" s="54"/>
      <c r="D56" s="54"/>
      <c r="E56" s="54"/>
      <c r="F56" s="54"/>
      <c r="G56" s="54"/>
      <c r="H56" s="54"/>
      <c r="I56" s="54"/>
      <c r="J56" s="54"/>
      <c r="K56" s="54"/>
      <c r="L56" s="54"/>
      <c r="M56" s="54"/>
      <c r="N56" s="54"/>
      <c r="O56" s="54"/>
      <c r="P56" s="80"/>
      <c r="Q56" s="80"/>
      <c r="R56" s="103"/>
      <c r="S56" s="80"/>
      <c r="T56" s="80"/>
      <c r="U56" s="80"/>
      <c r="V56" s="80"/>
      <c r="W56" s="80"/>
      <c r="X56" s="80"/>
      <c r="Y56" s="80"/>
      <c r="Z56" s="54"/>
      <c r="AA56" s="80"/>
      <c r="AB56" s="54"/>
      <c r="AC56" s="80"/>
      <c r="AD56" s="54"/>
    </row>
    <row r="57" spans="1:30" s="83" customFormat="1">
      <c r="A57" s="80"/>
      <c r="B57" s="80"/>
      <c r="C57" s="54"/>
      <c r="D57" s="54"/>
      <c r="E57" s="54"/>
      <c r="F57" s="54"/>
      <c r="G57" s="54"/>
      <c r="H57" s="54"/>
      <c r="I57" s="54"/>
      <c r="J57" s="54"/>
      <c r="K57" s="54"/>
      <c r="L57" s="54"/>
      <c r="M57" s="54"/>
      <c r="N57" s="54"/>
      <c r="O57" s="54"/>
      <c r="P57" s="80"/>
      <c r="Q57" s="80"/>
      <c r="R57" s="103"/>
      <c r="S57" s="80"/>
      <c r="T57" s="80"/>
      <c r="U57" s="80"/>
      <c r="V57" s="80"/>
      <c r="W57" s="80"/>
      <c r="X57" s="80"/>
      <c r="Y57" s="80"/>
      <c r="Z57" s="54"/>
      <c r="AA57" s="80"/>
      <c r="AB57" s="54"/>
      <c r="AC57" s="80"/>
      <c r="AD57" s="54"/>
    </row>
    <row r="58" spans="1:30" s="83" customFormat="1">
      <c r="A58" s="80"/>
      <c r="B58" s="80"/>
      <c r="C58" s="54"/>
      <c r="D58" s="54"/>
      <c r="E58" s="54"/>
      <c r="F58" s="54"/>
      <c r="G58" s="54"/>
      <c r="H58" s="54"/>
      <c r="I58" s="54"/>
      <c r="J58" s="54"/>
      <c r="K58" s="54"/>
      <c r="L58" s="54"/>
      <c r="M58" s="54"/>
      <c r="N58" s="54"/>
      <c r="O58" s="54"/>
      <c r="P58" s="80"/>
      <c r="Q58" s="80"/>
      <c r="R58" s="103"/>
      <c r="S58" s="80"/>
      <c r="T58" s="80"/>
      <c r="U58" s="80"/>
      <c r="V58" s="80"/>
      <c r="W58" s="80"/>
      <c r="X58" s="80"/>
      <c r="Y58" s="80"/>
      <c r="Z58" s="54"/>
      <c r="AA58" s="80"/>
      <c r="AB58" s="54"/>
      <c r="AC58" s="80"/>
      <c r="AD58" s="54"/>
    </row>
    <row r="59" spans="1:30" s="83" customFormat="1">
      <c r="A59" s="80"/>
      <c r="B59" s="80"/>
      <c r="C59" s="54"/>
      <c r="D59" s="54"/>
      <c r="E59" s="54"/>
      <c r="F59" s="54"/>
      <c r="G59" s="54"/>
      <c r="H59" s="54"/>
      <c r="I59" s="54"/>
      <c r="J59" s="54"/>
      <c r="K59" s="54"/>
      <c r="L59" s="54"/>
      <c r="M59" s="54"/>
      <c r="N59" s="54"/>
      <c r="O59" s="54"/>
      <c r="P59" s="80"/>
      <c r="Q59" s="80"/>
      <c r="R59" s="103"/>
      <c r="S59" s="80"/>
      <c r="T59" s="80"/>
      <c r="U59" s="80"/>
      <c r="V59" s="80"/>
      <c r="W59" s="80"/>
      <c r="X59" s="80"/>
      <c r="Y59" s="80"/>
      <c r="Z59" s="54"/>
      <c r="AA59" s="80"/>
      <c r="AB59" s="54"/>
      <c r="AC59" s="80"/>
      <c r="AD59" s="54"/>
    </row>
    <row r="60" spans="1:30" s="83" customFormat="1">
      <c r="C60" s="55"/>
      <c r="D60" s="55"/>
      <c r="E60" s="55"/>
      <c r="F60" s="55"/>
      <c r="G60" s="55"/>
      <c r="H60" s="55"/>
      <c r="I60" s="55"/>
      <c r="J60" s="55"/>
      <c r="K60" s="55"/>
      <c r="L60" s="55"/>
      <c r="M60" s="55"/>
      <c r="N60" s="55"/>
      <c r="O60" s="55"/>
      <c r="Z60" s="55"/>
      <c r="AB60" s="55"/>
      <c r="AD60" s="55"/>
    </row>
    <row r="61" spans="1:30" s="83" customFormat="1">
      <c r="C61" s="55"/>
      <c r="D61" s="55"/>
      <c r="E61" s="55"/>
      <c r="F61" s="55"/>
      <c r="G61" s="55"/>
      <c r="H61" s="55"/>
      <c r="I61" s="55"/>
      <c r="J61" s="55"/>
      <c r="K61" s="55"/>
      <c r="L61" s="55"/>
      <c r="M61" s="55"/>
      <c r="N61" s="55"/>
      <c r="O61" s="55"/>
      <c r="Z61" s="55"/>
      <c r="AB61" s="55"/>
      <c r="AD61" s="55"/>
    </row>
    <row r="62" spans="1:30" s="83" customFormat="1">
      <c r="C62" s="55"/>
      <c r="D62" s="55"/>
      <c r="E62" s="55"/>
      <c r="F62" s="55"/>
      <c r="G62" s="55"/>
      <c r="H62" s="55"/>
      <c r="I62" s="55"/>
      <c r="J62" s="55"/>
      <c r="K62" s="55"/>
      <c r="L62" s="55"/>
      <c r="M62" s="55"/>
      <c r="N62" s="55"/>
      <c r="O62" s="55"/>
      <c r="Z62" s="55"/>
      <c r="AB62" s="55"/>
      <c r="AD62" s="55"/>
    </row>
    <row r="63" spans="1:30" s="83" customFormat="1">
      <c r="C63" s="55"/>
      <c r="D63" s="55"/>
      <c r="E63" s="55"/>
      <c r="F63" s="55"/>
      <c r="G63" s="55"/>
      <c r="H63" s="55"/>
      <c r="I63" s="55"/>
      <c r="J63" s="55"/>
      <c r="K63" s="55"/>
      <c r="L63" s="55"/>
      <c r="M63" s="55"/>
      <c r="N63" s="55"/>
      <c r="O63" s="55"/>
      <c r="Z63" s="55"/>
      <c r="AB63" s="55"/>
      <c r="AD63" s="55"/>
    </row>
    <row r="64" spans="1:30" s="83" customFormat="1">
      <c r="C64" s="55"/>
      <c r="D64" s="55"/>
      <c r="E64" s="55"/>
      <c r="F64" s="55"/>
      <c r="G64" s="55"/>
      <c r="H64" s="55"/>
      <c r="I64" s="55"/>
      <c r="J64" s="55"/>
      <c r="K64" s="55"/>
      <c r="L64" s="55"/>
      <c r="M64" s="55"/>
      <c r="N64" s="55"/>
      <c r="O64" s="55"/>
      <c r="Z64" s="55"/>
      <c r="AB64" s="55"/>
      <c r="AD64" s="55"/>
    </row>
    <row r="65" spans="3:30" s="83" customFormat="1">
      <c r="C65" s="55"/>
      <c r="D65" s="55"/>
      <c r="E65" s="55"/>
      <c r="F65" s="55"/>
      <c r="G65" s="55"/>
      <c r="H65" s="55"/>
      <c r="I65" s="55"/>
      <c r="J65" s="55"/>
      <c r="K65" s="55"/>
      <c r="L65" s="55"/>
      <c r="M65" s="55"/>
      <c r="N65" s="55"/>
      <c r="O65" s="55"/>
      <c r="Z65" s="55"/>
      <c r="AB65" s="55"/>
      <c r="AD65" s="55"/>
    </row>
    <row r="66" spans="3:30" s="83" customFormat="1">
      <c r="C66" s="55"/>
      <c r="D66" s="55"/>
      <c r="E66" s="55"/>
      <c r="F66" s="55"/>
      <c r="G66" s="55"/>
      <c r="H66" s="55"/>
      <c r="I66" s="55"/>
      <c r="J66" s="55"/>
      <c r="K66" s="55"/>
      <c r="L66" s="55"/>
      <c r="M66" s="55"/>
      <c r="N66" s="55"/>
      <c r="O66" s="55"/>
      <c r="Z66" s="55"/>
      <c r="AB66" s="55"/>
      <c r="AD66" s="55"/>
    </row>
    <row r="67" spans="3:30" s="83" customFormat="1">
      <c r="C67" s="55"/>
      <c r="D67" s="55"/>
      <c r="E67" s="55"/>
      <c r="F67" s="55"/>
      <c r="G67" s="55"/>
      <c r="H67" s="55"/>
      <c r="I67" s="55"/>
      <c r="J67" s="55"/>
      <c r="K67" s="55"/>
      <c r="L67" s="55"/>
      <c r="M67" s="55"/>
      <c r="N67" s="55"/>
      <c r="O67" s="55"/>
      <c r="Z67" s="55"/>
      <c r="AB67" s="55"/>
      <c r="AD67" s="55"/>
    </row>
    <row r="68" spans="3:30" s="83" customFormat="1">
      <c r="C68" s="55"/>
      <c r="D68" s="55"/>
      <c r="E68" s="55"/>
      <c r="F68" s="55"/>
      <c r="G68" s="55"/>
      <c r="H68" s="55"/>
      <c r="I68" s="55"/>
      <c r="J68" s="55"/>
      <c r="K68" s="55"/>
      <c r="L68" s="55"/>
      <c r="M68" s="55"/>
      <c r="N68" s="55"/>
      <c r="O68" s="55"/>
      <c r="Z68" s="55"/>
      <c r="AB68" s="55"/>
      <c r="AD68" s="55"/>
    </row>
    <row r="69" spans="3:30" s="83" customFormat="1">
      <c r="C69" s="55"/>
      <c r="D69" s="55"/>
      <c r="E69" s="55"/>
      <c r="F69" s="55"/>
      <c r="G69" s="55"/>
      <c r="H69" s="55"/>
      <c r="I69" s="55"/>
      <c r="J69" s="55"/>
      <c r="K69" s="55"/>
      <c r="L69" s="55"/>
      <c r="M69" s="55"/>
      <c r="N69" s="55"/>
      <c r="O69" s="55"/>
      <c r="Z69" s="55"/>
      <c r="AB69" s="55"/>
      <c r="AD69" s="55"/>
    </row>
    <row r="70" spans="3:30" s="83" customFormat="1">
      <c r="C70" s="55"/>
      <c r="D70" s="55"/>
      <c r="E70" s="55"/>
      <c r="F70" s="55"/>
      <c r="G70" s="55"/>
      <c r="H70" s="55"/>
      <c r="I70" s="55"/>
      <c r="J70" s="55"/>
      <c r="K70" s="55"/>
      <c r="L70" s="55"/>
      <c r="M70" s="55"/>
      <c r="N70" s="55"/>
      <c r="O70" s="55"/>
      <c r="Z70" s="55"/>
      <c r="AB70" s="55"/>
      <c r="AD70" s="55"/>
    </row>
    <row r="71" spans="3:30" s="83" customFormat="1">
      <c r="C71" s="55"/>
      <c r="D71" s="55"/>
      <c r="E71" s="55"/>
      <c r="F71" s="55"/>
      <c r="G71" s="55"/>
      <c r="H71" s="55"/>
      <c r="I71" s="55"/>
      <c r="J71" s="55"/>
      <c r="K71" s="55"/>
      <c r="L71" s="55"/>
      <c r="M71" s="55"/>
      <c r="N71" s="55"/>
      <c r="O71" s="55"/>
      <c r="Z71" s="55"/>
      <c r="AB71" s="55"/>
      <c r="AD71" s="55"/>
    </row>
    <row r="72" spans="3:30" s="83" customFormat="1">
      <c r="C72" s="55"/>
      <c r="D72" s="55"/>
      <c r="E72" s="55"/>
      <c r="F72" s="55"/>
      <c r="G72" s="55"/>
      <c r="H72" s="55"/>
      <c r="I72" s="55"/>
      <c r="J72" s="55"/>
      <c r="K72" s="55"/>
      <c r="L72" s="55"/>
      <c r="M72" s="55"/>
      <c r="N72" s="55"/>
      <c r="O72" s="55"/>
      <c r="Z72" s="55"/>
      <c r="AB72" s="55"/>
      <c r="AD72" s="55"/>
    </row>
    <row r="73" spans="3:30" s="83" customFormat="1">
      <c r="C73" s="55"/>
      <c r="D73" s="55"/>
      <c r="E73" s="55"/>
      <c r="F73" s="55"/>
      <c r="G73" s="55"/>
      <c r="H73" s="55"/>
      <c r="I73" s="55"/>
      <c r="J73" s="55"/>
      <c r="K73" s="55"/>
      <c r="L73" s="55"/>
      <c r="M73" s="55"/>
      <c r="N73" s="55"/>
      <c r="O73" s="55"/>
      <c r="Z73" s="55"/>
      <c r="AB73" s="55"/>
      <c r="AD73" s="55"/>
    </row>
    <row r="74" spans="3:30" s="83" customFormat="1">
      <c r="C74" s="55"/>
      <c r="D74" s="55"/>
      <c r="E74" s="55"/>
      <c r="F74" s="55"/>
      <c r="G74" s="55"/>
      <c r="H74" s="55"/>
      <c r="I74" s="55"/>
      <c r="J74" s="55"/>
      <c r="K74" s="55"/>
      <c r="L74" s="55"/>
      <c r="M74" s="55"/>
      <c r="N74" s="55"/>
      <c r="O74" s="55"/>
      <c r="Z74" s="55"/>
      <c r="AB74" s="55"/>
      <c r="AD74" s="55"/>
    </row>
    <row r="75" spans="3:30" s="83" customFormat="1" ht="19.5" customHeight="1">
      <c r="C75" s="55"/>
      <c r="D75" s="55"/>
      <c r="E75" s="55"/>
      <c r="F75" s="55"/>
      <c r="G75" s="55"/>
      <c r="H75" s="55"/>
      <c r="I75" s="55"/>
      <c r="J75" s="55"/>
      <c r="K75" s="55"/>
      <c r="L75" s="55"/>
      <c r="M75" s="55"/>
      <c r="N75" s="55"/>
      <c r="O75" s="55"/>
      <c r="Z75" s="55"/>
      <c r="AB75" s="55"/>
      <c r="AD75" s="55"/>
    </row>
    <row r="76" spans="3:30" s="83" customFormat="1" ht="19.5" customHeight="1">
      <c r="C76" s="55"/>
      <c r="D76" s="55"/>
      <c r="E76" s="55"/>
      <c r="F76" s="55"/>
      <c r="G76" s="55"/>
      <c r="H76" s="55"/>
      <c r="I76" s="55"/>
      <c r="J76" s="55"/>
      <c r="K76" s="55"/>
      <c r="L76" s="55"/>
      <c r="M76" s="55"/>
      <c r="N76" s="55"/>
      <c r="O76" s="55"/>
      <c r="Z76" s="55"/>
      <c r="AB76" s="55"/>
      <c r="AD76" s="55"/>
    </row>
    <row r="77" spans="3:30" s="83" customFormat="1" ht="19.5" customHeight="1">
      <c r="C77" s="55"/>
      <c r="D77" s="55"/>
      <c r="E77" s="55"/>
      <c r="F77" s="55"/>
      <c r="G77" s="55"/>
      <c r="H77" s="55"/>
      <c r="I77" s="55"/>
      <c r="J77" s="55"/>
      <c r="K77" s="55"/>
      <c r="L77" s="55"/>
      <c r="M77" s="55"/>
      <c r="N77" s="55"/>
      <c r="O77" s="55"/>
      <c r="Z77" s="55"/>
      <c r="AB77" s="55"/>
      <c r="AD77" s="55"/>
    </row>
    <row r="78" spans="3:30" s="83" customFormat="1" ht="19.5" customHeight="1">
      <c r="C78" s="55"/>
      <c r="D78" s="55"/>
      <c r="E78" s="55"/>
      <c r="F78" s="55"/>
      <c r="G78" s="55"/>
      <c r="H78" s="55"/>
      <c r="I78" s="55"/>
      <c r="J78" s="55"/>
      <c r="K78" s="55"/>
      <c r="L78" s="55"/>
      <c r="M78" s="55"/>
      <c r="N78" s="55"/>
      <c r="O78" s="55"/>
      <c r="Z78" s="55"/>
      <c r="AB78" s="55"/>
      <c r="AD78" s="55"/>
    </row>
    <row r="79" spans="3:30" s="83" customFormat="1" ht="20.25" customHeight="1">
      <c r="C79" s="55"/>
      <c r="D79" s="55"/>
      <c r="E79" s="55"/>
      <c r="F79" s="55"/>
      <c r="G79" s="55"/>
      <c r="H79" s="55"/>
      <c r="I79" s="55"/>
      <c r="J79" s="55"/>
      <c r="K79" s="55"/>
      <c r="L79" s="55"/>
      <c r="M79" s="55"/>
      <c r="N79" s="55"/>
      <c r="O79" s="55"/>
      <c r="Z79" s="55"/>
      <c r="AB79" s="55"/>
      <c r="AD79" s="55"/>
    </row>
    <row r="80" spans="3:30" s="83" customFormat="1" ht="20.25" customHeight="1">
      <c r="C80" s="55"/>
      <c r="D80" s="55"/>
      <c r="E80" s="55"/>
      <c r="F80" s="55"/>
      <c r="G80" s="55"/>
      <c r="H80" s="55"/>
      <c r="I80" s="55"/>
      <c r="J80" s="55"/>
      <c r="K80" s="55"/>
      <c r="L80" s="55"/>
      <c r="M80" s="55"/>
      <c r="N80" s="55"/>
      <c r="O80" s="55"/>
      <c r="Z80" s="55"/>
      <c r="AB80" s="55"/>
      <c r="AD80" s="55"/>
    </row>
    <row r="81" spans="3:30" s="83" customFormat="1" ht="20.25" customHeight="1">
      <c r="C81" s="55"/>
      <c r="D81" s="55"/>
      <c r="E81" s="55"/>
      <c r="F81" s="55"/>
      <c r="G81" s="55"/>
      <c r="H81" s="55"/>
      <c r="I81" s="55"/>
      <c r="J81" s="55"/>
      <c r="K81" s="55"/>
      <c r="L81" s="55"/>
      <c r="M81" s="55"/>
      <c r="N81" s="55"/>
      <c r="O81" s="55"/>
      <c r="Z81" s="55"/>
      <c r="AB81" s="55"/>
      <c r="AD81" s="55"/>
    </row>
    <row r="82" spans="3:30" s="83" customFormat="1" ht="20.25" customHeight="1">
      <c r="C82" s="55"/>
      <c r="D82" s="55"/>
      <c r="E82" s="55"/>
      <c r="F82" s="55"/>
      <c r="G82" s="55"/>
      <c r="H82" s="55"/>
      <c r="I82" s="55"/>
      <c r="J82" s="55"/>
      <c r="K82" s="55"/>
      <c r="L82" s="55"/>
      <c r="M82" s="55"/>
      <c r="N82" s="55"/>
      <c r="O82" s="55"/>
      <c r="Z82" s="55"/>
      <c r="AB82" s="55"/>
      <c r="AD82" s="55"/>
    </row>
    <row r="83" spans="3:30" s="83" customFormat="1" ht="20.25" customHeight="1">
      <c r="C83" s="55"/>
      <c r="D83" s="55"/>
      <c r="E83" s="55"/>
      <c r="F83" s="55"/>
      <c r="G83" s="55"/>
      <c r="H83" s="55"/>
      <c r="I83" s="55"/>
      <c r="J83" s="55"/>
      <c r="K83" s="55"/>
      <c r="L83" s="55"/>
      <c r="M83" s="55"/>
      <c r="N83" s="55"/>
      <c r="O83" s="55"/>
      <c r="Z83" s="55"/>
      <c r="AB83" s="55"/>
      <c r="AD83" s="55"/>
    </row>
    <row r="84" spans="3:30" s="83" customFormat="1" ht="20.25" customHeight="1">
      <c r="C84" s="55"/>
      <c r="D84" s="55"/>
      <c r="E84" s="55"/>
      <c r="F84" s="55"/>
      <c r="G84" s="55"/>
      <c r="H84" s="55"/>
      <c r="I84" s="55"/>
      <c r="J84" s="55"/>
      <c r="K84" s="55"/>
      <c r="L84" s="55"/>
      <c r="M84" s="55"/>
      <c r="N84" s="55"/>
      <c r="O84" s="55"/>
      <c r="Z84" s="55"/>
      <c r="AB84" s="55"/>
      <c r="AD84" s="55"/>
    </row>
    <row r="85" spans="3:30" s="83" customFormat="1" ht="20.25" customHeight="1">
      <c r="C85" s="55"/>
      <c r="D85" s="55"/>
      <c r="E85" s="55"/>
      <c r="F85" s="55"/>
      <c r="G85" s="55"/>
      <c r="H85" s="55"/>
      <c r="I85" s="55"/>
      <c r="J85" s="55"/>
      <c r="K85" s="55"/>
      <c r="L85" s="55"/>
      <c r="M85" s="55"/>
      <c r="N85" s="55"/>
      <c r="O85" s="55"/>
      <c r="Z85" s="55"/>
      <c r="AB85" s="55"/>
      <c r="AD85" s="55"/>
    </row>
    <row r="86" spans="3:30" s="83" customFormat="1" ht="20.25" customHeight="1">
      <c r="C86" s="55"/>
      <c r="D86" s="55"/>
      <c r="E86" s="55"/>
      <c r="F86" s="55"/>
      <c r="G86" s="55"/>
      <c r="H86" s="55"/>
      <c r="I86" s="55"/>
      <c r="J86" s="55"/>
      <c r="K86" s="55"/>
      <c r="L86" s="55"/>
      <c r="M86" s="55"/>
      <c r="N86" s="55"/>
      <c r="O86" s="55"/>
      <c r="Z86" s="55"/>
      <c r="AB86" s="55"/>
      <c r="AD86" s="55"/>
    </row>
    <row r="87" spans="3:30" s="83" customFormat="1" ht="20.25" customHeight="1">
      <c r="C87" s="55"/>
      <c r="D87" s="55"/>
      <c r="E87" s="55"/>
      <c r="F87" s="55"/>
      <c r="G87" s="55"/>
      <c r="H87" s="55"/>
      <c r="I87" s="55"/>
      <c r="J87" s="55"/>
      <c r="K87" s="55"/>
      <c r="L87" s="55"/>
      <c r="M87" s="55"/>
      <c r="N87" s="55"/>
      <c r="O87" s="55"/>
      <c r="Z87" s="55"/>
      <c r="AB87" s="55"/>
      <c r="AD87" s="55"/>
    </row>
    <row r="88" spans="3:30" s="83" customFormat="1" ht="20.25" customHeight="1">
      <c r="C88" s="55"/>
      <c r="D88" s="55"/>
      <c r="E88" s="55"/>
      <c r="F88" s="55"/>
      <c r="G88" s="55"/>
      <c r="H88" s="55"/>
      <c r="I88" s="55"/>
      <c r="J88" s="55"/>
      <c r="K88" s="55"/>
      <c r="L88" s="55"/>
      <c r="M88" s="55"/>
      <c r="N88" s="55"/>
      <c r="O88" s="55"/>
      <c r="Z88" s="55"/>
      <c r="AB88" s="55"/>
      <c r="AD88" s="55"/>
    </row>
    <row r="89" spans="3:30" s="83" customFormat="1" ht="20.25" customHeight="1">
      <c r="C89" s="55"/>
      <c r="D89" s="55"/>
      <c r="E89" s="55"/>
      <c r="F89" s="55"/>
      <c r="G89" s="55"/>
      <c r="H89" s="55"/>
      <c r="I89" s="55"/>
      <c r="J89" s="55"/>
      <c r="K89" s="55"/>
      <c r="L89" s="55"/>
      <c r="M89" s="55"/>
      <c r="N89" s="55"/>
      <c r="O89" s="55"/>
      <c r="Z89" s="55"/>
      <c r="AB89" s="55"/>
      <c r="AD89" s="55"/>
    </row>
    <row r="90" spans="3:30" s="83" customFormat="1" ht="20.25" customHeight="1">
      <c r="C90" s="55"/>
      <c r="D90" s="55"/>
      <c r="E90" s="55"/>
      <c r="F90" s="55"/>
      <c r="G90" s="55"/>
      <c r="H90" s="55"/>
      <c r="I90" s="55"/>
      <c r="J90" s="55"/>
      <c r="K90" s="55"/>
      <c r="L90" s="55"/>
      <c r="M90" s="55"/>
      <c r="N90" s="55"/>
      <c r="O90" s="55"/>
      <c r="Z90" s="55"/>
      <c r="AB90" s="55"/>
      <c r="AD90" s="55"/>
    </row>
    <row r="91" spans="3:30" s="83" customFormat="1" ht="20.25" customHeight="1">
      <c r="C91" s="55"/>
      <c r="D91" s="55"/>
      <c r="E91" s="55"/>
      <c r="F91" s="55"/>
      <c r="G91" s="55"/>
      <c r="H91" s="55"/>
      <c r="I91" s="55"/>
      <c r="J91" s="55"/>
      <c r="K91" s="55"/>
      <c r="L91" s="55"/>
      <c r="M91" s="55"/>
      <c r="N91" s="55"/>
      <c r="O91" s="55"/>
      <c r="Z91" s="55"/>
      <c r="AB91" s="55"/>
      <c r="AD91" s="55"/>
    </row>
    <row r="92" spans="3:30" s="83" customFormat="1" ht="20.25" customHeight="1">
      <c r="C92" s="55"/>
      <c r="D92" s="55"/>
      <c r="E92" s="55"/>
      <c r="F92" s="55"/>
      <c r="G92" s="55"/>
      <c r="H92" s="55"/>
      <c r="I92" s="55"/>
      <c r="J92" s="55"/>
      <c r="K92" s="55"/>
      <c r="L92" s="55"/>
      <c r="M92" s="55"/>
      <c r="N92" s="55"/>
      <c r="O92" s="55"/>
      <c r="Z92" s="55"/>
      <c r="AB92" s="55"/>
      <c r="AD92" s="55"/>
    </row>
    <row r="93" spans="3:30" s="83" customFormat="1" ht="20.25" customHeight="1">
      <c r="C93" s="55"/>
      <c r="D93" s="55"/>
      <c r="E93" s="55"/>
      <c r="F93" s="55"/>
      <c r="G93" s="55"/>
      <c r="H93" s="55"/>
      <c r="I93" s="55"/>
      <c r="J93" s="55"/>
      <c r="K93" s="55"/>
      <c r="L93" s="55"/>
      <c r="M93" s="55"/>
      <c r="N93" s="55"/>
      <c r="O93" s="55"/>
      <c r="Z93" s="55"/>
      <c r="AB93" s="55"/>
      <c r="AD93" s="55"/>
    </row>
    <row r="94" spans="3:30" s="83" customFormat="1" ht="20.25" customHeight="1">
      <c r="C94" s="55"/>
      <c r="D94" s="55"/>
      <c r="E94" s="55"/>
      <c r="F94" s="55"/>
      <c r="G94" s="55"/>
      <c r="H94" s="55"/>
      <c r="I94" s="55"/>
      <c r="J94" s="55"/>
      <c r="K94" s="55"/>
      <c r="L94" s="55"/>
      <c r="M94" s="55"/>
      <c r="N94" s="55"/>
      <c r="O94" s="55"/>
      <c r="Z94" s="55"/>
      <c r="AB94" s="55"/>
      <c r="AD94" s="55"/>
    </row>
    <row r="95" spans="3:30" s="83" customFormat="1" ht="20.25" customHeight="1">
      <c r="C95" s="55"/>
      <c r="D95" s="55"/>
      <c r="E95" s="55"/>
      <c r="F95" s="55"/>
      <c r="G95" s="55"/>
      <c r="H95" s="55"/>
      <c r="I95" s="55"/>
      <c r="J95" s="55"/>
      <c r="K95" s="55"/>
      <c r="L95" s="55"/>
      <c r="M95" s="55"/>
      <c r="N95" s="55"/>
      <c r="O95" s="55"/>
      <c r="Z95" s="55"/>
      <c r="AB95" s="55"/>
      <c r="AD95" s="55"/>
    </row>
    <row r="96" spans="3:30" s="83" customFormat="1" ht="20.25" customHeight="1">
      <c r="C96" s="55"/>
      <c r="D96" s="55"/>
      <c r="E96" s="55"/>
      <c r="F96" s="55"/>
      <c r="G96" s="55"/>
      <c r="H96" s="55"/>
      <c r="I96" s="55"/>
      <c r="J96" s="55"/>
      <c r="K96" s="55"/>
      <c r="L96" s="55"/>
      <c r="M96" s="55"/>
      <c r="N96" s="55"/>
      <c r="O96" s="55"/>
      <c r="Z96" s="55"/>
      <c r="AB96" s="55"/>
      <c r="AD96" s="55"/>
    </row>
    <row r="97" spans="3:30" s="83" customFormat="1" ht="20.25" customHeight="1">
      <c r="C97" s="55"/>
      <c r="D97" s="55"/>
      <c r="E97" s="55"/>
      <c r="F97" s="55"/>
      <c r="G97" s="55"/>
      <c r="H97" s="55"/>
      <c r="I97" s="55"/>
      <c r="J97" s="55"/>
      <c r="K97" s="55"/>
      <c r="L97" s="55"/>
      <c r="M97" s="55"/>
      <c r="N97" s="55"/>
      <c r="O97" s="55"/>
      <c r="Z97" s="55"/>
      <c r="AB97" s="55"/>
      <c r="AD97" s="55"/>
    </row>
    <row r="98" spans="3:30" s="83" customFormat="1" ht="20.25" customHeight="1">
      <c r="C98" s="55"/>
      <c r="D98" s="55"/>
      <c r="E98" s="55"/>
      <c r="F98" s="55"/>
      <c r="G98" s="55"/>
      <c r="H98" s="55"/>
      <c r="I98" s="55"/>
      <c r="J98" s="55"/>
      <c r="K98" s="55"/>
      <c r="L98" s="55"/>
      <c r="M98" s="55"/>
      <c r="N98" s="55"/>
      <c r="O98" s="55"/>
      <c r="Z98" s="55"/>
      <c r="AB98" s="55"/>
      <c r="AD98" s="55"/>
    </row>
    <row r="99" spans="3:30" s="83" customFormat="1" ht="20.25" customHeight="1">
      <c r="C99" s="55"/>
      <c r="D99" s="55"/>
      <c r="E99" s="55"/>
      <c r="F99" s="55"/>
      <c r="G99" s="55"/>
      <c r="H99" s="55"/>
      <c r="I99" s="55"/>
      <c r="J99" s="55"/>
      <c r="K99" s="55"/>
      <c r="L99" s="55"/>
      <c r="M99" s="55"/>
      <c r="N99" s="55"/>
      <c r="O99" s="55"/>
      <c r="Z99" s="55"/>
      <c r="AB99" s="55"/>
      <c r="AD99" s="55"/>
    </row>
    <row r="100" spans="3:30" s="83" customFormat="1" ht="20.25" customHeight="1">
      <c r="C100" s="55"/>
      <c r="D100" s="55"/>
      <c r="E100" s="55"/>
      <c r="F100" s="55"/>
      <c r="G100" s="55"/>
      <c r="H100" s="55"/>
      <c r="I100" s="55"/>
      <c r="J100" s="55"/>
      <c r="K100" s="55"/>
      <c r="L100" s="55"/>
      <c r="M100" s="55"/>
      <c r="N100" s="55"/>
      <c r="O100" s="55"/>
      <c r="Z100" s="55"/>
      <c r="AB100" s="55"/>
      <c r="AD100" s="55"/>
    </row>
    <row r="101" spans="3:30" s="83" customFormat="1" ht="20.25" customHeight="1">
      <c r="C101" s="55"/>
      <c r="D101" s="55"/>
      <c r="E101" s="55"/>
      <c r="F101" s="55"/>
      <c r="G101" s="55"/>
      <c r="H101" s="55"/>
      <c r="I101" s="55"/>
      <c r="J101" s="55"/>
      <c r="K101" s="55"/>
      <c r="L101" s="55"/>
      <c r="M101" s="55"/>
      <c r="N101" s="55"/>
      <c r="O101" s="55"/>
      <c r="Z101" s="55"/>
      <c r="AB101" s="55"/>
      <c r="AD101" s="55"/>
    </row>
    <row r="102" spans="3:30" s="83" customFormat="1" ht="20.25" customHeight="1">
      <c r="C102" s="55"/>
      <c r="D102" s="55"/>
      <c r="E102" s="55"/>
      <c r="F102" s="55"/>
      <c r="G102" s="55"/>
      <c r="H102" s="55"/>
      <c r="I102" s="55"/>
      <c r="J102" s="55"/>
      <c r="K102" s="55"/>
      <c r="L102" s="55"/>
      <c r="M102" s="55"/>
      <c r="N102" s="55"/>
      <c r="O102" s="55"/>
      <c r="Z102" s="55"/>
      <c r="AB102" s="55"/>
      <c r="AD102" s="55"/>
    </row>
    <row r="103" spans="3:30" s="83" customFormat="1" ht="20.25" customHeight="1">
      <c r="C103" s="55"/>
      <c r="D103" s="55"/>
      <c r="E103" s="55"/>
      <c r="F103" s="55"/>
      <c r="G103" s="55"/>
      <c r="H103" s="55"/>
      <c r="I103" s="55"/>
      <c r="J103" s="55"/>
      <c r="K103" s="55"/>
      <c r="L103" s="55"/>
      <c r="M103" s="55"/>
      <c r="N103" s="55"/>
      <c r="O103" s="55"/>
      <c r="Z103" s="55"/>
      <c r="AB103" s="55"/>
      <c r="AD103" s="55"/>
    </row>
    <row r="104" spans="3:30" s="83" customFormat="1" ht="20.25" customHeight="1">
      <c r="C104" s="55"/>
      <c r="D104" s="55"/>
      <c r="E104" s="55"/>
      <c r="F104" s="55"/>
      <c r="G104" s="55"/>
      <c r="H104" s="55"/>
      <c r="I104" s="55"/>
      <c r="J104" s="55"/>
      <c r="K104" s="55"/>
      <c r="L104" s="55"/>
      <c r="M104" s="55"/>
      <c r="N104" s="55"/>
      <c r="O104" s="55"/>
      <c r="Z104" s="55"/>
      <c r="AB104" s="55"/>
      <c r="AD104" s="55"/>
    </row>
    <row r="105" spans="3:30" s="83" customFormat="1" ht="20.25" customHeight="1">
      <c r="C105" s="55"/>
      <c r="D105" s="55"/>
      <c r="E105" s="55"/>
      <c r="F105" s="55"/>
      <c r="G105" s="55"/>
      <c r="H105" s="55"/>
      <c r="I105" s="55"/>
      <c r="J105" s="55"/>
      <c r="K105" s="55"/>
      <c r="L105" s="55"/>
      <c r="M105" s="55"/>
      <c r="N105" s="55"/>
      <c r="O105" s="55"/>
      <c r="Z105" s="55"/>
      <c r="AB105" s="55"/>
      <c r="AD105" s="55"/>
    </row>
    <row r="106" spans="3:30" s="83" customFormat="1" ht="20.25" customHeight="1">
      <c r="C106" s="55"/>
      <c r="D106" s="55"/>
      <c r="E106" s="55"/>
      <c r="F106" s="55"/>
      <c r="G106" s="55"/>
      <c r="H106" s="55"/>
      <c r="I106" s="55"/>
      <c r="J106" s="55"/>
      <c r="K106" s="55"/>
      <c r="L106" s="55"/>
      <c r="M106" s="55"/>
      <c r="N106" s="55"/>
      <c r="O106" s="55"/>
      <c r="Z106" s="55"/>
      <c r="AB106" s="55"/>
      <c r="AD106" s="55"/>
    </row>
    <row r="107" spans="3:30" s="83" customFormat="1" ht="20.25" customHeight="1">
      <c r="C107" s="55"/>
      <c r="D107" s="55"/>
      <c r="E107" s="55"/>
      <c r="F107" s="55"/>
      <c r="G107" s="55"/>
      <c r="H107" s="55"/>
      <c r="I107" s="55"/>
      <c r="J107" s="55"/>
      <c r="K107" s="55"/>
      <c r="L107" s="55"/>
      <c r="M107" s="55"/>
      <c r="N107" s="55"/>
      <c r="O107" s="55"/>
      <c r="Z107" s="55"/>
      <c r="AB107" s="55"/>
      <c r="AD107" s="55"/>
    </row>
    <row r="108" spans="3:30" s="83" customFormat="1" ht="20.25" customHeight="1">
      <c r="C108" s="55"/>
      <c r="D108" s="55"/>
      <c r="E108" s="55"/>
      <c r="F108" s="55"/>
      <c r="G108" s="55"/>
      <c r="H108" s="55"/>
      <c r="I108" s="55"/>
      <c r="J108" s="55"/>
      <c r="K108" s="55"/>
      <c r="L108" s="55"/>
      <c r="M108" s="55"/>
      <c r="N108" s="55"/>
      <c r="O108" s="55"/>
      <c r="Z108" s="55"/>
      <c r="AB108" s="55"/>
      <c r="AD108" s="55"/>
    </row>
    <row r="109" spans="3:30" s="83" customFormat="1" ht="20.25" customHeight="1">
      <c r="C109" s="55"/>
      <c r="D109" s="55"/>
      <c r="E109" s="55"/>
      <c r="F109" s="55"/>
      <c r="G109" s="55"/>
      <c r="H109" s="55"/>
      <c r="I109" s="55"/>
      <c r="J109" s="55"/>
      <c r="K109" s="55"/>
      <c r="L109" s="55"/>
      <c r="M109" s="55"/>
      <c r="N109" s="55"/>
      <c r="O109" s="55"/>
      <c r="Z109" s="55"/>
      <c r="AB109" s="55"/>
      <c r="AD109" s="55"/>
    </row>
    <row r="110" spans="3:30" s="83" customFormat="1" ht="20.25" customHeight="1">
      <c r="C110" s="55"/>
      <c r="D110" s="55"/>
      <c r="E110" s="55"/>
      <c r="F110" s="55"/>
      <c r="G110" s="55"/>
      <c r="H110" s="55"/>
      <c r="I110" s="55"/>
      <c r="J110" s="55"/>
      <c r="K110" s="55"/>
      <c r="L110" s="55"/>
      <c r="M110" s="55"/>
      <c r="N110" s="55"/>
      <c r="O110" s="55"/>
      <c r="Z110" s="55"/>
      <c r="AB110" s="55"/>
      <c r="AD110" s="55"/>
    </row>
    <row r="111" spans="3:30" s="83" customFormat="1" ht="20.25" customHeight="1">
      <c r="C111" s="55"/>
      <c r="D111" s="55"/>
      <c r="E111" s="55"/>
      <c r="F111" s="55"/>
      <c r="G111" s="55"/>
      <c r="H111" s="55"/>
      <c r="I111" s="55"/>
      <c r="J111" s="55"/>
      <c r="K111" s="55"/>
      <c r="L111" s="55"/>
      <c r="M111" s="55"/>
      <c r="N111" s="55"/>
      <c r="O111" s="55"/>
      <c r="Z111" s="55"/>
      <c r="AB111" s="55"/>
      <c r="AD111" s="55"/>
    </row>
    <row r="112" spans="3:30" s="83" customFormat="1" ht="20.25" customHeight="1">
      <c r="C112" s="55"/>
      <c r="D112" s="55"/>
      <c r="E112" s="55"/>
      <c r="F112" s="55"/>
      <c r="G112" s="55"/>
      <c r="H112" s="55"/>
      <c r="I112" s="55"/>
      <c r="J112" s="55"/>
      <c r="K112" s="55"/>
      <c r="L112" s="55"/>
      <c r="M112" s="55"/>
      <c r="N112" s="55"/>
      <c r="O112" s="55"/>
      <c r="Z112" s="55"/>
      <c r="AB112" s="55"/>
      <c r="AD112" s="55"/>
    </row>
    <row r="113" spans="3:30" s="83" customFormat="1" ht="20.25" customHeight="1">
      <c r="C113" s="55"/>
      <c r="D113" s="55"/>
      <c r="E113" s="55"/>
      <c r="F113" s="55"/>
      <c r="G113" s="55"/>
      <c r="H113" s="55"/>
      <c r="I113" s="55"/>
      <c r="J113" s="55"/>
      <c r="K113" s="55"/>
      <c r="L113" s="55"/>
      <c r="M113" s="55"/>
      <c r="N113" s="55"/>
      <c r="O113" s="55"/>
      <c r="Z113" s="55"/>
      <c r="AB113" s="55"/>
      <c r="AD113" s="55"/>
    </row>
    <row r="114" spans="3:30" s="83" customFormat="1" ht="20.25" customHeight="1">
      <c r="C114" s="55"/>
      <c r="D114" s="55"/>
      <c r="E114" s="55"/>
      <c r="F114" s="55"/>
      <c r="G114" s="55"/>
      <c r="H114" s="55"/>
      <c r="I114" s="55"/>
      <c r="J114" s="55"/>
      <c r="K114" s="55"/>
      <c r="L114" s="55"/>
      <c r="M114" s="55"/>
      <c r="N114" s="55"/>
      <c r="O114" s="55"/>
      <c r="Z114" s="55"/>
      <c r="AB114" s="55"/>
      <c r="AD114" s="55"/>
    </row>
    <row r="115" spans="3:30" s="83" customFormat="1" ht="20.25" customHeight="1">
      <c r="C115" s="55"/>
      <c r="D115" s="55"/>
      <c r="E115" s="55"/>
      <c r="F115" s="55"/>
      <c r="G115" s="55"/>
      <c r="H115" s="55"/>
      <c r="I115" s="55"/>
      <c r="J115" s="55"/>
      <c r="K115" s="55"/>
      <c r="L115" s="55"/>
      <c r="M115" s="55"/>
      <c r="N115" s="55"/>
      <c r="O115" s="55"/>
      <c r="Z115" s="55"/>
      <c r="AB115" s="55"/>
      <c r="AD115" s="55"/>
    </row>
    <row r="116" spans="3:30" s="83" customFormat="1" ht="20.25" customHeight="1">
      <c r="C116" s="55"/>
      <c r="D116" s="55"/>
      <c r="E116" s="55"/>
      <c r="F116" s="55"/>
      <c r="G116" s="55"/>
      <c r="H116" s="55"/>
      <c r="I116" s="55"/>
      <c r="J116" s="55"/>
      <c r="K116" s="55"/>
      <c r="L116" s="55"/>
      <c r="M116" s="55"/>
      <c r="N116" s="55"/>
      <c r="O116" s="55"/>
      <c r="Z116" s="55"/>
      <c r="AB116" s="55"/>
      <c r="AD116" s="55"/>
    </row>
    <row r="117" spans="3:30" s="83" customFormat="1" ht="20.25" customHeight="1">
      <c r="C117" s="55"/>
      <c r="D117" s="55"/>
      <c r="E117" s="55"/>
      <c r="F117" s="55"/>
      <c r="G117" s="55"/>
      <c r="H117" s="55"/>
      <c r="I117" s="55"/>
      <c r="J117" s="55"/>
      <c r="K117" s="55"/>
      <c r="L117" s="55"/>
      <c r="M117" s="55"/>
      <c r="N117" s="55"/>
      <c r="O117" s="55"/>
      <c r="Z117" s="55"/>
      <c r="AB117" s="55"/>
      <c r="AD117" s="55"/>
    </row>
    <row r="118" spans="3:30" s="83" customFormat="1" ht="20.25" customHeight="1">
      <c r="C118" s="55"/>
      <c r="D118" s="55"/>
      <c r="E118" s="55"/>
      <c r="F118" s="55"/>
      <c r="G118" s="55"/>
      <c r="H118" s="55"/>
      <c r="I118" s="55"/>
      <c r="J118" s="55"/>
      <c r="K118" s="55"/>
      <c r="L118" s="55"/>
      <c r="M118" s="55"/>
      <c r="N118" s="55"/>
      <c r="O118" s="55"/>
      <c r="Z118" s="55"/>
      <c r="AB118" s="55"/>
      <c r="AD118" s="55"/>
    </row>
    <row r="119" spans="3:30" s="83" customFormat="1" ht="20.25" customHeight="1">
      <c r="C119" s="55"/>
      <c r="D119" s="55"/>
      <c r="E119" s="55"/>
      <c r="F119" s="55"/>
      <c r="G119" s="55"/>
      <c r="H119" s="55"/>
      <c r="I119" s="55"/>
      <c r="J119" s="55"/>
      <c r="K119" s="55"/>
      <c r="L119" s="55"/>
      <c r="M119" s="55"/>
      <c r="N119" s="55"/>
      <c r="O119" s="55"/>
      <c r="Z119" s="55"/>
      <c r="AB119" s="55"/>
      <c r="AD119" s="55"/>
    </row>
    <row r="120" spans="3:30" s="83" customFormat="1" ht="20.25" customHeight="1">
      <c r="C120" s="55"/>
      <c r="D120" s="55"/>
      <c r="E120" s="55"/>
      <c r="F120" s="55"/>
      <c r="G120" s="55"/>
      <c r="H120" s="55"/>
      <c r="I120" s="55"/>
      <c r="J120" s="55"/>
      <c r="K120" s="55"/>
      <c r="L120" s="55"/>
      <c r="M120" s="55"/>
      <c r="N120" s="55"/>
      <c r="O120" s="55"/>
      <c r="Z120" s="55"/>
      <c r="AB120" s="55"/>
      <c r="AD120" s="55"/>
    </row>
    <row r="121" spans="3:30" s="83" customFormat="1" ht="20.25" customHeight="1">
      <c r="C121" s="55"/>
      <c r="D121" s="55"/>
      <c r="E121" s="55"/>
      <c r="F121" s="55"/>
      <c r="G121" s="55"/>
      <c r="H121" s="55"/>
      <c r="I121" s="55"/>
      <c r="J121" s="55"/>
      <c r="K121" s="55"/>
      <c r="L121" s="55"/>
      <c r="M121" s="55"/>
      <c r="N121" s="55"/>
      <c r="O121" s="55"/>
      <c r="Z121" s="55"/>
      <c r="AB121" s="55"/>
      <c r="AD121" s="55"/>
    </row>
    <row r="122" spans="3:30" s="83" customFormat="1" ht="20.25" customHeight="1">
      <c r="C122" s="55"/>
      <c r="D122" s="55"/>
      <c r="E122" s="55"/>
      <c r="F122" s="55"/>
      <c r="G122" s="55"/>
      <c r="H122" s="55"/>
      <c r="I122" s="55"/>
      <c r="J122" s="55"/>
      <c r="K122" s="55"/>
      <c r="L122" s="55"/>
      <c r="M122" s="55"/>
      <c r="N122" s="55"/>
      <c r="O122" s="55"/>
      <c r="Z122" s="55"/>
      <c r="AB122" s="55"/>
      <c r="AD122" s="55"/>
    </row>
    <row r="123" spans="3:30" s="83" customFormat="1" ht="20.25" customHeight="1">
      <c r="C123" s="55"/>
      <c r="D123" s="55"/>
      <c r="E123" s="55"/>
      <c r="F123" s="55"/>
      <c r="G123" s="55"/>
      <c r="H123" s="55"/>
      <c r="I123" s="55"/>
      <c r="J123" s="55"/>
      <c r="K123" s="55"/>
      <c r="L123" s="55"/>
      <c r="M123" s="55"/>
      <c r="N123" s="55"/>
      <c r="O123" s="55"/>
      <c r="Z123" s="55"/>
      <c r="AB123" s="55"/>
      <c r="AD123" s="55"/>
    </row>
    <row r="124" spans="3:30" s="83" customFormat="1" ht="20.25" customHeight="1">
      <c r="C124" s="55"/>
      <c r="D124" s="55"/>
      <c r="E124" s="55"/>
      <c r="F124" s="55"/>
      <c r="G124" s="55"/>
      <c r="H124" s="55"/>
      <c r="I124" s="55"/>
      <c r="J124" s="55"/>
      <c r="K124" s="55"/>
      <c r="L124" s="55"/>
      <c r="M124" s="55"/>
      <c r="N124" s="55"/>
      <c r="O124" s="55"/>
      <c r="Z124" s="55"/>
      <c r="AB124" s="55"/>
      <c r="AD124" s="55"/>
    </row>
    <row r="125" spans="3:30" s="83" customFormat="1" ht="20.25" customHeight="1">
      <c r="C125" s="55"/>
      <c r="D125" s="55"/>
      <c r="E125" s="55"/>
      <c r="F125" s="55"/>
      <c r="G125" s="55"/>
      <c r="H125" s="55"/>
      <c r="I125" s="55"/>
      <c r="J125" s="55"/>
      <c r="K125" s="55"/>
      <c r="L125" s="55"/>
      <c r="M125" s="55"/>
      <c r="N125" s="55"/>
      <c r="O125" s="55"/>
      <c r="Z125" s="55"/>
      <c r="AB125" s="55"/>
      <c r="AD125" s="55"/>
    </row>
    <row r="126" spans="3:30" s="83" customFormat="1" ht="20.25" customHeight="1">
      <c r="C126" s="55"/>
      <c r="D126" s="55"/>
      <c r="E126" s="55"/>
      <c r="F126" s="55"/>
      <c r="G126" s="55"/>
      <c r="H126" s="55"/>
      <c r="I126" s="55"/>
      <c r="J126" s="55"/>
      <c r="K126" s="55"/>
      <c r="L126" s="55"/>
      <c r="M126" s="55"/>
      <c r="N126" s="55"/>
      <c r="O126" s="55"/>
      <c r="Z126" s="55"/>
      <c r="AB126" s="55"/>
      <c r="AD126" s="55"/>
    </row>
    <row r="127" spans="3:30" s="83" customFormat="1" ht="20.25" customHeight="1">
      <c r="C127" s="55"/>
      <c r="D127" s="55"/>
      <c r="E127" s="55"/>
      <c r="F127" s="55"/>
      <c r="G127" s="55"/>
      <c r="H127" s="55"/>
      <c r="I127" s="55"/>
      <c r="J127" s="55"/>
      <c r="K127" s="55"/>
      <c r="L127" s="55"/>
      <c r="M127" s="55"/>
      <c r="N127" s="55"/>
      <c r="O127" s="55"/>
      <c r="Z127" s="55"/>
      <c r="AB127" s="55"/>
      <c r="AD127" s="55"/>
    </row>
    <row r="128" spans="3:30" s="83" customFormat="1" ht="20.25" customHeight="1">
      <c r="C128" s="55"/>
      <c r="D128" s="55"/>
      <c r="E128" s="55"/>
      <c r="F128" s="55"/>
      <c r="G128" s="55"/>
      <c r="H128" s="55"/>
      <c r="I128" s="55"/>
      <c r="J128" s="55"/>
      <c r="K128" s="55"/>
      <c r="L128" s="55"/>
      <c r="M128" s="55"/>
      <c r="N128" s="55"/>
      <c r="O128" s="55"/>
      <c r="Z128" s="55"/>
      <c r="AB128" s="55"/>
      <c r="AD128" s="55"/>
    </row>
    <row r="129" spans="3:30" s="83" customFormat="1" ht="20.25" customHeight="1">
      <c r="C129" s="55"/>
      <c r="D129" s="55"/>
      <c r="E129" s="55"/>
      <c r="F129" s="55"/>
      <c r="G129" s="55"/>
      <c r="H129" s="55"/>
      <c r="I129" s="55"/>
      <c r="J129" s="55"/>
      <c r="K129" s="55"/>
      <c r="L129" s="55"/>
      <c r="M129" s="55"/>
      <c r="N129" s="55"/>
      <c r="O129" s="55"/>
      <c r="Z129" s="55"/>
      <c r="AB129" s="55"/>
      <c r="AD129" s="55"/>
    </row>
    <row r="130" spans="3:30" s="83" customFormat="1" ht="20.25" customHeight="1">
      <c r="C130" s="55"/>
      <c r="D130" s="55"/>
      <c r="E130" s="55"/>
      <c r="F130" s="55"/>
      <c r="G130" s="55"/>
      <c r="H130" s="55"/>
      <c r="I130" s="55"/>
      <c r="J130" s="55"/>
      <c r="K130" s="55"/>
      <c r="L130" s="55"/>
      <c r="M130" s="55"/>
      <c r="N130" s="55"/>
      <c r="O130" s="55"/>
      <c r="Z130" s="55"/>
      <c r="AB130" s="55"/>
      <c r="AD130" s="55"/>
    </row>
    <row r="131" spans="3:30" s="83" customFormat="1" ht="20.25" customHeight="1">
      <c r="C131" s="55"/>
      <c r="D131" s="55"/>
      <c r="E131" s="55"/>
      <c r="F131" s="55"/>
      <c r="G131" s="55"/>
      <c r="H131" s="55"/>
      <c r="I131" s="55"/>
      <c r="J131" s="55"/>
      <c r="K131" s="55"/>
      <c r="L131" s="55"/>
      <c r="M131" s="55"/>
      <c r="N131" s="55"/>
      <c r="O131" s="55"/>
      <c r="Z131" s="55"/>
      <c r="AB131" s="55"/>
      <c r="AD131" s="55"/>
    </row>
    <row r="132" spans="3:30" s="83" customFormat="1" ht="20.25" customHeight="1">
      <c r="C132" s="55"/>
      <c r="D132" s="55"/>
      <c r="E132" s="55"/>
      <c r="F132" s="55"/>
      <c r="G132" s="55"/>
      <c r="H132" s="55"/>
      <c r="I132" s="55"/>
      <c r="J132" s="55"/>
      <c r="K132" s="55"/>
      <c r="L132" s="55"/>
      <c r="M132" s="55"/>
      <c r="N132" s="55"/>
      <c r="O132" s="55"/>
      <c r="Z132" s="55"/>
      <c r="AB132" s="55"/>
      <c r="AD132" s="55"/>
    </row>
    <row r="133" spans="3:30" s="83" customFormat="1" ht="20.25" customHeight="1">
      <c r="C133" s="55"/>
      <c r="D133" s="55"/>
      <c r="E133" s="55"/>
      <c r="F133" s="55"/>
      <c r="G133" s="55"/>
      <c r="H133" s="55"/>
      <c r="I133" s="55"/>
      <c r="J133" s="55"/>
      <c r="K133" s="55"/>
      <c r="L133" s="55"/>
      <c r="M133" s="55"/>
      <c r="N133" s="55"/>
      <c r="O133" s="55"/>
      <c r="Z133" s="55"/>
      <c r="AB133" s="55"/>
      <c r="AD133" s="55"/>
    </row>
    <row r="134" spans="3:30" s="83" customFormat="1" ht="20.25" customHeight="1">
      <c r="C134" s="55"/>
      <c r="D134" s="55"/>
      <c r="E134" s="55"/>
      <c r="F134" s="55"/>
      <c r="G134" s="55"/>
      <c r="H134" s="55"/>
      <c r="I134" s="55"/>
      <c r="J134" s="55"/>
      <c r="K134" s="55"/>
      <c r="L134" s="55"/>
      <c r="M134" s="55"/>
      <c r="N134" s="55"/>
      <c r="O134" s="55"/>
      <c r="Z134" s="55"/>
      <c r="AB134" s="55"/>
      <c r="AD134" s="55"/>
    </row>
    <row r="135" spans="3:30" s="83" customFormat="1" ht="20.25" customHeight="1">
      <c r="C135" s="55"/>
      <c r="D135" s="55"/>
      <c r="E135" s="55"/>
      <c r="F135" s="55"/>
      <c r="G135" s="55"/>
      <c r="H135" s="55"/>
      <c r="I135" s="55"/>
      <c r="J135" s="55"/>
      <c r="K135" s="55"/>
      <c r="L135" s="55"/>
      <c r="M135" s="55"/>
      <c r="N135" s="55"/>
      <c r="O135" s="55"/>
      <c r="Z135" s="55"/>
      <c r="AB135" s="55"/>
      <c r="AD135" s="55"/>
    </row>
    <row r="136" spans="3:30" s="83" customFormat="1" ht="20.25" customHeight="1">
      <c r="C136" s="55"/>
      <c r="D136" s="55"/>
      <c r="E136" s="55"/>
      <c r="F136" s="55"/>
      <c r="G136" s="55"/>
      <c r="H136" s="55"/>
      <c r="I136" s="55"/>
      <c r="J136" s="55"/>
      <c r="K136" s="55"/>
      <c r="L136" s="55"/>
      <c r="M136" s="55"/>
      <c r="N136" s="55"/>
      <c r="O136" s="55"/>
      <c r="Z136" s="55"/>
      <c r="AB136" s="55"/>
      <c r="AD136" s="55"/>
    </row>
    <row r="137" spans="3:30" s="83" customFormat="1" ht="20.25" customHeight="1">
      <c r="C137" s="55"/>
      <c r="D137" s="55"/>
      <c r="E137" s="55"/>
      <c r="F137" s="55"/>
      <c r="G137" s="55"/>
      <c r="H137" s="55"/>
      <c r="I137" s="55"/>
      <c r="J137" s="55"/>
      <c r="K137" s="55"/>
      <c r="L137" s="55"/>
      <c r="M137" s="55"/>
      <c r="N137" s="55"/>
      <c r="O137" s="55"/>
      <c r="Z137" s="55"/>
      <c r="AB137" s="55"/>
      <c r="AD137" s="55"/>
    </row>
    <row r="138" spans="3:30" s="83" customFormat="1" ht="20.25" customHeight="1">
      <c r="C138" s="55"/>
      <c r="D138" s="55"/>
      <c r="E138" s="55"/>
      <c r="F138" s="55"/>
      <c r="G138" s="55"/>
      <c r="H138" s="55"/>
      <c r="I138" s="55"/>
      <c r="J138" s="55"/>
      <c r="K138" s="55"/>
      <c r="L138" s="55"/>
      <c r="M138" s="55"/>
      <c r="N138" s="55"/>
      <c r="O138" s="55"/>
      <c r="Z138" s="55"/>
      <c r="AB138" s="55"/>
      <c r="AD138" s="55"/>
    </row>
    <row r="139" spans="3:30" s="83" customFormat="1" ht="20.25" customHeight="1">
      <c r="C139" s="55"/>
      <c r="D139" s="55"/>
      <c r="E139" s="55"/>
      <c r="F139" s="55"/>
      <c r="G139" s="55"/>
      <c r="H139" s="55"/>
      <c r="I139" s="55"/>
      <c r="J139" s="55"/>
      <c r="K139" s="55"/>
      <c r="L139" s="55"/>
      <c r="M139" s="55"/>
      <c r="N139" s="55"/>
      <c r="O139" s="55"/>
      <c r="Z139" s="55"/>
      <c r="AB139" s="55"/>
      <c r="AD139" s="55"/>
    </row>
    <row r="140" spans="3:30" s="83" customFormat="1" ht="20.25" customHeight="1">
      <c r="C140" s="55"/>
      <c r="D140" s="55"/>
      <c r="E140" s="55"/>
      <c r="F140" s="55"/>
      <c r="G140" s="55"/>
      <c r="H140" s="55"/>
      <c r="I140" s="55"/>
      <c r="J140" s="55"/>
      <c r="K140" s="55"/>
      <c r="L140" s="55"/>
      <c r="M140" s="55"/>
      <c r="N140" s="55"/>
      <c r="O140" s="55"/>
      <c r="Z140" s="55"/>
      <c r="AB140" s="55"/>
      <c r="AD140" s="55"/>
    </row>
    <row r="141" spans="3:30" s="83" customFormat="1" ht="20.25" customHeight="1">
      <c r="C141" s="55"/>
      <c r="D141" s="55"/>
      <c r="E141" s="55"/>
      <c r="F141" s="55"/>
      <c r="G141" s="55"/>
      <c r="H141" s="55"/>
      <c r="I141" s="55"/>
      <c r="J141" s="55"/>
      <c r="K141" s="55"/>
      <c r="L141" s="55"/>
      <c r="M141" s="55"/>
      <c r="N141" s="55"/>
      <c r="O141" s="55"/>
      <c r="Z141" s="55"/>
      <c r="AB141" s="55"/>
      <c r="AD141" s="55"/>
    </row>
    <row r="142" spans="3:30" s="83" customFormat="1" ht="20.25" customHeight="1">
      <c r="C142" s="55"/>
      <c r="D142" s="55"/>
      <c r="E142" s="55"/>
      <c r="F142" s="55"/>
      <c r="G142" s="55"/>
      <c r="H142" s="55"/>
      <c r="I142" s="55"/>
      <c r="J142" s="55"/>
      <c r="K142" s="55"/>
      <c r="L142" s="55"/>
      <c r="M142" s="55"/>
      <c r="N142" s="55"/>
      <c r="O142" s="55"/>
      <c r="Z142" s="55"/>
      <c r="AB142" s="55"/>
      <c r="AD142" s="55"/>
    </row>
    <row r="143" spans="3:30" s="83" customFormat="1" ht="20.25" customHeight="1">
      <c r="C143" s="55"/>
      <c r="D143" s="55"/>
      <c r="E143" s="55"/>
      <c r="F143" s="55"/>
      <c r="G143" s="55"/>
      <c r="H143" s="55"/>
      <c r="I143" s="55"/>
      <c r="J143" s="55"/>
      <c r="K143" s="55"/>
      <c r="L143" s="55"/>
      <c r="M143" s="55"/>
      <c r="N143" s="55"/>
      <c r="O143" s="55"/>
      <c r="Z143" s="55"/>
      <c r="AB143" s="55"/>
      <c r="AD143" s="55"/>
    </row>
    <row r="144" spans="3:30" s="83" customFormat="1" ht="20.25" customHeight="1">
      <c r="C144" s="55"/>
      <c r="D144" s="55"/>
      <c r="E144" s="55"/>
      <c r="F144" s="55"/>
      <c r="G144" s="55"/>
      <c r="H144" s="55"/>
      <c r="I144" s="55"/>
      <c r="J144" s="55"/>
      <c r="K144" s="55"/>
      <c r="L144" s="55"/>
      <c r="M144" s="55"/>
      <c r="N144" s="55"/>
      <c r="O144" s="55"/>
      <c r="Z144" s="55"/>
      <c r="AB144" s="55"/>
      <c r="AD144" s="55"/>
    </row>
    <row r="145" spans="3:30" s="83" customFormat="1" ht="20.25" customHeight="1">
      <c r="C145" s="55"/>
      <c r="D145" s="55"/>
      <c r="E145" s="55"/>
      <c r="F145" s="55"/>
      <c r="G145" s="55"/>
      <c r="H145" s="55"/>
      <c r="I145" s="55"/>
      <c r="J145" s="55"/>
      <c r="K145" s="55"/>
      <c r="L145" s="55"/>
      <c r="M145" s="55"/>
      <c r="N145" s="55"/>
      <c r="O145" s="55"/>
      <c r="Z145" s="55"/>
      <c r="AB145" s="55"/>
      <c r="AD145" s="55"/>
    </row>
    <row r="146" spans="3:30" s="83" customFormat="1" ht="20.25" customHeight="1">
      <c r="C146" s="55"/>
      <c r="D146" s="55"/>
      <c r="E146" s="55"/>
      <c r="F146" s="55"/>
      <c r="G146" s="55"/>
      <c r="H146" s="55"/>
      <c r="I146" s="55"/>
      <c r="J146" s="55"/>
      <c r="K146" s="55"/>
      <c r="L146" s="55"/>
      <c r="M146" s="55"/>
      <c r="N146" s="55"/>
      <c r="O146" s="55"/>
      <c r="Z146" s="55"/>
      <c r="AB146" s="55"/>
      <c r="AD146" s="55"/>
    </row>
    <row r="147" spans="3:30" s="83" customFormat="1" ht="20.25" customHeight="1">
      <c r="C147" s="55"/>
      <c r="D147" s="55"/>
      <c r="E147" s="55"/>
      <c r="F147" s="55"/>
      <c r="G147" s="55"/>
      <c r="H147" s="55"/>
      <c r="I147" s="55"/>
      <c r="J147" s="55"/>
      <c r="K147" s="55"/>
      <c r="L147" s="55"/>
      <c r="M147" s="55"/>
      <c r="N147" s="55"/>
      <c r="O147" s="55"/>
      <c r="Z147" s="55"/>
      <c r="AB147" s="55"/>
      <c r="AD147" s="55"/>
    </row>
    <row r="148" spans="3:30" s="83" customFormat="1" ht="20.25" customHeight="1">
      <c r="C148" s="55"/>
      <c r="D148" s="55"/>
      <c r="E148" s="55"/>
      <c r="F148" s="55"/>
      <c r="G148" s="55"/>
      <c r="H148" s="55"/>
      <c r="I148" s="55"/>
      <c r="J148" s="55"/>
      <c r="K148" s="55"/>
      <c r="L148" s="55"/>
      <c r="M148" s="55"/>
      <c r="N148" s="55"/>
      <c r="O148" s="55"/>
      <c r="Z148" s="55"/>
      <c r="AB148" s="55"/>
      <c r="AD148" s="55"/>
    </row>
    <row r="149" spans="3:30" s="83" customFormat="1" ht="20.25" customHeight="1">
      <c r="C149" s="55"/>
      <c r="D149" s="55"/>
      <c r="E149" s="55"/>
      <c r="F149" s="55"/>
      <c r="G149" s="55"/>
      <c r="H149" s="55"/>
      <c r="I149" s="55"/>
      <c r="J149" s="55"/>
      <c r="K149" s="55"/>
      <c r="L149" s="55"/>
      <c r="M149" s="55"/>
      <c r="N149" s="55"/>
      <c r="O149" s="55"/>
      <c r="Z149" s="55"/>
      <c r="AB149" s="55"/>
      <c r="AD149" s="55"/>
    </row>
    <row r="150" spans="3:30" s="83" customFormat="1" ht="20.25" customHeight="1">
      <c r="C150" s="55"/>
      <c r="D150" s="55"/>
      <c r="E150" s="55"/>
      <c r="F150" s="55"/>
      <c r="G150" s="55"/>
      <c r="H150" s="55"/>
      <c r="I150" s="55"/>
      <c r="J150" s="55"/>
      <c r="K150" s="55"/>
      <c r="L150" s="55"/>
      <c r="M150" s="55"/>
      <c r="N150" s="55"/>
      <c r="O150" s="55"/>
      <c r="Z150" s="55"/>
      <c r="AB150" s="55"/>
      <c r="AD150" s="55"/>
    </row>
    <row r="151" spans="3:30" s="83" customFormat="1" ht="20.25" customHeight="1">
      <c r="C151" s="55"/>
      <c r="D151" s="55"/>
      <c r="E151" s="55"/>
      <c r="F151" s="55"/>
      <c r="G151" s="55"/>
      <c r="H151" s="55"/>
      <c r="I151" s="55"/>
      <c r="J151" s="55"/>
      <c r="K151" s="55"/>
      <c r="L151" s="55"/>
      <c r="M151" s="55"/>
      <c r="N151" s="55"/>
      <c r="O151" s="55"/>
      <c r="Z151" s="55"/>
      <c r="AB151" s="55"/>
      <c r="AD151" s="55"/>
    </row>
    <row r="152" spans="3:30" s="83" customFormat="1" ht="20.25" customHeight="1">
      <c r="C152" s="55"/>
      <c r="D152" s="55"/>
      <c r="E152" s="55"/>
      <c r="F152" s="55"/>
      <c r="G152" s="55"/>
      <c r="H152" s="55"/>
      <c r="I152" s="55"/>
      <c r="J152" s="55"/>
      <c r="K152" s="55"/>
      <c r="L152" s="55"/>
      <c r="M152" s="55"/>
      <c r="N152" s="55"/>
      <c r="O152" s="55"/>
      <c r="Z152" s="55"/>
      <c r="AB152" s="55"/>
      <c r="AD152" s="55"/>
    </row>
    <row r="153" spans="3:30" s="83" customFormat="1" ht="20.25" customHeight="1">
      <c r="C153" s="55"/>
      <c r="D153" s="55"/>
      <c r="E153" s="55"/>
      <c r="F153" s="55"/>
      <c r="G153" s="55"/>
      <c r="H153" s="55"/>
      <c r="I153" s="55"/>
      <c r="J153" s="55"/>
      <c r="K153" s="55"/>
      <c r="L153" s="55"/>
      <c r="M153" s="55"/>
      <c r="N153" s="55"/>
      <c r="O153" s="55"/>
      <c r="Z153" s="55"/>
      <c r="AB153" s="55"/>
      <c r="AD153" s="55"/>
    </row>
    <row r="154" spans="3:30" s="83" customFormat="1" ht="20.25" customHeight="1">
      <c r="C154" s="55"/>
      <c r="D154" s="55"/>
      <c r="E154" s="55"/>
      <c r="F154" s="55"/>
      <c r="G154" s="55"/>
      <c r="H154" s="55"/>
      <c r="I154" s="55"/>
      <c r="J154" s="55"/>
      <c r="K154" s="55"/>
      <c r="L154" s="55"/>
      <c r="M154" s="55"/>
      <c r="N154" s="55"/>
      <c r="O154" s="55"/>
      <c r="Z154" s="55"/>
      <c r="AB154" s="55"/>
      <c r="AD154" s="55"/>
    </row>
    <row r="155" spans="3:30" s="83" customFormat="1" ht="20.25" customHeight="1">
      <c r="C155" s="55"/>
      <c r="D155" s="55"/>
      <c r="E155" s="55"/>
      <c r="F155" s="55"/>
      <c r="G155" s="55"/>
      <c r="H155" s="55"/>
      <c r="I155" s="55"/>
      <c r="J155" s="55"/>
      <c r="K155" s="55"/>
      <c r="L155" s="55"/>
      <c r="M155" s="55"/>
      <c r="N155" s="55"/>
      <c r="O155" s="55"/>
      <c r="Z155" s="55"/>
      <c r="AB155" s="55"/>
      <c r="AD155" s="55"/>
    </row>
    <row r="156" spans="3:30" s="83" customFormat="1" ht="20.25" customHeight="1">
      <c r="C156" s="55"/>
      <c r="D156" s="55"/>
      <c r="E156" s="55"/>
      <c r="F156" s="55"/>
      <c r="G156" s="55"/>
      <c r="H156" s="55"/>
      <c r="I156" s="55"/>
      <c r="J156" s="55"/>
      <c r="K156" s="55"/>
      <c r="L156" s="55"/>
      <c r="M156" s="55"/>
      <c r="N156" s="55"/>
      <c r="O156" s="55"/>
      <c r="Z156" s="55"/>
      <c r="AB156" s="55"/>
      <c r="AD156" s="55"/>
    </row>
    <row r="157" spans="3:30" s="83" customFormat="1" ht="20.25" customHeight="1">
      <c r="C157" s="55"/>
      <c r="D157" s="55"/>
      <c r="E157" s="55"/>
      <c r="F157" s="55"/>
      <c r="G157" s="55"/>
      <c r="H157" s="55"/>
      <c r="I157" s="55"/>
      <c r="J157" s="55"/>
      <c r="K157" s="55"/>
      <c r="L157" s="55"/>
      <c r="M157" s="55"/>
      <c r="N157" s="55"/>
      <c r="O157" s="55"/>
      <c r="Z157" s="55"/>
      <c r="AB157" s="55"/>
      <c r="AD157" s="55"/>
    </row>
    <row r="158" spans="3:30" s="83" customFormat="1" ht="20.25" customHeight="1">
      <c r="C158" s="55"/>
      <c r="D158" s="55"/>
      <c r="E158" s="55"/>
      <c r="F158" s="55"/>
      <c r="G158" s="55"/>
      <c r="H158" s="55"/>
      <c r="I158" s="55"/>
      <c r="J158" s="55"/>
      <c r="K158" s="55"/>
      <c r="L158" s="55"/>
      <c r="M158" s="55"/>
      <c r="N158" s="55"/>
      <c r="O158" s="55"/>
      <c r="Z158" s="55"/>
      <c r="AB158" s="55"/>
      <c r="AD158" s="55"/>
    </row>
    <row r="159" spans="3:30" s="83" customFormat="1" ht="20.25" customHeight="1">
      <c r="C159" s="55"/>
      <c r="D159" s="55"/>
      <c r="E159" s="55"/>
      <c r="F159" s="55"/>
      <c r="G159" s="55"/>
      <c r="H159" s="55"/>
      <c r="I159" s="55"/>
      <c r="J159" s="55"/>
      <c r="K159" s="55"/>
      <c r="L159" s="55"/>
      <c r="M159" s="55"/>
      <c r="N159" s="55"/>
      <c r="O159" s="55"/>
      <c r="Z159" s="55"/>
      <c r="AB159" s="55"/>
      <c r="AD159" s="55"/>
    </row>
    <row r="160" spans="3:30" s="83" customFormat="1" ht="20.25" customHeight="1">
      <c r="C160" s="55"/>
      <c r="D160" s="55"/>
      <c r="E160" s="55"/>
      <c r="F160" s="55"/>
      <c r="G160" s="55"/>
      <c r="H160" s="55"/>
      <c r="I160" s="55"/>
      <c r="J160" s="55"/>
      <c r="K160" s="55"/>
      <c r="L160" s="55"/>
      <c r="M160" s="55"/>
      <c r="N160" s="55"/>
      <c r="O160" s="55"/>
      <c r="Z160" s="55"/>
      <c r="AB160" s="55"/>
      <c r="AD160" s="55"/>
    </row>
    <row r="161" spans="3:30" s="83" customFormat="1" ht="20.25" customHeight="1">
      <c r="C161" s="55"/>
      <c r="D161" s="55"/>
      <c r="E161" s="55"/>
      <c r="F161" s="55"/>
      <c r="G161" s="55"/>
      <c r="H161" s="55"/>
      <c r="I161" s="55"/>
      <c r="J161" s="55"/>
      <c r="K161" s="55"/>
      <c r="L161" s="55"/>
      <c r="M161" s="55"/>
      <c r="N161" s="55"/>
      <c r="O161" s="55"/>
      <c r="Z161" s="55"/>
      <c r="AB161" s="55"/>
      <c r="AD161" s="55"/>
    </row>
    <row r="162" spans="3:30" s="83" customFormat="1" ht="20.25" customHeight="1">
      <c r="C162" s="55"/>
      <c r="D162" s="55"/>
      <c r="E162" s="55"/>
      <c r="F162" s="55"/>
      <c r="G162" s="55"/>
      <c r="H162" s="55"/>
      <c r="I162" s="55"/>
      <c r="J162" s="55"/>
      <c r="K162" s="55"/>
      <c r="L162" s="55"/>
      <c r="M162" s="55"/>
      <c r="N162" s="55"/>
      <c r="O162" s="55"/>
      <c r="Z162" s="55"/>
      <c r="AB162" s="55"/>
      <c r="AD162" s="55"/>
    </row>
    <row r="163" spans="3:30" s="83" customFormat="1" ht="20.25" customHeight="1">
      <c r="C163" s="55"/>
      <c r="D163" s="55"/>
      <c r="E163" s="55"/>
      <c r="F163" s="55"/>
      <c r="G163" s="55"/>
      <c r="H163" s="55"/>
      <c r="I163" s="55"/>
      <c r="J163" s="55"/>
      <c r="K163" s="55"/>
      <c r="L163" s="55"/>
      <c r="M163" s="55"/>
      <c r="N163" s="55"/>
      <c r="O163" s="55"/>
      <c r="Z163" s="55"/>
      <c r="AB163" s="55"/>
      <c r="AD163" s="55"/>
    </row>
    <row r="164" spans="3:30" s="83" customFormat="1" ht="20.25" customHeight="1">
      <c r="C164" s="55"/>
      <c r="D164" s="55"/>
      <c r="E164" s="55"/>
      <c r="F164" s="55"/>
      <c r="G164" s="55"/>
      <c r="H164" s="55"/>
      <c r="I164" s="55"/>
      <c r="J164" s="55"/>
      <c r="K164" s="55"/>
      <c r="L164" s="55"/>
      <c r="M164" s="55"/>
      <c r="N164" s="55"/>
      <c r="O164" s="55"/>
      <c r="Z164" s="55"/>
      <c r="AB164" s="55"/>
      <c r="AD164" s="55"/>
    </row>
    <row r="165" spans="3:30" s="83" customFormat="1" ht="20.25" customHeight="1">
      <c r="C165" s="55"/>
      <c r="D165" s="55"/>
      <c r="E165" s="55"/>
      <c r="F165" s="55"/>
      <c r="G165" s="55"/>
      <c r="H165" s="55"/>
      <c r="I165" s="55"/>
      <c r="J165" s="55"/>
      <c r="K165" s="55"/>
      <c r="L165" s="55"/>
      <c r="M165" s="55"/>
      <c r="N165" s="55"/>
      <c r="O165" s="55"/>
      <c r="Z165" s="55"/>
      <c r="AB165" s="55"/>
      <c r="AD165" s="55"/>
    </row>
    <row r="166" spans="3:30" s="83" customFormat="1" ht="20.25" customHeight="1">
      <c r="C166" s="55"/>
      <c r="D166" s="55"/>
      <c r="E166" s="55"/>
      <c r="F166" s="55"/>
      <c r="G166" s="55"/>
      <c r="H166" s="55"/>
      <c r="I166" s="55"/>
      <c r="J166" s="55"/>
      <c r="K166" s="55"/>
      <c r="L166" s="55"/>
      <c r="M166" s="55"/>
      <c r="N166" s="55"/>
      <c r="O166" s="55"/>
      <c r="Z166" s="55"/>
      <c r="AB166" s="55"/>
      <c r="AD166" s="55"/>
    </row>
    <row r="167" spans="3:30" s="83" customFormat="1" ht="20.25" customHeight="1">
      <c r="C167" s="55"/>
      <c r="D167" s="55"/>
      <c r="E167" s="55"/>
      <c r="F167" s="55"/>
      <c r="G167" s="55"/>
      <c r="H167" s="55"/>
      <c r="I167" s="55"/>
      <c r="J167" s="55"/>
      <c r="K167" s="55"/>
      <c r="L167" s="55"/>
      <c r="M167" s="55"/>
      <c r="N167" s="55"/>
      <c r="O167" s="55"/>
      <c r="Z167" s="55"/>
      <c r="AB167" s="55"/>
      <c r="AD167" s="55"/>
    </row>
    <row r="168" spans="3:30" s="83" customFormat="1" ht="20.25" customHeight="1">
      <c r="C168" s="55"/>
      <c r="D168" s="55"/>
      <c r="E168" s="55"/>
      <c r="F168" s="55"/>
      <c r="G168" s="55"/>
      <c r="H168" s="55"/>
      <c r="I168" s="55"/>
      <c r="J168" s="55"/>
      <c r="K168" s="55"/>
      <c r="L168" s="55"/>
      <c r="M168" s="55"/>
      <c r="N168" s="55"/>
      <c r="O168" s="55"/>
      <c r="Z168" s="55"/>
      <c r="AB168" s="55"/>
      <c r="AD168" s="55"/>
    </row>
    <row r="169" spans="3:30" s="83" customFormat="1" ht="20.25" customHeight="1">
      <c r="C169" s="55"/>
      <c r="D169" s="55"/>
      <c r="E169" s="55"/>
      <c r="F169" s="55"/>
      <c r="G169" s="55"/>
      <c r="H169" s="55"/>
      <c r="I169" s="55"/>
      <c r="J169" s="55"/>
      <c r="K169" s="55"/>
      <c r="L169" s="55"/>
      <c r="M169" s="55"/>
      <c r="N169" s="55"/>
      <c r="O169" s="55"/>
      <c r="Z169" s="55"/>
      <c r="AB169" s="55"/>
      <c r="AD169" s="55"/>
    </row>
    <row r="170" spans="3:30" s="83" customFormat="1" ht="20.25" customHeight="1">
      <c r="C170" s="55"/>
      <c r="D170" s="55"/>
      <c r="E170" s="55"/>
      <c r="F170" s="55"/>
      <c r="G170" s="55"/>
      <c r="H170" s="55"/>
      <c r="I170" s="55"/>
      <c r="J170" s="55"/>
      <c r="K170" s="55"/>
      <c r="L170" s="55"/>
      <c r="M170" s="55"/>
      <c r="N170" s="55"/>
      <c r="O170" s="55"/>
      <c r="Z170" s="55"/>
      <c r="AB170" s="55"/>
      <c r="AD170" s="55"/>
    </row>
    <row r="171" spans="3:30" s="83" customFormat="1" ht="20.25" customHeight="1">
      <c r="C171" s="55"/>
      <c r="D171" s="55"/>
      <c r="E171" s="55"/>
      <c r="F171" s="55"/>
      <c r="G171" s="55"/>
      <c r="H171" s="55"/>
      <c r="I171" s="55"/>
      <c r="J171" s="55"/>
      <c r="K171" s="55"/>
      <c r="L171" s="55"/>
      <c r="M171" s="55"/>
      <c r="N171" s="55"/>
      <c r="O171" s="55"/>
      <c r="Z171" s="55"/>
      <c r="AB171" s="55"/>
      <c r="AD171" s="55"/>
    </row>
    <row r="172" spans="3:30" s="83" customFormat="1" ht="20.25" customHeight="1">
      <c r="C172" s="55"/>
      <c r="D172" s="55"/>
      <c r="E172" s="55"/>
      <c r="F172" s="55"/>
      <c r="G172" s="55"/>
      <c r="H172" s="55"/>
      <c r="I172" s="55"/>
      <c r="J172" s="55"/>
      <c r="K172" s="55"/>
      <c r="L172" s="55"/>
      <c r="M172" s="55"/>
      <c r="N172" s="55"/>
      <c r="O172" s="55"/>
      <c r="Z172" s="55"/>
      <c r="AB172" s="55"/>
      <c r="AD172" s="55"/>
    </row>
    <row r="173" spans="3:30" s="83" customFormat="1" ht="20.25" customHeight="1">
      <c r="C173" s="55"/>
      <c r="D173" s="55"/>
      <c r="E173" s="55"/>
      <c r="F173" s="55"/>
      <c r="G173" s="55"/>
      <c r="H173" s="55"/>
      <c r="I173" s="55"/>
      <c r="J173" s="55"/>
      <c r="K173" s="55"/>
      <c r="L173" s="55"/>
      <c r="M173" s="55"/>
      <c r="N173" s="55"/>
      <c r="O173" s="55"/>
      <c r="Z173" s="55"/>
      <c r="AB173" s="55"/>
      <c r="AD173" s="55"/>
    </row>
    <row r="174" spans="3:30" s="83" customFormat="1" ht="20.25" customHeight="1">
      <c r="C174" s="55"/>
      <c r="D174" s="55"/>
      <c r="E174" s="55"/>
      <c r="F174" s="55"/>
      <c r="G174" s="55"/>
      <c r="H174" s="55"/>
      <c r="I174" s="55"/>
      <c r="J174" s="55"/>
      <c r="K174" s="55"/>
      <c r="L174" s="55"/>
      <c r="M174" s="55"/>
      <c r="N174" s="55"/>
      <c r="O174" s="55"/>
      <c r="Z174" s="55"/>
      <c r="AB174" s="55"/>
      <c r="AD174" s="55"/>
    </row>
    <row r="175" spans="3:30" s="83" customFormat="1" ht="20.25" customHeight="1">
      <c r="C175" s="55"/>
      <c r="D175" s="55"/>
      <c r="E175" s="55"/>
      <c r="F175" s="55"/>
      <c r="G175" s="55"/>
      <c r="H175" s="55"/>
      <c r="I175" s="55"/>
      <c r="J175" s="55"/>
      <c r="K175" s="55"/>
      <c r="L175" s="55"/>
      <c r="M175" s="55"/>
      <c r="N175" s="55"/>
      <c r="O175" s="55"/>
      <c r="Z175" s="55"/>
      <c r="AB175" s="55"/>
      <c r="AD175" s="55"/>
    </row>
    <row r="176" spans="3:30" s="83" customFormat="1" ht="20.25" customHeight="1">
      <c r="C176" s="55"/>
      <c r="D176" s="55"/>
      <c r="E176" s="55"/>
      <c r="F176" s="55"/>
      <c r="G176" s="55"/>
      <c r="H176" s="55"/>
      <c r="I176" s="55"/>
      <c r="J176" s="55"/>
      <c r="K176" s="55"/>
      <c r="L176" s="55"/>
      <c r="M176" s="55"/>
      <c r="N176" s="55"/>
      <c r="O176" s="55"/>
      <c r="Z176" s="55"/>
      <c r="AB176" s="55"/>
      <c r="AD176" s="55"/>
    </row>
    <row r="177" spans="3:30" s="83" customFormat="1" ht="20.25" customHeight="1">
      <c r="C177" s="55"/>
      <c r="D177" s="55"/>
      <c r="E177" s="55"/>
      <c r="F177" s="55"/>
      <c r="G177" s="55"/>
      <c r="H177" s="55"/>
      <c r="I177" s="55"/>
      <c r="J177" s="55"/>
      <c r="K177" s="55"/>
      <c r="L177" s="55"/>
      <c r="M177" s="55"/>
      <c r="N177" s="55"/>
      <c r="O177" s="55"/>
      <c r="Z177" s="55"/>
      <c r="AB177" s="55"/>
      <c r="AD177" s="55"/>
    </row>
    <row r="178" spans="3:30" s="83" customFormat="1" ht="20.25" customHeight="1">
      <c r="C178" s="55"/>
      <c r="D178" s="55"/>
      <c r="E178" s="55"/>
      <c r="F178" s="55"/>
      <c r="G178" s="55"/>
      <c r="H178" s="55"/>
      <c r="I178" s="55"/>
      <c r="J178" s="55"/>
      <c r="K178" s="55"/>
      <c r="L178" s="55"/>
      <c r="M178" s="55"/>
      <c r="N178" s="55"/>
      <c r="O178" s="55"/>
      <c r="Z178" s="55"/>
      <c r="AB178" s="55"/>
      <c r="AD178" s="55"/>
    </row>
    <row r="179" spans="3:30" s="83" customFormat="1" ht="20.25" customHeight="1">
      <c r="C179" s="55"/>
      <c r="D179" s="55"/>
      <c r="E179" s="55"/>
      <c r="F179" s="55"/>
      <c r="G179" s="55"/>
      <c r="H179" s="55"/>
      <c r="I179" s="55"/>
      <c r="J179" s="55"/>
      <c r="K179" s="55"/>
      <c r="L179" s="55"/>
      <c r="M179" s="55"/>
      <c r="N179" s="55"/>
      <c r="O179" s="55"/>
      <c r="Z179" s="55"/>
      <c r="AB179" s="55"/>
      <c r="AD179" s="55"/>
    </row>
    <row r="180" spans="3:30" s="83" customFormat="1" ht="20.25" customHeight="1">
      <c r="C180" s="55"/>
      <c r="D180" s="55"/>
      <c r="E180" s="55"/>
      <c r="F180" s="55"/>
      <c r="G180" s="55"/>
      <c r="H180" s="55"/>
      <c r="I180" s="55"/>
      <c r="J180" s="55"/>
      <c r="K180" s="55"/>
      <c r="L180" s="55"/>
      <c r="M180" s="55"/>
      <c r="N180" s="55"/>
      <c r="O180" s="55"/>
      <c r="Z180" s="55"/>
      <c r="AB180" s="55"/>
      <c r="AD180" s="55"/>
    </row>
    <row r="181" spans="3:30" s="83" customFormat="1" ht="20.25" customHeight="1">
      <c r="C181" s="55"/>
      <c r="D181" s="55"/>
      <c r="E181" s="55"/>
      <c r="F181" s="55"/>
      <c r="G181" s="55"/>
      <c r="H181" s="55"/>
      <c r="I181" s="55"/>
      <c r="J181" s="55"/>
      <c r="K181" s="55"/>
      <c r="L181" s="55"/>
      <c r="M181" s="55"/>
      <c r="N181" s="55"/>
      <c r="O181" s="55"/>
      <c r="Z181" s="55"/>
      <c r="AB181" s="55"/>
      <c r="AD181" s="55"/>
    </row>
    <row r="182" spans="3:30" s="83" customFormat="1" ht="20.25" customHeight="1">
      <c r="C182" s="55"/>
      <c r="D182" s="55"/>
      <c r="E182" s="55"/>
      <c r="F182" s="55"/>
      <c r="G182" s="55"/>
      <c r="H182" s="55"/>
      <c r="I182" s="55"/>
      <c r="J182" s="55"/>
      <c r="K182" s="55"/>
      <c r="L182" s="55"/>
      <c r="M182" s="55"/>
      <c r="N182" s="55"/>
      <c r="O182" s="55"/>
      <c r="Z182" s="55"/>
      <c r="AB182" s="55"/>
      <c r="AD182" s="55"/>
    </row>
    <row r="183" spans="3:30" s="83" customFormat="1" ht="20.25" customHeight="1">
      <c r="C183" s="55"/>
      <c r="D183" s="55"/>
      <c r="E183" s="55"/>
      <c r="F183" s="55"/>
      <c r="G183" s="55"/>
      <c r="H183" s="55"/>
      <c r="I183" s="55"/>
      <c r="J183" s="55"/>
      <c r="K183" s="55"/>
      <c r="L183" s="55"/>
      <c r="M183" s="55"/>
      <c r="N183" s="55"/>
      <c r="O183" s="55"/>
      <c r="Z183" s="55"/>
      <c r="AB183" s="55"/>
      <c r="AD183" s="55"/>
    </row>
    <row r="184" spans="3:30" s="83" customFormat="1" ht="20.25" customHeight="1">
      <c r="C184" s="55"/>
      <c r="D184" s="55"/>
      <c r="E184" s="55"/>
      <c r="F184" s="55"/>
      <c r="G184" s="55"/>
      <c r="H184" s="55"/>
      <c r="I184" s="55"/>
      <c r="J184" s="55"/>
      <c r="K184" s="55"/>
      <c r="L184" s="55"/>
      <c r="M184" s="55"/>
      <c r="N184" s="55"/>
      <c r="O184" s="55"/>
      <c r="Z184" s="55"/>
      <c r="AB184" s="55"/>
      <c r="AD184" s="55"/>
    </row>
    <row r="185" spans="3:30" s="83" customFormat="1" ht="20.25" customHeight="1">
      <c r="C185" s="55"/>
      <c r="D185" s="55"/>
      <c r="E185" s="55"/>
      <c r="F185" s="55"/>
      <c r="G185" s="55"/>
      <c r="H185" s="55"/>
      <c r="I185" s="55"/>
      <c r="J185" s="55"/>
      <c r="K185" s="55"/>
      <c r="L185" s="55"/>
      <c r="M185" s="55"/>
      <c r="N185" s="55"/>
      <c r="O185" s="55"/>
      <c r="Z185" s="55"/>
      <c r="AB185" s="55"/>
      <c r="AD185" s="55"/>
    </row>
    <row r="186" spans="3:30" s="83" customFormat="1" ht="20.25" customHeight="1">
      <c r="C186" s="55"/>
      <c r="D186" s="55"/>
      <c r="E186" s="55"/>
      <c r="F186" s="55"/>
      <c r="G186" s="55"/>
      <c r="H186" s="55"/>
      <c r="I186" s="55"/>
      <c r="J186" s="55"/>
      <c r="K186" s="55"/>
      <c r="L186" s="55"/>
      <c r="M186" s="55"/>
      <c r="N186" s="55"/>
      <c r="O186" s="55"/>
      <c r="Z186" s="55"/>
      <c r="AB186" s="55"/>
      <c r="AD186" s="55"/>
    </row>
    <row r="187" spans="3:30" s="83" customFormat="1" ht="20.25" customHeight="1">
      <c r="C187" s="55"/>
      <c r="D187" s="55"/>
      <c r="E187" s="55"/>
      <c r="F187" s="55"/>
      <c r="G187" s="55"/>
      <c r="H187" s="55"/>
      <c r="I187" s="55"/>
      <c r="J187" s="55"/>
      <c r="K187" s="55"/>
      <c r="L187" s="55"/>
      <c r="M187" s="55"/>
      <c r="N187" s="55"/>
      <c r="O187" s="55"/>
      <c r="Z187" s="55"/>
      <c r="AB187" s="55"/>
      <c r="AD187" s="55"/>
    </row>
    <row r="188" spans="3:30" s="83" customFormat="1" ht="20.25" customHeight="1">
      <c r="C188" s="55"/>
      <c r="D188" s="55"/>
      <c r="E188" s="55"/>
      <c r="F188" s="55"/>
      <c r="G188" s="55"/>
      <c r="H188" s="55"/>
      <c r="I188" s="55"/>
      <c r="J188" s="55"/>
      <c r="K188" s="55"/>
      <c r="L188" s="55"/>
      <c r="M188" s="55"/>
      <c r="N188" s="55"/>
      <c r="O188" s="55"/>
      <c r="Z188" s="55"/>
      <c r="AB188" s="55"/>
      <c r="AD188" s="55"/>
    </row>
    <row r="189" spans="3:30" s="83" customFormat="1" ht="20.25" customHeight="1">
      <c r="C189" s="55"/>
      <c r="D189" s="55"/>
      <c r="E189" s="55"/>
      <c r="F189" s="55"/>
      <c r="G189" s="55"/>
      <c r="H189" s="55"/>
      <c r="I189" s="55"/>
      <c r="J189" s="55"/>
      <c r="K189" s="55"/>
      <c r="L189" s="55"/>
      <c r="M189" s="55"/>
      <c r="N189" s="55"/>
      <c r="O189" s="55"/>
      <c r="Z189" s="55"/>
      <c r="AB189" s="55"/>
      <c r="AD189" s="55"/>
    </row>
    <row r="190" spans="3:30" s="83" customFormat="1" ht="20.25" customHeight="1">
      <c r="C190" s="55"/>
      <c r="D190" s="55"/>
      <c r="E190" s="55"/>
      <c r="F190" s="55"/>
      <c r="G190" s="55"/>
      <c r="H190" s="55"/>
      <c r="I190" s="55"/>
      <c r="J190" s="55"/>
      <c r="K190" s="55"/>
      <c r="L190" s="55"/>
      <c r="M190" s="55"/>
      <c r="N190" s="55"/>
      <c r="O190" s="55"/>
      <c r="Z190" s="55"/>
      <c r="AB190" s="55"/>
      <c r="AD190" s="55"/>
    </row>
    <row r="191" spans="3:30" s="83" customFormat="1" ht="20.25" customHeight="1">
      <c r="C191" s="55"/>
      <c r="D191" s="55"/>
      <c r="E191" s="55"/>
      <c r="F191" s="55"/>
      <c r="G191" s="55"/>
      <c r="H191" s="55"/>
      <c r="I191" s="55"/>
      <c r="J191" s="55"/>
      <c r="K191" s="55"/>
      <c r="L191" s="55"/>
      <c r="M191" s="55"/>
      <c r="N191" s="55"/>
      <c r="O191" s="55"/>
      <c r="Z191" s="55"/>
      <c r="AB191" s="55"/>
      <c r="AD191" s="55"/>
    </row>
    <row r="192" spans="3:30" s="83" customFormat="1" ht="20.25" customHeight="1">
      <c r="C192" s="55"/>
      <c r="D192" s="55"/>
      <c r="E192" s="55"/>
      <c r="F192" s="55"/>
      <c r="G192" s="55"/>
      <c r="H192" s="55"/>
      <c r="I192" s="55"/>
      <c r="J192" s="55"/>
      <c r="K192" s="55"/>
      <c r="L192" s="55"/>
      <c r="M192" s="55"/>
      <c r="N192" s="55"/>
      <c r="O192" s="55"/>
      <c r="Z192" s="55"/>
      <c r="AB192" s="55"/>
      <c r="AD192" s="55"/>
    </row>
    <row r="193" spans="3:30" s="83" customFormat="1" ht="20.25" customHeight="1">
      <c r="C193" s="55"/>
      <c r="D193" s="55"/>
      <c r="E193" s="55"/>
      <c r="F193" s="55"/>
      <c r="G193" s="55"/>
      <c r="H193" s="55"/>
      <c r="I193" s="55"/>
      <c r="J193" s="55"/>
      <c r="K193" s="55"/>
      <c r="L193" s="55"/>
      <c r="M193" s="55"/>
      <c r="N193" s="55"/>
      <c r="O193" s="55"/>
      <c r="Z193" s="55"/>
      <c r="AB193" s="55"/>
      <c r="AD193" s="55"/>
    </row>
    <row r="194" spans="3:30" s="83" customFormat="1" ht="20.25" customHeight="1">
      <c r="C194" s="55"/>
      <c r="D194" s="55"/>
      <c r="E194" s="55"/>
      <c r="F194" s="55"/>
      <c r="G194" s="55"/>
      <c r="H194" s="55"/>
      <c r="I194" s="55"/>
      <c r="J194" s="55"/>
      <c r="K194" s="55"/>
      <c r="L194" s="55"/>
      <c r="M194" s="55"/>
      <c r="N194" s="55"/>
      <c r="O194" s="55"/>
      <c r="Z194" s="55"/>
      <c r="AB194" s="55"/>
      <c r="AD194" s="55"/>
    </row>
    <row r="195" spans="3:30" s="83" customFormat="1" ht="20.25" customHeight="1">
      <c r="C195" s="55"/>
      <c r="D195" s="55"/>
      <c r="E195" s="55"/>
      <c r="F195" s="55"/>
      <c r="G195" s="55"/>
      <c r="H195" s="55"/>
      <c r="I195" s="55"/>
      <c r="J195" s="55"/>
      <c r="K195" s="55"/>
      <c r="L195" s="55"/>
      <c r="M195" s="55"/>
      <c r="N195" s="55"/>
      <c r="O195" s="55"/>
      <c r="Z195" s="55"/>
      <c r="AB195" s="55"/>
      <c r="AD195" s="55"/>
    </row>
    <row r="196" spans="3:30" s="83" customFormat="1" ht="20.25" customHeight="1">
      <c r="C196" s="55"/>
      <c r="D196" s="55"/>
      <c r="E196" s="55"/>
      <c r="F196" s="55"/>
      <c r="G196" s="55"/>
      <c r="H196" s="55"/>
      <c r="I196" s="55"/>
      <c r="J196" s="55"/>
      <c r="K196" s="55"/>
      <c r="L196" s="55"/>
      <c r="M196" s="55"/>
      <c r="N196" s="55"/>
      <c r="O196" s="55"/>
      <c r="Z196" s="55"/>
      <c r="AB196" s="55"/>
      <c r="AD196" s="55"/>
    </row>
    <row r="197" spans="3:30" s="83" customFormat="1" ht="20.25" customHeight="1">
      <c r="C197" s="55"/>
      <c r="D197" s="55"/>
      <c r="E197" s="55"/>
      <c r="F197" s="55"/>
      <c r="G197" s="55"/>
      <c r="H197" s="55"/>
      <c r="I197" s="55"/>
      <c r="J197" s="55"/>
      <c r="K197" s="55"/>
      <c r="L197" s="55"/>
      <c r="M197" s="55"/>
      <c r="N197" s="55"/>
      <c r="O197" s="55"/>
      <c r="Z197" s="55"/>
      <c r="AB197" s="55"/>
      <c r="AD197" s="55"/>
    </row>
    <row r="198" spans="3:30" s="83" customFormat="1" ht="20.25" customHeight="1">
      <c r="C198" s="55"/>
      <c r="D198" s="55"/>
      <c r="E198" s="55"/>
      <c r="F198" s="55"/>
      <c r="G198" s="55"/>
      <c r="H198" s="55"/>
      <c r="I198" s="55"/>
      <c r="J198" s="55"/>
      <c r="K198" s="55"/>
      <c r="L198" s="55"/>
      <c r="M198" s="55"/>
      <c r="N198" s="55"/>
      <c r="O198" s="55"/>
      <c r="Z198" s="55"/>
      <c r="AB198" s="55"/>
      <c r="AD198" s="55"/>
    </row>
    <row r="199" spans="3:30" s="83" customFormat="1" ht="20.25" customHeight="1">
      <c r="C199" s="55"/>
      <c r="D199" s="55"/>
      <c r="E199" s="55"/>
      <c r="F199" s="55"/>
      <c r="G199" s="55"/>
      <c r="H199" s="55"/>
      <c r="I199" s="55"/>
      <c r="J199" s="55"/>
      <c r="K199" s="55"/>
      <c r="L199" s="55"/>
      <c r="M199" s="55"/>
      <c r="N199" s="55"/>
      <c r="O199" s="55"/>
      <c r="Z199" s="55"/>
      <c r="AB199" s="55"/>
      <c r="AD199" s="55"/>
    </row>
    <row r="200" spans="3:30" s="83" customFormat="1" ht="20.25" customHeight="1">
      <c r="C200" s="55"/>
      <c r="D200" s="55"/>
      <c r="E200" s="55"/>
      <c r="F200" s="55"/>
      <c r="G200" s="55"/>
      <c r="H200" s="55"/>
      <c r="I200" s="55"/>
      <c r="J200" s="55"/>
      <c r="K200" s="55"/>
      <c r="L200" s="55"/>
      <c r="M200" s="55"/>
      <c r="N200" s="55"/>
      <c r="O200" s="55"/>
      <c r="Z200" s="55"/>
      <c r="AB200" s="55"/>
      <c r="AD200" s="55"/>
    </row>
    <row r="201" spans="3:30" s="83" customFormat="1" ht="20.25" customHeight="1">
      <c r="C201" s="55"/>
      <c r="D201" s="55"/>
      <c r="E201" s="55"/>
      <c r="F201" s="55"/>
      <c r="G201" s="55"/>
      <c r="H201" s="55"/>
      <c r="I201" s="55"/>
      <c r="J201" s="55"/>
      <c r="K201" s="55"/>
      <c r="L201" s="55"/>
      <c r="M201" s="55"/>
      <c r="N201" s="55"/>
      <c r="O201" s="55"/>
      <c r="Z201" s="55"/>
      <c r="AB201" s="55"/>
      <c r="AD201" s="55"/>
    </row>
    <row r="202" spans="3:30" s="83" customFormat="1" ht="20.25" customHeight="1">
      <c r="C202" s="55"/>
      <c r="D202" s="55"/>
      <c r="E202" s="55"/>
      <c r="F202" s="55"/>
      <c r="G202" s="55"/>
      <c r="H202" s="55"/>
      <c r="I202" s="55"/>
      <c r="J202" s="55"/>
      <c r="K202" s="55"/>
      <c r="L202" s="55"/>
      <c r="M202" s="55"/>
      <c r="N202" s="55"/>
      <c r="O202" s="55"/>
      <c r="Z202" s="55"/>
      <c r="AB202" s="55"/>
      <c r="AD202" s="55"/>
    </row>
    <row r="203" spans="3:30" s="83" customFormat="1" ht="20.25" customHeight="1">
      <c r="C203" s="55"/>
      <c r="D203" s="55"/>
      <c r="E203" s="55"/>
      <c r="F203" s="55"/>
      <c r="G203" s="55"/>
      <c r="H203" s="55"/>
      <c r="I203" s="55"/>
      <c r="J203" s="55"/>
      <c r="K203" s="55"/>
      <c r="L203" s="55"/>
      <c r="M203" s="55"/>
      <c r="N203" s="55"/>
      <c r="O203" s="55"/>
      <c r="Z203" s="55"/>
      <c r="AB203" s="55"/>
      <c r="AD203" s="55"/>
    </row>
    <row r="204" spans="3:30" s="83" customFormat="1" ht="20.25" customHeight="1">
      <c r="C204" s="55"/>
      <c r="D204" s="55"/>
      <c r="E204" s="55"/>
      <c r="F204" s="55"/>
      <c r="G204" s="55"/>
      <c r="H204" s="55"/>
      <c r="I204" s="55"/>
      <c r="J204" s="55"/>
      <c r="K204" s="55"/>
      <c r="L204" s="55"/>
      <c r="M204" s="55"/>
      <c r="N204" s="55"/>
      <c r="O204" s="55"/>
      <c r="Z204" s="55"/>
      <c r="AB204" s="55"/>
      <c r="AD204" s="55"/>
    </row>
    <row r="205" spans="3:30" s="83" customFormat="1" ht="20.25" customHeight="1">
      <c r="C205" s="55"/>
      <c r="D205" s="55"/>
      <c r="E205" s="55"/>
      <c r="F205" s="55"/>
      <c r="G205" s="55"/>
      <c r="H205" s="55"/>
      <c r="I205" s="55"/>
      <c r="J205" s="55"/>
      <c r="K205" s="55"/>
      <c r="L205" s="55"/>
      <c r="M205" s="55"/>
      <c r="N205" s="55"/>
      <c r="O205" s="55"/>
      <c r="Z205" s="55"/>
      <c r="AB205" s="55"/>
      <c r="AD205" s="55"/>
    </row>
    <row r="206" spans="3:30" s="83" customFormat="1" ht="20.25" customHeight="1">
      <c r="C206" s="55"/>
      <c r="D206" s="55"/>
      <c r="E206" s="55"/>
      <c r="F206" s="55"/>
      <c r="G206" s="55"/>
      <c r="H206" s="55"/>
      <c r="I206" s="55"/>
      <c r="J206" s="55"/>
      <c r="K206" s="55"/>
      <c r="L206" s="55"/>
      <c r="M206" s="55"/>
      <c r="N206" s="55"/>
      <c r="O206" s="55"/>
      <c r="Z206" s="55"/>
      <c r="AB206" s="55"/>
      <c r="AD206" s="55"/>
    </row>
    <row r="207" spans="3:30" s="83" customFormat="1" ht="20.25" customHeight="1">
      <c r="C207" s="55"/>
      <c r="D207" s="55"/>
      <c r="E207" s="55"/>
      <c r="F207" s="55"/>
      <c r="G207" s="55"/>
      <c r="H207" s="55"/>
      <c r="I207" s="55"/>
      <c r="J207" s="55"/>
      <c r="K207" s="55"/>
      <c r="L207" s="55"/>
      <c r="M207" s="55"/>
      <c r="N207" s="55"/>
      <c r="O207" s="55"/>
      <c r="Z207" s="55"/>
      <c r="AB207" s="55"/>
      <c r="AD207" s="55"/>
    </row>
    <row r="208" spans="3:30" s="83" customFormat="1" ht="20.25" customHeight="1">
      <c r="C208" s="55"/>
      <c r="D208" s="55"/>
      <c r="E208" s="55"/>
      <c r="F208" s="55"/>
      <c r="G208" s="55"/>
      <c r="H208" s="55"/>
      <c r="I208" s="55"/>
      <c r="J208" s="55"/>
      <c r="K208" s="55"/>
      <c r="L208" s="55"/>
      <c r="M208" s="55"/>
      <c r="N208" s="55"/>
      <c r="O208" s="55"/>
      <c r="Z208" s="55"/>
      <c r="AB208" s="55"/>
      <c r="AD208" s="55"/>
    </row>
    <row r="209" spans="3:30" s="83" customFormat="1" ht="20.25" customHeight="1">
      <c r="C209" s="55"/>
      <c r="D209" s="55"/>
      <c r="E209" s="55"/>
      <c r="F209" s="55"/>
      <c r="G209" s="55"/>
      <c r="H209" s="55"/>
      <c r="I209" s="55"/>
      <c r="J209" s="55"/>
      <c r="K209" s="55"/>
      <c r="L209" s="55"/>
      <c r="M209" s="55"/>
      <c r="N209" s="55"/>
      <c r="O209" s="55"/>
      <c r="Z209" s="55"/>
      <c r="AB209" s="55"/>
      <c r="AD209" s="55"/>
    </row>
    <row r="210" spans="3:30" s="83" customFormat="1" ht="20.25" customHeight="1">
      <c r="C210" s="55"/>
      <c r="D210" s="55"/>
      <c r="E210" s="55"/>
      <c r="F210" s="55"/>
      <c r="G210" s="55"/>
      <c r="H210" s="55"/>
      <c r="I210" s="55"/>
      <c r="J210" s="55"/>
      <c r="K210" s="55"/>
      <c r="L210" s="55"/>
      <c r="M210" s="55"/>
      <c r="N210" s="55"/>
      <c r="O210" s="55"/>
      <c r="Z210" s="55"/>
      <c r="AB210" s="55"/>
      <c r="AD210" s="55"/>
    </row>
    <row r="211" spans="3:30" s="83" customFormat="1" ht="20.25" customHeight="1">
      <c r="C211" s="55"/>
      <c r="D211" s="55"/>
      <c r="E211" s="55"/>
      <c r="F211" s="55"/>
      <c r="G211" s="55"/>
      <c r="H211" s="55"/>
      <c r="I211" s="55"/>
      <c r="J211" s="55"/>
      <c r="K211" s="55"/>
      <c r="L211" s="55"/>
      <c r="M211" s="55"/>
      <c r="N211" s="55"/>
      <c r="O211" s="55"/>
      <c r="Z211" s="55"/>
      <c r="AB211" s="55"/>
      <c r="AD211" s="55"/>
    </row>
    <row r="212" spans="3:30" s="83" customFormat="1" ht="20.25" customHeight="1">
      <c r="C212" s="55"/>
      <c r="D212" s="55"/>
      <c r="E212" s="55"/>
      <c r="F212" s="55"/>
      <c r="G212" s="55"/>
      <c r="H212" s="55"/>
      <c r="I212" s="55"/>
      <c r="J212" s="55"/>
      <c r="K212" s="55"/>
      <c r="L212" s="55"/>
      <c r="M212" s="55"/>
      <c r="N212" s="55"/>
      <c r="O212" s="55"/>
      <c r="Z212" s="55"/>
      <c r="AB212" s="55"/>
      <c r="AD212" s="55"/>
    </row>
    <row r="213" spans="3:30" s="83" customFormat="1" ht="20.25" customHeight="1">
      <c r="C213" s="55"/>
      <c r="D213" s="55"/>
      <c r="E213" s="55"/>
      <c r="F213" s="55"/>
      <c r="G213" s="55"/>
      <c r="H213" s="55"/>
      <c r="I213" s="55"/>
      <c r="J213" s="55"/>
      <c r="K213" s="55"/>
      <c r="L213" s="55"/>
      <c r="M213" s="55"/>
      <c r="N213" s="55"/>
      <c r="O213" s="55"/>
      <c r="Z213" s="55"/>
      <c r="AB213" s="55"/>
      <c r="AD213" s="55"/>
    </row>
    <row r="214" spans="3:30" s="83" customFormat="1" ht="20.25" customHeight="1">
      <c r="C214" s="55"/>
      <c r="D214" s="55"/>
      <c r="E214" s="55"/>
      <c r="F214" s="55"/>
      <c r="G214" s="55"/>
      <c r="H214" s="55"/>
      <c r="I214" s="55"/>
      <c r="J214" s="55"/>
      <c r="K214" s="55"/>
      <c r="L214" s="55"/>
      <c r="M214" s="55"/>
      <c r="N214" s="55"/>
      <c r="O214" s="55"/>
      <c r="Z214" s="55"/>
      <c r="AB214" s="55"/>
      <c r="AD214" s="55"/>
    </row>
    <row r="215" spans="3:30" s="83" customFormat="1" ht="20.25" customHeight="1">
      <c r="C215" s="55"/>
      <c r="D215" s="55"/>
      <c r="E215" s="55"/>
      <c r="F215" s="55"/>
      <c r="G215" s="55"/>
      <c r="H215" s="55"/>
      <c r="I215" s="55"/>
      <c r="J215" s="55"/>
      <c r="K215" s="55"/>
      <c r="L215" s="55"/>
      <c r="M215" s="55"/>
      <c r="N215" s="55"/>
      <c r="O215" s="55"/>
      <c r="Z215" s="55"/>
      <c r="AB215" s="55"/>
      <c r="AD215" s="55"/>
    </row>
    <row r="216" spans="3:30" s="83" customFormat="1" ht="20.25" customHeight="1">
      <c r="C216" s="55"/>
      <c r="D216" s="55"/>
      <c r="E216" s="55"/>
      <c r="F216" s="55"/>
      <c r="G216" s="55"/>
      <c r="H216" s="55"/>
      <c r="I216" s="55"/>
      <c r="J216" s="55"/>
      <c r="K216" s="55"/>
      <c r="L216" s="55"/>
      <c r="M216" s="55"/>
      <c r="N216" s="55"/>
      <c r="O216" s="55"/>
      <c r="Z216" s="55"/>
      <c r="AB216" s="55"/>
      <c r="AD216" s="55"/>
    </row>
    <row r="217" spans="3:30" s="83" customFormat="1" ht="20.25" customHeight="1">
      <c r="C217" s="55"/>
      <c r="D217" s="55"/>
      <c r="E217" s="55"/>
      <c r="F217" s="55"/>
      <c r="G217" s="55"/>
      <c r="H217" s="55"/>
      <c r="I217" s="55"/>
      <c r="J217" s="55"/>
      <c r="K217" s="55"/>
      <c r="L217" s="55"/>
      <c r="M217" s="55"/>
      <c r="N217" s="55"/>
      <c r="O217" s="55"/>
      <c r="Z217" s="55"/>
      <c r="AB217" s="55"/>
      <c r="AD217" s="55"/>
    </row>
    <row r="218" spans="3:30" s="83" customFormat="1" ht="20.25" customHeight="1">
      <c r="C218" s="55"/>
      <c r="D218" s="55"/>
      <c r="E218" s="55"/>
      <c r="F218" s="55"/>
      <c r="G218" s="55"/>
      <c r="H218" s="55"/>
      <c r="I218" s="55"/>
      <c r="J218" s="55"/>
      <c r="K218" s="55"/>
      <c r="L218" s="55"/>
      <c r="M218" s="55"/>
      <c r="N218" s="55"/>
      <c r="O218" s="55"/>
      <c r="Z218" s="55"/>
      <c r="AB218" s="55"/>
      <c r="AD218" s="55"/>
    </row>
    <row r="219" spans="3:30" s="83" customFormat="1" ht="20.25" customHeight="1">
      <c r="C219" s="55"/>
      <c r="D219" s="55"/>
      <c r="E219" s="55"/>
      <c r="F219" s="55"/>
      <c r="G219" s="55"/>
      <c r="H219" s="55"/>
      <c r="I219" s="55"/>
      <c r="J219" s="55"/>
      <c r="K219" s="55"/>
      <c r="L219" s="55"/>
      <c r="M219" s="55"/>
      <c r="N219" s="55"/>
      <c r="O219" s="55"/>
      <c r="Z219" s="55"/>
      <c r="AB219" s="55"/>
      <c r="AD219" s="55"/>
    </row>
    <row r="220" spans="3:30" s="83" customFormat="1" ht="20.25" customHeight="1">
      <c r="C220" s="55"/>
      <c r="D220" s="55"/>
      <c r="E220" s="55"/>
      <c r="F220" s="55"/>
      <c r="G220" s="55"/>
      <c r="H220" s="55"/>
      <c r="I220" s="55"/>
      <c r="J220" s="55"/>
      <c r="K220" s="55"/>
      <c r="L220" s="55"/>
      <c r="M220" s="55"/>
      <c r="N220" s="55"/>
      <c r="O220" s="55"/>
      <c r="Z220" s="55"/>
      <c r="AB220" s="55"/>
      <c r="AD220" s="55"/>
    </row>
    <row r="221" spans="3:30" s="83" customFormat="1" ht="20.25" customHeight="1">
      <c r="C221" s="55"/>
      <c r="D221" s="55"/>
      <c r="E221" s="55"/>
      <c r="F221" s="55"/>
      <c r="G221" s="55"/>
      <c r="H221" s="55"/>
      <c r="I221" s="55"/>
      <c r="J221" s="55"/>
      <c r="K221" s="55"/>
      <c r="L221" s="55"/>
      <c r="M221" s="55"/>
      <c r="N221" s="55"/>
      <c r="O221" s="55"/>
      <c r="Z221" s="55"/>
      <c r="AB221" s="55"/>
      <c r="AD221" s="55"/>
    </row>
    <row r="222" spans="3:30" s="83" customFormat="1" ht="20.25" customHeight="1">
      <c r="C222" s="55"/>
      <c r="D222" s="55"/>
      <c r="E222" s="55"/>
      <c r="F222" s="55"/>
      <c r="G222" s="55"/>
      <c r="H222" s="55"/>
      <c r="I222" s="55"/>
      <c r="J222" s="55"/>
      <c r="K222" s="55"/>
      <c r="L222" s="55"/>
      <c r="M222" s="55"/>
      <c r="N222" s="55"/>
      <c r="O222" s="55"/>
      <c r="Z222" s="55"/>
      <c r="AB222" s="55"/>
      <c r="AD222" s="55"/>
    </row>
    <row r="223" spans="3:30" s="83" customFormat="1" ht="20.25" customHeight="1">
      <c r="C223" s="55"/>
      <c r="D223" s="55"/>
      <c r="E223" s="55"/>
      <c r="F223" s="55"/>
      <c r="G223" s="55"/>
      <c r="H223" s="55"/>
      <c r="I223" s="55"/>
      <c r="J223" s="55"/>
      <c r="K223" s="55"/>
      <c r="L223" s="55"/>
      <c r="M223" s="55"/>
      <c r="N223" s="55"/>
      <c r="O223" s="55"/>
      <c r="Z223" s="55"/>
      <c r="AB223" s="55"/>
      <c r="AD223" s="55"/>
    </row>
    <row r="224" spans="3:30" s="83" customFormat="1" ht="20.25" customHeight="1">
      <c r="C224" s="55"/>
      <c r="D224" s="55"/>
      <c r="E224" s="55"/>
      <c r="F224" s="55"/>
      <c r="G224" s="55"/>
      <c r="H224" s="55"/>
      <c r="I224" s="55"/>
      <c r="J224" s="55"/>
      <c r="K224" s="55"/>
      <c r="L224" s="55"/>
      <c r="M224" s="55"/>
      <c r="N224" s="55"/>
      <c r="O224" s="55"/>
      <c r="Z224" s="55"/>
      <c r="AB224" s="55"/>
      <c r="AD224" s="55"/>
    </row>
    <row r="225" spans="3:30" s="83" customFormat="1" ht="20.25" customHeight="1">
      <c r="C225" s="55"/>
      <c r="D225" s="55"/>
      <c r="E225" s="55"/>
      <c r="F225" s="55"/>
      <c r="G225" s="55"/>
      <c r="H225" s="55"/>
      <c r="I225" s="55"/>
      <c r="J225" s="55"/>
      <c r="K225" s="55"/>
      <c r="L225" s="55"/>
      <c r="M225" s="55"/>
      <c r="N225" s="55"/>
      <c r="O225" s="55"/>
      <c r="Z225" s="55"/>
      <c r="AB225" s="55"/>
      <c r="AD225" s="55"/>
    </row>
    <row r="226" spans="3:30" s="83" customFormat="1" ht="20.25" customHeight="1">
      <c r="C226" s="55"/>
      <c r="D226" s="55"/>
      <c r="E226" s="55"/>
      <c r="F226" s="55"/>
      <c r="G226" s="55"/>
      <c r="H226" s="55"/>
      <c r="I226" s="55"/>
      <c r="J226" s="55"/>
      <c r="K226" s="55"/>
      <c r="L226" s="55"/>
      <c r="M226" s="55"/>
      <c r="N226" s="55"/>
      <c r="O226" s="55"/>
      <c r="Z226" s="55"/>
      <c r="AB226" s="55"/>
      <c r="AD226" s="55"/>
    </row>
    <row r="227" spans="3:30" s="83" customFormat="1" ht="20.25" customHeight="1">
      <c r="C227" s="55"/>
      <c r="D227" s="55"/>
      <c r="E227" s="55"/>
      <c r="F227" s="55"/>
      <c r="G227" s="55"/>
      <c r="H227" s="55"/>
      <c r="I227" s="55"/>
      <c r="J227" s="55"/>
      <c r="K227" s="55"/>
      <c r="L227" s="55"/>
      <c r="M227" s="55"/>
      <c r="N227" s="55"/>
      <c r="O227" s="55"/>
      <c r="Z227" s="55"/>
      <c r="AB227" s="55"/>
      <c r="AD227" s="55"/>
    </row>
    <row r="228" spans="3:30" s="83" customFormat="1" ht="20.25" customHeight="1">
      <c r="C228" s="55"/>
      <c r="D228" s="55"/>
      <c r="E228" s="55"/>
      <c r="F228" s="55"/>
      <c r="G228" s="55"/>
      <c r="H228" s="55"/>
      <c r="I228" s="55"/>
      <c r="J228" s="55"/>
      <c r="K228" s="55"/>
      <c r="L228" s="55"/>
      <c r="M228" s="55"/>
      <c r="N228" s="55"/>
      <c r="O228" s="55"/>
      <c r="Z228" s="55"/>
      <c r="AB228" s="55"/>
      <c r="AD228" s="55"/>
    </row>
    <row r="229" spans="3:30" s="83" customFormat="1" ht="20.25" customHeight="1">
      <c r="C229" s="55"/>
      <c r="D229" s="55"/>
      <c r="E229" s="55"/>
      <c r="F229" s="55"/>
      <c r="G229" s="55"/>
      <c r="H229" s="55"/>
      <c r="I229" s="55"/>
      <c r="J229" s="55"/>
      <c r="K229" s="55"/>
      <c r="L229" s="55"/>
      <c r="M229" s="55"/>
      <c r="N229" s="55"/>
      <c r="O229" s="55"/>
      <c r="Z229" s="55"/>
      <c r="AB229" s="55"/>
      <c r="AD229" s="55"/>
    </row>
    <row r="230" spans="3:30" s="83" customFormat="1" ht="20.25" customHeight="1">
      <c r="C230" s="55"/>
      <c r="D230" s="55"/>
      <c r="E230" s="55"/>
      <c r="F230" s="55"/>
      <c r="G230" s="55"/>
      <c r="H230" s="55"/>
      <c r="I230" s="55"/>
      <c r="J230" s="55"/>
      <c r="K230" s="55"/>
      <c r="L230" s="55"/>
      <c r="M230" s="55"/>
      <c r="N230" s="55"/>
      <c r="O230" s="55"/>
      <c r="Z230" s="55"/>
      <c r="AB230" s="55"/>
      <c r="AD230" s="55"/>
    </row>
    <row r="231" spans="3:30" s="83" customFormat="1" ht="20.25" customHeight="1">
      <c r="C231" s="55"/>
      <c r="D231" s="55"/>
      <c r="E231" s="55"/>
      <c r="F231" s="55"/>
      <c r="G231" s="55"/>
      <c r="H231" s="55"/>
      <c r="I231" s="55"/>
      <c r="J231" s="55"/>
      <c r="K231" s="55"/>
      <c r="L231" s="55"/>
      <c r="M231" s="55"/>
      <c r="N231" s="55"/>
      <c r="O231" s="55"/>
      <c r="Z231" s="55"/>
      <c r="AB231" s="55"/>
      <c r="AD231" s="55"/>
    </row>
    <row r="232" spans="3:30" s="83" customFormat="1" ht="20.25" customHeight="1">
      <c r="C232" s="55"/>
      <c r="D232" s="55"/>
      <c r="E232" s="55"/>
      <c r="F232" s="55"/>
      <c r="G232" s="55"/>
      <c r="H232" s="55"/>
      <c r="I232" s="55"/>
      <c r="J232" s="55"/>
      <c r="K232" s="55"/>
      <c r="L232" s="55"/>
      <c r="M232" s="55"/>
      <c r="N232" s="55"/>
      <c r="O232" s="55"/>
      <c r="Z232" s="55"/>
      <c r="AB232" s="55"/>
      <c r="AD232" s="55"/>
    </row>
    <row r="233" spans="3:30" s="83" customFormat="1" ht="20.25" customHeight="1">
      <c r="C233" s="55"/>
      <c r="D233" s="55"/>
      <c r="E233" s="55"/>
      <c r="F233" s="55"/>
      <c r="G233" s="55"/>
      <c r="H233" s="55"/>
      <c r="I233" s="55"/>
      <c r="J233" s="55"/>
      <c r="K233" s="55"/>
      <c r="L233" s="55"/>
      <c r="M233" s="55"/>
      <c r="N233" s="55"/>
      <c r="O233" s="55"/>
      <c r="Z233" s="55"/>
      <c r="AB233" s="55"/>
      <c r="AD233" s="55"/>
    </row>
    <row r="234" spans="3:30" s="83" customFormat="1" ht="20.25" customHeight="1">
      <c r="C234" s="55"/>
      <c r="D234" s="55"/>
      <c r="E234" s="55"/>
      <c r="F234" s="55"/>
      <c r="G234" s="55"/>
      <c r="H234" s="55"/>
      <c r="I234" s="55"/>
      <c r="J234" s="55"/>
      <c r="K234" s="55"/>
      <c r="L234" s="55"/>
      <c r="M234" s="55"/>
      <c r="N234" s="55"/>
      <c r="O234" s="55"/>
      <c r="Z234" s="55"/>
      <c r="AB234" s="55"/>
      <c r="AD234" s="55"/>
    </row>
    <row r="235" spans="3:30" s="83" customFormat="1" ht="20.25" customHeight="1">
      <c r="C235" s="55"/>
      <c r="D235" s="55"/>
      <c r="E235" s="55"/>
      <c r="F235" s="55"/>
      <c r="G235" s="55"/>
      <c r="H235" s="55"/>
      <c r="I235" s="55"/>
      <c r="J235" s="55"/>
      <c r="K235" s="55"/>
      <c r="L235" s="55"/>
      <c r="M235" s="55"/>
      <c r="N235" s="55"/>
      <c r="O235" s="55"/>
      <c r="Z235" s="55"/>
      <c r="AB235" s="55"/>
      <c r="AD235" s="55"/>
    </row>
    <row r="236" spans="3:30" s="83" customFormat="1" ht="20.25" customHeight="1">
      <c r="C236" s="55"/>
      <c r="D236" s="55"/>
      <c r="E236" s="55"/>
      <c r="F236" s="55"/>
      <c r="G236" s="55"/>
      <c r="H236" s="55"/>
      <c r="I236" s="55"/>
      <c r="J236" s="55"/>
      <c r="K236" s="55"/>
      <c r="L236" s="55"/>
      <c r="M236" s="55"/>
      <c r="N236" s="55"/>
      <c r="O236" s="55"/>
      <c r="Z236" s="55"/>
      <c r="AB236" s="55"/>
      <c r="AD236" s="55"/>
    </row>
    <row r="237" spans="3:30" s="83" customFormat="1" ht="20.25" customHeight="1">
      <c r="C237" s="55"/>
      <c r="D237" s="55"/>
      <c r="E237" s="55"/>
      <c r="F237" s="55"/>
      <c r="G237" s="55"/>
      <c r="H237" s="55"/>
      <c r="I237" s="55"/>
      <c r="J237" s="55"/>
      <c r="K237" s="55"/>
      <c r="L237" s="55"/>
      <c r="M237" s="55"/>
      <c r="N237" s="55"/>
      <c r="O237" s="55"/>
      <c r="Z237" s="55"/>
      <c r="AB237" s="55"/>
      <c r="AD237" s="55"/>
    </row>
    <row r="238" spans="3:30" s="83" customFormat="1" ht="20.25" customHeight="1">
      <c r="C238" s="55"/>
      <c r="D238" s="55"/>
      <c r="E238" s="55"/>
      <c r="F238" s="55"/>
      <c r="G238" s="55"/>
      <c r="H238" s="55"/>
      <c r="I238" s="55"/>
      <c r="J238" s="55"/>
      <c r="K238" s="55"/>
      <c r="L238" s="55"/>
      <c r="M238" s="55"/>
      <c r="N238" s="55"/>
      <c r="O238" s="55"/>
      <c r="Z238" s="55"/>
      <c r="AB238" s="55"/>
      <c r="AD238" s="55"/>
    </row>
    <row r="239" spans="3:30" s="83" customFormat="1" ht="20.25" customHeight="1">
      <c r="C239" s="55"/>
      <c r="D239" s="55"/>
      <c r="E239" s="55"/>
      <c r="F239" s="55"/>
      <c r="G239" s="55"/>
      <c r="H239" s="55"/>
      <c r="I239" s="55"/>
      <c r="J239" s="55"/>
      <c r="K239" s="55"/>
      <c r="L239" s="55"/>
      <c r="M239" s="55"/>
      <c r="N239" s="55"/>
      <c r="O239" s="55"/>
      <c r="Z239" s="55"/>
      <c r="AB239" s="55"/>
      <c r="AD239" s="55"/>
    </row>
    <row r="240" spans="3:30" s="83" customFormat="1" ht="20.25" customHeight="1">
      <c r="C240" s="55"/>
      <c r="D240" s="55"/>
      <c r="E240" s="55"/>
      <c r="F240" s="55"/>
      <c r="G240" s="55"/>
      <c r="H240" s="55"/>
      <c r="I240" s="55"/>
      <c r="J240" s="55"/>
      <c r="K240" s="55"/>
      <c r="L240" s="55"/>
      <c r="M240" s="55"/>
      <c r="N240" s="55"/>
      <c r="O240" s="55"/>
      <c r="Z240" s="55"/>
      <c r="AB240" s="55"/>
      <c r="AD240" s="55"/>
    </row>
    <row r="241" spans="3:30" s="83" customFormat="1" ht="20.25" customHeight="1">
      <c r="C241" s="55"/>
      <c r="D241" s="55"/>
      <c r="E241" s="55"/>
      <c r="F241" s="55"/>
      <c r="G241" s="55"/>
      <c r="H241" s="55"/>
      <c r="I241" s="55"/>
      <c r="J241" s="55"/>
      <c r="K241" s="55"/>
      <c r="L241" s="55"/>
      <c r="M241" s="55"/>
      <c r="N241" s="55"/>
      <c r="O241" s="55"/>
      <c r="Z241" s="55"/>
      <c r="AB241" s="55"/>
      <c r="AD241" s="55"/>
    </row>
    <row r="242" spans="3:30" s="83" customFormat="1" ht="20.25" customHeight="1">
      <c r="C242" s="55"/>
      <c r="D242" s="55"/>
      <c r="E242" s="55"/>
      <c r="F242" s="55"/>
      <c r="G242" s="55"/>
      <c r="H242" s="55"/>
      <c r="I242" s="55"/>
      <c r="J242" s="55"/>
      <c r="K242" s="55"/>
      <c r="L242" s="55"/>
      <c r="M242" s="55"/>
      <c r="N242" s="55"/>
      <c r="O242" s="55"/>
      <c r="Z242" s="55"/>
      <c r="AB242" s="55"/>
      <c r="AD242" s="55"/>
    </row>
    <row r="243" spans="3:30" s="83" customFormat="1" ht="20.25" customHeight="1">
      <c r="C243" s="55"/>
      <c r="D243" s="55"/>
      <c r="E243" s="55"/>
      <c r="F243" s="55"/>
      <c r="G243" s="55"/>
      <c r="H243" s="55"/>
      <c r="I243" s="55"/>
      <c r="J243" s="55"/>
      <c r="K243" s="55"/>
      <c r="L243" s="55"/>
      <c r="M243" s="55"/>
      <c r="N243" s="55"/>
      <c r="O243" s="55"/>
      <c r="Z243" s="55"/>
      <c r="AB243" s="55"/>
      <c r="AD243" s="55"/>
    </row>
    <row r="244" spans="3:30" s="83" customFormat="1" ht="20.25" customHeight="1">
      <c r="C244" s="55"/>
      <c r="D244" s="55"/>
      <c r="E244" s="55"/>
      <c r="F244" s="55"/>
      <c r="G244" s="55"/>
      <c r="H244" s="55"/>
      <c r="I244" s="55"/>
      <c r="J244" s="55"/>
      <c r="K244" s="55"/>
      <c r="L244" s="55"/>
      <c r="M244" s="55"/>
      <c r="N244" s="55"/>
      <c r="O244" s="55"/>
      <c r="Z244" s="55"/>
      <c r="AB244" s="55"/>
      <c r="AD244" s="55"/>
    </row>
    <row r="245" spans="3:30" s="83" customFormat="1" ht="20.25" customHeight="1">
      <c r="C245" s="55"/>
      <c r="D245" s="55"/>
      <c r="E245" s="55"/>
      <c r="F245" s="55"/>
      <c r="G245" s="55"/>
      <c r="H245" s="55"/>
      <c r="I245" s="55"/>
      <c r="J245" s="55"/>
      <c r="K245" s="55"/>
      <c r="L245" s="55"/>
      <c r="M245" s="55"/>
      <c r="N245" s="55"/>
      <c r="O245" s="55"/>
      <c r="Z245" s="55"/>
      <c r="AB245" s="55"/>
      <c r="AD245" s="55"/>
    </row>
    <row r="246" spans="3:30" s="83" customFormat="1" ht="20.25" customHeight="1">
      <c r="C246" s="55"/>
      <c r="D246" s="55"/>
      <c r="E246" s="55"/>
      <c r="F246" s="55"/>
      <c r="G246" s="55"/>
      <c r="H246" s="55"/>
      <c r="I246" s="55"/>
      <c r="J246" s="55"/>
      <c r="K246" s="55"/>
      <c r="L246" s="55"/>
      <c r="M246" s="55"/>
      <c r="N246" s="55"/>
      <c r="O246" s="55"/>
      <c r="Z246" s="55"/>
      <c r="AB246" s="55"/>
      <c r="AD246" s="55"/>
    </row>
    <row r="247" spans="3:30" s="83" customFormat="1" ht="20.25" customHeight="1">
      <c r="C247" s="55"/>
      <c r="D247" s="55"/>
      <c r="E247" s="55"/>
      <c r="F247" s="55"/>
      <c r="G247" s="55"/>
      <c r="H247" s="55"/>
      <c r="I247" s="55"/>
      <c r="J247" s="55"/>
      <c r="K247" s="55"/>
      <c r="L247" s="55"/>
      <c r="M247" s="55"/>
      <c r="N247" s="55"/>
      <c r="O247" s="55"/>
      <c r="Z247" s="55"/>
      <c r="AB247" s="55"/>
      <c r="AD247" s="55"/>
    </row>
    <row r="248" spans="3:30" s="83" customFormat="1" ht="20.25" customHeight="1">
      <c r="C248" s="55"/>
      <c r="D248" s="55"/>
      <c r="E248" s="55"/>
      <c r="F248" s="55"/>
      <c r="G248" s="55"/>
      <c r="H248" s="55"/>
      <c r="I248" s="55"/>
      <c r="J248" s="55"/>
      <c r="K248" s="55"/>
      <c r="L248" s="55"/>
      <c r="M248" s="55"/>
      <c r="N248" s="55"/>
      <c r="O248" s="55"/>
      <c r="Z248" s="55"/>
      <c r="AB248" s="55"/>
      <c r="AD248" s="55"/>
    </row>
    <row r="249" spans="3:30" s="83" customFormat="1" ht="20.25" customHeight="1">
      <c r="C249" s="55"/>
      <c r="D249" s="55"/>
      <c r="E249" s="55"/>
      <c r="F249" s="55"/>
      <c r="G249" s="55"/>
      <c r="H249" s="55"/>
      <c r="I249" s="55"/>
      <c r="J249" s="55"/>
      <c r="K249" s="55"/>
      <c r="L249" s="55"/>
      <c r="M249" s="55"/>
      <c r="N249" s="55"/>
      <c r="O249" s="55"/>
      <c r="Z249" s="55"/>
      <c r="AB249" s="55"/>
      <c r="AD249" s="55"/>
    </row>
    <row r="250" spans="3:30" s="83" customFormat="1" ht="20.25" customHeight="1">
      <c r="C250" s="55"/>
      <c r="D250" s="55"/>
      <c r="E250" s="55"/>
      <c r="F250" s="55"/>
      <c r="G250" s="55"/>
      <c r="H250" s="55"/>
      <c r="I250" s="55"/>
      <c r="J250" s="55"/>
      <c r="K250" s="55"/>
      <c r="L250" s="55"/>
      <c r="M250" s="55"/>
      <c r="N250" s="55"/>
      <c r="O250" s="55"/>
      <c r="Z250" s="55"/>
      <c r="AB250" s="55"/>
      <c r="AD250" s="55"/>
    </row>
    <row r="251" spans="3:30" s="83" customFormat="1" ht="20.25" customHeight="1">
      <c r="C251" s="55"/>
      <c r="D251" s="55"/>
      <c r="E251" s="55"/>
      <c r="F251" s="55"/>
      <c r="G251" s="55"/>
      <c r="H251" s="55"/>
      <c r="I251" s="55"/>
      <c r="J251" s="55"/>
      <c r="K251" s="55"/>
      <c r="L251" s="55"/>
      <c r="M251" s="55"/>
      <c r="N251" s="55"/>
      <c r="O251" s="55"/>
      <c r="Z251" s="55"/>
      <c r="AB251" s="55"/>
      <c r="AD251" s="55"/>
    </row>
    <row r="252" spans="3:30" s="83" customFormat="1" ht="20.25" customHeight="1">
      <c r="C252" s="55"/>
      <c r="D252" s="55"/>
      <c r="E252" s="55"/>
      <c r="F252" s="55"/>
      <c r="G252" s="55"/>
      <c r="H252" s="55"/>
      <c r="I252" s="55"/>
      <c r="J252" s="55"/>
      <c r="K252" s="55"/>
      <c r="L252" s="55"/>
      <c r="M252" s="55"/>
      <c r="N252" s="55"/>
      <c r="O252" s="55"/>
      <c r="Z252" s="55"/>
      <c r="AB252" s="55"/>
      <c r="AD252" s="55"/>
    </row>
    <row r="253" spans="3:30" s="83" customFormat="1" ht="20.25" customHeight="1">
      <c r="C253" s="55"/>
      <c r="D253" s="55"/>
      <c r="E253" s="55"/>
      <c r="F253" s="55"/>
      <c r="G253" s="55"/>
      <c r="H253" s="55"/>
      <c r="I253" s="55"/>
      <c r="J253" s="55"/>
      <c r="K253" s="55"/>
      <c r="L253" s="55"/>
      <c r="M253" s="55"/>
      <c r="N253" s="55"/>
      <c r="O253" s="55"/>
      <c r="Z253" s="55"/>
      <c r="AB253" s="55"/>
      <c r="AD253" s="55"/>
    </row>
    <row r="254" spans="3:30" s="83" customFormat="1" ht="20.25" customHeight="1">
      <c r="C254" s="55"/>
      <c r="D254" s="55"/>
      <c r="E254" s="55"/>
      <c r="F254" s="55"/>
      <c r="G254" s="55"/>
      <c r="H254" s="55"/>
      <c r="I254" s="55"/>
      <c r="J254" s="55"/>
      <c r="K254" s="55"/>
      <c r="L254" s="55"/>
      <c r="M254" s="55"/>
      <c r="N254" s="55"/>
      <c r="O254" s="55"/>
      <c r="Z254" s="55"/>
      <c r="AB254" s="55"/>
      <c r="AD254" s="55"/>
    </row>
    <row r="255" spans="3:30" s="83" customFormat="1" ht="20.25" customHeight="1">
      <c r="C255" s="55"/>
      <c r="D255" s="55"/>
      <c r="E255" s="55"/>
      <c r="F255" s="55"/>
      <c r="G255" s="55"/>
      <c r="H255" s="55"/>
      <c r="I255" s="55"/>
      <c r="J255" s="55"/>
      <c r="K255" s="55"/>
      <c r="L255" s="55"/>
      <c r="M255" s="55"/>
      <c r="N255" s="55"/>
      <c r="O255" s="55"/>
      <c r="Z255" s="55"/>
      <c r="AB255" s="55"/>
      <c r="AD255" s="55"/>
    </row>
    <row r="256" spans="3:30" s="83" customFormat="1" ht="20.25" customHeight="1">
      <c r="C256" s="55"/>
      <c r="D256" s="55"/>
      <c r="E256" s="55"/>
      <c r="F256" s="55"/>
      <c r="G256" s="55"/>
      <c r="H256" s="55"/>
      <c r="I256" s="55"/>
      <c r="J256" s="55"/>
      <c r="K256" s="55"/>
      <c r="L256" s="55"/>
      <c r="M256" s="55"/>
      <c r="N256" s="55"/>
      <c r="O256" s="55"/>
      <c r="Z256" s="55"/>
      <c r="AB256" s="55"/>
      <c r="AD256" s="55"/>
    </row>
    <row r="257" spans="3:30" s="83" customFormat="1" ht="20.25" customHeight="1">
      <c r="C257" s="55"/>
      <c r="D257" s="55"/>
      <c r="E257" s="55"/>
      <c r="F257" s="55"/>
      <c r="G257" s="55"/>
      <c r="H257" s="55"/>
      <c r="I257" s="55"/>
      <c r="J257" s="55"/>
      <c r="K257" s="55"/>
      <c r="L257" s="55"/>
      <c r="M257" s="55"/>
      <c r="N257" s="55"/>
      <c r="O257" s="55"/>
      <c r="Z257" s="55"/>
      <c r="AB257" s="55"/>
      <c r="AD257" s="55"/>
    </row>
    <row r="258" spans="3:30" s="83" customFormat="1" ht="20.25" customHeight="1">
      <c r="C258" s="55"/>
      <c r="D258" s="55"/>
      <c r="E258" s="55"/>
      <c r="F258" s="55"/>
      <c r="G258" s="55"/>
      <c r="H258" s="55"/>
      <c r="I258" s="55"/>
      <c r="J258" s="55"/>
      <c r="K258" s="55"/>
      <c r="L258" s="55"/>
      <c r="M258" s="55"/>
      <c r="N258" s="55"/>
      <c r="O258" s="55"/>
      <c r="Z258" s="55"/>
      <c r="AB258" s="55"/>
      <c r="AD258" s="55"/>
    </row>
    <row r="259" spans="3:30" s="83" customFormat="1" ht="20.25" customHeight="1">
      <c r="C259" s="55"/>
      <c r="D259" s="55"/>
      <c r="E259" s="55"/>
      <c r="F259" s="55"/>
      <c r="G259" s="55"/>
      <c r="H259" s="55"/>
      <c r="I259" s="55"/>
      <c r="J259" s="55"/>
      <c r="K259" s="55"/>
      <c r="L259" s="55"/>
      <c r="M259" s="55"/>
      <c r="N259" s="55"/>
      <c r="O259" s="55"/>
      <c r="Z259" s="55"/>
      <c r="AB259" s="55"/>
      <c r="AD259" s="55"/>
    </row>
    <row r="260" spans="3:30" s="83" customFormat="1" ht="20.25" customHeight="1">
      <c r="C260" s="55"/>
      <c r="D260" s="55"/>
      <c r="E260" s="55"/>
      <c r="F260" s="55"/>
      <c r="G260" s="55"/>
      <c r="H260" s="55"/>
      <c r="I260" s="55"/>
      <c r="J260" s="55"/>
      <c r="K260" s="55"/>
      <c r="L260" s="55"/>
      <c r="M260" s="55"/>
      <c r="N260" s="55"/>
      <c r="O260" s="55"/>
      <c r="Z260" s="55"/>
      <c r="AB260" s="55"/>
      <c r="AD260" s="55"/>
    </row>
    <row r="261" spans="3:30" s="83" customFormat="1" ht="20.25" customHeight="1">
      <c r="C261" s="55"/>
      <c r="D261" s="55"/>
      <c r="E261" s="55"/>
      <c r="F261" s="55"/>
      <c r="G261" s="55"/>
      <c r="H261" s="55"/>
      <c r="I261" s="55"/>
      <c r="J261" s="55"/>
      <c r="K261" s="55"/>
      <c r="L261" s="55"/>
      <c r="M261" s="55"/>
      <c r="N261" s="55"/>
      <c r="O261" s="55"/>
      <c r="Z261" s="55"/>
      <c r="AB261" s="55"/>
      <c r="AD261" s="55"/>
    </row>
    <row r="262" spans="3:30" s="83" customFormat="1" ht="20.25" customHeight="1">
      <c r="C262" s="55"/>
      <c r="D262" s="55"/>
      <c r="E262" s="55"/>
      <c r="F262" s="55"/>
      <c r="G262" s="55"/>
      <c r="H262" s="55"/>
      <c r="I262" s="55"/>
      <c r="J262" s="55"/>
      <c r="K262" s="55"/>
      <c r="L262" s="55"/>
      <c r="M262" s="55"/>
      <c r="N262" s="55"/>
      <c r="O262" s="55"/>
      <c r="Z262" s="55"/>
      <c r="AB262" s="55"/>
      <c r="AD262" s="55"/>
    </row>
    <row r="263" spans="3:30" s="83" customFormat="1" ht="20.25" customHeight="1">
      <c r="C263" s="55"/>
      <c r="D263" s="55"/>
      <c r="E263" s="55"/>
      <c r="F263" s="55"/>
      <c r="G263" s="55"/>
      <c r="H263" s="55"/>
      <c r="I263" s="55"/>
      <c r="J263" s="55"/>
      <c r="K263" s="55"/>
      <c r="L263" s="55"/>
      <c r="M263" s="55"/>
      <c r="N263" s="55"/>
      <c r="O263" s="55"/>
      <c r="Z263" s="55"/>
      <c r="AB263" s="55"/>
      <c r="AD263" s="55"/>
    </row>
    <row r="264" spans="3:30" s="83" customFormat="1" ht="20.25" customHeight="1">
      <c r="C264" s="55"/>
      <c r="D264" s="55"/>
      <c r="E264" s="55"/>
      <c r="F264" s="55"/>
      <c r="G264" s="55"/>
      <c r="H264" s="55"/>
      <c r="I264" s="55"/>
      <c r="J264" s="55"/>
      <c r="K264" s="55"/>
      <c r="L264" s="55"/>
      <c r="M264" s="55"/>
      <c r="N264" s="55"/>
      <c r="O264" s="55"/>
      <c r="Z264" s="55"/>
      <c r="AB264" s="55"/>
      <c r="AD264" s="55"/>
    </row>
    <row r="265" spans="3:30" s="83" customFormat="1" ht="20.25" customHeight="1">
      <c r="C265" s="55"/>
      <c r="D265" s="55"/>
      <c r="E265" s="55"/>
      <c r="F265" s="55"/>
      <c r="G265" s="55"/>
      <c r="H265" s="55"/>
      <c r="I265" s="55"/>
      <c r="J265" s="55"/>
      <c r="K265" s="55"/>
      <c r="L265" s="55"/>
      <c r="M265" s="55"/>
      <c r="N265" s="55"/>
      <c r="O265" s="55"/>
      <c r="Z265" s="55"/>
      <c r="AB265" s="55"/>
      <c r="AD265" s="55"/>
    </row>
    <row r="266" spans="3:30" s="83" customFormat="1" ht="20.25" customHeight="1">
      <c r="C266" s="55"/>
      <c r="D266" s="55"/>
      <c r="E266" s="55"/>
      <c r="F266" s="55"/>
      <c r="G266" s="55"/>
      <c r="H266" s="55"/>
      <c r="I266" s="55"/>
      <c r="J266" s="55"/>
      <c r="K266" s="55"/>
      <c r="L266" s="55"/>
      <c r="M266" s="55"/>
      <c r="N266" s="55"/>
      <c r="O266" s="55"/>
      <c r="Z266" s="55"/>
      <c r="AB266" s="55"/>
      <c r="AD266" s="55"/>
    </row>
    <row r="267" spans="3:30" s="83" customFormat="1" ht="20.25" customHeight="1">
      <c r="C267" s="55"/>
      <c r="D267" s="55"/>
      <c r="E267" s="55"/>
      <c r="F267" s="55"/>
      <c r="G267" s="55"/>
      <c r="H267" s="55"/>
      <c r="I267" s="55"/>
      <c r="J267" s="55"/>
      <c r="K267" s="55"/>
      <c r="L267" s="55"/>
      <c r="M267" s="55"/>
      <c r="N267" s="55"/>
      <c r="O267" s="55"/>
      <c r="Z267" s="55"/>
      <c r="AB267" s="55"/>
      <c r="AD267" s="55"/>
    </row>
    <row r="268" spans="3:30" s="83" customFormat="1" ht="20.25" customHeight="1">
      <c r="C268" s="55"/>
      <c r="D268" s="55"/>
      <c r="E268" s="55"/>
      <c r="F268" s="55"/>
      <c r="G268" s="55"/>
      <c r="H268" s="55"/>
      <c r="I268" s="55"/>
      <c r="J268" s="55"/>
      <c r="K268" s="55"/>
      <c r="L268" s="55"/>
      <c r="M268" s="55"/>
      <c r="N268" s="55"/>
      <c r="O268" s="55"/>
      <c r="Z268" s="55"/>
      <c r="AB268" s="55"/>
      <c r="AD268" s="55"/>
    </row>
    <row r="269" spans="3:30" s="83" customFormat="1" ht="20.25" customHeight="1">
      <c r="C269" s="55"/>
      <c r="D269" s="55"/>
      <c r="E269" s="55"/>
      <c r="F269" s="55"/>
      <c r="G269" s="55"/>
      <c r="H269" s="55"/>
      <c r="I269" s="55"/>
      <c r="J269" s="55"/>
      <c r="K269" s="55"/>
      <c r="L269" s="55"/>
      <c r="M269" s="55"/>
      <c r="N269" s="55"/>
      <c r="O269" s="55"/>
      <c r="Z269" s="55"/>
      <c r="AB269" s="55"/>
      <c r="AD269" s="55"/>
    </row>
    <row r="270" spans="3:30" s="83" customFormat="1" ht="20.25" customHeight="1">
      <c r="C270" s="55"/>
      <c r="D270" s="55"/>
      <c r="E270" s="55"/>
      <c r="F270" s="55"/>
      <c r="G270" s="55"/>
      <c r="H270" s="55"/>
      <c r="I270" s="55"/>
      <c r="J270" s="55"/>
      <c r="K270" s="55"/>
      <c r="L270" s="55"/>
      <c r="M270" s="55"/>
      <c r="N270" s="55"/>
      <c r="O270" s="55"/>
      <c r="Z270" s="55"/>
      <c r="AB270" s="55"/>
      <c r="AD270" s="55"/>
    </row>
    <row r="271" spans="3:30" s="83" customFormat="1" ht="20.25" customHeight="1">
      <c r="C271" s="55"/>
      <c r="D271" s="55"/>
      <c r="E271" s="55"/>
      <c r="F271" s="55"/>
      <c r="G271" s="55"/>
      <c r="H271" s="55"/>
      <c r="I271" s="55"/>
      <c r="J271" s="55"/>
      <c r="K271" s="55"/>
      <c r="L271" s="55"/>
      <c r="M271" s="55"/>
      <c r="N271" s="55"/>
      <c r="O271" s="55"/>
      <c r="Z271" s="55"/>
      <c r="AB271" s="55"/>
      <c r="AD271" s="55"/>
    </row>
    <row r="272" spans="3:30" s="83" customFormat="1" ht="20.25" customHeight="1">
      <c r="C272" s="55"/>
      <c r="D272" s="55"/>
      <c r="E272" s="55"/>
      <c r="F272" s="55"/>
      <c r="G272" s="55"/>
      <c r="H272" s="55"/>
      <c r="I272" s="55"/>
      <c r="J272" s="55"/>
      <c r="K272" s="55"/>
      <c r="L272" s="55"/>
      <c r="M272" s="55"/>
      <c r="N272" s="55"/>
      <c r="O272" s="55"/>
      <c r="Z272" s="55"/>
      <c r="AB272" s="55"/>
      <c r="AD272" s="55"/>
    </row>
    <row r="273" spans="3:30" s="83" customFormat="1" ht="20.25" customHeight="1">
      <c r="C273" s="55"/>
      <c r="D273" s="55"/>
      <c r="E273" s="55"/>
      <c r="F273" s="55"/>
      <c r="G273" s="55"/>
      <c r="H273" s="55"/>
      <c r="I273" s="55"/>
      <c r="J273" s="55"/>
      <c r="K273" s="55"/>
      <c r="L273" s="55"/>
      <c r="M273" s="55"/>
      <c r="N273" s="55"/>
      <c r="O273" s="55"/>
      <c r="Z273" s="55"/>
      <c r="AB273" s="55"/>
      <c r="AD273" s="55"/>
    </row>
    <row r="274" spans="3:30" s="83" customFormat="1" ht="20.25" customHeight="1">
      <c r="C274" s="55"/>
      <c r="D274" s="55"/>
      <c r="E274" s="55"/>
      <c r="F274" s="55"/>
      <c r="G274" s="55"/>
      <c r="H274" s="55"/>
      <c r="I274" s="55"/>
      <c r="J274" s="55"/>
      <c r="K274" s="55"/>
      <c r="L274" s="55"/>
      <c r="M274" s="55"/>
      <c r="N274" s="55"/>
      <c r="O274" s="55"/>
      <c r="Z274" s="55"/>
      <c r="AB274" s="55"/>
      <c r="AD274" s="55"/>
    </row>
    <row r="275" spans="3:30" s="83" customFormat="1" ht="20.25" customHeight="1">
      <c r="C275" s="55"/>
      <c r="D275" s="55"/>
      <c r="E275" s="55"/>
      <c r="F275" s="55"/>
      <c r="G275" s="55"/>
      <c r="H275" s="55"/>
      <c r="I275" s="55"/>
      <c r="J275" s="55"/>
      <c r="K275" s="55"/>
      <c r="L275" s="55"/>
      <c r="M275" s="55"/>
      <c r="N275" s="55"/>
      <c r="O275" s="55"/>
      <c r="Z275" s="55"/>
      <c r="AB275" s="55"/>
      <c r="AD275" s="55"/>
    </row>
    <row r="276" spans="3:30" s="83" customFormat="1" ht="20.25" customHeight="1">
      <c r="C276" s="55"/>
      <c r="D276" s="55"/>
      <c r="E276" s="55"/>
      <c r="F276" s="55"/>
      <c r="G276" s="55"/>
      <c r="H276" s="55"/>
      <c r="I276" s="55"/>
      <c r="J276" s="55"/>
      <c r="K276" s="55"/>
      <c r="L276" s="55"/>
      <c r="M276" s="55"/>
      <c r="N276" s="55"/>
      <c r="O276" s="55"/>
      <c r="Z276" s="55"/>
      <c r="AB276" s="55"/>
      <c r="AD276" s="55"/>
    </row>
    <row r="277" spans="3:30" s="83" customFormat="1" ht="20.25" customHeight="1">
      <c r="C277" s="55"/>
      <c r="D277" s="55"/>
      <c r="E277" s="55"/>
      <c r="F277" s="55"/>
      <c r="G277" s="55"/>
      <c r="H277" s="55"/>
      <c r="I277" s="55"/>
      <c r="J277" s="55"/>
      <c r="K277" s="55"/>
      <c r="L277" s="55"/>
      <c r="M277" s="55"/>
      <c r="N277" s="55"/>
      <c r="O277" s="55"/>
      <c r="Z277" s="55"/>
      <c r="AB277" s="55"/>
      <c r="AD277" s="55"/>
    </row>
    <row r="278" spans="3:30" s="83" customFormat="1" ht="20.25" customHeight="1">
      <c r="C278" s="55"/>
      <c r="D278" s="55"/>
      <c r="E278" s="55"/>
      <c r="F278" s="55"/>
      <c r="G278" s="55"/>
      <c r="H278" s="55"/>
      <c r="I278" s="55"/>
      <c r="J278" s="55"/>
      <c r="K278" s="55"/>
      <c r="L278" s="55"/>
      <c r="M278" s="55"/>
      <c r="N278" s="55"/>
      <c r="O278" s="55"/>
      <c r="Z278" s="55"/>
      <c r="AB278" s="55"/>
      <c r="AD278" s="55"/>
    </row>
    <row r="279" spans="3:30" s="83" customFormat="1">
      <c r="C279" s="55"/>
      <c r="D279" s="55"/>
      <c r="E279" s="55"/>
      <c r="F279" s="55"/>
      <c r="G279" s="55"/>
      <c r="H279" s="55"/>
      <c r="I279" s="55"/>
      <c r="J279" s="55"/>
      <c r="K279" s="55"/>
      <c r="L279" s="55"/>
      <c r="M279" s="55"/>
      <c r="N279" s="55"/>
      <c r="O279" s="55"/>
      <c r="Z279" s="55"/>
      <c r="AB279" s="55"/>
      <c r="AD279" s="55"/>
    </row>
    <row r="280" spans="3:30" s="83" customFormat="1">
      <c r="C280" s="55"/>
      <c r="D280" s="55"/>
      <c r="E280" s="55"/>
      <c r="F280" s="55"/>
      <c r="G280" s="55"/>
      <c r="H280" s="55"/>
      <c r="I280" s="55"/>
      <c r="J280" s="55"/>
      <c r="K280" s="55"/>
      <c r="L280" s="55"/>
      <c r="M280" s="55"/>
      <c r="N280" s="55"/>
      <c r="O280" s="55"/>
      <c r="Z280" s="55"/>
      <c r="AB280" s="55"/>
      <c r="AD280" s="55"/>
    </row>
    <row r="281" spans="3:30" s="83" customFormat="1">
      <c r="C281" s="55"/>
      <c r="D281" s="55"/>
      <c r="E281" s="55"/>
      <c r="F281" s="55"/>
      <c r="G281" s="55"/>
      <c r="H281" s="55"/>
      <c r="I281" s="55"/>
      <c r="J281" s="55"/>
      <c r="K281" s="55"/>
      <c r="L281" s="55"/>
      <c r="M281" s="55"/>
      <c r="N281" s="55"/>
      <c r="O281" s="55"/>
      <c r="Z281" s="55"/>
      <c r="AB281" s="55"/>
      <c r="AD281" s="55"/>
    </row>
    <row r="282" spans="3:30" s="83" customFormat="1">
      <c r="C282" s="55"/>
      <c r="D282" s="55"/>
      <c r="E282" s="55"/>
      <c r="F282" s="55"/>
      <c r="G282" s="55"/>
      <c r="H282" s="55"/>
      <c r="I282" s="55"/>
      <c r="J282" s="55"/>
      <c r="K282" s="55"/>
      <c r="L282" s="55"/>
      <c r="M282" s="55"/>
      <c r="N282" s="55"/>
      <c r="O282" s="55"/>
      <c r="Z282" s="55"/>
      <c r="AB282" s="55"/>
      <c r="AD282" s="55"/>
    </row>
    <row r="283" spans="3:30" s="83" customFormat="1">
      <c r="C283" s="55"/>
      <c r="D283" s="55"/>
      <c r="E283" s="55"/>
      <c r="F283" s="55"/>
      <c r="G283" s="55"/>
      <c r="H283" s="55"/>
      <c r="I283" s="55"/>
      <c r="J283" s="55"/>
      <c r="K283" s="55"/>
      <c r="L283" s="55"/>
      <c r="M283" s="55"/>
      <c r="N283" s="55"/>
      <c r="O283" s="55"/>
      <c r="Z283" s="55"/>
      <c r="AB283" s="55"/>
      <c r="AD283" s="55"/>
    </row>
    <row r="284" spans="3:30" s="83" customFormat="1">
      <c r="C284" s="55"/>
      <c r="D284" s="55"/>
      <c r="E284" s="55"/>
      <c r="F284" s="55"/>
      <c r="G284" s="55"/>
      <c r="H284" s="55"/>
      <c r="I284" s="55"/>
      <c r="J284" s="55"/>
      <c r="K284" s="55"/>
      <c r="L284" s="55"/>
      <c r="M284" s="55"/>
      <c r="N284" s="55"/>
      <c r="O284" s="55"/>
      <c r="Z284" s="55"/>
      <c r="AB284" s="55"/>
      <c r="AD284" s="55"/>
    </row>
    <row r="285" spans="3:30" s="83" customFormat="1">
      <c r="C285" s="55"/>
      <c r="D285" s="55"/>
      <c r="E285" s="55"/>
      <c r="F285" s="55"/>
      <c r="G285" s="55"/>
      <c r="H285" s="55"/>
      <c r="I285" s="55"/>
      <c r="J285" s="55"/>
      <c r="K285" s="55"/>
      <c r="L285" s="55"/>
      <c r="M285" s="55"/>
      <c r="N285" s="55"/>
      <c r="O285" s="55"/>
      <c r="Z285" s="55"/>
      <c r="AB285" s="55"/>
      <c r="AD285" s="55"/>
    </row>
    <row r="286" spans="3:30" s="83" customFormat="1">
      <c r="C286" s="55"/>
      <c r="D286" s="55"/>
      <c r="E286" s="55"/>
      <c r="F286" s="55"/>
      <c r="G286" s="55"/>
      <c r="H286" s="55"/>
      <c r="I286" s="55"/>
      <c r="J286" s="55"/>
      <c r="K286" s="55"/>
      <c r="L286" s="55"/>
      <c r="M286" s="55"/>
      <c r="N286" s="55"/>
      <c r="O286" s="55"/>
      <c r="Z286" s="55"/>
      <c r="AB286" s="55"/>
      <c r="AD286" s="55"/>
    </row>
    <row r="287" spans="3:30" s="83" customFormat="1">
      <c r="C287" s="55"/>
      <c r="D287" s="55"/>
      <c r="E287" s="55"/>
      <c r="F287" s="55"/>
      <c r="G287" s="55"/>
      <c r="H287" s="55"/>
      <c r="I287" s="55"/>
      <c r="J287" s="55"/>
      <c r="K287" s="55"/>
      <c r="L287" s="55"/>
      <c r="M287" s="55"/>
      <c r="N287" s="55"/>
      <c r="O287" s="55"/>
      <c r="Z287" s="55"/>
      <c r="AB287" s="55"/>
      <c r="AD287" s="55"/>
    </row>
    <row r="288" spans="3:30" s="83" customFormat="1">
      <c r="C288" s="55"/>
      <c r="D288" s="55"/>
      <c r="E288" s="55"/>
      <c r="F288" s="55"/>
      <c r="G288" s="55"/>
      <c r="H288" s="55"/>
      <c r="I288" s="55"/>
      <c r="J288" s="55"/>
      <c r="K288" s="55"/>
      <c r="L288" s="55"/>
      <c r="M288" s="55"/>
      <c r="N288" s="55"/>
      <c r="O288" s="55"/>
      <c r="Z288" s="55"/>
      <c r="AB288" s="55"/>
      <c r="AD288" s="55"/>
    </row>
    <row r="289" spans="3:30" s="83" customFormat="1">
      <c r="C289" s="55"/>
      <c r="D289" s="55"/>
      <c r="E289" s="55"/>
      <c r="F289" s="55"/>
      <c r="G289" s="55"/>
      <c r="H289" s="55"/>
      <c r="I289" s="55"/>
      <c r="J289" s="55"/>
      <c r="K289" s="55"/>
      <c r="L289" s="55"/>
      <c r="M289" s="55"/>
      <c r="N289" s="55"/>
      <c r="O289" s="55"/>
      <c r="Z289" s="55"/>
      <c r="AB289" s="55"/>
      <c r="AD289" s="55"/>
    </row>
    <row r="290" spans="3:30" s="83" customFormat="1">
      <c r="C290" s="55"/>
      <c r="D290" s="55"/>
      <c r="E290" s="55"/>
      <c r="F290" s="55"/>
      <c r="G290" s="55"/>
      <c r="H290" s="55"/>
      <c r="I290" s="55"/>
      <c r="J290" s="55"/>
      <c r="K290" s="55"/>
      <c r="L290" s="55"/>
      <c r="M290" s="55"/>
      <c r="N290" s="55"/>
      <c r="O290" s="55"/>
      <c r="Z290" s="55"/>
      <c r="AB290" s="55"/>
      <c r="AD290" s="55"/>
    </row>
    <row r="291" spans="3:30" s="83" customFormat="1">
      <c r="C291" s="55"/>
      <c r="D291" s="55"/>
      <c r="E291" s="55"/>
      <c r="F291" s="55"/>
      <c r="G291" s="55"/>
      <c r="H291" s="55"/>
      <c r="I291" s="55"/>
      <c r="J291" s="55"/>
      <c r="K291" s="55"/>
      <c r="L291" s="55"/>
      <c r="M291" s="55"/>
      <c r="N291" s="55"/>
      <c r="O291" s="55"/>
      <c r="Z291" s="55"/>
      <c r="AB291" s="55"/>
      <c r="AD291" s="55"/>
    </row>
    <row r="292" spans="3:30" s="83" customFormat="1">
      <c r="C292" s="55"/>
      <c r="D292" s="55"/>
      <c r="E292" s="55"/>
      <c r="F292" s="55"/>
      <c r="G292" s="55"/>
      <c r="H292" s="55"/>
      <c r="I292" s="55"/>
      <c r="J292" s="55"/>
      <c r="K292" s="55"/>
      <c r="L292" s="55"/>
      <c r="M292" s="55"/>
      <c r="N292" s="55"/>
      <c r="O292" s="55"/>
      <c r="Z292" s="55"/>
      <c r="AB292" s="55"/>
      <c r="AD292" s="55"/>
    </row>
    <row r="293" spans="3:30" s="83" customFormat="1">
      <c r="C293" s="55"/>
      <c r="D293" s="55"/>
      <c r="E293" s="55"/>
      <c r="F293" s="55"/>
      <c r="G293" s="55"/>
      <c r="H293" s="55"/>
      <c r="I293" s="55"/>
      <c r="J293" s="55"/>
      <c r="K293" s="55"/>
      <c r="L293" s="55"/>
      <c r="M293" s="55"/>
      <c r="N293" s="55"/>
      <c r="O293" s="55"/>
      <c r="Z293" s="55"/>
      <c r="AB293" s="55"/>
      <c r="AD293" s="55"/>
    </row>
    <row r="294" spans="3:30" s="83" customFormat="1">
      <c r="C294" s="55"/>
      <c r="D294" s="55"/>
      <c r="E294" s="55"/>
      <c r="F294" s="55"/>
      <c r="G294" s="55"/>
      <c r="H294" s="55"/>
      <c r="I294" s="55"/>
      <c r="J294" s="55"/>
      <c r="K294" s="55"/>
      <c r="L294" s="55"/>
      <c r="M294" s="55"/>
      <c r="N294" s="55"/>
      <c r="O294" s="55"/>
      <c r="Z294" s="55"/>
      <c r="AB294" s="55"/>
      <c r="AD294" s="55"/>
    </row>
    <row r="295" spans="3:30" s="83" customFormat="1">
      <c r="C295" s="55"/>
      <c r="D295" s="55"/>
      <c r="E295" s="55"/>
      <c r="F295" s="55"/>
      <c r="G295" s="55"/>
      <c r="H295" s="55"/>
      <c r="I295" s="55"/>
      <c r="J295" s="55"/>
      <c r="K295" s="55"/>
      <c r="L295" s="55"/>
      <c r="M295" s="55"/>
      <c r="N295" s="55"/>
      <c r="O295" s="55"/>
      <c r="Z295" s="55"/>
      <c r="AB295" s="55"/>
      <c r="AD295" s="55"/>
    </row>
    <row r="296" spans="3:30" s="83" customFormat="1">
      <c r="C296" s="55"/>
      <c r="D296" s="55"/>
      <c r="E296" s="55"/>
      <c r="F296" s="55"/>
      <c r="G296" s="55"/>
      <c r="H296" s="55"/>
      <c r="I296" s="55"/>
      <c r="J296" s="55"/>
      <c r="K296" s="55"/>
      <c r="L296" s="55"/>
      <c r="M296" s="55"/>
      <c r="N296" s="55"/>
      <c r="O296" s="55"/>
      <c r="Z296" s="55"/>
      <c r="AB296" s="55"/>
      <c r="AD296" s="55"/>
    </row>
    <row r="297" spans="3:30" s="83" customFormat="1">
      <c r="C297" s="55"/>
      <c r="D297" s="55"/>
      <c r="E297" s="55"/>
      <c r="F297" s="55"/>
      <c r="G297" s="55"/>
      <c r="H297" s="55"/>
      <c r="I297" s="55"/>
      <c r="J297" s="55"/>
      <c r="K297" s="55"/>
      <c r="L297" s="55"/>
      <c r="M297" s="55"/>
      <c r="N297" s="55"/>
      <c r="O297" s="55"/>
      <c r="Z297" s="55"/>
      <c r="AB297" s="55"/>
      <c r="AD297" s="55"/>
    </row>
    <row r="298" spans="3:30" s="83" customFormat="1">
      <c r="C298" s="55"/>
      <c r="D298" s="55"/>
      <c r="E298" s="55"/>
      <c r="F298" s="55"/>
      <c r="G298" s="55"/>
      <c r="H298" s="55"/>
      <c r="I298" s="55"/>
      <c r="J298" s="55"/>
      <c r="K298" s="55"/>
      <c r="L298" s="55"/>
      <c r="M298" s="55"/>
      <c r="N298" s="55"/>
      <c r="O298" s="55"/>
      <c r="Z298" s="55"/>
      <c r="AB298" s="55"/>
      <c r="AD298" s="55"/>
    </row>
    <row r="299" spans="3:30" s="83" customFormat="1">
      <c r="C299" s="55"/>
      <c r="D299" s="55"/>
      <c r="E299" s="55"/>
      <c r="F299" s="55"/>
      <c r="G299" s="55"/>
      <c r="H299" s="55"/>
      <c r="I299" s="55"/>
      <c r="J299" s="55"/>
      <c r="K299" s="55"/>
      <c r="L299" s="55"/>
      <c r="M299" s="55"/>
      <c r="N299" s="55"/>
      <c r="O299" s="55"/>
      <c r="Z299" s="55"/>
      <c r="AB299" s="55"/>
      <c r="AD299" s="55"/>
    </row>
    <row r="300" spans="3:30" s="83" customFormat="1">
      <c r="C300" s="55"/>
      <c r="D300" s="55"/>
      <c r="E300" s="55"/>
      <c r="F300" s="55"/>
      <c r="G300" s="55"/>
      <c r="H300" s="55"/>
      <c r="I300" s="55"/>
      <c r="J300" s="55"/>
      <c r="K300" s="55"/>
      <c r="L300" s="55"/>
      <c r="M300" s="55"/>
      <c r="N300" s="55"/>
      <c r="O300" s="55"/>
      <c r="Z300" s="55"/>
      <c r="AB300" s="55"/>
      <c r="AD300" s="55"/>
    </row>
    <row r="301" spans="3:30" s="83" customFormat="1">
      <c r="C301" s="55"/>
      <c r="D301" s="55"/>
      <c r="E301" s="55"/>
      <c r="F301" s="55"/>
      <c r="G301" s="55"/>
      <c r="H301" s="55"/>
      <c r="I301" s="55"/>
      <c r="J301" s="55"/>
      <c r="K301" s="55"/>
      <c r="L301" s="55"/>
      <c r="M301" s="55"/>
      <c r="N301" s="55"/>
      <c r="O301" s="55"/>
      <c r="Z301" s="55"/>
      <c r="AB301" s="55"/>
      <c r="AD301" s="55"/>
    </row>
    <row r="302" spans="3:30" s="83" customFormat="1">
      <c r="C302" s="55"/>
      <c r="D302" s="55"/>
      <c r="E302" s="55"/>
      <c r="F302" s="55"/>
      <c r="G302" s="55"/>
      <c r="H302" s="55"/>
      <c r="I302" s="55"/>
      <c r="J302" s="55"/>
      <c r="K302" s="55"/>
      <c r="L302" s="55"/>
      <c r="M302" s="55"/>
      <c r="N302" s="55"/>
      <c r="O302" s="55"/>
      <c r="Z302" s="55"/>
      <c r="AB302" s="55"/>
      <c r="AD302" s="55"/>
    </row>
    <row r="303" spans="3:30" s="83" customFormat="1">
      <c r="C303" s="55"/>
      <c r="D303" s="55"/>
      <c r="E303" s="55"/>
      <c r="F303" s="55"/>
      <c r="G303" s="55"/>
      <c r="H303" s="55"/>
      <c r="I303" s="55"/>
      <c r="J303" s="55"/>
      <c r="K303" s="55"/>
      <c r="L303" s="55"/>
      <c r="M303" s="55"/>
      <c r="N303" s="55"/>
      <c r="O303" s="55"/>
      <c r="Z303" s="55"/>
      <c r="AB303" s="55"/>
      <c r="AD303" s="55"/>
    </row>
    <row r="304" spans="3:30" s="83" customFormat="1">
      <c r="C304" s="55"/>
      <c r="D304" s="55"/>
      <c r="E304" s="55"/>
      <c r="F304" s="55"/>
      <c r="G304" s="55"/>
      <c r="H304" s="55"/>
      <c r="I304" s="55"/>
      <c r="J304" s="55"/>
      <c r="K304" s="55"/>
      <c r="L304" s="55"/>
      <c r="M304" s="55"/>
      <c r="N304" s="55"/>
      <c r="O304" s="55"/>
      <c r="Z304" s="55"/>
      <c r="AB304" s="55"/>
      <c r="AD304" s="55"/>
    </row>
    <row r="305" spans="3:30" s="83" customFormat="1">
      <c r="C305" s="55"/>
      <c r="D305" s="55"/>
      <c r="E305" s="55"/>
      <c r="F305" s="55"/>
      <c r="G305" s="55"/>
      <c r="H305" s="55"/>
      <c r="I305" s="55"/>
      <c r="J305" s="55"/>
      <c r="K305" s="55"/>
      <c r="L305" s="55"/>
      <c r="M305" s="55"/>
      <c r="N305" s="55"/>
      <c r="O305" s="55"/>
      <c r="Z305" s="55"/>
      <c r="AB305" s="55"/>
      <c r="AD305" s="55"/>
    </row>
    <row r="306" spans="3:30" s="83" customFormat="1">
      <c r="C306" s="55"/>
      <c r="D306" s="55"/>
      <c r="E306" s="55"/>
      <c r="F306" s="55"/>
      <c r="G306" s="55"/>
      <c r="H306" s="55"/>
      <c r="I306" s="55"/>
      <c r="J306" s="55"/>
      <c r="K306" s="55"/>
      <c r="L306" s="55"/>
      <c r="M306" s="55"/>
      <c r="N306" s="55"/>
      <c r="O306" s="55"/>
      <c r="Z306" s="55"/>
      <c r="AB306" s="55"/>
      <c r="AD306" s="55"/>
    </row>
    <row r="307" spans="3:30" s="83" customFormat="1">
      <c r="C307" s="55"/>
      <c r="D307" s="55"/>
      <c r="E307" s="55"/>
      <c r="F307" s="55"/>
      <c r="G307" s="55"/>
      <c r="H307" s="55"/>
      <c r="I307" s="55"/>
      <c r="J307" s="55"/>
      <c r="K307" s="55"/>
      <c r="L307" s="55"/>
      <c r="M307" s="55"/>
      <c r="N307" s="55"/>
      <c r="O307" s="55"/>
      <c r="Z307" s="55"/>
      <c r="AB307" s="55"/>
      <c r="AD307" s="55"/>
    </row>
    <row r="308" spans="3:30" s="83" customFormat="1">
      <c r="C308" s="55"/>
      <c r="D308" s="55"/>
      <c r="E308" s="55"/>
      <c r="F308" s="55"/>
      <c r="G308" s="55"/>
      <c r="H308" s="55"/>
      <c r="I308" s="55"/>
      <c r="J308" s="55"/>
      <c r="K308" s="55"/>
      <c r="L308" s="55"/>
      <c r="M308" s="55"/>
      <c r="N308" s="55"/>
      <c r="O308" s="55"/>
      <c r="Z308" s="55"/>
      <c r="AB308" s="55"/>
      <c r="AD308" s="55"/>
    </row>
    <row r="309" spans="3:30" s="83" customFormat="1">
      <c r="C309" s="55"/>
      <c r="D309" s="55"/>
      <c r="E309" s="55"/>
      <c r="F309" s="55"/>
      <c r="G309" s="55"/>
      <c r="H309" s="55"/>
      <c r="I309" s="55"/>
      <c r="J309" s="55"/>
      <c r="K309" s="55"/>
      <c r="L309" s="55"/>
      <c r="M309" s="55"/>
      <c r="N309" s="55"/>
      <c r="O309" s="55"/>
      <c r="Z309" s="55"/>
      <c r="AB309" s="55"/>
      <c r="AD309" s="55"/>
    </row>
    <row r="310" spans="3:30" s="83" customFormat="1">
      <c r="C310" s="55"/>
      <c r="D310" s="55"/>
      <c r="E310" s="55"/>
      <c r="F310" s="55"/>
      <c r="G310" s="55"/>
      <c r="H310" s="55"/>
      <c r="I310" s="55"/>
      <c r="J310" s="55"/>
      <c r="K310" s="55"/>
      <c r="L310" s="55"/>
      <c r="M310" s="55"/>
      <c r="N310" s="55"/>
      <c r="O310" s="55"/>
      <c r="Z310" s="55"/>
      <c r="AB310" s="55"/>
      <c r="AD310" s="55"/>
    </row>
    <row r="311" spans="3:30" s="83" customFormat="1">
      <c r="C311" s="55"/>
      <c r="D311" s="55"/>
      <c r="E311" s="55"/>
      <c r="F311" s="55"/>
      <c r="G311" s="55"/>
      <c r="H311" s="55"/>
      <c r="I311" s="55"/>
      <c r="J311" s="55"/>
      <c r="K311" s="55"/>
      <c r="L311" s="55"/>
      <c r="M311" s="55"/>
      <c r="N311" s="55"/>
      <c r="O311" s="55"/>
      <c r="Z311" s="55"/>
      <c r="AB311" s="55"/>
      <c r="AD311" s="55"/>
    </row>
    <row r="312" spans="3:30" s="83" customFormat="1">
      <c r="C312" s="55"/>
      <c r="D312" s="55"/>
      <c r="E312" s="55"/>
      <c r="F312" s="55"/>
      <c r="G312" s="55"/>
      <c r="H312" s="55"/>
      <c r="I312" s="55"/>
      <c r="J312" s="55"/>
      <c r="K312" s="55"/>
      <c r="L312" s="55"/>
      <c r="M312" s="55"/>
      <c r="N312" s="55"/>
      <c r="O312" s="55"/>
      <c r="Z312" s="55"/>
      <c r="AB312" s="55"/>
      <c r="AD312" s="55"/>
    </row>
    <row r="313" spans="3:30" s="83" customFormat="1">
      <c r="C313" s="55"/>
      <c r="D313" s="55"/>
      <c r="E313" s="55"/>
      <c r="F313" s="55"/>
      <c r="G313" s="55"/>
      <c r="H313" s="55"/>
      <c r="I313" s="55"/>
      <c r="J313" s="55"/>
      <c r="K313" s="55"/>
      <c r="L313" s="55"/>
      <c r="M313" s="55"/>
      <c r="N313" s="55"/>
      <c r="O313" s="55"/>
      <c r="Z313" s="55"/>
      <c r="AB313" s="55"/>
      <c r="AD313" s="55"/>
    </row>
    <row r="314" spans="3:30" s="83" customFormat="1">
      <c r="C314" s="55"/>
      <c r="D314" s="55"/>
      <c r="E314" s="55"/>
      <c r="F314" s="55"/>
      <c r="G314" s="55"/>
      <c r="H314" s="55"/>
      <c r="I314" s="55"/>
      <c r="J314" s="55"/>
      <c r="K314" s="55"/>
      <c r="L314" s="55"/>
      <c r="M314" s="55"/>
      <c r="N314" s="55"/>
      <c r="O314" s="55"/>
      <c r="Z314" s="55"/>
      <c r="AB314" s="55"/>
      <c r="AD314" s="55"/>
    </row>
    <row r="315" spans="3:30" s="83" customFormat="1">
      <c r="C315" s="55"/>
      <c r="D315" s="55"/>
      <c r="E315" s="55"/>
      <c r="F315" s="55"/>
      <c r="G315" s="55"/>
      <c r="H315" s="55"/>
      <c r="I315" s="55"/>
      <c r="J315" s="55"/>
      <c r="K315" s="55"/>
      <c r="L315" s="55"/>
      <c r="M315" s="55"/>
      <c r="N315" s="55"/>
      <c r="O315" s="55"/>
      <c r="Z315" s="55"/>
      <c r="AB315" s="55"/>
      <c r="AD315" s="55"/>
    </row>
    <row r="316" spans="3:30" s="83" customFormat="1">
      <c r="C316" s="55"/>
      <c r="D316" s="55"/>
      <c r="E316" s="55"/>
      <c r="F316" s="55"/>
      <c r="G316" s="55"/>
      <c r="H316" s="55"/>
      <c r="I316" s="55"/>
      <c r="J316" s="55"/>
      <c r="K316" s="55"/>
      <c r="L316" s="55"/>
      <c r="M316" s="55"/>
      <c r="N316" s="55"/>
      <c r="O316" s="55"/>
      <c r="Z316" s="55"/>
      <c r="AB316" s="55"/>
      <c r="AD316" s="55"/>
    </row>
    <row r="317" spans="3:30" s="83" customFormat="1">
      <c r="C317" s="55"/>
      <c r="D317" s="55"/>
      <c r="E317" s="55"/>
      <c r="F317" s="55"/>
      <c r="G317" s="55"/>
      <c r="H317" s="55"/>
      <c r="I317" s="55"/>
      <c r="J317" s="55"/>
      <c r="K317" s="55"/>
      <c r="L317" s="55"/>
      <c r="M317" s="55"/>
      <c r="N317" s="55"/>
      <c r="O317" s="55"/>
      <c r="Z317" s="55"/>
      <c r="AB317" s="55"/>
      <c r="AD317" s="55"/>
    </row>
    <row r="318" spans="3:30" s="83" customFormat="1">
      <c r="C318" s="55"/>
      <c r="D318" s="55"/>
      <c r="E318" s="55"/>
      <c r="F318" s="55"/>
      <c r="G318" s="55"/>
      <c r="H318" s="55"/>
      <c r="I318" s="55"/>
      <c r="J318" s="55"/>
      <c r="K318" s="55"/>
      <c r="L318" s="55"/>
      <c r="M318" s="55"/>
      <c r="N318" s="55"/>
      <c r="O318" s="55"/>
      <c r="Z318" s="55"/>
      <c r="AB318" s="55"/>
      <c r="AD318" s="55"/>
    </row>
    <row r="319" spans="3:30" s="83" customFormat="1">
      <c r="C319" s="55"/>
      <c r="D319" s="55"/>
      <c r="E319" s="55"/>
      <c r="F319" s="55"/>
      <c r="G319" s="55"/>
      <c r="H319" s="55"/>
      <c r="I319" s="55"/>
      <c r="J319" s="55"/>
      <c r="K319" s="55"/>
      <c r="L319" s="55"/>
      <c r="M319" s="55"/>
      <c r="N319" s="55"/>
      <c r="O319" s="55"/>
      <c r="Z319" s="55"/>
      <c r="AB319" s="55"/>
      <c r="AD319" s="55"/>
    </row>
    <row r="320" spans="3:30" s="83" customFormat="1">
      <c r="C320" s="55"/>
      <c r="D320" s="55"/>
      <c r="E320" s="55"/>
      <c r="F320" s="55"/>
      <c r="G320" s="55"/>
      <c r="H320" s="55"/>
      <c r="I320" s="55"/>
      <c r="J320" s="55"/>
      <c r="K320" s="55"/>
      <c r="L320" s="55"/>
      <c r="M320" s="55"/>
      <c r="N320" s="55"/>
      <c r="O320" s="55"/>
      <c r="Z320" s="55"/>
      <c r="AB320" s="55"/>
      <c r="AD320" s="55"/>
    </row>
    <row r="321" spans="3:30" s="83" customFormat="1">
      <c r="C321" s="55"/>
      <c r="D321" s="55"/>
      <c r="E321" s="55"/>
      <c r="F321" s="55"/>
      <c r="G321" s="55"/>
      <c r="H321" s="55"/>
      <c r="I321" s="55"/>
      <c r="J321" s="55"/>
      <c r="K321" s="55"/>
      <c r="L321" s="55"/>
      <c r="M321" s="55"/>
      <c r="N321" s="55"/>
      <c r="O321" s="55"/>
      <c r="Z321" s="55"/>
      <c r="AB321" s="55"/>
      <c r="AD321" s="55"/>
    </row>
    <row r="322" spans="3:30" s="83" customFormat="1">
      <c r="C322" s="55"/>
      <c r="D322" s="55"/>
      <c r="E322" s="55"/>
      <c r="F322" s="55"/>
      <c r="G322" s="55"/>
      <c r="H322" s="55"/>
      <c r="I322" s="55"/>
      <c r="J322" s="55"/>
      <c r="K322" s="55"/>
      <c r="L322" s="55"/>
      <c r="M322" s="55"/>
      <c r="N322" s="55"/>
      <c r="O322" s="55"/>
      <c r="Z322" s="55"/>
      <c r="AB322" s="55"/>
      <c r="AD322" s="55"/>
    </row>
    <row r="323" spans="3:30" s="83" customFormat="1">
      <c r="C323" s="55"/>
      <c r="D323" s="55"/>
      <c r="E323" s="55"/>
      <c r="F323" s="55"/>
      <c r="G323" s="55"/>
      <c r="H323" s="55"/>
      <c r="I323" s="55"/>
      <c r="J323" s="55"/>
      <c r="K323" s="55"/>
      <c r="L323" s="55"/>
      <c r="M323" s="55"/>
      <c r="N323" s="55"/>
      <c r="O323" s="55"/>
      <c r="Z323" s="55"/>
      <c r="AB323" s="55"/>
      <c r="AD323" s="55"/>
    </row>
    <row r="324" spans="3:30" s="83" customFormat="1">
      <c r="C324" s="55"/>
      <c r="D324" s="55"/>
      <c r="E324" s="55"/>
      <c r="F324" s="55"/>
      <c r="G324" s="55"/>
      <c r="H324" s="55"/>
      <c r="I324" s="55"/>
      <c r="J324" s="55"/>
      <c r="K324" s="55"/>
      <c r="L324" s="55"/>
      <c r="M324" s="55"/>
      <c r="N324" s="55"/>
      <c r="O324" s="55"/>
      <c r="Z324" s="55"/>
      <c r="AB324" s="55"/>
      <c r="AD324" s="55"/>
    </row>
    <row r="325" spans="3:30" s="83" customFormat="1">
      <c r="C325" s="55"/>
      <c r="D325" s="55"/>
      <c r="E325" s="55"/>
      <c r="F325" s="55"/>
      <c r="G325" s="55"/>
      <c r="H325" s="55"/>
      <c r="I325" s="55"/>
      <c r="J325" s="55"/>
      <c r="K325" s="55"/>
      <c r="L325" s="55"/>
      <c r="M325" s="55"/>
      <c r="N325" s="55"/>
      <c r="O325" s="55"/>
      <c r="Z325" s="55"/>
      <c r="AB325" s="55"/>
      <c r="AD325" s="55"/>
    </row>
    <row r="326" spans="3:30" s="83" customFormat="1">
      <c r="C326" s="55"/>
      <c r="D326" s="55"/>
      <c r="E326" s="55"/>
      <c r="F326" s="55"/>
      <c r="G326" s="55"/>
      <c r="H326" s="55"/>
      <c r="I326" s="55"/>
      <c r="J326" s="55"/>
      <c r="K326" s="55"/>
      <c r="L326" s="55"/>
      <c r="M326" s="55"/>
      <c r="N326" s="55"/>
      <c r="O326" s="55"/>
      <c r="Z326" s="55"/>
      <c r="AB326" s="55"/>
      <c r="AD326" s="55"/>
    </row>
    <row r="327" spans="3:30" s="83" customFormat="1">
      <c r="C327" s="55"/>
      <c r="D327" s="55"/>
      <c r="E327" s="55"/>
      <c r="F327" s="55"/>
      <c r="G327" s="55"/>
      <c r="H327" s="55"/>
      <c r="I327" s="55"/>
      <c r="J327" s="55"/>
      <c r="K327" s="55"/>
      <c r="L327" s="55"/>
      <c r="M327" s="55"/>
      <c r="N327" s="55"/>
      <c r="O327" s="55"/>
      <c r="Z327" s="55"/>
      <c r="AB327" s="55"/>
      <c r="AD327" s="55"/>
    </row>
    <row r="328" spans="3:30" s="83" customFormat="1">
      <c r="C328" s="55"/>
      <c r="D328" s="55"/>
      <c r="E328" s="55"/>
      <c r="F328" s="55"/>
      <c r="G328" s="55"/>
      <c r="H328" s="55"/>
      <c r="I328" s="55"/>
      <c r="J328" s="55"/>
      <c r="K328" s="55"/>
      <c r="L328" s="55"/>
      <c r="M328" s="55"/>
      <c r="N328" s="55"/>
      <c r="O328" s="55"/>
      <c r="Z328" s="55"/>
      <c r="AB328" s="55"/>
      <c r="AD328" s="55"/>
    </row>
    <row r="329" spans="3:30" s="83" customFormat="1">
      <c r="C329" s="55"/>
      <c r="D329" s="55"/>
      <c r="E329" s="55"/>
      <c r="F329" s="55"/>
      <c r="G329" s="55"/>
      <c r="H329" s="55"/>
      <c r="I329" s="55"/>
      <c r="J329" s="55"/>
      <c r="K329" s="55"/>
      <c r="L329" s="55"/>
      <c r="M329" s="55"/>
      <c r="N329" s="55"/>
      <c r="O329" s="55"/>
      <c r="Z329" s="55"/>
      <c r="AB329" s="55"/>
      <c r="AD329" s="55"/>
    </row>
    <row r="330" spans="3:30" s="83" customFormat="1">
      <c r="C330" s="55"/>
      <c r="D330" s="55"/>
      <c r="E330" s="55"/>
      <c r="F330" s="55"/>
      <c r="G330" s="55"/>
      <c r="H330" s="55"/>
      <c r="I330" s="55"/>
      <c r="J330" s="55"/>
      <c r="K330" s="55"/>
      <c r="L330" s="55"/>
      <c r="M330" s="55"/>
      <c r="N330" s="55"/>
      <c r="O330" s="55"/>
      <c r="Z330" s="55"/>
      <c r="AB330" s="55"/>
      <c r="AD330" s="55"/>
    </row>
    <row r="331" spans="3:30" s="83" customFormat="1">
      <c r="C331" s="55"/>
      <c r="D331" s="55"/>
      <c r="E331" s="55"/>
      <c r="F331" s="55"/>
      <c r="G331" s="55"/>
      <c r="H331" s="55"/>
      <c r="I331" s="55"/>
      <c r="J331" s="55"/>
      <c r="K331" s="55"/>
      <c r="L331" s="55"/>
      <c r="M331" s="55"/>
      <c r="N331" s="55"/>
      <c r="O331" s="55"/>
      <c r="Z331" s="55"/>
      <c r="AB331" s="55"/>
      <c r="AD331" s="55"/>
    </row>
    <row r="332" spans="3:30" s="83" customFormat="1">
      <c r="C332" s="55"/>
      <c r="D332" s="55"/>
      <c r="E332" s="55"/>
      <c r="F332" s="55"/>
      <c r="G332" s="55"/>
      <c r="H332" s="55"/>
      <c r="I332" s="55"/>
      <c r="J332" s="55"/>
      <c r="K332" s="55"/>
      <c r="L332" s="55"/>
      <c r="M332" s="55"/>
      <c r="N332" s="55"/>
      <c r="O332" s="55"/>
      <c r="Z332" s="55"/>
      <c r="AB332" s="55"/>
      <c r="AD332" s="55"/>
    </row>
    <row r="333" spans="3:30" s="83" customFormat="1">
      <c r="C333" s="55"/>
      <c r="D333" s="55"/>
      <c r="E333" s="55"/>
      <c r="F333" s="55"/>
      <c r="G333" s="55"/>
      <c r="H333" s="55"/>
      <c r="I333" s="55"/>
      <c r="J333" s="55"/>
      <c r="K333" s="55"/>
      <c r="L333" s="55"/>
      <c r="M333" s="55"/>
      <c r="N333" s="55"/>
      <c r="O333" s="55"/>
      <c r="Z333" s="55"/>
      <c r="AB333" s="55"/>
      <c r="AD333" s="55"/>
    </row>
    <row r="334" spans="3:30" s="83" customFormat="1">
      <c r="C334" s="55"/>
      <c r="D334" s="55"/>
      <c r="E334" s="55"/>
      <c r="F334" s="55"/>
      <c r="G334" s="55"/>
      <c r="H334" s="55"/>
      <c r="I334" s="55"/>
      <c r="J334" s="55"/>
      <c r="K334" s="55"/>
      <c r="L334" s="55"/>
      <c r="M334" s="55"/>
      <c r="N334" s="55"/>
      <c r="O334" s="55"/>
      <c r="Z334" s="55"/>
      <c r="AB334" s="55"/>
      <c r="AD334" s="55"/>
    </row>
    <row r="335" spans="3:30" s="83" customFormat="1">
      <c r="C335" s="55"/>
      <c r="D335" s="55"/>
      <c r="E335" s="55"/>
      <c r="F335" s="55"/>
      <c r="G335" s="55"/>
      <c r="H335" s="55"/>
      <c r="I335" s="55"/>
      <c r="J335" s="55"/>
      <c r="K335" s="55"/>
      <c r="L335" s="55"/>
      <c r="M335" s="55"/>
      <c r="N335" s="55"/>
      <c r="O335" s="55"/>
      <c r="Z335" s="55"/>
      <c r="AB335" s="55"/>
      <c r="AD335" s="55"/>
    </row>
    <row r="336" spans="3:30" s="83" customFormat="1">
      <c r="C336" s="55"/>
      <c r="D336" s="55"/>
      <c r="E336" s="55"/>
      <c r="F336" s="55"/>
      <c r="G336" s="55"/>
      <c r="H336" s="55"/>
      <c r="I336" s="55"/>
      <c r="J336" s="55"/>
      <c r="K336" s="55"/>
      <c r="L336" s="55"/>
      <c r="M336" s="55"/>
      <c r="N336" s="55"/>
      <c r="O336" s="55"/>
      <c r="Z336" s="55"/>
      <c r="AB336" s="55"/>
      <c r="AD336" s="55"/>
    </row>
    <row r="337" spans="3:30" s="83" customFormat="1">
      <c r="C337" s="55"/>
      <c r="D337" s="55"/>
      <c r="E337" s="55"/>
      <c r="F337" s="55"/>
      <c r="G337" s="55"/>
      <c r="H337" s="55"/>
      <c r="I337" s="55"/>
      <c r="J337" s="55"/>
      <c r="K337" s="55"/>
      <c r="L337" s="55"/>
      <c r="M337" s="55"/>
      <c r="N337" s="55"/>
      <c r="O337" s="55"/>
      <c r="Z337" s="55"/>
      <c r="AB337" s="55"/>
      <c r="AD337" s="55"/>
    </row>
    <row r="338" spans="3:30" s="83" customFormat="1">
      <c r="C338" s="55"/>
      <c r="D338" s="55"/>
      <c r="E338" s="55"/>
      <c r="F338" s="55"/>
      <c r="G338" s="55"/>
      <c r="H338" s="55"/>
      <c r="I338" s="55"/>
      <c r="J338" s="55"/>
      <c r="K338" s="55"/>
      <c r="L338" s="55"/>
      <c r="M338" s="55"/>
      <c r="N338" s="55"/>
      <c r="O338" s="55"/>
      <c r="Z338" s="55"/>
      <c r="AB338" s="55"/>
      <c r="AD338" s="55"/>
    </row>
    <row r="339" spans="3:30" s="83" customFormat="1">
      <c r="C339" s="55"/>
      <c r="D339" s="55"/>
      <c r="E339" s="55"/>
      <c r="F339" s="55"/>
      <c r="G339" s="55"/>
      <c r="H339" s="55"/>
      <c r="I339" s="55"/>
      <c r="J339" s="55"/>
      <c r="K339" s="55"/>
      <c r="L339" s="55"/>
      <c r="M339" s="55"/>
      <c r="N339" s="55"/>
      <c r="O339" s="55"/>
      <c r="Z339" s="55"/>
      <c r="AB339" s="55"/>
      <c r="AD339" s="55"/>
    </row>
    <row r="340" spans="3:30" s="83" customFormat="1">
      <c r="C340" s="55"/>
      <c r="D340" s="55"/>
      <c r="E340" s="55"/>
      <c r="F340" s="55"/>
      <c r="G340" s="55"/>
      <c r="H340" s="55"/>
      <c r="I340" s="55"/>
      <c r="J340" s="55"/>
      <c r="K340" s="55"/>
      <c r="L340" s="55"/>
      <c r="M340" s="55"/>
      <c r="N340" s="55"/>
      <c r="O340" s="55"/>
      <c r="Z340" s="55"/>
      <c r="AB340" s="55"/>
      <c r="AD340" s="55"/>
    </row>
    <row r="341" spans="3:30" s="83" customFormat="1">
      <c r="C341" s="55"/>
      <c r="D341" s="55"/>
      <c r="E341" s="55"/>
      <c r="F341" s="55"/>
      <c r="G341" s="55"/>
      <c r="H341" s="55"/>
      <c r="I341" s="55"/>
      <c r="J341" s="55"/>
      <c r="K341" s="55"/>
      <c r="L341" s="55"/>
      <c r="M341" s="55"/>
      <c r="N341" s="55"/>
      <c r="O341" s="55"/>
      <c r="Z341" s="55"/>
      <c r="AB341" s="55"/>
      <c r="AD341" s="55"/>
    </row>
    <row r="342" spans="3:30" s="83" customFormat="1">
      <c r="C342" s="55"/>
      <c r="D342" s="55"/>
      <c r="E342" s="55"/>
      <c r="F342" s="55"/>
      <c r="G342" s="55"/>
      <c r="H342" s="55"/>
      <c r="I342" s="55"/>
      <c r="J342" s="55"/>
      <c r="K342" s="55"/>
      <c r="L342" s="55"/>
      <c r="M342" s="55"/>
      <c r="N342" s="55"/>
      <c r="O342" s="55"/>
      <c r="Z342" s="55"/>
      <c r="AB342" s="55"/>
      <c r="AD342" s="55"/>
    </row>
    <row r="343" spans="3:30" s="83" customFormat="1">
      <c r="C343" s="55"/>
      <c r="D343" s="55"/>
      <c r="E343" s="55"/>
      <c r="F343" s="55"/>
      <c r="G343" s="55"/>
      <c r="H343" s="55"/>
      <c r="I343" s="55"/>
      <c r="J343" s="55"/>
      <c r="K343" s="55"/>
      <c r="L343" s="55"/>
      <c r="M343" s="55"/>
      <c r="N343" s="55"/>
      <c r="O343" s="55"/>
      <c r="Z343" s="55"/>
      <c r="AB343" s="55"/>
      <c r="AD343" s="55"/>
    </row>
    <row r="344" spans="3:30" s="83" customFormat="1">
      <c r="C344" s="55"/>
      <c r="D344" s="55"/>
      <c r="E344" s="55"/>
      <c r="F344" s="55"/>
      <c r="G344" s="55"/>
      <c r="H344" s="55"/>
      <c r="I344" s="55"/>
      <c r="J344" s="55"/>
      <c r="K344" s="55"/>
      <c r="L344" s="55"/>
      <c r="M344" s="55"/>
      <c r="N344" s="55"/>
      <c r="O344" s="55"/>
      <c r="Z344" s="55"/>
      <c r="AB344" s="55"/>
      <c r="AD344" s="55"/>
    </row>
    <row r="345" spans="3:30" s="83" customFormat="1">
      <c r="C345" s="55"/>
      <c r="D345" s="55"/>
      <c r="E345" s="55"/>
      <c r="F345" s="55"/>
      <c r="G345" s="55"/>
      <c r="H345" s="55"/>
      <c r="I345" s="55"/>
      <c r="J345" s="55"/>
      <c r="K345" s="55"/>
      <c r="L345" s="55"/>
      <c r="M345" s="55"/>
      <c r="N345" s="55"/>
      <c r="O345" s="55"/>
      <c r="Z345" s="55"/>
      <c r="AB345" s="55"/>
      <c r="AD345" s="55"/>
    </row>
    <row r="346" spans="3:30" s="83" customFormat="1">
      <c r="C346" s="55"/>
      <c r="D346" s="55"/>
      <c r="E346" s="55"/>
      <c r="F346" s="55"/>
      <c r="G346" s="55"/>
      <c r="H346" s="55"/>
      <c r="I346" s="55"/>
      <c r="J346" s="55"/>
      <c r="K346" s="55"/>
      <c r="L346" s="55"/>
      <c r="M346" s="55"/>
      <c r="N346" s="55"/>
      <c r="O346" s="55"/>
      <c r="Z346" s="55"/>
      <c r="AB346" s="55"/>
      <c r="AD346" s="55"/>
    </row>
    <row r="347" spans="3:30" s="83" customFormat="1">
      <c r="C347" s="55"/>
      <c r="D347" s="55"/>
      <c r="E347" s="55"/>
      <c r="F347" s="55"/>
      <c r="G347" s="55"/>
      <c r="H347" s="55"/>
      <c r="I347" s="55"/>
      <c r="J347" s="55"/>
      <c r="K347" s="55"/>
      <c r="L347" s="55"/>
      <c r="M347" s="55"/>
      <c r="N347" s="55"/>
      <c r="O347" s="55"/>
      <c r="Z347" s="55"/>
      <c r="AB347" s="55"/>
      <c r="AD347" s="55"/>
    </row>
    <row r="348" spans="3:30" s="83" customFormat="1">
      <c r="C348" s="55"/>
      <c r="D348" s="55"/>
      <c r="E348" s="55"/>
      <c r="F348" s="55"/>
      <c r="G348" s="55"/>
      <c r="H348" s="55"/>
      <c r="I348" s="55"/>
      <c r="J348" s="55"/>
      <c r="K348" s="55"/>
      <c r="L348" s="55"/>
      <c r="M348" s="55"/>
      <c r="N348" s="55"/>
      <c r="O348" s="55"/>
      <c r="Z348" s="55"/>
      <c r="AB348" s="55"/>
      <c r="AD348" s="55"/>
    </row>
    <row r="349" spans="3:30" s="83" customFormat="1">
      <c r="C349" s="55"/>
      <c r="D349" s="55"/>
      <c r="E349" s="55"/>
      <c r="F349" s="55"/>
      <c r="G349" s="55"/>
      <c r="H349" s="55"/>
      <c r="I349" s="55"/>
      <c r="J349" s="55"/>
      <c r="K349" s="55"/>
      <c r="L349" s="55"/>
      <c r="M349" s="55"/>
      <c r="N349" s="55"/>
      <c r="O349" s="55"/>
      <c r="Z349" s="55"/>
      <c r="AB349" s="55"/>
      <c r="AD349" s="55"/>
    </row>
    <row r="350" spans="3:30" s="83" customFormat="1">
      <c r="C350" s="55"/>
      <c r="D350" s="55"/>
      <c r="E350" s="55"/>
      <c r="F350" s="55"/>
      <c r="G350" s="55"/>
      <c r="H350" s="55"/>
      <c r="I350" s="55"/>
      <c r="J350" s="55"/>
      <c r="K350" s="55"/>
      <c r="L350" s="55"/>
      <c r="M350" s="55"/>
      <c r="N350" s="55"/>
      <c r="O350" s="55"/>
      <c r="Z350" s="55"/>
      <c r="AB350" s="55"/>
      <c r="AD350" s="55"/>
    </row>
    <row r="351" spans="3:30" s="83" customFormat="1">
      <c r="C351" s="55"/>
      <c r="D351" s="55"/>
      <c r="E351" s="55"/>
      <c r="F351" s="55"/>
      <c r="G351" s="55"/>
      <c r="H351" s="55"/>
      <c r="I351" s="55"/>
      <c r="J351" s="55"/>
      <c r="K351" s="55"/>
      <c r="L351" s="55"/>
      <c r="M351" s="55"/>
      <c r="N351" s="55"/>
      <c r="O351" s="55"/>
      <c r="Z351" s="55"/>
      <c r="AB351" s="55"/>
      <c r="AD351" s="55"/>
    </row>
    <row r="352" spans="3:30" s="83" customFormat="1">
      <c r="C352" s="55"/>
      <c r="D352" s="55"/>
      <c r="E352" s="55"/>
      <c r="F352" s="55"/>
      <c r="G352" s="55"/>
      <c r="H352" s="55"/>
      <c r="I352" s="55"/>
      <c r="J352" s="55"/>
      <c r="K352" s="55"/>
      <c r="L352" s="55"/>
      <c r="M352" s="55"/>
      <c r="N352" s="55"/>
      <c r="O352" s="55"/>
      <c r="Z352" s="55"/>
      <c r="AB352" s="55"/>
      <c r="AD352" s="55"/>
    </row>
    <row r="353" spans="3:30" s="83" customFormat="1">
      <c r="C353" s="55"/>
      <c r="D353" s="55"/>
      <c r="E353" s="55"/>
      <c r="F353" s="55"/>
      <c r="G353" s="55"/>
      <c r="H353" s="55"/>
      <c r="I353" s="55"/>
      <c r="J353" s="55"/>
      <c r="K353" s="55"/>
      <c r="L353" s="55"/>
      <c r="M353" s="55"/>
      <c r="N353" s="55"/>
      <c r="O353" s="55"/>
      <c r="Z353" s="55"/>
      <c r="AB353" s="55"/>
      <c r="AD353" s="55"/>
    </row>
    <row r="354" spans="3:30" s="83" customFormat="1">
      <c r="C354" s="55"/>
      <c r="D354" s="55"/>
      <c r="E354" s="55"/>
      <c r="F354" s="55"/>
      <c r="G354" s="55"/>
      <c r="H354" s="55"/>
      <c r="I354" s="55"/>
      <c r="J354" s="55"/>
      <c r="K354" s="55"/>
      <c r="L354" s="55"/>
      <c r="M354" s="55"/>
      <c r="N354" s="55"/>
      <c r="O354" s="55"/>
      <c r="Z354" s="55"/>
      <c r="AB354" s="55"/>
      <c r="AD354" s="55"/>
    </row>
    <row r="355" spans="3:30" s="83" customFormat="1">
      <c r="C355" s="55"/>
      <c r="D355" s="55"/>
      <c r="E355" s="55"/>
      <c r="F355" s="55"/>
      <c r="G355" s="55"/>
      <c r="H355" s="55"/>
      <c r="I355" s="55"/>
      <c r="J355" s="55"/>
      <c r="K355" s="55"/>
      <c r="L355" s="55"/>
      <c r="M355" s="55"/>
      <c r="N355" s="55"/>
      <c r="O355" s="55"/>
      <c r="Z355" s="55"/>
      <c r="AB355" s="55"/>
      <c r="AD355" s="55"/>
    </row>
    <row r="356" spans="3:30" s="83" customFormat="1">
      <c r="C356" s="55"/>
      <c r="D356" s="55"/>
      <c r="E356" s="55"/>
      <c r="F356" s="55"/>
      <c r="G356" s="55"/>
      <c r="H356" s="55"/>
      <c r="I356" s="55"/>
      <c r="J356" s="55"/>
      <c r="K356" s="55"/>
      <c r="L356" s="55"/>
      <c r="M356" s="55"/>
      <c r="N356" s="55"/>
      <c r="O356" s="55"/>
      <c r="Z356" s="55"/>
      <c r="AB356" s="55"/>
      <c r="AD356" s="55"/>
    </row>
    <row r="357" spans="3:30" s="83" customFormat="1">
      <c r="C357" s="55"/>
      <c r="D357" s="55"/>
      <c r="E357" s="55"/>
      <c r="F357" s="55"/>
      <c r="G357" s="55"/>
      <c r="H357" s="55"/>
      <c r="I357" s="55"/>
      <c r="J357" s="55"/>
      <c r="K357" s="55"/>
      <c r="L357" s="55"/>
      <c r="M357" s="55"/>
      <c r="N357" s="55"/>
      <c r="O357" s="55"/>
      <c r="Z357" s="55"/>
      <c r="AB357" s="55"/>
      <c r="AD357" s="55"/>
    </row>
    <row r="358" spans="3:30" s="83" customFormat="1">
      <c r="C358" s="55"/>
      <c r="D358" s="55"/>
      <c r="E358" s="55"/>
      <c r="F358" s="55"/>
      <c r="G358" s="55"/>
      <c r="H358" s="55"/>
      <c r="I358" s="55"/>
      <c r="J358" s="55"/>
      <c r="K358" s="55"/>
      <c r="L358" s="55"/>
      <c r="M358" s="55"/>
      <c r="N358" s="55"/>
      <c r="O358" s="55"/>
      <c r="Z358" s="55"/>
      <c r="AB358" s="55"/>
      <c r="AD358" s="55"/>
    </row>
    <row r="359" spans="3:30" s="83" customFormat="1">
      <c r="C359" s="55"/>
      <c r="D359" s="55"/>
      <c r="E359" s="55"/>
      <c r="F359" s="55"/>
      <c r="G359" s="55"/>
      <c r="H359" s="55"/>
      <c r="I359" s="55"/>
      <c r="J359" s="55"/>
      <c r="K359" s="55"/>
      <c r="L359" s="55"/>
      <c r="M359" s="55"/>
      <c r="N359" s="55"/>
      <c r="O359" s="55"/>
      <c r="Z359" s="55"/>
      <c r="AB359" s="55"/>
      <c r="AD359" s="55"/>
    </row>
    <row r="360" spans="3:30" s="83" customFormat="1">
      <c r="C360" s="55"/>
      <c r="D360" s="55"/>
      <c r="E360" s="55"/>
      <c r="F360" s="55"/>
      <c r="G360" s="55"/>
      <c r="H360" s="55"/>
      <c r="I360" s="55"/>
      <c r="J360" s="55"/>
      <c r="K360" s="55"/>
      <c r="L360" s="55"/>
      <c r="M360" s="55"/>
      <c r="N360" s="55"/>
      <c r="O360" s="55"/>
      <c r="Z360" s="55"/>
      <c r="AB360" s="55"/>
      <c r="AD360" s="55"/>
    </row>
    <row r="361" spans="3:30" s="83" customFormat="1">
      <c r="C361" s="55"/>
      <c r="D361" s="55"/>
      <c r="E361" s="55"/>
      <c r="F361" s="55"/>
      <c r="G361" s="55"/>
      <c r="H361" s="55"/>
      <c r="I361" s="55"/>
      <c r="J361" s="55"/>
      <c r="K361" s="55"/>
      <c r="L361" s="55"/>
      <c r="M361" s="55"/>
      <c r="N361" s="55"/>
      <c r="O361" s="55"/>
      <c r="Z361" s="55"/>
      <c r="AB361" s="55"/>
      <c r="AD361" s="55"/>
    </row>
    <row r="362" spans="3:30" s="83" customFormat="1">
      <c r="C362" s="55"/>
      <c r="D362" s="55"/>
      <c r="E362" s="55"/>
      <c r="F362" s="55"/>
      <c r="G362" s="55"/>
      <c r="H362" s="55"/>
      <c r="I362" s="55"/>
      <c r="J362" s="55"/>
      <c r="K362" s="55"/>
      <c r="L362" s="55"/>
      <c r="M362" s="55"/>
      <c r="N362" s="55"/>
      <c r="O362" s="55"/>
      <c r="Z362" s="55"/>
      <c r="AB362" s="55"/>
      <c r="AD362" s="55"/>
    </row>
    <row r="363" spans="3:30" s="83" customFormat="1">
      <c r="C363" s="55"/>
      <c r="D363" s="55"/>
      <c r="E363" s="55"/>
      <c r="F363" s="55"/>
      <c r="G363" s="55"/>
      <c r="H363" s="55"/>
      <c r="I363" s="55"/>
      <c r="J363" s="55"/>
      <c r="K363" s="55"/>
      <c r="L363" s="55"/>
      <c r="M363" s="55"/>
      <c r="N363" s="55"/>
      <c r="O363" s="55"/>
      <c r="Z363" s="55"/>
      <c r="AB363" s="55"/>
      <c r="AD363" s="55"/>
    </row>
    <row r="364" spans="3:30" s="83" customFormat="1">
      <c r="C364" s="55"/>
      <c r="D364" s="55"/>
      <c r="E364" s="55"/>
      <c r="F364" s="55"/>
      <c r="G364" s="55"/>
      <c r="H364" s="55"/>
      <c r="I364" s="55"/>
      <c r="J364" s="55"/>
      <c r="K364" s="55"/>
      <c r="L364" s="55"/>
      <c r="M364" s="55"/>
      <c r="N364" s="55"/>
      <c r="O364" s="55"/>
      <c r="Z364" s="55"/>
      <c r="AB364" s="55"/>
      <c r="AD364" s="55"/>
    </row>
    <row r="365" spans="3:30" s="83" customFormat="1">
      <c r="C365" s="55"/>
      <c r="D365" s="55"/>
      <c r="E365" s="55"/>
      <c r="F365" s="55"/>
      <c r="G365" s="55"/>
      <c r="H365" s="55"/>
      <c r="I365" s="55"/>
      <c r="J365" s="55"/>
      <c r="K365" s="55"/>
      <c r="L365" s="55"/>
      <c r="M365" s="55"/>
      <c r="N365" s="55"/>
      <c r="O365" s="55"/>
      <c r="Z365" s="55"/>
      <c r="AB365" s="55"/>
      <c r="AD365" s="55"/>
    </row>
    <row r="366" spans="3:30" s="83" customFormat="1">
      <c r="C366" s="55"/>
      <c r="D366" s="55"/>
      <c r="E366" s="55"/>
      <c r="F366" s="55"/>
      <c r="G366" s="55"/>
      <c r="H366" s="55"/>
      <c r="I366" s="55"/>
      <c r="J366" s="55"/>
      <c r="K366" s="55"/>
      <c r="L366" s="55"/>
      <c r="M366" s="55"/>
      <c r="N366" s="55"/>
      <c r="O366" s="55"/>
      <c r="Z366" s="55"/>
      <c r="AB366" s="55"/>
      <c r="AD366" s="55"/>
    </row>
    <row r="367" spans="3:30" s="83" customFormat="1">
      <c r="C367" s="55"/>
      <c r="D367" s="55"/>
      <c r="E367" s="55"/>
      <c r="F367" s="55"/>
      <c r="G367" s="55"/>
      <c r="H367" s="55"/>
      <c r="I367" s="55"/>
      <c r="J367" s="55"/>
      <c r="K367" s="55"/>
      <c r="L367" s="55"/>
      <c r="M367" s="55"/>
      <c r="N367" s="55"/>
      <c r="O367" s="55"/>
      <c r="Z367" s="55"/>
      <c r="AB367" s="55"/>
      <c r="AD367" s="55"/>
    </row>
    <row r="368" spans="3:30" s="83" customFormat="1">
      <c r="C368" s="55"/>
      <c r="D368" s="55"/>
      <c r="E368" s="55"/>
      <c r="F368" s="55"/>
      <c r="G368" s="55"/>
      <c r="H368" s="55"/>
      <c r="I368" s="55"/>
      <c r="J368" s="55"/>
      <c r="K368" s="55"/>
      <c r="L368" s="55"/>
      <c r="M368" s="55"/>
      <c r="N368" s="55"/>
      <c r="O368" s="55"/>
      <c r="Z368" s="55"/>
      <c r="AB368" s="55"/>
      <c r="AD368" s="55"/>
    </row>
    <row r="369" spans="3:30" s="83" customFormat="1">
      <c r="C369" s="55"/>
      <c r="D369" s="55"/>
      <c r="E369" s="55"/>
      <c r="F369" s="55"/>
      <c r="G369" s="55"/>
      <c r="H369" s="55"/>
      <c r="I369" s="55"/>
      <c r="J369" s="55"/>
      <c r="K369" s="55"/>
      <c r="L369" s="55"/>
      <c r="M369" s="55"/>
      <c r="N369" s="55"/>
      <c r="O369" s="55"/>
      <c r="Z369" s="55"/>
      <c r="AB369" s="55"/>
      <c r="AD369" s="55"/>
    </row>
    <row r="370" spans="3:30" s="83" customFormat="1">
      <c r="C370" s="55"/>
      <c r="D370" s="55"/>
      <c r="E370" s="55"/>
      <c r="F370" s="55"/>
      <c r="G370" s="55"/>
      <c r="H370" s="55"/>
      <c r="I370" s="55"/>
      <c r="J370" s="55"/>
      <c r="K370" s="55"/>
      <c r="L370" s="55"/>
      <c r="M370" s="55"/>
      <c r="N370" s="55"/>
      <c r="O370" s="55"/>
      <c r="Z370" s="55"/>
      <c r="AB370" s="55"/>
      <c r="AD370" s="55"/>
    </row>
    <row r="371" spans="3:30" s="83" customFormat="1">
      <c r="C371" s="55"/>
      <c r="D371" s="55"/>
      <c r="E371" s="55"/>
      <c r="F371" s="55"/>
      <c r="G371" s="55"/>
      <c r="H371" s="55"/>
      <c r="I371" s="55"/>
      <c r="J371" s="55"/>
      <c r="K371" s="55"/>
      <c r="L371" s="55"/>
      <c r="M371" s="55"/>
      <c r="N371" s="55"/>
      <c r="O371" s="55"/>
      <c r="Z371" s="55"/>
      <c r="AB371" s="55"/>
      <c r="AD371" s="55"/>
    </row>
    <row r="372" spans="3:30" s="83" customFormat="1">
      <c r="C372" s="55"/>
      <c r="D372" s="55"/>
      <c r="E372" s="55"/>
      <c r="F372" s="55"/>
      <c r="G372" s="55"/>
      <c r="H372" s="55"/>
      <c r="I372" s="55"/>
      <c r="J372" s="55"/>
      <c r="K372" s="55"/>
      <c r="L372" s="55"/>
      <c r="M372" s="55"/>
      <c r="N372" s="55"/>
      <c r="O372" s="55"/>
      <c r="Z372" s="55"/>
      <c r="AB372" s="55"/>
      <c r="AD372" s="55"/>
    </row>
    <row r="373" spans="3:30" s="83" customFormat="1">
      <c r="C373" s="55"/>
      <c r="D373" s="55"/>
      <c r="E373" s="55"/>
      <c r="F373" s="55"/>
      <c r="G373" s="55"/>
      <c r="H373" s="55"/>
      <c r="I373" s="55"/>
      <c r="J373" s="55"/>
      <c r="K373" s="55"/>
      <c r="L373" s="55"/>
      <c r="M373" s="55"/>
      <c r="N373" s="55"/>
      <c r="O373" s="55"/>
      <c r="Z373" s="55"/>
      <c r="AB373" s="55"/>
      <c r="AD373" s="55"/>
    </row>
    <row r="374" spans="3:30" s="83" customFormat="1">
      <c r="C374" s="55"/>
      <c r="D374" s="55"/>
      <c r="E374" s="55"/>
      <c r="F374" s="55"/>
      <c r="G374" s="55"/>
      <c r="H374" s="55"/>
      <c r="I374" s="55"/>
      <c r="J374" s="55"/>
      <c r="K374" s="55"/>
      <c r="L374" s="55"/>
      <c r="M374" s="55"/>
      <c r="N374" s="55"/>
      <c r="O374" s="55"/>
      <c r="Z374" s="55"/>
      <c r="AB374" s="55"/>
      <c r="AD374" s="55"/>
    </row>
    <row r="375" spans="3:30" s="83" customFormat="1">
      <c r="C375" s="55"/>
      <c r="D375" s="55"/>
      <c r="E375" s="55"/>
      <c r="F375" s="55"/>
      <c r="G375" s="55"/>
      <c r="H375" s="55"/>
      <c r="I375" s="55"/>
      <c r="J375" s="55"/>
      <c r="K375" s="55"/>
      <c r="L375" s="55"/>
      <c r="M375" s="55"/>
      <c r="N375" s="55"/>
      <c r="O375" s="55"/>
      <c r="Z375" s="55"/>
      <c r="AB375" s="55"/>
      <c r="AD375" s="55"/>
    </row>
    <row r="376" spans="3:30" s="83" customFormat="1">
      <c r="C376" s="55"/>
      <c r="D376" s="55"/>
      <c r="E376" s="55"/>
      <c r="F376" s="55"/>
      <c r="G376" s="55"/>
      <c r="H376" s="55"/>
      <c r="I376" s="55"/>
      <c r="J376" s="55"/>
      <c r="K376" s="55"/>
      <c r="L376" s="55"/>
      <c r="M376" s="55"/>
      <c r="N376" s="55"/>
      <c r="O376" s="55"/>
      <c r="Z376" s="55"/>
      <c r="AB376" s="55"/>
      <c r="AD376" s="55"/>
    </row>
    <row r="377" spans="3:30" s="83" customFormat="1">
      <c r="C377" s="55"/>
      <c r="D377" s="55"/>
      <c r="E377" s="55"/>
      <c r="F377" s="55"/>
      <c r="G377" s="55"/>
      <c r="H377" s="55"/>
      <c r="I377" s="55"/>
      <c r="J377" s="55"/>
      <c r="K377" s="55"/>
      <c r="L377" s="55"/>
      <c r="M377" s="55"/>
      <c r="N377" s="55"/>
      <c r="O377" s="55"/>
      <c r="Z377" s="55"/>
      <c r="AB377" s="55"/>
      <c r="AD377" s="55"/>
    </row>
    <row r="378" spans="3:30" s="83" customFormat="1">
      <c r="C378" s="55"/>
      <c r="D378" s="55"/>
      <c r="E378" s="55"/>
      <c r="F378" s="55"/>
      <c r="G378" s="55"/>
      <c r="H378" s="55"/>
      <c r="I378" s="55"/>
      <c r="J378" s="55"/>
      <c r="K378" s="55"/>
      <c r="L378" s="55"/>
      <c r="M378" s="55"/>
      <c r="N378" s="55"/>
      <c r="O378" s="55"/>
      <c r="Z378" s="55"/>
      <c r="AB378" s="55"/>
      <c r="AD378" s="55"/>
    </row>
    <row r="379" spans="3:30" s="83" customFormat="1">
      <c r="C379" s="55"/>
      <c r="D379" s="55"/>
      <c r="E379" s="55"/>
      <c r="F379" s="55"/>
      <c r="G379" s="55"/>
      <c r="H379" s="55"/>
      <c r="I379" s="55"/>
      <c r="J379" s="55"/>
      <c r="K379" s="55"/>
      <c r="L379" s="55"/>
      <c r="M379" s="55"/>
      <c r="N379" s="55"/>
      <c r="O379" s="55"/>
      <c r="Z379" s="55"/>
      <c r="AB379" s="55"/>
      <c r="AD379" s="55"/>
    </row>
    <row r="380" spans="3:30" s="83" customFormat="1">
      <c r="C380" s="55"/>
      <c r="D380" s="55"/>
      <c r="E380" s="55"/>
      <c r="F380" s="55"/>
      <c r="G380" s="55"/>
      <c r="H380" s="55"/>
      <c r="I380" s="55"/>
      <c r="J380" s="55"/>
      <c r="K380" s="55"/>
      <c r="L380" s="55"/>
      <c r="M380" s="55"/>
      <c r="N380" s="55"/>
      <c r="O380" s="55"/>
      <c r="Z380" s="55"/>
      <c r="AB380" s="55"/>
      <c r="AD380" s="55"/>
    </row>
    <row r="381" spans="3:30" s="83" customFormat="1">
      <c r="C381" s="55"/>
      <c r="D381" s="55"/>
      <c r="E381" s="55"/>
      <c r="F381" s="55"/>
      <c r="G381" s="55"/>
      <c r="H381" s="55"/>
      <c r="I381" s="55"/>
      <c r="J381" s="55"/>
      <c r="K381" s="55"/>
      <c r="L381" s="55"/>
      <c r="M381" s="55"/>
      <c r="N381" s="55"/>
      <c r="O381" s="55"/>
      <c r="Z381" s="55"/>
      <c r="AB381" s="55"/>
      <c r="AD381" s="55"/>
    </row>
    <row r="382" spans="3:30" s="83" customFormat="1">
      <c r="C382" s="55"/>
      <c r="D382" s="55"/>
      <c r="E382" s="55"/>
      <c r="F382" s="55"/>
      <c r="G382" s="55"/>
      <c r="H382" s="55"/>
      <c r="I382" s="55"/>
      <c r="J382" s="55"/>
      <c r="K382" s="55"/>
      <c r="L382" s="55"/>
      <c r="M382" s="55"/>
      <c r="N382" s="55"/>
      <c r="O382" s="55"/>
      <c r="Z382" s="55"/>
      <c r="AB382" s="55"/>
      <c r="AD382" s="55"/>
    </row>
    <row r="383" spans="3:30" s="83" customFormat="1">
      <c r="C383" s="55"/>
      <c r="D383" s="55"/>
      <c r="E383" s="55"/>
      <c r="F383" s="55"/>
      <c r="G383" s="55"/>
      <c r="H383" s="55"/>
      <c r="I383" s="55"/>
      <c r="J383" s="55"/>
      <c r="K383" s="55"/>
      <c r="L383" s="55"/>
      <c r="M383" s="55"/>
      <c r="N383" s="55"/>
      <c r="O383" s="55"/>
      <c r="Z383" s="55"/>
      <c r="AB383" s="55"/>
      <c r="AD383" s="55"/>
    </row>
    <row r="384" spans="3:30" s="83" customFormat="1">
      <c r="C384" s="55"/>
      <c r="D384" s="55"/>
      <c r="E384" s="55"/>
      <c r="F384" s="55"/>
      <c r="G384" s="55"/>
      <c r="H384" s="55"/>
      <c r="I384" s="55"/>
      <c r="J384" s="55"/>
      <c r="K384" s="55"/>
      <c r="L384" s="55"/>
      <c r="M384" s="55"/>
      <c r="N384" s="55"/>
      <c r="O384" s="55"/>
      <c r="Z384" s="55"/>
      <c r="AB384" s="55"/>
      <c r="AD384" s="55"/>
    </row>
    <row r="385" spans="3:30" s="83" customFormat="1">
      <c r="C385" s="55"/>
      <c r="D385" s="55"/>
      <c r="E385" s="55"/>
      <c r="F385" s="55"/>
      <c r="G385" s="55"/>
      <c r="H385" s="55"/>
      <c r="I385" s="55"/>
      <c r="J385" s="55"/>
      <c r="K385" s="55"/>
      <c r="L385" s="55"/>
      <c r="M385" s="55"/>
      <c r="N385" s="55"/>
      <c r="O385" s="55"/>
      <c r="Z385" s="55"/>
      <c r="AB385" s="55"/>
      <c r="AD385" s="55"/>
    </row>
    <row r="386" spans="3:30" s="83" customFormat="1">
      <c r="C386" s="55"/>
      <c r="D386" s="55"/>
      <c r="E386" s="55"/>
      <c r="F386" s="55"/>
      <c r="G386" s="55"/>
      <c r="H386" s="55"/>
      <c r="I386" s="55"/>
      <c r="J386" s="55"/>
      <c r="K386" s="55"/>
      <c r="L386" s="55"/>
      <c r="M386" s="55"/>
      <c r="N386" s="55"/>
      <c r="O386" s="55"/>
      <c r="Z386" s="55"/>
      <c r="AB386" s="55"/>
      <c r="AD386" s="55"/>
    </row>
    <row r="387" spans="3:30" s="83" customFormat="1">
      <c r="C387" s="55"/>
      <c r="D387" s="55"/>
      <c r="E387" s="55"/>
      <c r="F387" s="55"/>
      <c r="G387" s="55"/>
      <c r="H387" s="55"/>
      <c r="I387" s="55"/>
      <c r="J387" s="55"/>
      <c r="K387" s="55"/>
      <c r="L387" s="55"/>
      <c r="M387" s="55"/>
      <c r="N387" s="55"/>
      <c r="O387" s="55"/>
      <c r="Z387" s="55"/>
      <c r="AB387" s="55"/>
      <c r="AD387" s="55"/>
    </row>
    <row r="388" spans="3:30" s="83" customFormat="1">
      <c r="C388" s="55"/>
      <c r="D388" s="55"/>
      <c r="E388" s="55"/>
      <c r="F388" s="55"/>
      <c r="G388" s="55"/>
      <c r="H388" s="55"/>
      <c r="I388" s="55"/>
      <c r="J388" s="55"/>
      <c r="K388" s="55"/>
      <c r="L388" s="55"/>
      <c r="M388" s="55"/>
      <c r="N388" s="55"/>
      <c r="O388" s="55"/>
      <c r="Z388" s="55"/>
      <c r="AB388" s="55"/>
      <c r="AD388" s="55"/>
    </row>
    <row r="389" spans="3:30" s="83" customFormat="1">
      <c r="C389" s="55"/>
      <c r="D389" s="55"/>
      <c r="E389" s="55"/>
      <c r="F389" s="55"/>
      <c r="G389" s="55"/>
      <c r="H389" s="55"/>
      <c r="I389" s="55"/>
      <c r="J389" s="55"/>
      <c r="K389" s="55"/>
      <c r="L389" s="55"/>
      <c r="M389" s="55"/>
      <c r="N389" s="55"/>
      <c r="O389" s="55"/>
      <c r="Z389" s="55"/>
      <c r="AB389" s="55"/>
      <c r="AD389" s="55"/>
    </row>
    <row r="390" spans="3:30" s="83" customFormat="1">
      <c r="C390" s="55"/>
      <c r="D390" s="55"/>
      <c r="E390" s="55"/>
      <c r="F390" s="55"/>
      <c r="G390" s="55"/>
      <c r="H390" s="55"/>
      <c r="I390" s="55"/>
      <c r="J390" s="55"/>
      <c r="K390" s="55"/>
      <c r="L390" s="55"/>
      <c r="M390" s="55"/>
      <c r="N390" s="55"/>
      <c r="O390" s="55"/>
      <c r="Z390" s="55"/>
      <c r="AB390" s="55"/>
      <c r="AD390" s="55"/>
    </row>
    <row r="391" spans="3:30" s="83" customFormat="1">
      <c r="C391" s="55"/>
      <c r="D391" s="55"/>
      <c r="E391" s="55"/>
      <c r="F391" s="55"/>
      <c r="G391" s="55"/>
      <c r="H391" s="55"/>
      <c r="I391" s="55"/>
      <c r="J391" s="55"/>
      <c r="K391" s="55"/>
      <c r="L391" s="55"/>
      <c r="M391" s="55"/>
      <c r="N391" s="55"/>
      <c r="O391" s="55"/>
      <c r="Z391" s="55"/>
      <c r="AB391" s="55"/>
      <c r="AD391" s="55"/>
    </row>
    <row r="392" spans="3:30" s="83" customFormat="1">
      <c r="C392" s="55"/>
      <c r="D392" s="55"/>
      <c r="E392" s="55"/>
      <c r="F392" s="55"/>
      <c r="G392" s="55"/>
      <c r="H392" s="55"/>
      <c r="I392" s="55"/>
      <c r="J392" s="55"/>
      <c r="K392" s="55"/>
      <c r="L392" s="55"/>
      <c r="M392" s="55"/>
      <c r="N392" s="55"/>
      <c r="O392" s="55"/>
      <c r="Z392" s="55"/>
      <c r="AB392" s="55"/>
      <c r="AD392" s="55"/>
    </row>
    <row r="393" spans="3:30" s="83" customFormat="1">
      <c r="C393" s="55"/>
      <c r="D393" s="55"/>
      <c r="E393" s="55"/>
      <c r="F393" s="55"/>
      <c r="G393" s="55"/>
      <c r="H393" s="55"/>
      <c r="I393" s="55"/>
      <c r="J393" s="55"/>
      <c r="K393" s="55"/>
      <c r="L393" s="55"/>
      <c r="M393" s="55"/>
      <c r="N393" s="55"/>
      <c r="O393" s="55"/>
      <c r="Z393" s="55"/>
      <c r="AB393" s="55"/>
      <c r="AD393" s="55"/>
    </row>
    <row r="394" spans="3:30" s="83" customFormat="1">
      <c r="C394" s="55"/>
      <c r="D394" s="55"/>
      <c r="E394" s="55"/>
      <c r="F394" s="55"/>
      <c r="G394" s="55"/>
      <c r="H394" s="55"/>
      <c r="I394" s="55"/>
      <c r="J394" s="55"/>
      <c r="K394" s="55"/>
      <c r="L394" s="55"/>
      <c r="M394" s="55"/>
      <c r="N394" s="55"/>
      <c r="O394" s="55"/>
      <c r="Z394" s="55"/>
      <c r="AB394" s="55"/>
      <c r="AD394" s="55"/>
    </row>
    <row r="395" spans="3:30" s="83" customFormat="1">
      <c r="C395" s="55"/>
      <c r="D395" s="55"/>
      <c r="E395" s="55"/>
      <c r="F395" s="55"/>
      <c r="G395" s="55"/>
      <c r="H395" s="55"/>
      <c r="I395" s="55"/>
      <c r="J395" s="55"/>
      <c r="K395" s="55"/>
      <c r="L395" s="55"/>
      <c r="M395" s="55"/>
      <c r="N395" s="55"/>
      <c r="O395" s="55"/>
      <c r="Z395" s="55"/>
      <c r="AB395" s="55"/>
      <c r="AD395" s="55"/>
    </row>
    <row r="396" spans="3:30" s="83" customFormat="1">
      <c r="C396" s="55"/>
      <c r="D396" s="55"/>
      <c r="E396" s="55"/>
      <c r="F396" s="55"/>
      <c r="G396" s="55"/>
      <c r="H396" s="55"/>
      <c r="I396" s="55"/>
      <c r="J396" s="55"/>
      <c r="K396" s="55"/>
      <c r="L396" s="55"/>
      <c r="M396" s="55"/>
      <c r="N396" s="55"/>
      <c r="O396" s="55"/>
      <c r="Z396" s="55"/>
      <c r="AB396" s="55"/>
      <c r="AD396" s="55"/>
    </row>
    <row r="397" spans="3:30" s="83" customFormat="1">
      <c r="C397" s="55"/>
      <c r="D397" s="55"/>
      <c r="E397" s="55"/>
      <c r="F397" s="55"/>
      <c r="G397" s="55"/>
      <c r="H397" s="55"/>
      <c r="I397" s="55"/>
      <c r="J397" s="55"/>
      <c r="K397" s="55"/>
      <c r="L397" s="55"/>
      <c r="M397" s="55"/>
      <c r="N397" s="55"/>
      <c r="O397" s="55"/>
      <c r="Z397" s="55"/>
      <c r="AB397" s="55"/>
      <c r="AD397" s="55"/>
    </row>
    <row r="398" spans="3:30" s="83" customFormat="1">
      <c r="C398" s="55"/>
      <c r="D398" s="55"/>
      <c r="E398" s="55"/>
      <c r="F398" s="55"/>
      <c r="G398" s="55"/>
      <c r="H398" s="55"/>
      <c r="I398" s="55"/>
      <c r="J398" s="55"/>
      <c r="K398" s="55"/>
      <c r="L398" s="55"/>
      <c r="M398" s="55"/>
      <c r="N398" s="55"/>
      <c r="O398" s="55"/>
      <c r="Z398" s="55"/>
      <c r="AB398" s="55"/>
      <c r="AD398" s="55"/>
    </row>
    <row r="399" spans="3:30" s="83" customFormat="1">
      <c r="C399" s="55"/>
      <c r="D399" s="55"/>
      <c r="E399" s="55"/>
      <c r="F399" s="55"/>
      <c r="G399" s="55"/>
      <c r="H399" s="55"/>
      <c r="I399" s="55"/>
      <c r="J399" s="55"/>
      <c r="K399" s="55"/>
      <c r="L399" s="55"/>
      <c r="M399" s="55"/>
      <c r="N399" s="55"/>
      <c r="O399" s="55"/>
      <c r="Z399" s="55"/>
      <c r="AB399" s="55"/>
      <c r="AD399" s="55"/>
    </row>
    <row r="400" spans="3:30" s="83" customFormat="1">
      <c r="C400" s="55"/>
      <c r="D400" s="55"/>
      <c r="E400" s="55"/>
      <c r="F400" s="55"/>
      <c r="G400" s="55"/>
      <c r="H400" s="55"/>
      <c r="I400" s="55"/>
      <c r="J400" s="55"/>
      <c r="K400" s="55"/>
      <c r="L400" s="55"/>
      <c r="M400" s="55"/>
      <c r="N400" s="55"/>
      <c r="O400" s="55"/>
      <c r="Z400" s="55"/>
      <c r="AB400" s="55"/>
      <c r="AD400" s="55"/>
    </row>
    <row r="401" spans="3:30" s="83" customFormat="1">
      <c r="C401" s="55"/>
      <c r="D401" s="55"/>
      <c r="E401" s="55"/>
      <c r="F401" s="55"/>
      <c r="G401" s="55"/>
      <c r="H401" s="55"/>
      <c r="I401" s="55"/>
      <c r="J401" s="55"/>
      <c r="K401" s="55"/>
      <c r="L401" s="55"/>
      <c r="M401" s="55"/>
      <c r="N401" s="55"/>
      <c r="O401" s="55"/>
      <c r="Z401" s="55"/>
      <c r="AB401" s="55"/>
      <c r="AD401" s="55"/>
    </row>
    <row r="402" spans="3:30" s="83" customFormat="1">
      <c r="C402" s="55"/>
      <c r="D402" s="55"/>
      <c r="E402" s="55"/>
      <c r="F402" s="55"/>
      <c r="G402" s="55"/>
      <c r="H402" s="55"/>
      <c r="I402" s="55"/>
      <c r="J402" s="55"/>
      <c r="K402" s="55"/>
      <c r="L402" s="55"/>
      <c r="M402" s="55"/>
      <c r="N402" s="55"/>
      <c r="O402" s="55"/>
      <c r="Z402" s="55"/>
      <c r="AB402" s="55"/>
      <c r="AD402" s="55"/>
    </row>
    <row r="403" spans="3:30" s="83" customFormat="1">
      <c r="C403" s="55"/>
      <c r="D403" s="55"/>
      <c r="E403" s="55"/>
      <c r="F403" s="55"/>
      <c r="G403" s="55"/>
      <c r="H403" s="55"/>
      <c r="I403" s="55"/>
      <c r="J403" s="55"/>
      <c r="K403" s="55"/>
      <c r="L403" s="55"/>
      <c r="M403" s="55"/>
      <c r="N403" s="55"/>
      <c r="O403" s="55"/>
      <c r="Z403" s="55"/>
      <c r="AB403" s="55"/>
      <c r="AD403" s="55"/>
    </row>
    <row r="404" spans="3:30" s="83" customFormat="1">
      <c r="C404" s="55"/>
      <c r="D404" s="55"/>
      <c r="E404" s="55"/>
      <c r="F404" s="55"/>
      <c r="G404" s="55"/>
      <c r="H404" s="55"/>
      <c r="I404" s="55"/>
      <c r="J404" s="55"/>
      <c r="K404" s="55"/>
      <c r="L404" s="55"/>
      <c r="M404" s="55"/>
      <c r="N404" s="55"/>
      <c r="O404" s="55"/>
      <c r="Z404" s="55"/>
      <c r="AB404" s="55"/>
      <c r="AD404" s="55"/>
    </row>
    <row r="405" spans="3:30" s="83" customFormat="1">
      <c r="C405" s="55"/>
      <c r="D405" s="55"/>
      <c r="E405" s="55"/>
      <c r="F405" s="55"/>
      <c r="G405" s="55"/>
      <c r="H405" s="55"/>
      <c r="I405" s="55"/>
      <c r="J405" s="55"/>
      <c r="K405" s="55"/>
      <c r="L405" s="55"/>
      <c r="M405" s="55"/>
      <c r="N405" s="55"/>
      <c r="O405" s="55"/>
      <c r="Z405" s="55"/>
      <c r="AB405" s="55"/>
      <c r="AD405" s="55"/>
    </row>
    <row r="406" spans="3:30" s="83" customFormat="1">
      <c r="C406" s="55"/>
      <c r="D406" s="55"/>
      <c r="E406" s="55"/>
      <c r="F406" s="55"/>
      <c r="G406" s="55"/>
      <c r="H406" s="55"/>
      <c r="I406" s="55"/>
      <c r="J406" s="55"/>
      <c r="K406" s="55"/>
      <c r="L406" s="55"/>
      <c r="M406" s="55"/>
      <c r="N406" s="55"/>
      <c r="O406" s="55"/>
      <c r="Z406" s="55"/>
      <c r="AB406" s="55"/>
      <c r="AD406" s="55"/>
    </row>
    <row r="407" spans="3:30" s="83" customFormat="1">
      <c r="C407" s="55"/>
      <c r="D407" s="55"/>
      <c r="E407" s="55"/>
      <c r="F407" s="55"/>
      <c r="G407" s="55"/>
      <c r="H407" s="55"/>
      <c r="I407" s="55"/>
      <c r="J407" s="55"/>
      <c r="K407" s="55"/>
      <c r="L407" s="55"/>
      <c r="M407" s="55"/>
      <c r="N407" s="55"/>
      <c r="O407" s="55"/>
      <c r="Z407" s="55"/>
      <c r="AB407" s="55"/>
      <c r="AD407" s="55"/>
    </row>
    <row r="408" spans="3:30" s="83" customFormat="1">
      <c r="C408" s="55"/>
      <c r="D408" s="55"/>
      <c r="E408" s="55"/>
      <c r="F408" s="55"/>
      <c r="G408" s="55"/>
      <c r="H408" s="55"/>
      <c r="I408" s="55"/>
      <c r="J408" s="55"/>
      <c r="K408" s="55"/>
      <c r="L408" s="55"/>
      <c r="M408" s="55"/>
      <c r="N408" s="55"/>
      <c r="O408" s="55"/>
      <c r="Z408" s="55"/>
      <c r="AB408" s="55"/>
      <c r="AD408" s="55"/>
    </row>
    <row r="409" spans="3:30" s="83" customFormat="1">
      <c r="C409" s="55"/>
      <c r="D409" s="55"/>
      <c r="E409" s="55"/>
      <c r="F409" s="55"/>
      <c r="G409" s="55"/>
      <c r="H409" s="55"/>
      <c r="I409" s="55"/>
      <c r="J409" s="55"/>
      <c r="K409" s="55"/>
      <c r="L409" s="55"/>
      <c r="M409" s="55"/>
      <c r="N409" s="55"/>
      <c r="O409" s="55"/>
      <c r="Z409" s="55"/>
      <c r="AB409" s="55"/>
      <c r="AD409" s="55"/>
    </row>
    <row r="410" spans="3:30" s="83" customFormat="1">
      <c r="C410" s="55"/>
      <c r="D410" s="55"/>
      <c r="E410" s="55"/>
      <c r="F410" s="55"/>
      <c r="G410" s="55"/>
      <c r="H410" s="55"/>
      <c r="I410" s="55"/>
      <c r="J410" s="55"/>
      <c r="K410" s="55"/>
      <c r="L410" s="55"/>
      <c r="M410" s="55"/>
      <c r="N410" s="55"/>
      <c r="O410" s="55"/>
      <c r="Z410" s="55"/>
      <c r="AB410" s="55"/>
      <c r="AD410" s="55"/>
    </row>
    <row r="411" spans="3:30" s="83" customFormat="1">
      <c r="C411" s="55"/>
      <c r="D411" s="55"/>
      <c r="E411" s="55"/>
      <c r="F411" s="55"/>
      <c r="G411" s="55"/>
      <c r="H411" s="55"/>
      <c r="I411" s="55"/>
      <c r="J411" s="55"/>
      <c r="K411" s="55"/>
      <c r="L411" s="55"/>
      <c r="M411" s="55"/>
      <c r="N411" s="55"/>
      <c r="O411" s="55"/>
      <c r="Z411" s="55"/>
      <c r="AB411" s="55"/>
      <c r="AD411" s="55"/>
    </row>
    <row r="412" spans="3:30" s="83" customFormat="1">
      <c r="C412" s="55"/>
      <c r="D412" s="55"/>
      <c r="E412" s="55"/>
      <c r="F412" s="55"/>
      <c r="G412" s="55"/>
      <c r="H412" s="55"/>
      <c r="I412" s="55"/>
      <c r="J412" s="55"/>
      <c r="K412" s="55"/>
      <c r="L412" s="55"/>
      <c r="M412" s="55"/>
      <c r="N412" s="55"/>
      <c r="O412" s="55"/>
      <c r="Z412" s="55"/>
      <c r="AB412" s="55"/>
      <c r="AD412" s="55"/>
    </row>
    <row r="413" spans="3:30" s="83" customFormat="1">
      <c r="C413" s="55"/>
      <c r="D413" s="55"/>
      <c r="E413" s="55"/>
      <c r="F413" s="55"/>
      <c r="G413" s="55"/>
      <c r="H413" s="55"/>
      <c r="I413" s="55"/>
      <c r="J413" s="55"/>
      <c r="K413" s="55"/>
      <c r="L413" s="55"/>
      <c r="M413" s="55"/>
      <c r="N413" s="55"/>
      <c r="O413" s="55"/>
      <c r="Z413" s="55"/>
      <c r="AB413" s="55"/>
      <c r="AD413" s="55"/>
    </row>
    <row r="414" spans="3:30" s="83" customFormat="1">
      <c r="C414" s="55"/>
      <c r="D414" s="55"/>
      <c r="E414" s="55"/>
      <c r="F414" s="55"/>
      <c r="G414" s="55"/>
      <c r="H414" s="55"/>
      <c r="I414" s="55"/>
      <c r="J414" s="55"/>
      <c r="K414" s="55"/>
      <c r="L414" s="55"/>
      <c r="M414" s="55"/>
      <c r="N414" s="55"/>
      <c r="O414" s="55"/>
      <c r="Z414" s="55"/>
      <c r="AB414" s="55"/>
      <c r="AD414" s="55"/>
    </row>
    <row r="415" spans="3:30" s="83" customFormat="1">
      <c r="C415" s="55"/>
      <c r="D415" s="55"/>
      <c r="E415" s="55"/>
      <c r="F415" s="55"/>
      <c r="G415" s="55"/>
      <c r="H415" s="55"/>
      <c r="I415" s="55"/>
      <c r="J415" s="55"/>
      <c r="K415" s="55"/>
      <c r="L415" s="55"/>
      <c r="M415" s="55"/>
      <c r="N415" s="55"/>
      <c r="O415" s="55"/>
      <c r="Z415" s="55"/>
      <c r="AB415" s="55"/>
      <c r="AD415" s="55"/>
    </row>
    <row r="416" spans="3:30" s="83" customFormat="1">
      <c r="C416" s="55"/>
      <c r="D416" s="55"/>
      <c r="E416" s="55"/>
      <c r="F416" s="55"/>
      <c r="G416" s="55"/>
      <c r="H416" s="55"/>
      <c r="I416" s="55"/>
      <c r="J416" s="55"/>
      <c r="K416" s="55"/>
      <c r="L416" s="55"/>
      <c r="M416" s="55"/>
      <c r="N416" s="55"/>
      <c r="O416" s="55"/>
      <c r="Z416" s="55"/>
      <c r="AB416" s="55"/>
      <c r="AD416" s="55"/>
    </row>
    <row r="417" spans="3:30" s="83" customFormat="1">
      <c r="C417" s="55"/>
      <c r="D417" s="55"/>
      <c r="E417" s="55"/>
      <c r="F417" s="55"/>
      <c r="G417" s="55"/>
      <c r="H417" s="55"/>
      <c r="I417" s="55"/>
      <c r="J417" s="55"/>
      <c r="K417" s="55"/>
      <c r="L417" s="55"/>
      <c r="M417" s="55"/>
      <c r="N417" s="55"/>
      <c r="O417" s="55"/>
      <c r="Z417" s="55"/>
      <c r="AB417" s="55"/>
      <c r="AD417" s="55"/>
    </row>
    <row r="418" spans="3:30" s="83" customFormat="1">
      <c r="C418" s="55"/>
      <c r="D418" s="55"/>
      <c r="E418" s="55"/>
      <c r="F418" s="55"/>
      <c r="G418" s="55"/>
      <c r="H418" s="55"/>
      <c r="I418" s="55"/>
      <c r="J418" s="55"/>
      <c r="K418" s="55"/>
      <c r="L418" s="55"/>
      <c r="M418" s="55"/>
      <c r="N418" s="55"/>
      <c r="O418" s="55"/>
      <c r="Z418" s="55"/>
      <c r="AB418" s="55"/>
      <c r="AD418" s="55"/>
    </row>
    <row r="419" spans="3:30" s="83" customFormat="1">
      <c r="C419" s="55"/>
      <c r="D419" s="55"/>
      <c r="E419" s="55"/>
      <c r="F419" s="55"/>
      <c r="G419" s="55"/>
      <c r="H419" s="55"/>
      <c r="I419" s="55"/>
      <c r="J419" s="55"/>
      <c r="K419" s="55"/>
      <c r="L419" s="55"/>
      <c r="M419" s="55"/>
      <c r="N419" s="55"/>
      <c r="O419" s="55"/>
      <c r="Z419" s="55"/>
      <c r="AB419" s="55"/>
      <c r="AD419" s="55"/>
    </row>
    <row r="420" spans="3:30" s="83" customFormat="1">
      <c r="C420" s="55"/>
      <c r="D420" s="55"/>
      <c r="E420" s="55"/>
      <c r="F420" s="55"/>
      <c r="G420" s="55"/>
      <c r="H420" s="55"/>
      <c r="I420" s="55"/>
      <c r="J420" s="55"/>
      <c r="K420" s="55"/>
      <c r="L420" s="55"/>
      <c r="M420" s="55"/>
      <c r="N420" s="55"/>
      <c r="O420" s="55"/>
      <c r="Z420" s="55"/>
      <c r="AB420" s="55"/>
      <c r="AD420" s="55"/>
    </row>
    <row r="421" spans="3:30" s="83" customFormat="1">
      <c r="C421" s="55"/>
      <c r="D421" s="55"/>
      <c r="E421" s="55"/>
      <c r="F421" s="55"/>
      <c r="G421" s="55"/>
      <c r="H421" s="55"/>
      <c r="I421" s="55"/>
      <c r="J421" s="55"/>
      <c r="K421" s="55"/>
      <c r="L421" s="55"/>
      <c r="M421" s="55"/>
      <c r="N421" s="55"/>
      <c r="O421" s="55"/>
      <c r="Z421" s="55"/>
      <c r="AB421" s="55"/>
      <c r="AD421" s="55"/>
    </row>
    <row r="422" spans="3:30" s="83" customFormat="1">
      <c r="C422" s="55"/>
      <c r="D422" s="55"/>
      <c r="E422" s="55"/>
      <c r="F422" s="55"/>
      <c r="G422" s="55"/>
      <c r="H422" s="55"/>
      <c r="I422" s="55"/>
      <c r="J422" s="55"/>
      <c r="K422" s="55"/>
      <c r="L422" s="55"/>
      <c r="M422" s="55"/>
      <c r="N422" s="55"/>
      <c r="O422" s="55"/>
      <c r="Z422" s="55"/>
      <c r="AB422" s="55"/>
      <c r="AD422" s="55"/>
    </row>
    <row r="423" spans="3:30" s="83" customFormat="1">
      <c r="C423" s="55"/>
      <c r="D423" s="55"/>
      <c r="E423" s="55"/>
      <c r="F423" s="55"/>
      <c r="G423" s="55"/>
      <c r="H423" s="55"/>
      <c r="I423" s="55"/>
      <c r="J423" s="55"/>
      <c r="K423" s="55"/>
      <c r="L423" s="55"/>
      <c r="M423" s="55"/>
      <c r="N423" s="55"/>
      <c r="O423" s="55"/>
      <c r="Z423" s="55"/>
      <c r="AB423" s="55"/>
      <c r="AD423" s="55"/>
    </row>
    <row r="424" spans="3:30" s="83" customFormat="1">
      <c r="C424" s="55"/>
      <c r="D424" s="55"/>
      <c r="E424" s="55"/>
      <c r="F424" s="55"/>
      <c r="G424" s="55"/>
      <c r="H424" s="55"/>
      <c r="I424" s="55"/>
      <c r="J424" s="55"/>
      <c r="K424" s="55"/>
      <c r="L424" s="55"/>
      <c r="M424" s="55"/>
      <c r="N424" s="55"/>
      <c r="O424" s="55"/>
      <c r="Z424" s="55"/>
      <c r="AB424" s="55"/>
      <c r="AD424" s="55"/>
    </row>
    <row r="425" spans="3:30" s="83" customFormat="1">
      <c r="C425" s="55"/>
      <c r="D425" s="55"/>
      <c r="E425" s="55"/>
      <c r="F425" s="55"/>
      <c r="G425" s="55"/>
      <c r="H425" s="55"/>
      <c r="I425" s="55"/>
      <c r="J425" s="55"/>
      <c r="K425" s="55"/>
      <c r="L425" s="55"/>
      <c r="M425" s="55"/>
      <c r="N425" s="55"/>
      <c r="O425" s="55"/>
      <c r="Z425" s="55"/>
      <c r="AB425" s="55"/>
      <c r="AD425" s="55"/>
    </row>
    <row r="426" spans="3:30" s="83" customFormat="1">
      <c r="C426" s="55"/>
      <c r="D426" s="55"/>
      <c r="E426" s="55"/>
      <c r="F426" s="55"/>
      <c r="G426" s="55"/>
      <c r="H426" s="55"/>
      <c r="I426" s="55"/>
      <c r="J426" s="55"/>
      <c r="K426" s="55"/>
      <c r="L426" s="55"/>
      <c r="M426" s="55"/>
      <c r="N426" s="55"/>
      <c r="O426" s="55"/>
      <c r="Z426" s="55"/>
      <c r="AB426" s="55"/>
      <c r="AD426" s="55"/>
    </row>
    <row r="427" spans="3:30" s="83" customFormat="1">
      <c r="C427" s="55"/>
      <c r="D427" s="55"/>
      <c r="E427" s="55"/>
      <c r="F427" s="55"/>
      <c r="G427" s="55"/>
      <c r="H427" s="55"/>
      <c r="I427" s="55"/>
      <c r="J427" s="55"/>
      <c r="K427" s="55"/>
      <c r="L427" s="55"/>
      <c r="M427" s="55"/>
      <c r="N427" s="55"/>
      <c r="O427" s="55"/>
      <c r="Z427" s="55"/>
      <c r="AB427" s="55"/>
      <c r="AD427" s="55"/>
    </row>
    <row r="428" spans="3:30" s="83" customFormat="1">
      <c r="C428" s="55"/>
      <c r="D428" s="55"/>
      <c r="E428" s="55"/>
      <c r="F428" s="55"/>
      <c r="G428" s="55"/>
      <c r="H428" s="55"/>
      <c r="I428" s="55"/>
      <c r="J428" s="55"/>
      <c r="K428" s="55"/>
      <c r="L428" s="55"/>
      <c r="M428" s="55"/>
      <c r="N428" s="55"/>
      <c r="O428" s="55"/>
      <c r="Z428" s="55"/>
      <c r="AB428" s="55"/>
      <c r="AD428" s="55"/>
    </row>
    <row r="429" spans="3:30" s="83" customFormat="1">
      <c r="C429" s="55"/>
      <c r="D429" s="55"/>
      <c r="E429" s="55"/>
      <c r="F429" s="55"/>
      <c r="G429" s="55"/>
      <c r="H429" s="55"/>
      <c r="I429" s="55"/>
      <c r="J429" s="55"/>
      <c r="K429" s="55"/>
      <c r="L429" s="55"/>
      <c r="M429" s="55"/>
      <c r="N429" s="55"/>
      <c r="O429" s="55"/>
      <c r="Z429" s="55"/>
      <c r="AB429" s="55"/>
      <c r="AD429" s="55"/>
    </row>
    <row r="430" spans="3:30" s="83" customFormat="1">
      <c r="C430" s="55"/>
      <c r="D430" s="55"/>
      <c r="E430" s="55"/>
      <c r="F430" s="55"/>
      <c r="G430" s="55"/>
      <c r="H430" s="55"/>
      <c r="I430" s="55"/>
      <c r="J430" s="55"/>
      <c r="K430" s="55"/>
      <c r="L430" s="55"/>
      <c r="M430" s="55"/>
      <c r="N430" s="55"/>
      <c r="O430" s="55"/>
      <c r="Z430" s="55"/>
      <c r="AB430" s="55"/>
      <c r="AD430" s="55"/>
    </row>
    <row r="431" spans="3:30" s="83" customFormat="1">
      <c r="C431" s="55"/>
      <c r="D431" s="55"/>
      <c r="E431" s="55"/>
      <c r="F431" s="55"/>
      <c r="G431" s="55"/>
      <c r="H431" s="55"/>
      <c r="I431" s="55"/>
      <c r="J431" s="55"/>
      <c r="K431" s="55"/>
      <c r="L431" s="55"/>
      <c r="M431" s="55"/>
      <c r="N431" s="55"/>
      <c r="O431" s="55"/>
      <c r="Z431" s="55"/>
      <c r="AB431" s="55"/>
      <c r="AD431" s="55"/>
    </row>
    <row r="432" spans="3:30" s="83" customFormat="1">
      <c r="C432" s="55"/>
      <c r="D432" s="55"/>
      <c r="E432" s="55"/>
      <c r="F432" s="55"/>
      <c r="G432" s="55"/>
      <c r="H432" s="55"/>
      <c r="I432" s="55"/>
      <c r="J432" s="55"/>
      <c r="K432" s="55"/>
      <c r="L432" s="55"/>
      <c r="M432" s="55"/>
      <c r="N432" s="55"/>
      <c r="O432" s="55"/>
      <c r="Z432" s="55"/>
      <c r="AB432" s="55"/>
      <c r="AD432" s="55"/>
    </row>
    <row r="433" spans="3:30" s="83" customFormat="1">
      <c r="C433" s="55"/>
      <c r="D433" s="55"/>
      <c r="E433" s="55"/>
      <c r="F433" s="55"/>
      <c r="G433" s="55"/>
      <c r="H433" s="55"/>
      <c r="I433" s="55"/>
      <c r="J433" s="55"/>
      <c r="K433" s="55"/>
      <c r="L433" s="55"/>
      <c r="M433" s="55"/>
      <c r="N433" s="55"/>
      <c r="O433" s="55"/>
      <c r="Z433" s="55"/>
      <c r="AB433" s="55"/>
      <c r="AD433" s="55"/>
    </row>
    <row r="434" spans="3:30" s="83" customFormat="1">
      <c r="C434" s="55"/>
      <c r="D434" s="55"/>
      <c r="E434" s="55"/>
      <c r="F434" s="55"/>
      <c r="G434" s="55"/>
      <c r="H434" s="55"/>
      <c r="I434" s="55"/>
      <c r="J434" s="55"/>
      <c r="K434" s="55"/>
      <c r="L434" s="55"/>
      <c r="M434" s="55"/>
      <c r="N434" s="55"/>
      <c r="O434" s="55"/>
      <c r="Z434" s="55"/>
      <c r="AB434" s="55"/>
      <c r="AD434" s="55"/>
    </row>
    <row r="435" spans="3:30" s="83" customFormat="1">
      <c r="C435" s="55"/>
      <c r="D435" s="55"/>
      <c r="E435" s="55"/>
      <c r="F435" s="55"/>
      <c r="G435" s="55"/>
      <c r="H435" s="55"/>
      <c r="I435" s="55"/>
      <c r="J435" s="55"/>
      <c r="K435" s="55"/>
      <c r="L435" s="55"/>
      <c r="M435" s="55"/>
      <c r="N435" s="55"/>
      <c r="O435" s="55"/>
      <c r="Z435" s="55"/>
      <c r="AB435" s="55"/>
      <c r="AD435" s="55"/>
    </row>
    <row r="436" spans="3:30" s="83" customFormat="1">
      <c r="C436" s="55"/>
      <c r="D436" s="55"/>
      <c r="E436" s="55"/>
      <c r="F436" s="55"/>
      <c r="G436" s="55"/>
      <c r="H436" s="55"/>
      <c r="I436" s="55"/>
      <c r="J436" s="55"/>
      <c r="K436" s="55"/>
      <c r="L436" s="55"/>
      <c r="M436" s="55"/>
      <c r="N436" s="55"/>
      <c r="O436" s="55"/>
      <c r="Z436" s="55"/>
      <c r="AB436" s="55"/>
      <c r="AD436" s="55"/>
    </row>
    <row r="437" spans="3:30" s="83" customFormat="1">
      <c r="C437" s="55"/>
      <c r="D437" s="55"/>
      <c r="E437" s="55"/>
      <c r="F437" s="55"/>
      <c r="G437" s="55"/>
      <c r="H437" s="55"/>
      <c r="I437" s="55"/>
      <c r="J437" s="55"/>
      <c r="K437" s="55"/>
      <c r="L437" s="55"/>
      <c r="M437" s="55"/>
      <c r="N437" s="55"/>
      <c r="O437" s="55"/>
      <c r="Z437" s="55"/>
      <c r="AB437" s="55"/>
      <c r="AD437" s="55"/>
    </row>
    <row r="438" spans="3:30" s="83" customFormat="1">
      <c r="C438" s="55"/>
      <c r="D438" s="55"/>
      <c r="E438" s="55"/>
      <c r="F438" s="55"/>
      <c r="G438" s="55"/>
      <c r="H438" s="55"/>
      <c r="I438" s="55"/>
      <c r="J438" s="55"/>
      <c r="K438" s="55"/>
      <c r="L438" s="55"/>
      <c r="M438" s="55"/>
      <c r="N438" s="55"/>
      <c r="O438" s="55"/>
      <c r="Z438" s="55"/>
      <c r="AB438" s="55"/>
      <c r="AD438" s="55"/>
    </row>
    <row r="439" spans="3:30" s="83" customFormat="1">
      <c r="C439" s="55"/>
      <c r="D439" s="55"/>
      <c r="E439" s="55"/>
      <c r="F439" s="55"/>
      <c r="G439" s="55"/>
      <c r="H439" s="55"/>
      <c r="I439" s="55"/>
      <c r="J439" s="55"/>
      <c r="K439" s="55"/>
      <c r="L439" s="55"/>
      <c r="M439" s="55"/>
      <c r="N439" s="55"/>
      <c r="O439" s="55"/>
      <c r="Z439" s="55"/>
      <c r="AB439" s="55"/>
      <c r="AD439" s="55"/>
    </row>
    <row r="440" spans="3:30" s="83" customFormat="1">
      <c r="C440" s="55"/>
      <c r="D440" s="55"/>
      <c r="E440" s="55"/>
      <c r="F440" s="55"/>
      <c r="G440" s="55"/>
      <c r="H440" s="55"/>
      <c r="I440" s="55"/>
      <c r="J440" s="55"/>
      <c r="K440" s="55"/>
      <c r="L440" s="55"/>
      <c r="M440" s="55"/>
      <c r="N440" s="55"/>
      <c r="O440" s="55"/>
      <c r="Z440" s="55"/>
      <c r="AB440" s="55"/>
      <c r="AD440" s="55"/>
    </row>
    <row r="441" spans="3:30" s="83" customFormat="1">
      <c r="C441" s="55"/>
      <c r="D441" s="55"/>
      <c r="E441" s="55"/>
      <c r="F441" s="55"/>
      <c r="G441" s="55"/>
      <c r="H441" s="55"/>
      <c r="I441" s="55"/>
      <c r="J441" s="55"/>
      <c r="K441" s="55"/>
      <c r="L441" s="55"/>
      <c r="M441" s="55"/>
      <c r="N441" s="55"/>
      <c r="O441" s="55"/>
      <c r="Z441" s="55"/>
      <c r="AB441" s="55"/>
      <c r="AD441" s="55"/>
    </row>
    <row r="442" spans="3:30" s="83" customFormat="1">
      <c r="C442" s="55"/>
      <c r="D442" s="55"/>
      <c r="E442" s="55"/>
      <c r="F442" s="55"/>
      <c r="G442" s="55"/>
      <c r="H442" s="55"/>
      <c r="I442" s="55"/>
      <c r="J442" s="55"/>
      <c r="K442" s="55"/>
      <c r="L442" s="55"/>
      <c r="M442" s="55"/>
      <c r="N442" s="55"/>
      <c r="O442" s="55"/>
      <c r="Z442" s="55"/>
      <c r="AB442" s="55"/>
      <c r="AD442" s="55"/>
    </row>
    <row r="443" spans="3:30" s="83" customFormat="1">
      <c r="C443" s="55"/>
      <c r="D443" s="55"/>
      <c r="E443" s="55"/>
      <c r="F443" s="55"/>
      <c r="G443" s="55"/>
      <c r="H443" s="55"/>
      <c r="I443" s="55"/>
      <c r="J443" s="55"/>
      <c r="K443" s="55"/>
      <c r="L443" s="55"/>
      <c r="M443" s="55"/>
      <c r="N443" s="55"/>
      <c r="O443" s="55"/>
      <c r="Z443" s="55"/>
      <c r="AB443" s="55"/>
      <c r="AD443" s="55"/>
    </row>
    <row r="444" spans="3:30" s="83" customFormat="1">
      <c r="C444" s="55"/>
      <c r="D444" s="55"/>
      <c r="E444" s="55"/>
      <c r="F444" s="55"/>
      <c r="G444" s="55"/>
      <c r="H444" s="55"/>
      <c r="I444" s="55"/>
      <c r="J444" s="55"/>
      <c r="K444" s="55"/>
      <c r="L444" s="55"/>
      <c r="M444" s="55"/>
      <c r="N444" s="55"/>
      <c r="O444" s="55"/>
      <c r="Z444" s="55"/>
      <c r="AB444" s="55"/>
      <c r="AD444" s="55"/>
    </row>
    <row r="445" spans="3:30" s="83" customFormat="1">
      <c r="C445" s="55"/>
      <c r="D445" s="55"/>
      <c r="E445" s="55"/>
      <c r="F445" s="55"/>
      <c r="G445" s="55"/>
      <c r="H445" s="55"/>
      <c r="I445" s="55"/>
      <c r="J445" s="55"/>
      <c r="K445" s="55"/>
      <c r="L445" s="55"/>
      <c r="M445" s="55"/>
      <c r="N445" s="55"/>
      <c r="O445" s="55"/>
      <c r="Z445" s="55"/>
      <c r="AB445" s="55"/>
      <c r="AD445" s="55"/>
    </row>
    <row r="446" spans="3:30" s="83" customFormat="1">
      <c r="C446" s="55"/>
      <c r="D446" s="55"/>
      <c r="E446" s="55"/>
      <c r="F446" s="55"/>
      <c r="G446" s="55"/>
      <c r="H446" s="55"/>
      <c r="I446" s="55"/>
      <c r="J446" s="55"/>
      <c r="K446" s="55"/>
      <c r="L446" s="55"/>
      <c r="M446" s="55"/>
      <c r="N446" s="55"/>
      <c r="O446" s="55"/>
      <c r="Z446" s="55"/>
      <c r="AB446" s="55"/>
      <c r="AD446" s="55"/>
    </row>
    <row r="447" spans="3:30" s="83" customFormat="1">
      <c r="C447" s="55"/>
      <c r="D447" s="55"/>
      <c r="E447" s="55"/>
      <c r="F447" s="55"/>
      <c r="G447" s="55"/>
      <c r="H447" s="55"/>
      <c r="I447" s="55"/>
      <c r="J447" s="55"/>
      <c r="K447" s="55"/>
      <c r="L447" s="55"/>
      <c r="M447" s="55"/>
      <c r="N447" s="55"/>
      <c r="O447" s="55"/>
      <c r="Z447" s="55"/>
      <c r="AB447" s="55"/>
      <c r="AD447" s="55"/>
    </row>
    <row r="448" spans="3:30" s="83" customFormat="1">
      <c r="C448" s="55"/>
      <c r="D448" s="55"/>
      <c r="E448" s="55"/>
      <c r="F448" s="55"/>
      <c r="G448" s="55"/>
      <c r="H448" s="55"/>
      <c r="I448" s="55"/>
      <c r="J448" s="55"/>
      <c r="K448" s="55"/>
      <c r="L448" s="55"/>
      <c r="M448" s="55"/>
      <c r="N448" s="55"/>
      <c r="O448" s="55"/>
      <c r="Z448" s="55"/>
      <c r="AB448" s="55"/>
      <c r="AD448" s="55"/>
    </row>
    <row r="449" spans="3:30" s="83" customFormat="1">
      <c r="C449" s="55"/>
      <c r="D449" s="55"/>
      <c r="E449" s="55"/>
      <c r="F449" s="55"/>
      <c r="G449" s="55"/>
      <c r="H449" s="55"/>
      <c r="I449" s="55"/>
      <c r="J449" s="55"/>
      <c r="K449" s="55"/>
      <c r="L449" s="55"/>
      <c r="M449" s="55"/>
      <c r="N449" s="55"/>
      <c r="O449" s="55"/>
      <c r="Z449" s="55"/>
      <c r="AB449" s="55"/>
      <c r="AD449" s="55"/>
    </row>
    <row r="450" spans="3:30" s="83" customFormat="1">
      <c r="C450" s="55"/>
      <c r="D450" s="55"/>
      <c r="E450" s="55"/>
      <c r="F450" s="55"/>
      <c r="G450" s="55"/>
      <c r="H450" s="55"/>
      <c r="I450" s="55"/>
      <c r="J450" s="55"/>
      <c r="K450" s="55"/>
      <c r="L450" s="55"/>
      <c r="M450" s="55"/>
      <c r="N450" s="55"/>
      <c r="O450" s="55"/>
      <c r="Z450" s="55"/>
      <c r="AB450" s="55"/>
      <c r="AD450" s="55"/>
    </row>
    <row r="451" spans="3:30" s="83" customFormat="1">
      <c r="C451" s="55"/>
      <c r="D451" s="55"/>
      <c r="E451" s="55"/>
      <c r="F451" s="55"/>
      <c r="G451" s="55"/>
      <c r="H451" s="55"/>
      <c r="I451" s="55"/>
      <c r="J451" s="55"/>
      <c r="K451" s="55"/>
      <c r="L451" s="55"/>
      <c r="M451" s="55"/>
      <c r="N451" s="55"/>
      <c r="O451" s="55"/>
      <c r="Z451" s="55"/>
      <c r="AB451" s="55"/>
      <c r="AD451" s="55"/>
    </row>
    <row r="452" spans="3:30" s="83" customFormat="1">
      <c r="C452" s="55"/>
      <c r="D452" s="55"/>
      <c r="E452" s="55"/>
      <c r="F452" s="55"/>
      <c r="G452" s="55"/>
      <c r="H452" s="55"/>
      <c r="I452" s="55"/>
      <c r="J452" s="55"/>
      <c r="K452" s="55"/>
      <c r="L452" s="55"/>
      <c r="M452" s="55"/>
      <c r="N452" s="55"/>
      <c r="O452" s="55"/>
      <c r="Z452" s="55"/>
      <c r="AB452" s="55"/>
      <c r="AD452" s="55"/>
    </row>
    <row r="453" spans="3:30" s="83" customFormat="1">
      <c r="C453" s="55"/>
      <c r="D453" s="55"/>
      <c r="E453" s="55"/>
      <c r="F453" s="55"/>
      <c r="G453" s="55"/>
      <c r="H453" s="55"/>
      <c r="I453" s="55"/>
      <c r="J453" s="55"/>
      <c r="K453" s="55"/>
      <c r="L453" s="55"/>
      <c r="M453" s="55"/>
      <c r="N453" s="55"/>
      <c r="O453" s="55"/>
      <c r="Z453" s="55"/>
      <c r="AB453" s="55"/>
      <c r="AD453" s="55"/>
    </row>
    <row r="454" spans="3:30" s="83" customFormat="1">
      <c r="C454" s="55"/>
      <c r="D454" s="55"/>
      <c r="E454" s="55"/>
      <c r="F454" s="55"/>
      <c r="G454" s="55"/>
      <c r="H454" s="55"/>
      <c r="I454" s="55"/>
      <c r="J454" s="55"/>
      <c r="K454" s="55"/>
      <c r="L454" s="55"/>
      <c r="M454" s="55"/>
      <c r="N454" s="55"/>
      <c r="O454" s="55"/>
      <c r="Z454" s="55"/>
      <c r="AB454" s="55"/>
      <c r="AD454" s="55"/>
    </row>
    <row r="455" spans="3:30" s="83" customFormat="1">
      <c r="C455" s="55"/>
      <c r="D455" s="55"/>
      <c r="E455" s="55"/>
      <c r="F455" s="55"/>
      <c r="G455" s="55"/>
      <c r="H455" s="55"/>
      <c r="I455" s="55"/>
      <c r="J455" s="55"/>
      <c r="K455" s="55"/>
      <c r="L455" s="55"/>
      <c r="M455" s="55"/>
      <c r="N455" s="55"/>
      <c r="O455" s="55"/>
      <c r="Z455" s="55"/>
      <c r="AB455" s="55"/>
      <c r="AD455" s="55"/>
    </row>
    <row r="456" spans="3:30" s="83" customFormat="1">
      <c r="C456" s="55"/>
      <c r="D456" s="55"/>
      <c r="E456" s="55"/>
      <c r="F456" s="55"/>
      <c r="G456" s="55"/>
      <c r="H456" s="55"/>
      <c r="I456" s="55"/>
      <c r="J456" s="55"/>
      <c r="K456" s="55"/>
      <c r="L456" s="55"/>
      <c r="M456" s="55"/>
      <c r="N456" s="55"/>
      <c r="O456" s="55"/>
      <c r="Z456" s="55"/>
      <c r="AB456" s="55"/>
      <c r="AD456" s="55"/>
    </row>
    <row r="457" spans="3:30" s="83" customFormat="1">
      <c r="C457" s="55"/>
      <c r="D457" s="55"/>
      <c r="E457" s="55"/>
      <c r="F457" s="55"/>
      <c r="G457" s="55"/>
      <c r="H457" s="55"/>
      <c r="I457" s="55"/>
      <c r="J457" s="55"/>
      <c r="K457" s="55"/>
      <c r="L457" s="55"/>
      <c r="M457" s="55"/>
      <c r="N457" s="55"/>
      <c r="O457" s="55"/>
      <c r="Z457" s="55"/>
      <c r="AB457" s="55"/>
      <c r="AD457" s="55"/>
    </row>
    <row r="458" spans="3:30" s="83" customFormat="1">
      <c r="C458" s="55"/>
      <c r="D458" s="55"/>
      <c r="E458" s="55"/>
      <c r="F458" s="55"/>
      <c r="G458" s="55"/>
      <c r="H458" s="55"/>
      <c r="I458" s="55"/>
      <c r="J458" s="55"/>
      <c r="K458" s="55"/>
      <c r="L458" s="55"/>
      <c r="M458" s="55"/>
      <c r="N458" s="55"/>
      <c r="O458" s="55"/>
      <c r="Z458" s="55"/>
      <c r="AB458" s="55"/>
      <c r="AD458" s="55"/>
    </row>
    <row r="459" spans="3:30" s="83" customFormat="1">
      <c r="C459" s="55"/>
      <c r="D459" s="55"/>
      <c r="E459" s="55"/>
      <c r="F459" s="55"/>
      <c r="G459" s="55"/>
      <c r="H459" s="55"/>
      <c r="I459" s="55"/>
      <c r="J459" s="55"/>
      <c r="K459" s="55"/>
      <c r="L459" s="55"/>
      <c r="M459" s="55"/>
      <c r="N459" s="55"/>
      <c r="O459" s="55"/>
      <c r="Z459" s="55"/>
      <c r="AB459" s="55"/>
      <c r="AD459" s="55"/>
    </row>
    <row r="460" spans="3:30" s="83" customFormat="1">
      <c r="C460" s="55"/>
      <c r="D460" s="55"/>
      <c r="E460" s="55"/>
      <c r="F460" s="55"/>
      <c r="G460" s="55"/>
      <c r="H460" s="55"/>
      <c r="I460" s="55"/>
      <c r="J460" s="55"/>
      <c r="K460" s="55"/>
      <c r="L460" s="55"/>
      <c r="M460" s="55"/>
      <c r="N460" s="55"/>
      <c r="O460" s="55"/>
      <c r="Z460" s="55"/>
      <c r="AB460" s="55"/>
      <c r="AD460" s="55"/>
    </row>
    <row r="461" spans="3:30" s="83" customFormat="1">
      <c r="C461" s="55"/>
      <c r="D461" s="55"/>
      <c r="E461" s="55"/>
      <c r="F461" s="55"/>
      <c r="G461" s="55"/>
      <c r="H461" s="55"/>
      <c r="I461" s="55"/>
      <c r="J461" s="55"/>
      <c r="K461" s="55"/>
      <c r="L461" s="55"/>
      <c r="M461" s="55"/>
      <c r="N461" s="55"/>
      <c r="O461" s="55"/>
      <c r="Z461" s="55"/>
      <c r="AB461" s="55"/>
      <c r="AD461" s="55"/>
    </row>
    <row r="462" spans="3:30" s="83" customFormat="1">
      <c r="C462" s="55"/>
      <c r="D462" s="55"/>
      <c r="E462" s="55"/>
      <c r="F462" s="55"/>
      <c r="G462" s="55"/>
      <c r="H462" s="55"/>
      <c r="I462" s="55"/>
      <c r="J462" s="55"/>
      <c r="K462" s="55"/>
      <c r="L462" s="55"/>
      <c r="M462" s="55"/>
      <c r="N462" s="55"/>
      <c r="O462" s="55"/>
      <c r="Z462" s="55"/>
      <c r="AB462" s="55"/>
      <c r="AD462" s="55"/>
    </row>
    <row r="463" spans="3:30" s="83" customFormat="1">
      <c r="C463" s="55"/>
      <c r="D463" s="55"/>
      <c r="E463" s="55"/>
      <c r="F463" s="55"/>
      <c r="G463" s="55"/>
      <c r="H463" s="55"/>
      <c r="I463" s="55"/>
      <c r="J463" s="55"/>
      <c r="K463" s="55"/>
      <c r="L463" s="55"/>
      <c r="M463" s="55"/>
      <c r="N463" s="55"/>
      <c r="O463" s="55"/>
      <c r="Z463" s="55"/>
      <c r="AB463" s="55"/>
      <c r="AD463" s="55"/>
    </row>
    <row r="464" spans="3:30" s="83" customFormat="1">
      <c r="C464" s="55"/>
      <c r="D464" s="55"/>
      <c r="E464" s="55"/>
      <c r="F464" s="55"/>
      <c r="G464" s="55"/>
      <c r="H464" s="55"/>
      <c r="I464" s="55"/>
      <c r="J464" s="55"/>
      <c r="K464" s="55"/>
      <c r="L464" s="55"/>
      <c r="M464" s="55"/>
      <c r="N464" s="55"/>
      <c r="O464" s="55"/>
      <c r="Z464" s="55"/>
      <c r="AB464" s="55"/>
      <c r="AD464" s="55"/>
    </row>
    <row r="465" spans="3:30" s="83" customFormat="1">
      <c r="C465" s="55"/>
      <c r="D465" s="55"/>
      <c r="E465" s="55"/>
      <c r="F465" s="55"/>
      <c r="G465" s="55"/>
      <c r="H465" s="55"/>
      <c r="I465" s="55"/>
      <c r="J465" s="55"/>
      <c r="K465" s="55"/>
      <c r="L465" s="55"/>
      <c r="M465" s="55"/>
      <c r="N465" s="55"/>
      <c r="O465" s="55"/>
      <c r="Z465" s="55"/>
      <c r="AB465" s="55"/>
      <c r="AD465" s="55"/>
    </row>
    <row r="466" spans="3:30" s="83" customFormat="1">
      <c r="C466" s="55"/>
      <c r="D466" s="55"/>
      <c r="E466" s="55"/>
      <c r="F466" s="55"/>
      <c r="G466" s="55"/>
      <c r="H466" s="55"/>
      <c r="I466" s="55"/>
      <c r="J466" s="55"/>
      <c r="K466" s="55"/>
      <c r="L466" s="55"/>
      <c r="M466" s="55"/>
      <c r="N466" s="55"/>
      <c r="O466" s="55"/>
      <c r="Z466" s="55"/>
      <c r="AB466" s="55"/>
      <c r="AD466" s="55"/>
    </row>
    <row r="467" spans="3:30" s="83" customFormat="1">
      <c r="C467" s="55"/>
      <c r="D467" s="55"/>
      <c r="E467" s="55"/>
      <c r="F467" s="55"/>
      <c r="G467" s="55"/>
      <c r="H467" s="55"/>
      <c r="I467" s="55"/>
      <c r="J467" s="55"/>
      <c r="K467" s="55"/>
      <c r="L467" s="55"/>
      <c r="M467" s="55"/>
      <c r="N467" s="55"/>
      <c r="O467" s="55"/>
      <c r="Z467" s="55"/>
      <c r="AB467" s="55"/>
      <c r="AD467" s="55"/>
    </row>
    <row r="468" spans="3:30" s="83" customFormat="1">
      <c r="C468" s="55"/>
      <c r="D468" s="55"/>
      <c r="E468" s="55"/>
      <c r="F468" s="55"/>
      <c r="G468" s="55"/>
      <c r="H468" s="55"/>
      <c r="I468" s="55"/>
      <c r="J468" s="55"/>
      <c r="K468" s="55"/>
      <c r="L468" s="55"/>
      <c r="M468" s="55"/>
      <c r="N468" s="55"/>
      <c r="O468" s="55"/>
      <c r="Z468" s="55"/>
      <c r="AB468" s="55"/>
      <c r="AD468" s="55"/>
    </row>
    <row r="469" spans="3:30" s="83" customFormat="1">
      <c r="C469" s="55"/>
      <c r="D469" s="55"/>
      <c r="E469" s="55"/>
      <c r="F469" s="55"/>
      <c r="G469" s="55"/>
      <c r="H469" s="55"/>
      <c r="I469" s="55"/>
      <c r="J469" s="55"/>
      <c r="K469" s="55"/>
      <c r="L469" s="55"/>
      <c r="M469" s="55"/>
      <c r="N469" s="55"/>
      <c r="O469" s="55"/>
      <c r="Z469" s="55"/>
      <c r="AB469" s="55"/>
      <c r="AD469" s="55"/>
    </row>
    <row r="470" spans="3:30" s="83" customFormat="1">
      <c r="C470" s="55"/>
      <c r="D470" s="55"/>
      <c r="E470" s="55"/>
      <c r="F470" s="55"/>
      <c r="G470" s="55"/>
      <c r="H470" s="55"/>
      <c r="I470" s="55"/>
      <c r="J470" s="55"/>
      <c r="K470" s="55"/>
      <c r="L470" s="55"/>
      <c r="M470" s="55"/>
      <c r="N470" s="55"/>
      <c r="O470" s="55"/>
      <c r="Z470" s="55"/>
      <c r="AB470" s="55"/>
      <c r="AD470" s="55"/>
    </row>
    <row r="471" spans="3:30" s="83" customFormat="1">
      <c r="C471" s="55"/>
      <c r="D471" s="55"/>
      <c r="E471" s="55"/>
      <c r="F471" s="55"/>
      <c r="G471" s="55"/>
      <c r="H471" s="55"/>
      <c r="I471" s="55"/>
      <c r="J471" s="55"/>
      <c r="K471" s="55"/>
      <c r="L471" s="55"/>
      <c r="M471" s="55"/>
      <c r="N471" s="55"/>
      <c r="O471" s="55"/>
      <c r="Z471" s="55"/>
      <c r="AB471" s="55"/>
      <c r="AD471" s="55"/>
    </row>
    <row r="472" spans="3:30" s="83" customFormat="1">
      <c r="C472" s="55"/>
      <c r="D472" s="55"/>
      <c r="E472" s="55"/>
      <c r="F472" s="55"/>
      <c r="G472" s="55"/>
      <c r="H472" s="55"/>
      <c r="I472" s="55"/>
      <c r="J472" s="55"/>
      <c r="K472" s="55"/>
      <c r="L472" s="55"/>
      <c r="M472" s="55"/>
      <c r="N472" s="55"/>
      <c r="O472" s="55"/>
      <c r="Z472" s="55"/>
      <c r="AB472" s="55"/>
      <c r="AD472" s="55"/>
    </row>
    <row r="473" spans="3:30" s="83" customFormat="1">
      <c r="C473" s="55"/>
      <c r="D473" s="55"/>
      <c r="E473" s="55"/>
      <c r="F473" s="55"/>
      <c r="G473" s="55"/>
      <c r="H473" s="55"/>
      <c r="I473" s="55"/>
      <c r="J473" s="55"/>
      <c r="K473" s="55"/>
      <c r="L473" s="55"/>
      <c r="M473" s="55"/>
      <c r="N473" s="55"/>
      <c r="O473" s="55"/>
      <c r="Z473" s="55"/>
      <c r="AB473" s="55"/>
      <c r="AD473" s="55"/>
    </row>
    <row r="474" spans="3:30" s="83" customFormat="1">
      <c r="C474" s="55"/>
      <c r="D474" s="55"/>
      <c r="E474" s="55"/>
      <c r="F474" s="55"/>
      <c r="G474" s="55"/>
      <c r="H474" s="55"/>
      <c r="I474" s="55"/>
      <c r="J474" s="55"/>
      <c r="K474" s="55"/>
      <c r="L474" s="55"/>
      <c r="M474" s="55"/>
      <c r="N474" s="55"/>
      <c r="O474" s="55"/>
      <c r="Z474" s="55"/>
      <c r="AB474" s="55"/>
      <c r="AD474" s="55"/>
    </row>
    <row r="475" spans="3:30" s="83" customFormat="1">
      <c r="C475" s="55"/>
      <c r="D475" s="55"/>
      <c r="E475" s="55"/>
      <c r="F475" s="55"/>
      <c r="G475" s="55"/>
      <c r="H475" s="55"/>
      <c r="I475" s="55"/>
      <c r="J475" s="55"/>
      <c r="K475" s="55"/>
      <c r="L475" s="55"/>
      <c r="M475" s="55"/>
      <c r="N475" s="55"/>
      <c r="O475" s="55"/>
      <c r="Z475" s="55"/>
      <c r="AB475" s="55"/>
      <c r="AD475" s="55"/>
    </row>
    <row r="476" spans="3:30" s="83" customFormat="1">
      <c r="C476" s="55"/>
      <c r="D476" s="55"/>
      <c r="E476" s="55"/>
      <c r="F476" s="55"/>
      <c r="G476" s="55"/>
      <c r="H476" s="55"/>
      <c r="I476" s="55"/>
      <c r="J476" s="55"/>
      <c r="K476" s="55"/>
      <c r="L476" s="55"/>
      <c r="M476" s="55"/>
      <c r="N476" s="55"/>
      <c r="O476" s="55"/>
      <c r="Z476" s="55"/>
      <c r="AB476" s="55"/>
      <c r="AD476" s="55"/>
    </row>
    <row r="477" spans="3:30" s="83" customFormat="1">
      <c r="C477" s="55"/>
      <c r="D477" s="55"/>
      <c r="E477" s="55"/>
      <c r="F477" s="55"/>
      <c r="G477" s="55"/>
      <c r="H477" s="55"/>
      <c r="I477" s="55"/>
      <c r="J477" s="55"/>
      <c r="K477" s="55"/>
      <c r="L477" s="55"/>
      <c r="M477" s="55"/>
      <c r="N477" s="55"/>
      <c r="O477" s="55"/>
      <c r="Z477" s="55"/>
      <c r="AB477" s="55"/>
      <c r="AD477" s="55"/>
    </row>
    <row r="478" spans="3:30" s="83" customFormat="1">
      <c r="C478" s="55"/>
      <c r="D478" s="55"/>
      <c r="E478" s="55"/>
      <c r="F478" s="55"/>
      <c r="G478" s="55"/>
      <c r="H478" s="55"/>
      <c r="I478" s="55"/>
      <c r="J478" s="55"/>
      <c r="K478" s="55"/>
      <c r="L478" s="55"/>
      <c r="M478" s="55"/>
      <c r="N478" s="55"/>
      <c r="O478" s="55"/>
      <c r="Z478" s="55"/>
      <c r="AB478" s="55"/>
      <c r="AD478" s="55"/>
    </row>
    <row r="479" spans="3:30" s="83" customFormat="1">
      <c r="C479" s="55"/>
      <c r="D479" s="55"/>
      <c r="E479" s="55"/>
      <c r="F479" s="55"/>
      <c r="G479" s="55"/>
      <c r="H479" s="55"/>
      <c r="I479" s="55"/>
      <c r="J479" s="55"/>
      <c r="K479" s="55"/>
      <c r="L479" s="55"/>
      <c r="M479" s="55"/>
      <c r="N479" s="55"/>
      <c r="O479" s="55"/>
      <c r="Z479" s="55"/>
      <c r="AB479" s="55"/>
      <c r="AD479" s="55"/>
    </row>
    <row r="480" spans="3:30" s="83" customFormat="1">
      <c r="C480" s="55"/>
      <c r="D480" s="55"/>
      <c r="E480" s="55"/>
      <c r="F480" s="55"/>
      <c r="G480" s="55"/>
      <c r="H480" s="55"/>
      <c r="I480" s="55"/>
      <c r="J480" s="55"/>
      <c r="K480" s="55"/>
      <c r="L480" s="55"/>
      <c r="M480" s="55"/>
      <c r="N480" s="55"/>
      <c r="O480" s="55"/>
      <c r="Z480" s="55"/>
      <c r="AB480" s="55"/>
      <c r="AD480" s="55"/>
    </row>
    <row r="481" spans="3:30" s="83" customFormat="1">
      <c r="C481" s="55"/>
      <c r="D481" s="55"/>
      <c r="E481" s="55"/>
      <c r="F481" s="55"/>
      <c r="G481" s="55"/>
      <c r="H481" s="55"/>
      <c r="I481" s="55"/>
      <c r="J481" s="55"/>
      <c r="K481" s="55"/>
      <c r="L481" s="55"/>
      <c r="M481" s="55"/>
      <c r="N481" s="55"/>
      <c r="O481" s="55"/>
      <c r="Z481" s="55"/>
      <c r="AB481" s="55"/>
      <c r="AD481" s="55"/>
    </row>
    <row r="482" spans="3:30" s="83" customFormat="1">
      <c r="C482" s="55"/>
      <c r="D482" s="55"/>
      <c r="E482" s="55"/>
      <c r="F482" s="55"/>
      <c r="G482" s="55"/>
      <c r="H482" s="55"/>
      <c r="I482" s="55"/>
      <c r="J482" s="55"/>
      <c r="K482" s="55"/>
      <c r="L482" s="55"/>
      <c r="M482" s="55"/>
      <c r="N482" s="55"/>
      <c r="O482" s="55"/>
      <c r="Z482" s="55"/>
      <c r="AB482" s="55"/>
      <c r="AD482" s="55"/>
    </row>
    <row r="483" spans="3:30" s="83" customFormat="1">
      <c r="C483" s="55"/>
      <c r="D483" s="55"/>
      <c r="E483" s="55"/>
      <c r="F483" s="55"/>
      <c r="G483" s="55"/>
      <c r="H483" s="55"/>
      <c r="I483" s="55"/>
      <c r="J483" s="55"/>
      <c r="K483" s="55"/>
      <c r="L483" s="55"/>
      <c r="M483" s="55"/>
      <c r="N483" s="55"/>
      <c r="O483" s="55"/>
      <c r="Z483" s="55"/>
      <c r="AB483" s="55"/>
      <c r="AD483" s="55"/>
    </row>
    <row r="484" spans="3:30" s="83" customFormat="1">
      <c r="C484" s="55"/>
      <c r="D484" s="55"/>
      <c r="E484" s="55"/>
      <c r="F484" s="55"/>
      <c r="G484" s="55"/>
      <c r="H484" s="55"/>
      <c r="I484" s="55"/>
      <c r="J484" s="55"/>
      <c r="K484" s="55"/>
      <c r="L484" s="55"/>
      <c r="M484" s="55"/>
      <c r="N484" s="55"/>
      <c r="O484" s="55"/>
      <c r="Z484" s="55"/>
      <c r="AB484" s="55"/>
      <c r="AD484" s="55"/>
    </row>
    <row r="485" spans="3:30" s="83" customFormat="1">
      <c r="C485" s="55"/>
      <c r="D485" s="55"/>
      <c r="E485" s="55"/>
      <c r="F485" s="55"/>
      <c r="G485" s="55"/>
      <c r="H485" s="55"/>
      <c r="I485" s="55"/>
      <c r="J485" s="55"/>
      <c r="K485" s="55"/>
      <c r="L485" s="55"/>
      <c r="M485" s="55"/>
      <c r="N485" s="55"/>
      <c r="O485" s="55"/>
      <c r="Z485" s="55"/>
      <c r="AB485" s="55"/>
      <c r="AD485" s="55"/>
    </row>
    <row r="486" spans="3:30" s="83" customFormat="1">
      <c r="C486" s="55"/>
      <c r="D486" s="55"/>
      <c r="E486" s="55"/>
      <c r="F486" s="55"/>
      <c r="G486" s="55"/>
      <c r="H486" s="55"/>
      <c r="I486" s="55"/>
      <c r="J486" s="55"/>
      <c r="K486" s="55"/>
      <c r="L486" s="55"/>
      <c r="M486" s="55"/>
      <c r="N486" s="55"/>
      <c r="O486" s="55"/>
      <c r="Z486" s="55"/>
      <c r="AB486" s="55"/>
      <c r="AD486" s="55"/>
    </row>
    <row r="487" spans="3:30" s="83" customFormat="1">
      <c r="C487" s="55"/>
      <c r="D487" s="55"/>
      <c r="E487" s="55"/>
      <c r="F487" s="55"/>
      <c r="G487" s="55"/>
      <c r="H487" s="55"/>
      <c r="I487" s="55"/>
      <c r="J487" s="55"/>
      <c r="K487" s="55"/>
      <c r="L487" s="55"/>
      <c r="M487" s="55"/>
      <c r="N487" s="55"/>
      <c r="O487" s="55"/>
      <c r="Z487" s="55"/>
      <c r="AB487" s="55"/>
      <c r="AD487" s="55"/>
    </row>
    <row r="488" spans="3:30" s="83" customFormat="1">
      <c r="C488" s="55"/>
      <c r="D488" s="55"/>
      <c r="E488" s="55"/>
      <c r="F488" s="55"/>
      <c r="G488" s="55"/>
      <c r="H488" s="55"/>
      <c r="I488" s="55"/>
      <c r="J488" s="55"/>
      <c r="K488" s="55"/>
      <c r="L488" s="55"/>
      <c r="M488" s="55"/>
      <c r="N488" s="55"/>
      <c r="O488" s="55"/>
      <c r="Z488" s="55"/>
      <c r="AB488" s="55"/>
      <c r="AD488" s="55"/>
    </row>
    <row r="489" spans="3:30" s="83" customFormat="1">
      <c r="C489" s="55"/>
      <c r="D489" s="55"/>
      <c r="E489" s="55"/>
      <c r="F489" s="55"/>
      <c r="G489" s="55"/>
      <c r="H489" s="55"/>
      <c r="I489" s="55"/>
      <c r="J489" s="55"/>
      <c r="K489" s="55"/>
      <c r="L489" s="55"/>
      <c r="M489" s="55"/>
      <c r="N489" s="55"/>
      <c r="O489" s="55"/>
      <c r="Z489" s="55"/>
      <c r="AB489" s="55"/>
      <c r="AD489" s="55"/>
    </row>
    <row r="490" spans="3:30" s="83" customFormat="1">
      <c r="C490" s="55"/>
      <c r="D490" s="55"/>
      <c r="E490" s="55"/>
      <c r="F490" s="55"/>
      <c r="G490" s="55"/>
      <c r="H490" s="55"/>
      <c r="I490" s="55"/>
      <c r="J490" s="55"/>
      <c r="K490" s="55"/>
      <c r="L490" s="55"/>
      <c r="M490" s="55"/>
      <c r="N490" s="55"/>
      <c r="O490" s="55"/>
      <c r="Z490" s="55"/>
      <c r="AB490" s="55"/>
      <c r="AD490" s="55"/>
    </row>
    <row r="491" spans="3:30" s="83" customFormat="1">
      <c r="C491" s="55"/>
      <c r="D491" s="55"/>
      <c r="E491" s="55"/>
      <c r="F491" s="55"/>
      <c r="G491" s="55"/>
      <c r="H491" s="55"/>
      <c r="I491" s="55"/>
      <c r="J491" s="55"/>
      <c r="K491" s="55"/>
      <c r="L491" s="55"/>
      <c r="M491" s="55"/>
      <c r="N491" s="55"/>
      <c r="O491" s="55"/>
      <c r="Z491" s="55"/>
      <c r="AB491" s="55"/>
      <c r="AD491" s="55"/>
    </row>
    <row r="492" spans="3:30" s="83" customFormat="1">
      <c r="C492" s="55"/>
      <c r="D492" s="55"/>
      <c r="E492" s="55"/>
      <c r="F492" s="55"/>
      <c r="G492" s="55"/>
      <c r="H492" s="55"/>
      <c r="I492" s="55"/>
      <c r="J492" s="55"/>
      <c r="K492" s="55"/>
      <c r="L492" s="55"/>
      <c r="M492" s="55"/>
      <c r="N492" s="55"/>
      <c r="O492" s="55"/>
      <c r="Z492" s="55"/>
      <c r="AB492" s="55"/>
      <c r="AD492" s="55"/>
    </row>
    <row r="493" spans="3:30" s="83" customFormat="1">
      <c r="C493" s="55"/>
      <c r="D493" s="55"/>
      <c r="E493" s="55"/>
      <c r="F493" s="55"/>
      <c r="G493" s="55"/>
      <c r="H493" s="55"/>
      <c r="I493" s="55"/>
      <c r="J493" s="55"/>
      <c r="K493" s="55"/>
      <c r="L493" s="55"/>
      <c r="M493" s="55"/>
      <c r="N493" s="55"/>
      <c r="O493" s="55"/>
      <c r="Z493" s="55"/>
      <c r="AB493" s="55"/>
      <c r="AD493" s="55"/>
    </row>
    <row r="494" spans="3:30" s="83" customFormat="1">
      <c r="C494" s="55"/>
      <c r="D494" s="55"/>
      <c r="E494" s="55"/>
      <c r="F494" s="55"/>
      <c r="G494" s="55"/>
      <c r="H494" s="55"/>
      <c r="I494" s="55"/>
      <c r="J494" s="55"/>
      <c r="K494" s="55"/>
      <c r="L494" s="55"/>
      <c r="M494" s="55"/>
      <c r="N494" s="55"/>
      <c r="O494" s="55"/>
      <c r="Z494" s="55"/>
      <c r="AB494" s="55"/>
      <c r="AD494" s="55"/>
    </row>
    <row r="495" spans="3:30" s="83" customFormat="1">
      <c r="C495" s="55"/>
      <c r="D495" s="55"/>
      <c r="E495" s="55"/>
      <c r="F495" s="55"/>
      <c r="G495" s="55"/>
      <c r="H495" s="55"/>
      <c r="I495" s="55"/>
      <c r="J495" s="55"/>
      <c r="K495" s="55"/>
      <c r="L495" s="55"/>
      <c r="M495" s="55"/>
      <c r="N495" s="55"/>
      <c r="O495" s="55"/>
      <c r="Z495" s="55"/>
      <c r="AB495" s="55"/>
      <c r="AD495" s="55"/>
    </row>
    <row r="496" spans="3:30" s="83" customFormat="1">
      <c r="C496" s="55"/>
      <c r="D496" s="55"/>
      <c r="E496" s="55"/>
      <c r="F496" s="55"/>
      <c r="G496" s="55"/>
      <c r="H496" s="55"/>
      <c r="I496" s="55"/>
      <c r="J496" s="55"/>
      <c r="K496" s="55"/>
      <c r="L496" s="55"/>
      <c r="M496" s="55"/>
      <c r="N496" s="55"/>
      <c r="O496" s="55"/>
      <c r="Z496" s="55"/>
      <c r="AB496" s="55"/>
      <c r="AD496" s="55"/>
    </row>
    <row r="497" spans="3:30" s="83" customFormat="1">
      <c r="C497" s="55"/>
      <c r="D497" s="55"/>
      <c r="E497" s="55"/>
      <c r="F497" s="55"/>
      <c r="G497" s="55"/>
      <c r="H497" s="55"/>
      <c r="I497" s="55"/>
      <c r="J497" s="55"/>
      <c r="K497" s="55"/>
      <c r="L497" s="55"/>
      <c r="M497" s="55"/>
      <c r="N497" s="55"/>
      <c r="O497" s="55"/>
      <c r="Z497" s="55"/>
      <c r="AB497" s="55"/>
      <c r="AD497" s="55"/>
    </row>
    <row r="498" spans="3:30" s="83" customFormat="1">
      <c r="C498" s="55"/>
      <c r="D498" s="55"/>
      <c r="E498" s="55"/>
      <c r="F498" s="55"/>
      <c r="G498" s="55"/>
      <c r="H498" s="55"/>
      <c r="I498" s="55"/>
      <c r="J498" s="55"/>
      <c r="K498" s="55"/>
      <c r="L498" s="55"/>
      <c r="M498" s="55"/>
      <c r="N498" s="55"/>
      <c r="O498" s="55"/>
      <c r="Z498" s="55"/>
      <c r="AB498" s="55"/>
      <c r="AD498" s="55"/>
    </row>
    <row r="499" spans="3:30" s="83" customFormat="1">
      <c r="C499" s="55"/>
      <c r="D499" s="55"/>
      <c r="E499" s="55"/>
      <c r="F499" s="55"/>
      <c r="G499" s="55"/>
      <c r="H499" s="55"/>
      <c r="I499" s="55"/>
      <c r="J499" s="55"/>
      <c r="K499" s="55"/>
      <c r="L499" s="55"/>
      <c r="M499" s="55"/>
      <c r="N499" s="55"/>
      <c r="O499" s="55"/>
      <c r="Z499" s="55"/>
      <c r="AB499" s="55"/>
      <c r="AD499" s="55"/>
    </row>
    <row r="500" spans="3:30" s="83" customFormat="1">
      <c r="C500" s="55"/>
      <c r="D500" s="55"/>
      <c r="E500" s="55"/>
      <c r="F500" s="55"/>
      <c r="G500" s="55"/>
      <c r="H500" s="55"/>
      <c r="I500" s="55"/>
      <c r="J500" s="55"/>
      <c r="K500" s="55"/>
      <c r="L500" s="55"/>
      <c r="M500" s="55"/>
      <c r="N500" s="55"/>
      <c r="O500" s="55"/>
      <c r="Z500" s="55"/>
      <c r="AB500" s="55"/>
      <c r="AD500" s="55"/>
    </row>
    <row r="501" spans="3:30" s="83" customFormat="1">
      <c r="C501" s="55"/>
      <c r="D501" s="55"/>
      <c r="E501" s="55"/>
      <c r="F501" s="55"/>
      <c r="G501" s="55"/>
      <c r="H501" s="55"/>
      <c r="I501" s="55"/>
      <c r="J501" s="55"/>
      <c r="K501" s="55"/>
      <c r="L501" s="55"/>
      <c r="M501" s="55"/>
      <c r="N501" s="55"/>
      <c r="O501" s="55"/>
      <c r="Z501" s="55"/>
      <c r="AB501" s="55"/>
      <c r="AD501" s="55"/>
    </row>
    <row r="502" spans="3:30" s="83" customFormat="1">
      <c r="C502" s="55"/>
      <c r="D502" s="55"/>
      <c r="E502" s="55"/>
      <c r="F502" s="55"/>
      <c r="G502" s="55"/>
      <c r="H502" s="55"/>
      <c r="I502" s="55"/>
      <c r="J502" s="55"/>
      <c r="K502" s="55"/>
      <c r="L502" s="55"/>
      <c r="M502" s="55"/>
      <c r="N502" s="55"/>
      <c r="O502" s="55"/>
      <c r="Z502" s="55"/>
      <c r="AB502" s="55"/>
      <c r="AD502" s="55"/>
    </row>
    <row r="503" spans="3:30" s="83" customFormat="1">
      <c r="C503" s="55"/>
      <c r="D503" s="55"/>
      <c r="E503" s="55"/>
      <c r="F503" s="55"/>
      <c r="G503" s="55"/>
      <c r="H503" s="55"/>
      <c r="I503" s="55"/>
      <c r="J503" s="55"/>
      <c r="K503" s="55"/>
      <c r="L503" s="55"/>
      <c r="M503" s="55"/>
      <c r="N503" s="55"/>
      <c r="O503" s="55"/>
      <c r="Z503" s="55"/>
      <c r="AB503" s="55"/>
      <c r="AD503" s="55"/>
    </row>
    <row r="504" spans="3:30" s="83" customFormat="1">
      <c r="C504" s="55"/>
      <c r="D504" s="55"/>
      <c r="E504" s="55"/>
      <c r="F504" s="55"/>
      <c r="G504" s="55"/>
      <c r="H504" s="55"/>
      <c r="I504" s="55"/>
      <c r="J504" s="55"/>
      <c r="K504" s="55"/>
      <c r="L504" s="55"/>
      <c r="M504" s="55"/>
      <c r="N504" s="55"/>
      <c r="O504" s="55"/>
      <c r="Z504" s="55"/>
      <c r="AB504" s="55"/>
      <c r="AD504" s="55"/>
    </row>
    <row r="505" spans="3:30" s="83" customFormat="1">
      <c r="C505" s="55"/>
      <c r="D505" s="55"/>
      <c r="E505" s="55"/>
      <c r="F505" s="55"/>
      <c r="G505" s="55"/>
      <c r="H505" s="55"/>
      <c r="I505" s="55"/>
      <c r="J505" s="55"/>
      <c r="K505" s="55"/>
      <c r="L505" s="55"/>
      <c r="M505" s="55"/>
      <c r="N505" s="55"/>
      <c r="O505" s="55"/>
      <c r="Z505" s="55"/>
      <c r="AB505" s="55"/>
      <c r="AD505" s="55"/>
    </row>
    <row r="506" spans="3:30" s="83" customFormat="1">
      <c r="C506" s="55"/>
      <c r="D506" s="55"/>
      <c r="E506" s="55"/>
      <c r="F506" s="55"/>
      <c r="G506" s="55"/>
      <c r="H506" s="55"/>
      <c r="I506" s="55"/>
      <c r="J506" s="55"/>
      <c r="K506" s="55"/>
      <c r="L506" s="55"/>
      <c r="M506" s="55"/>
      <c r="N506" s="55"/>
      <c r="O506" s="55"/>
      <c r="Z506" s="55"/>
      <c r="AB506" s="55"/>
      <c r="AD506" s="55"/>
    </row>
    <row r="507" spans="3:30" s="83" customFormat="1">
      <c r="C507" s="55"/>
      <c r="D507" s="55"/>
      <c r="E507" s="55"/>
      <c r="F507" s="55"/>
      <c r="G507" s="55"/>
      <c r="H507" s="55"/>
      <c r="I507" s="55"/>
      <c r="J507" s="55"/>
      <c r="K507" s="55"/>
      <c r="L507" s="55"/>
      <c r="M507" s="55"/>
      <c r="N507" s="55"/>
      <c r="O507" s="55"/>
      <c r="Z507" s="55"/>
      <c r="AB507" s="55"/>
      <c r="AD507" s="55"/>
    </row>
    <row r="508" spans="3:30" s="83" customFormat="1">
      <c r="C508" s="55"/>
      <c r="D508" s="55"/>
      <c r="E508" s="55"/>
      <c r="F508" s="55"/>
      <c r="G508" s="55"/>
      <c r="H508" s="55"/>
      <c r="I508" s="55"/>
      <c r="J508" s="55"/>
      <c r="K508" s="55"/>
      <c r="L508" s="55"/>
      <c r="M508" s="55"/>
      <c r="N508" s="55"/>
      <c r="O508" s="55"/>
      <c r="Z508" s="55"/>
      <c r="AB508" s="55"/>
      <c r="AD508" s="55"/>
    </row>
    <row r="509" spans="3:30" s="83" customFormat="1">
      <c r="C509" s="55"/>
      <c r="D509" s="55"/>
      <c r="E509" s="55"/>
      <c r="F509" s="55"/>
      <c r="G509" s="55"/>
      <c r="H509" s="55"/>
      <c r="I509" s="55"/>
      <c r="J509" s="55"/>
      <c r="K509" s="55"/>
      <c r="L509" s="55"/>
      <c r="M509" s="55"/>
      <c r="N509" s="55"/>
      <c r="O509" s="55"/>
      <c r="Z509" s="55"/>
      <c r="AB509" s="55"/>
      <c r="AD509" s="55"/>
    </row>
    <row r="510" spans="3:30" s="83" customFormat="1">
      <c r="C510" s="55"/>
      <c r="D510" s="55"/>
      <c r="E510" s="55"/>
      <c r="F510" s="55"/>
      <c r="G510" s="55"/>
      <c r="H510" s="55"/>
      <c r="I510" s="55"/>
      <c r="J510" s="55"/>
      <c r="K510" s="55"/>
      <c r="L510" s="55"/>
      <c r="M510" s="55"/>
      <c r="N510" s="55"/>
      <c r="O510" s="55"/>
      <c r="Z510" s="55"/>
      <c r="AB510" s="55"/>
      <c r="AD510" s="55"/>
    </row>
    <row r="511" spans="3:30" s="83" customFormat="1">
      <c r="C511" s="55"/>
      <c r="D511" s="55"/>
      <c r="E511" s="55"/>
      <c r="F511" s="55"/>
      <c r="G511" s="55"/>
      <c r="H511" s="55"/>
      <c r="I511" s="55"/>
      <c r="J511" s="55"/>
      <c r="K511" s="55"/>
      <c r="L511" s="55"/>
      <c r="M511" s="55"/>
      <c r="N511" s="55"/>
      <c r="O511" s="55"/>
      <c r="Z511" s="55"/>
      <c r="AB511" s="55"/>
      <c r="AD511" s="55"/>
    </row>
    <row r="512" spans="3:30" s="83" customFormat="1">
      <c r="C512" s="55"/>
      <c r="D512" s="55"/>
      <c r="E512" s="55"/>
      <c r="F512" s="55"/>
      <c r="G512" s="55"/>
      <c r="H512" s="55"/>
      <c r="I512" s="55"/>
      <c r="J512" s="55"/>
      <c r="K512" s="55"/>
      <c r="L512" s="55"/>
      <c r="M512" s="55"/>
      <c r="N512" s="55"/>
      <c r="O512" s="55"/>
      <c r="Z512" s="55"/>
      <c r="AB512" s="55"/>
      <c r="AD512" s="55"/>
    </row>
    <row r="513" spans="3:30" s="83" customFormat="1">
      <c r="C513" s="55"/>
      <c r="D513" s="55"/>
      <c r="E513" s="55"/>
      <c r="F513" s="55"/>
      <c r="G513" s="55"/>
      <c r="H513" s="55"/>
      <c r="I513" s="55"/>
      <c r="J513" s="55"/>
      <c r="K513" s="55"/>
      <c r="L513" s="55"/>
      <c r="M513" s="55"/>
      <c r="N513" s="55"/>
      <c r="O513" s="55"/>
      <c r="Z513" s="55"/>
      <c r="AB513" s="55"/>
      <c r="AD513" s="55"/>
    </row>
    <row r="514" spans="3:30" s="83" customFormat="1">
      <c r="C514" s="55"/>
      <c r="D514" s="55"/>
      <c r="E514" s="55"/>
      <c r="F514" s="55"/>
      <c r="G514" s="55"/>
      <c r="H514" s="55"/>
      <c r="I514" s="55"/>
      <c r="J514" s="55"/>
      <c r="K514" s="55"/>
      <c r="L514" s="55"/>
      <c r="M514" s="55"/>
      <c r="N514" s="55"/>
      <c r="O514" s="55"/>
      <c r="Z514" s="55"/>
      <c r="AB514" s="55"/>
      <c r="AD514" s="55"/>
    </row>
    <row r="515" spans="3:30" s="83" customFormat="1">
      <c r="C515" s="55"/>
      <c r="D515" s="55"/>
      <c r="E515" s="55"/>
      <c r="F515" s="55"/>
      <c r="G515" s="55"/>
      <c r="H515" s="55"/>
      <c r="I515" s="55"/>
      <c r="J515" s="55"/>
      <c r="K515" s="55"/>
      <c r="L515" s="55"/>
      <c r="M515" s="55"/>
      <c r="N515" s="55"/>
      <c r="O515" s="55"/>
      <c r="Z515" s="55"/>
      <c r="AB515" s="55"/>
      <c r="AD515" s="55"/>
    </row>
    <row r="516" spans="3:30" s="83" customFormat="1">
      <c r="C516" s="55"/>
      <c r="D516" s="55"/>
      <c r="E516" s="55"/>
      <c r="F516" s="55"/>
      <c r="G516" s="55"/>
      <c r="H516" s="55"/>
      <c r="I516" s="55"/>
      <c r="J516" s="55"/>
      <c r="K516" s="55"/>
      <c r="L516" s="55"/>
      <c r="M516" s="55"/>
      <c r="N516" s="55"/>
      <c r="O516" s="55"/>
      <c r="Z516" s="55"/>
      <c r="AB516" s="55"/>
      <c r="AD516" s="55"/>
    </row>
    <row r="517" spans="3:30" s="83" customFormat="1">
      <c r="C517" s="55"/>
      <c r="D517" s="55"/>
      <c r="E517" s="55"/>
      <c r="F517" s="55"/>
      <c r="G517" s="55"/>
      <c r="H517" s="55"/>
      <c r="I517" s="55"/>
      <c r="J517" s="55"/>
      <c r="K517" s="55"/>
      <c r="L517" s="55"/>
      <c r="M517" s="55"/>
      <c r="N517" s="55"/>
      <c r="O517" s="55"/>
      <c r="Z517" s="55"/>
      <c r="AB517" s="55"/>
      <c r="AD517" s="55"/>
    </row>
    <row r="518" spans="3:30" s="83" customFormat="1">
      <c r="C518" s="55"/>
      <c r="D518" s="55"/>
      <c r="E518" s="55"/>
      <c r="F518" s="55"/>
      <c r="G518" s="55"/>
      <c r="H518" s="55"/>
      <c r="I518" s="55"/>
      <c r="J518" s="55"/>
      <c r="K518" s="55"/>
      <c r="L518" s="55"/>
      <c r="M518" s="55"/>
      <c r="N518" s="55"/>
      <c r="O518" s="55"/>
      <c r="Z518" s="55"/>
      <c r="AB518" s="55"/>
      <c r="AD518" s="55"/>
    </row>
    <row r="519" spans="3:30" s="83" customFormat="1">
      <c r="C519" s="55"/>
      <c r="D519" s="55"/>
      <c r="E519" s="55"/>
      <c r="F519" s="55"/>
      <c r="G519" s="55"/>
      <c r="H519" s="55"/>
      <c r="I519" s="55"/>
      <c r="J519" s="55"/>
      <c r="K519" s="55"/>
      <c r="L519" s="55"/>
      <c r="M519" s="55"/>
      <c r="N519" s="55"/>
      <c r="O519" s="55"/>
      <c r="Z519" s="55"/>
      <c r="AB519" s="55"/>
      <c r="AD519" s="55"/>
    </row>
    <row r="520" spans="3:30" s="83" customFormat="1">
      <c r="C520" s="55"/>
      <c r="D520" s="55"/>
      <c r="E520" s="55"/>
      <c r="F520" s="55"/>
      <c r="G520" s="55"/>
      <c r="H520" s="55"/>
      <c r="I520" s="55"/>
      <c r="J520" s="55"/>
      <c r="K520" s="55"/>
      <c r="L520" s="55"/>
      <c r="M520" s="55"/>
      <c r="N520" s="55"/>
      <c r="O520" s="55"/>
      <c r="Z520" s="55"/>
      <c r="AB520" s="55"/>
      <c r="AD520" s="55"/>
    </row>
    <row r="521" spans="3:30" s="83" customFormat="1">
      <c r="C521" s="55"/>
      <c r="D521" s="55"/>
      <c r="E521" s="55"/>
      <c r="F521" s="55"/>
      <c r="G521" s="55"/>
      <c r="H521" s="55"/>
      <c r="I521" s="55"/>
      <c r="J521" s="55"/>
      <c r="K521" s="55"/>
      <c r="L521" s="55"/>
      <c r="M521" s="55"/>
      <c r="N521" s="55"/>
      <c r="O521" s="55"/>
      <c r="Z521" s="55"/>
      <c r="AB521" s="55"/>
      <c r="AD521" s="55"/>
    </row>
    <row r="522" spans="3:30" s="83" customFormat="1">
      <c r="C522" s="55"/>
      <c r="D522" s="55"/>
      <c r="E522" s="55"/>
      <c r="F522" s="55"/>
      <c r="G522" s="55"/>
      <c r="H522" s="55"/>
      <c r="I522" s="55"/>
      <c r="J522" s="55"/>
      <c r="K522" s="55"/>
      <c r="L522" s="55"/>
      <c r="M522" s="55"/>
      <c r="N522" s="55"/>
      <c r="O522" s="55"/>
      <c r="Z522" s="55"/>
      <c r="AB522" s="55"/>
      <c r="AD522" s="55"/>
    </row>
    <row r="523" spans="3:30" s="83" customFormat="1">
      <c r="C523" s="55"/>
      <c r="D523" s="55"/>
      <c r="E523" s="55"/>
      <c r="F523" s="55"/>
      <c r="G523" s="55"/>
      <c r="H523" s="55"/>
      <c r="I523" s="55"/>
      <c r="J523" s="55"/>
      <c r="K523" s="55"/>
      <c r="L523" s="55"/>
      <c r="M523" s="55"/>
      <c r="N523" s="55"/>
      <c r="O523" s="55"/>
      <c r="Z523" s="55"/>
      <c r="AB523" s="55"/>
      <c r="AD523" s="55"/>
    </row>
    <row r="524" spans="3:30" s="83" customFormat="1">
      <c r="C524" s="55"/>
      <c r="D524" s="55"/>
      <c r="E524" s="55"/>
      <c r="F524" s="55"/>
      <c r="G524" s="55"/>
      <c r="H524" s="55"/>
      <c r="I524" s="55"/>
      <c r="J524" s="55"/>
      <c r="K524" s="55"/>
      <c r="L524" s="55"/>
      <c r="M524" s="55"/>
      <c r="N524" s="55"/>
      <c r="O524" s="55"/>
      <c r="Z524" s="55"/>
      <c r="AB524" s="55"/>
      <c r="AD524" s="55"/>
    </row>
    <row r="525" spans="3:30" s="83" customFormat="1">
      <c r="C525" s="55"/>
      <c r="D525" s="55"/>
      <c r="E525" s="55"/>
      <c r="F525" s="55"/>
      <c r="G525" s="55"/>
      <c r="H525" s="55"/>
      <c r="I525" s="55"/>
      <c r="J525" s="55"/>
      <c r="K525" s="55"/>
      <c r="L525" s="55"/>
      <c r="M525" s="55"/>
      <c r="N525" s="55"/>
      <c r="O525" s="55"/>
      <c r="Z525" s="55"/>
      <c r="AB525" s="55"/>
      <c r="AD525" s="55"/>
    </row>
    <row r="526" spans="3:30" s="83" customFormat="1">
      <c r="C526" s="55"/>
      <c r="D526" s="55"/>
      <c r="E526" s="55"/>
      <c r="F526" s="55"/>
      <c r="G526" s="55"/>
      <c r="H526" s="55"/>
      <c r="I526" s="55"/>
      <c r="J526" s="55"/>
      <c r="K526" s="55"/>
      <c r="L526" s="55"/>
      <c r="M526" s="55"/>
      <c r="N526" s="55"/>
      <c r="O526" s="55"/>
      <c r="Z526" s="55"/>
      <c r="AB526" s="55"/>
      <c r="AD526" s="55"/>
    </row>
    <row r="527" spans="3:30" s="83" customFormat="1">
      <c r="C527" s="55"/>
      <c r="D527" s="55"/>
      <c r="E527" s="55"/>
      <c r="F527" s="55"/>
      <c r="G527" s="55"/>
      <c r="H527" s="55"/>
      <c r="I527" s="55"/>
      <c r="J527" s="55"/>
      <c r="K527" s="55"/>
      <c r="L527" s="55"/>
      <c r="M527" s="55"/>
      <c r="N527" s="55"/>
      <c r="O527" s="55"/>
      <c r="Z527" s="55"/>
      <c r="AB527" s="55"/>
      <c r="AD527" s="55"/>
    </row>
    <row r="528" spans="3:30" s="83" customFormat="1">
      <c r="C528" s="55"/>
      <c r="D528" s="55"/>
      <c r="E528" s="55"/>
      <c r="F528" s="55"/>
      <c r="G528" s="55"/>
      <c r="H528" s="55"/>
      <c r="I528" s="55"/>
      <c r="J528" s="55"/>
      <c r="K528" s="55"/>
      <c r="L528" s="55"/>
      <c r="M528" s="55"/>
      <c r="N528" s="55"/>
      <c r="O528" s="55"/>
      <c r="Z528" s="55"/>
      <c r="AB528" s="55"/>
      <c r="AD528" s="55"/>
    </row>
    <row r="529" spans="3:30" s="83" customFormat="1">
      <c r="C529" s="55"/>
      <c r="D529" s="55"/>
      <c r="E529" s="55"/>
      <c r="F529" s="55"/>
      <c r="G529" s="55"/>
      <c r="H529" s="55"/>
      <c r="I529" s="55"/>
      <c r="J529" s="55"/>
      <c r="K529" s="55"/>
      <c r="L529" s="55"/>
      <c r="M529" s="55"/>
      <c r="N529" s="55"/>
      <c r="O529" s="55"/>
      <c r="Z529" s="55"/>
      <c r="AB529" s="55"/>
      <c r="AD529" s="55"/>
    </row>
    <row r="530" spans="3:30" s="83" customFormat="1">
      <c r="C530" s="55"/>
      <c r="D530" s="55"/>
      <c r="E530" s="55"/>
      <c r="F530" s="55"/>
      <c r="G530" s="55"/>
      <c r="H530" s="55"/>
      <c r="I530" s="55"/>
      <c r="J530" s="55"/>
      <c r="K530" s="55"/>
      <c r="L530" s="55"/>
      <c r="M530" s="55"/>
      <c r="N530" s="55"/>
      <c r="O530" s="55"/>
      <c r="Z530" s="55"/>
      <c r="AB530" s="55"/>
      <c r="AD530" s="55"/>
    </row>
    <row r="531" spans="3:30" s="83" customFormat="1">
      <c r="C531" s="55"/>
      <c r="D531" s="55"/>
      <c r="E531" s="55"/>
      <c r="F531" s="55"/>
      <c r="G531" s="55"/>
      <c r="H531" s="55"/>
      <c r="I531" s="55"/>
      <c r="J531" s="55"/>
      <c r="K531" s="55"/>
      <c r="L531" s="55"/>
      <c r="M531" s="55"/>
      <c r="N531" s="55"/>
      <c r="O531" s="55"/>
      <c r="Z531" s="55"/>
      <c r="AB531" s="55"/>
      <c r="AD531" s="55"/>
    </row>
    <row r="532" spans="3:30" s="83" customFormat="1">
      <c r="C532" s="55"/>
      <c r="D532" s="55"/>
      <c r="E532" s="55"/>
      <c r="F532" s="55"/>
      <c r="G532" s="55"/>
      <c r="H532" s="55"/>
      <c r="I532" s="55"/>
      <c r="J532" s="55"/>
      <c r="K532" s="55"/>
      <c r="L532" s="55"/>
      <c r="M532" s="55"/>
      <c r="N532" s="55"/>
      <c r="O532" s="55"/>
      <c r="Z532" s="55"/>
      <c r="AB532" s="55"/>
      <c r="AD532" s="55"/>
    </row>
    <row r="533" spans="3:30" s="83" customFormat="1">
      <c r="C533" s="55"/>
      <c r="D533" s="55"/>
      <c r="E533" s="55"/>
      <c r="F533" s="55"/>
      <c r="G533" s="55"/>
      <c r="H533" s="55"/>
      <c r="I533" s="55"/>
      <c r="J533" s="55"/>
      <c r="K533" s="55"/>
      <c r="L533" s="55"/>
      <c r="M533" s="55"/>
      <c r="N533" s="55"/>
      <c r="O533" s="55"/>
      <c r="Z533" s="55"/>
      <c r="AB533" s="55"/>
      <c r="AD533" s="55"/>
    </row>
    <row r="534" spans="3:30" s="83" customFormat="1">
      <c r="C534" s="55"/>
      <c r="D534" s="55"/>
      <c r="E534" s="55"/>
      <c r="F534" s="55"/>
      <c r="G534" s="55"/>
      <c r="H534" s="55"/>
      <c r="I534" s="55"/>
      <c r="J534" s="55"/>
      <c r="K534" s="55"/>
      <c r="L534" s="55"/>
      <c r="M534" s="55"/>
      <c r="N534" s="55"/>
      <c r="O534" s="55"/>
      <c r="Z534" s="55"/>
      <c r="AB534" s="55"/>
      <c r="AD534" s="55"/>
    </row>
    <row r="535" spans="3:30" s="83" customFormat="1">
      <c r="C535" s="55"/>
      <c r="D535" s="55"/>
      <c r="E535" s="55"/>
      <c r="F535" s="55"/>
      <c r="G535" s="55"/>
      <c r="H535" s="55"/>
      <c r="I535" s="55"/>
      <c r="J535" s="55"/>
      <c r="K535" s="55"/>
      <c r="L535" s="55"/>
      <c r="M535" s="55"/>
      <c r="N535" s="55"/>
      <c r="O535" s="55"/>
      <c r="Z535" s="55"/>
      <c r="AB535" s="55"/>
      <c r="AD535" s="55"/>
    </row>
    <row r="536" spans="3:30" s="83" customFormat="1">
      <c r="C536" s="55"/>
      <c r="D536" s="55"/>
      <c r="E536" s="55"/>
      <c r="F536" s="55"/>
      <c r="G536" s="55"/>
      <c r="H536" s="55"/>
      <c r="I536" s="55"/>
      <c r="J536" s="55"/>
      <c r="K536" s="55"/>
      <c r="L536" s="55"/>
      <c r="M536" s="55"/>
      <c r="N536" s="55"/>
      <c r="O536" s="55"/>
      <c r="Z536" s="55"/>
      <c r="AB536" s="55"/>
      <c r="AD536" s="55"/>
    </row>
    <row r="537" spans="3:30" s="83" customFormat="1">
      <c r="C537" s="55"/>
      <c r="D537" s="55"/>
      <c r="E537" s="55"/>
      <c r="F537" s="55"/>
      <c r="G537" s="55"/>
      <c r="H537" s="55"/>
      <c r="I537" s="55"/>
      <c r="J537" s="55"/>
      <c r="K537" s="55"/>
      <c r="L537" s="55"/>
      <c r="M537" s="55"/>
      <c r="N537" s="55"/>
      <c r="O537" s="55"/>
      <c r="Z537" s="55"/>
      <c r="AB537" s="55"/>
      <c r="AD537" s="55"/>
    </row>
    <row r="538" spans="3:30" s="83" customFormat="1">
      <c r="C538" s="55"/>
      <c r="D538" s="55"/>
      <c r="E538" s="55"/>
      <c r="F538" s="55"/>
      <c r="G538" s="55"/>
      <c r="H538" s="55"/>
      <c r="I538" s="55"/>
      <c r="J538" s="55"/>
      <c r="K538" s="55"/>
      <c r="L538" s="55"/>
      <c r="M538" s="55"/>
      <c r="N538" s="55"/>
      <c r="O538" s="55"/>
      <c r="Z538" s="55"/>
      <c r="AB538" s="55"/>
      <c r="AD538" s="55"/>
    </row>
    <row r="539" spans="3:30" s="83" customFormat="1">
      <c r="C539" s="55"/>
      <c r="D539" s="55"/>
      <c r="E539" s="55"/>
      <c r="F539" s="55"/>
      <c r="G539" s="55"/>
      <c r="H539" s="55"/>
      <c r="I539" s="55"/>
      <c r="J539" s="55"/>
      <c r="K539" s="55"/>
      <c r="L539" s="55"/>
      <c r="M539" s="55"/>
      <c r="N539" s="55"/>
      <c r="O539" s="55"/>
      <c r="Z539" s="55"/>
      <c r="AB539" s="55"/>
      <c r="AD539" s="55"/>
    </row>
    <row r="540" spans="3:30" s="83" customFormat="1">
      <c r="C540" s="55"/>
      <c r="D540" s="55"/>
      <c r="E540" s="55"/>
      <c r="F540" s="55"/>
      <c r="G540" s="55"/>
      <c r="H540" s="55"/>
      <c r="I540" s="55"/>
      <c r="J540" s="55"/>
      <c r="K540" s="55"/>
      <c r="L540" s="55"/>
      <c r="M540" s="55"/>
      <c r="N540" s="55"/>
      <c r="O540" s="55"/>
      <c r="Z540" s="55"/>
      <c r="AB540" s="55"/>
      <c r="AD540" s="55"/>
    </row>
    <row r="541" spans="3:30" s="83" customFormat="1">
      <c r="C541" s="55"/>
      <c r="D541" s="55"/>
      <c r="E541" s="55"/>
      <c r="F541" s="55"/>
      <c r="G541" s="55"/>
      <c r="H541" s="55"/>
      <c r="I541" s="55"/>
      <c r="J541" s="55"/>
      <c r="K541" s="55"/>
      <c r="L541" s="55"/>
      <c r="M541" s="55"/>
      <c r="N541" s="55"/>
      <c r="O541" s="55"/>
      <c r="Z541" s="55"/>
      <c r="AB541" s="55"/>
      <c r="AD541" s="55"/>
    </row>
    <row r="542" spans="3:30" s="83" customFormat="1">
      <c r="C542" s="55"/>
      <c r="D542" s="55"/>
      <c r="E542" s="55"/>
      <c r="F542" s="55"/>
      <c r="G542" s="55"/>
      <c r="H542" s="55"/>
      <c r="I542" s="55"/>
      <c r="J542" s="55"/>
      <c r="K542" s="55"/>
      <c r="L542" s="55"/>
      <c r="M542" s="55"/>
      <c r="N542" s="55"/>
      <c r="O542" s="55"/>
      <c r="Z542" s="55"/>
      <c r="AB542" s="55"/>
      <c r="AD542" s="55"/>
    </row>
    <row r="543" spans="3:30" s="83" customFormat="1">
      <c r="C543" s="55"/>
      <c r="D543" s="55"/>
      <c r="E543" s="55"/>
      <c r="F543" s="55"/>
      <c r="G543" s="55"/>
      <c r="H543" s="55"/>
      <c r="I543" s="55"/>
      <c r="J543" s="55"/>
      <c r="K543" s="55"/>
      <c r="L543" s="55"/>
      <c r="M543" s="55"/>
      <c r="N543" s="55"/>
      <c r="O543" s="55"/>
      <c r="Z543" s="55"/>
      <c r="AB543" s="55"/>
      <c r="AD543" s="55"/>
    </row>
    <row r="544" spans="3:30" s="83" customFormat="1">
      <c r="C544" s="55"/>
      <c r="D544" s="55"/>
      <c r="E544" s="55"/>
      <c r="F544" s="55"/>
      <c r="G544" s="55"/>
      <c r="H544" s="55"/>
      <c r="I544" s="55"/>
      <c r="J544" s="55"/>
      <c r="K544" s="55"/>
      <c r="L544" s="55"/>
      <c r="M544" s="55"/>
      <c r="N544" s="55"/>
      <c r="O544" s="55"/>
      <c r="Z544" s="55"/>
      <c r="AB544" s="55"/>
      <c r="AD544" s="55"/>
    </row>
    <row r="545" spans="3:30" s="83" customFormat="1">
      <c r="C545" s="55"/>
      <c r="D545" s="55"/>
      <c r="E545" s="55"/>
      <c r="F545" s="55"/>
      <c r="G545" s="55"/>
      <c r="H545" s="55"/>
      <c r="I545" s="55"/>
      <c r="J545" s="55"/>
      <c r="K545" s="55"/>
      <c r="L545" s="55"/>
      <c r="M545" s="55"/>
      <c r="N545" s="55"/>
      <c r="O545" s="55"/>
      <c r="Z545" s="55"/>
      <c r="AB545" s="55"/>
      <c r="AD545" s="55"/>
    </row>
    <row r="546" spans="3:30" s="83" customFormat="1">
      <c r="C546" s="55"/>
      <c r="D546" s="55"/>
      <c r="E546" s="55"/>
      <c r="F546" s="55"/>
      <c r="G546" s="55"/>
      <c r="H546" s="55"/>
      <c r="I546" s="55"/>
      <c r="J546" s="55"/>
      <c r="K546" s="55"/>
      <c r="L546" s="55"/>
      <c r="M546" s="55"/>
      <c r="N546" s="55"/>
      <c r="O546" s="55"/>
      <c r="Z546" s="55"/>
      <c r="AB546" s="55"/>
      <c r="AD546" s="55"/>
    </row>
    <row r="547" spans="3:30" s="83" customFormat="1">
      <c r="C547" s="55"/>
      <c r="D547" s="55"/>
      <c r="E547" s="55"/>
      <c r="F547" s="55"/>
      <c r="G547" s="55"/>
      <c r="H547" s="55"/>
      <c r="I547" s="55"/>
      <c r="J547" s="55"/>
      <c r="K547" s="55"/>
      <c r="L547" s="55"/>
      <c r="M547" s="55"/>
      <c r="N547" s="55"/>
      <c r="O547" s="55"/>
      <c r="Z547" s="55"/>
      <c r="AB547" s="55"/>
      <c r="AD547" s="55"/>
    </row>
    <row r="548" spans="3:30" s="83" customFormat="1">
      <c r="C548" s="55"/>
      <c r="D548" s="55"/>
      <c r="E548" s="55"/>
      <c r="F548" s="55"/>
      <c r="G548" s="55"/>
      <c r="H548" s="55"/>
      <c r="I548" s="55"/>
      <c r="J548" s="55"/>
      <c r="K548" s="55"/>
      <c r="L548" s="55"/>
      <c r="M548" s="55"/>
      <c r="N548" s="55"/>
      <c r="O548" s="55"/>
      <c r="Z548" s="55"/>
      <c r="AB548" s="55"/>
      <c r="AD548" s="55"/>
    </row>
    <row r="549" spans="3:30" s="83" customFormat="1">
      <c r="C549" s="55"/>
      <c r="D549" s="55"/>
      <c r="E549" s="55"/>
      <c r="F549" s="55"/>
      <c r="G549" s="55"/>
      <c r="H549" s="55"/>
      <c r="I549" s="55"/>
      <c r="J549" s="55"/>
      <c r="K549" s="55"/>
      <c r="L549" s="55"/>
      <c r="M549" s="55"/>
      <c r="N549" s="55"/>
      <c r="O549" s="55"/>
      <c r="Z549" s="55"/>
      <c r="AB549" s="55"/>
      <c r="AD549" s="55"/>
    </row>
    <row r="550" spans="3:30" s="83" customFormat="1">
      <c r="C550" s="55"/>
      <c r="D550" s="55"/>
      <c r="E550" s="55"/>
      <c r="F550" s="55"/>
      <c r="G550" s="55"/>
      <c r="H550" s="55"/>
      <c r="I550" s="55"/>
      <c r="J550" s="55"/>
      <c r="K550" s="55"/>
      <c r="L550" s="55"/>
      <c r="M550" s="55"/>
      <c r="N550" s="55"/>
      <c r="O550" s="55"/>
      <c r="Z550" s="55"/>
      <c r="AB550" s="55"/>
      <c r="AD550" s="55"/>
    </row>
    <row r="551" spans="3:30" s="83" customFormat="1">
      <c r="C551" s="55"/>
      <c r="D551" s="55"/>
      <c r="E551" s="55"/>
      <c r="F551" s="55"/>
      <c r="G551" s="55"/>
      <c r="H551" s="55"/>
      <c r="I551" s="55"/>
      <c r="J551" s="55"/>
      <c r="K551" s="55"/>
      <c r="L551" s="55"/>
      <c r="M551" s="55"/>
      <c r="N551" s="55"/>
      <c r="O551" s="55"/>
      <c r="Z551" s="55"/>
      <c r="AB551" s="55"/>
      <c r="AD551" s="55"/>
    </row>
    <row r="552" spans="3:30" s="83" customFormat="1">
      <c r="C552" s="55"/>
      <c r="D552" s="55"/>
      <c r="E552" s="55"/>
      <c r="F552" s="55"/>
      <c r="G552" s="55"/>
      <c r="H552" s="55"/>
      <c r="I552" s="55"/>
      <c r="J552" s="55"/>
      <c r="K552" s="55"/>
      <c r="L552" s="55"/>
      <c r="M552" s="55"/>
      <c r="N552" s="55"/>
      <c r="O552" s="55"/>
      <c r="Z552" s="55"/>
      <c r="AB552" s="55"/>
      <c r="AD552" s="55"/>
    </row>
    <row r="553" spans="3:30" s="83" customFormat="1">
      <c r="C553" s="55"/>
      <c r="D553" s="55"/>
      <c r="E553" s="55"/>
      <c r="F553" s="55"/>
      <c r="G553" s="55"/>
      <c r="H553" s="55"/>
      <c r="I553" s="55"/>
      <c r="J553" s="55"/>
      <c r="K553" s="55"/>
      <c r="L553" s="55"/>
      <c r="M553" s="55"/>
      <c r="N553" s="55"/>
      <c r="O553" s="55"/>
      <c r="Z553" s="55"/>
      <c r="AB553" s="55"/>
      <c r="AD553" s="55"/>
    </row>
    <row r="554" spans="3:30" s="83" customFormat="1">
      <c r="C554" s="55"/>
      <c r="D554" s="55"/>
      <c r="E554" s="55"/>
      <c r="F554" s="55"/>
      <c r="G554" s="55"/>
      <c r="H554" s="55"/>
      <c r="I554" s="55"/>
      <c r="J554" s="55"/>
      <c r="K554" s="55"/>
      <c r="L554" s="55"/>
      <c r="M554" s="55"/>
      <c r="N554" s="55"/>
      <c r="O554" s="55"/>
      <c r="Z554" s="55"/>
      <c r="AB554" s="55"/>
      <c r="AD554" s="55"/>
    </row>
    <row r="555" spans="3:30" s="83" customFormat="1">
      <c r="C555" s="55"/>
      <c r="D555" s="55"/>
      <c r="E555" s="55"/>
      <c r="F555" s="55"/>
      <c r="G555" s="55"/>
      <c r="H555" s="55"/>
      <c r="I555" s="55"/>
      <c r="J555" s="55"/>
      <c r="K555" s="55"/>
      <c r="L555" s="55"/>
      <c r="M555" s="55"/>
      <c r="N555" s="55"/>
      <c r="O555" s="55"/>
      <c r="Z555" s="55"/>
      <c r="AB555" s="55"/>
      <c r="AD555" s="55"/>
    </row>
    <row r="556" spans="3:30" s="83" customFormat="1">
      <c r="C556" s="55"/>
      <c r="D556" s="55"/>
      <c r="E556" s="55"/>
      <c r="F556" s="55"/>
      <c r="G556" s="55"/>
      <c r="H556" s="55"/>
      <c r="I556" s="55"/>
      <c r="J556" s="55"/>
      <c r="K556" s="55"/>
      <c r="L556" s="55"/>
      <c r="M556" s="55"/>
      <c r="N556" s="55"/>
      <c r="O556" s="55"/>
      <c r="Z556" s="55"/>
      <c r="AB556" s="55"/>
      <c r="AD556" s="55"/>
    </row>
    <row r="557" spans="3:30" s="83" customFormat="1">
      <c r="C557" s="55"/>
      <c r="D557" s="55"/>
      <c r="E557" s="55"/>
      <c r="F557" s="55"/>
      <c r="G557" s="55"/>
      <c r="H557" s="55"/>
      <c r="I557" s="55"/>
      <c r="J557" s="55"/>
      <c r="K557" s="55"/>
      <c r="L557" s="55"/>
      <c r="M557" s="55"/>
      <c r="N557" s="55"/>
      <c r="O557" s="55"/>
      <c r="Z557" s="55"/>
      <c r="AB557" s="55"/>
      <c r="AD557" s="55"/>
    </row>
    <row r="558" spans="3:30" s="83" customFormat="1">
      <c r="C558" s="55"/>
      <c r="D558" s="55"/>
      <c r="E558" s="55"/>
      <c r="F558" s="55"/>
      <c r="G558" s="55"/>
      <c r="H558" s="55"/>
      <c r="I558" s="55"/>
      <c r="J558" s="55"/>
      <c r="K558" s="55"/>
      <c r="L558" s="55"/>
      <c r="M558" s="55"/>
      <c r="N558" s="55"/>
      <c r="O558" s="55"/>
      <c r="Z558" s="55"/>
      <c r="AB558" s="55"/>
      <c r="AD558" s="55"/>
    </row>
    <row r="559" spans="3:30" s="83" customFormat="1">
      <c r="C559" s="55"/>
      <c r="D559" s="55"/>
      <c r="E559" s="55"/>
      <c r="F559" s="55"/>
      <c r="G559" s="55"/>
      <c r="H559" s="55"/>
      <c r="I559" s="55"/>
      <c r="J559" s="55"/>
      <c r="K559" s="55"/>
      <c r="L559" s="55"/>
      <c r="M559" s="55"/>
      <c r="N559" s="55"/>
      <c r="O559" s="55"/>
      <c r="Z559" s="55"/>
      <c r="AB559" s="55"/>
      <c r="AD559" s="55"/>
    </row>
    <row r="560" spans="3:30" s="83" customFormat="1">
      <c r="C560" s="55"/>
      <c r="D560" s="55"/>
      <c r="E560" s="55"/>
      <c r="F560" s="55"/>
      <c r="G560" s="55"/>
      <c r="H560" s="55"/>
      <c r="I560" s="55"/>
      <c r="J560" s="55"/>
      <c r="K560" s="55"/>
      <c r="L560" s="55"/>
      <c r="M560" s="55"/>
      <c r="N560" s="55"/>
      <c r="O560" s="55"/>
      <c r="Z560" s="55"/>
      <c r="AB560" s="55"/>
      <c r="AD560" s="55"/>
    </row>
    <row r="561" spans="3:30" s="83" customFormat="1">
      <c r="C561" s="55"/>
      <c r="D561" s="55"/>
      <c r="E561" s="55"/>
      <c r="F561" s="55"/>
      <c r="G561" s="55"/>
      <c r="H561" s="55"/>
      <c r="I561" s="55"/>
      <c r="J561" s="55"/>
      <c r="K561" s="55"/>
      <c r="L561" s="55"/>
      <c r="M561" s="55"/>
      <c r="N561" s="55"/>
      <c r="O561" s="55"/>
      <c r="Z561" s="55"/>
      <c r="AB561" s="55"/>
      <c r="AD561" s="55"/>
    </row>
    <row r="562" spans="3:30" s="83" customFormat="1">
      <c r="C562" s="55"/>
      <c r="D562" s="55"/>
      <c r="E562" s="55"/>
      <c r="F562" s="55"/>
      <c r="G562" s="55"/>
      <c r="H562" s="55"/>
      <c r="I562" s="55"/>
      <c r="J562" s="55"/>
      <c r="K562" s="55"/>
      <c r="L562" s="55"/>
      <c r="M562" s="55"/>
      <c r="N562" s="55"/>
      <c r="O562" s="55"/>
      <c r="Z562" s="55"/>
      <c r="AB562" s="55"/>
      <c r="AD562" s="55"/>
    </row>
    <row r="563" spans="3:30" s="83" customFormat="1">
      <c r="C563" s="55"/>
      <c r="D563" s="55"/>
      <c r="E563" s="55"/>
      <c r="F563" s="55"/>
      <c r="G563" s="55"/>
      <c r="H563" s="55"/>
      <c r="I563" s="55"/>
      <c r="J563" s="55"/>
      <c r="K563" s="55"/>
      <c r="L563" s="55"/>
      <c r="M563" s="55"/>
      <c r="N563" s="55"/>
      <c r="O563" s="55"/>
      <c r="Z563" s="55"/>
      <c r="AB563" s="55"/>
      <c r="AD563" s="55"/>
    </row>
    <row r="564" spans="3:30" s="83" customFormat="1">
      <c r="C564" s="55"/>
      <c r="D564" s="55"/>
      <c r="E564" s="55"/>
      <c r="F564" s="55"/>
      <c r="G564" s="55"/>
      <c r="H564" s="55"/>
      <c r="I564" s="55"/>
      <c r="J564" s="55"/>
      <c r="K564" s="55"/>
      <c r="L564" s="55"/>
      <c r="M564" s="55"/>
      <c r="N564" s="55"/>
      <c r="O564" s="55"/>
      <c r="Z564" s="55"/>
      <c r="AB564" s="55"/>
      <c r="AD564" s="55"/>
    </row>
    <row r="565" spans="3:30" s="83" customFormat="1">
      <c r="C565" s="55"/>
      <c r="D565" s="55"/>
      <c r="E565" s="55"/>
      <c r="F565" s="55"/>
      <c r="G565" s="55"/>
      <c r="H565" s="55"/>
      <c r="I565" s="55"/>
      <c r="J565" s="55"/>
      <c r="K565" s="55"/>
      <c r="L565" s="55"/>
      <c r="M565" s="55"/>
      <c r="N565" s="55"/>
      <c r="O565" s="55"/>
      <c r="Z565" s="55"/>
      <c r="AB565" s="55"/>
      <c r="AD565" s="55"/>
    </row>
    <row r="566" spans="3:30" s="83" customFormat="1">
      <c r="C566" s="55"/>
      <c r="D566" s="55"/>
      <c r="E566" s="55"/>
      <c r="F566" s="55"/>
      <c r="G566" s="55"/>
      <c r="H566" s="55"/>
      <c r="I566" s="55"/>
      <c r="J566" s="55"/>
      <c r="K566" s="55"/>
      <c r="L566" s="55"/>
      <c r="M566" s="55"/>
      <c r="N566" s="55"/>
      <c r="O566" s="55"/>
      <c r="Z566" s="55"/>
      <c r="AB566" s="55"/>
      <c r="AD566" s="55"/>
    </row>
    <row r="567" spans="3:30" s="83" customFormat="1">
      <c r="C567" s="55"/>
      <c r="D567" s="55"/>
      <c r="E567" s="55"/>
      <c r="F567" s="55"/>
      <c r="G567" s="55"/>
      <c r="H567" s="55"/>
      <c r="I567" s="55"/>
      <c r="J567" s="55"/>
      <c r="K567" s="55"/>
      <c r="L567" s="55"/>
      <c r="M567" s="55"/>
      <c r="N567" s="55"/>
      <c r="O567" s="55"/>
      <c r="Z567" s="55"/>
      <c r="AB567" s="55"/>
      <c r="AD567" s="55"/>
    </row>
    <row r="568" spans="3:30" s="83" customFormat="1">
      <c r="C568" s="55"/>
      <c r="D568" s="55"/>
      <c r="E568" s="55"/>
      <c r="F568" s="55"/>
      <c r="G568" s="55"/>
      <c r="H568" s="55"/>
      <c r="I568" s="55"/>
      <c r="J568" s="55"/>
      <c r="K568" s="55"/>
      <c r="L568" s="55"/>
      <c r="M568" s="55"/>
      <c r="N568" s="55"/>
      <c r="O568" s="55"/>
      <c r="Z568" s="55"/>
      <c r="AB568" s="55"/>
      <c r="AD568" s="55"/>
    </row>
    <row r="569" spans="3:30" s="83" customFormat="1">
      <c r="C569" s="55"/>
      <c r="D569" s="55"/>
      <c r="E569" s="55"/>
      <c r="F569" s="55"/>
      <c r="G569" s="55"/>
      <c r="H569" s="55"/>
      <c r="I569" s="55"/>
      <c r="J569" s="55"/>
      <c r="K569" s="55"/>
      <c r="L569" s="55"/>
      <c r="M569" s="55"/>
      <c r="N569" s="55"/>
      <c r="O569" s="55"/>
      <c r="Z569" s="55"/>
      <c r="AB569" s="55"/>
      <c r="AD569" s="55"/>
    </row>
    <row r="570" spans="3:30" s="83" customFormat="1">
      <c r="C570" s="55"/>
      <c r="D570" s="55"/>
      <c r="E570" s="55"/>
      <c r="F570" s="55"/>
      <c r="G570" s="55"/>
      <c r="H570" s="55"/>
      <c r="I570" s="55"/>
      <c r="J570" s="55"/>
      <c r="K570" s="55"/>
      <c r="L570" s="55"/>
      <c r="M570" s="55"/>
      <c r="N570" s="55"/>
      <c r="O570" s="55"/>
      <c r="Z570" s="55"/>
      <c r="AB570" s="55"/>
      <c r="AD570" s="55"/>
    </row>
    <row r="571" spans="3:30" s="83" customFormat="1">
      <c r="C571" s="55"/>
      <c r="D571" s="55"/>
      <c r="E571" s="55"/>
      <c r="F571" s="55"/>
      <c r="G571" s="55"/>
      <c r="H571" s="55"/>
      <c r="I571" s="55"/>
      <c r="J571" s="55"/>
      <c r="K571" s="55"/>
      <c r="L571" s="55"/>
      <c r="M571" s="55"/>
      <c r="N571" s="55"/>
      <c r="O571" s="55"/>
      <c r="Z571" s="55"/>
      <c r="AB571" s="55"/>
      <c r="AD571" s="55"/>
    </row>
    <row r="572" spans="3:30" s="83" customFormat="1">
      <c r="C572" s="55"/>
      <c r="D572" s="55"/>
      <c r="E572" s="55"/>
      <c r="F572" s="55"/>
      <c r="G572" s="55"/>
      <c r="H572" s="55"/>
      <c r="I572" s="55"/>
      <c r="J572" s="55"/>
      <c r="K572" s="55"/>
      <c r="L572" s="55"/>
      <c r="M572" s="55"/>
      <c r="N572" s="55"/>
      <c r="O572" s="55"/>
      <c r="Z572" s="55"/>
      <c r="AB572" s="55"/>
      <c r="AD572" s="55"/>
    </row>
  </sheetData>
  <autoFilter ref="A2:AH52" xr:uid="{00000000-0009-0000-0000-000018000000}"/>
  <phoneticPr fontId="1"/>
  <dataValidations count="1">
    <dataValidation type="list" allowBlank="1" showInputMessage="1" showErrorMessage="1" sqref="W51 Y51 AA51 AC51 N51:Q51 M37:P37 AB37 Z37 X37 V37 U51 N38:Q49 AC38:AC49 AA38:AA49 Y38:Y49 W38:W49 U38:U49 N3:Q36 U3:U36 W3:W36 Y3:Y36 AA3:AA36 AC3:AC36"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6" max="29" man="1"/>
    <brk id="53" max="36" man="1"/>
  </rowBreaks>
  <colBreaks count="2" manualBreakCount="2">
    <brk id="10" max="51" man="1"/>
    <brk id="20" max="5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5B09-B896-4120-ABB2-0AE5F818C3E4}">
  <sheetPr>
    <pageSetUpPr fitToPage="1"/>
  </sheetPr>
  <dimension ref="A1:AI570"/>
  <sheetViews>
    <sheetView showGridLines="0" zoomScale="70" zoomScaleNormal="70" zoomScaleSheetLayoutView="100" workbookViewId="0">
      <pane xSplit="3" ySplit="2" topLeftCell="D7"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318" t="s">
        <v>15195</v>
      </c>
      <c r="B3" s="318" t="s">
        <v>71</v>
      </c>
      <c r="C3" s="318" t="s">
        <v>15196</v>
      </c>
      <c r="D3" s="318" t="s">
        <v>15197</v>
      </c>
      <c r="E3" s="318" t="s">
        <v>15198</v>
      </c>
      <c r="F3" s="318" t="s">
        <v>15199</v>
      </c>
      <c r="G3" s="318" t="s">
        <v>15200</v>
      </c>
      <c r="H3" s="318" t="s">
        <v>15201</v>
      </c>
      <c r="I3" s="318" t="s">
        <v>15202</v>
      </c>
      <c r="J3" s="318" t="s">
        <v>15203</v>
      </c>
      <c r="K3" s="308" t="s">
        <v>15204</v>
      </c>
      <c r="L3" s="318" t="s">
        <v>2406</v>
      </c>
      <c r="M3" s="318"/>
      <c r="N3" s="318" t="s">
        <v>487</v>
      </c>
      <c r="O3" s="318"/>
      <c r="P3" s="318"/>
      <c r="Q3" s="318"/>
      <c r="R3" s="318" t="s">
        <v>1089</v>
      </c>
      <c r="S3" s="318" t="s">
        <v>5694</v>
      </c>
      <c r="T3" s="318" t="s">
        <v>3097</v>
      </c>
      <c r="U3" s="318"/>
      <c r="V3" s="318"/>
      <c r="W3" s="318"/>
      <c r="X3" s="318"/>
      <c r="Y3" s="318"/>
      <c r="Z3" s="318"/>
      <c r="AA3" s="318"/>
      <c r="AB3" s="318"/>
      <c r="AC3" s="318" t="s">
        <v>487</v>
      </c>
      <c r="AD3" s="318" t="s">
        <v>15205</v>
      </c>
    </row>
    <row r="4" spans="1:30" s="19" customFormat="1" ht="19.149999999999999" customHeight="1">
      <c r="A4" s="318" t="s">
        <v>15206</v>
      </c>
      <c r="B4" s="318" t="s">
        <v>15207</v>
      </c>
      <c r="C4" s="318" t="s">
        <v>15208</v>
      </c>
      <c r="D4" s="318" t="s">
        <v>15209</v>
      </c>
      <c r="E4" s="318" t="s">
        <v>15210</v>
      </c>
      <c r="F4" s="318" t="s">
        <v>15211</v>
      </c>
      <c r="G4" s="318" t="s">
        <v>15212</v>
      </c>
      <c r="H4" s="318" t="s">
        <v>15213</v>
      </c>
      <c r="I4" s="318" t="s">
        <v>15214</v>
      </c>
      <c r="J4" s="318" t="s">
        <v>15215</v>
      </c>
      <c r="K4" s="308" t="s">
        <v>15216</v>
      </c>
      <c r="L4" s="318" t="s">
        <v>4403</v>
      </c>
      <c r="M4" s="318"/>
      <c r="N4" s="318"/>
      <c r="O4" s="318"/>
      <c r="P4" s="318"/>
      <c r="Q4" s="318"/>
      <c r="R4" s="320" t="s">
        <v>631</v>
      </c>
      <c r="S4" s="318" t="s">
        <v>15217</v>
      </c>
      <c r="T4" s="318"/>
      <c r="U4" s="318"/>
      <c r="V4" s="318"/>
      <c r="W4" s="318"/>
      <c r="X4" s="318"/>
      <c r="Y4" s="318" t="s">
        <v>487</v>
      </c>
      <c r="Z4" s="318" t="s">
        <v>15218</v>
      </c>
      <c r="AA4" s="318"/>
      <c r="AB4" s="318"/>
      <c r="AC4" s="318"/>
      <c r="AD4" s="318"/>
    </row>
    <row r="5" spans="1:30" s="19" customFormat="1" ht="19.149999999999999" customHeight="1">
      <c r="A5" s="318" t="s">
        <v>15219</v>
      </c>
      <c r="B5" s="318" t="s">
        <v>118</v>
      </c>
      <c r="C5" s="318" t="s">
        <v>15220</v>
      </c>
      <c r="D5" s="318" t="s">
        <v>15221</v>
      </c>
      <c r="E5" s="318" t="s">
        <v>15222</v>
      </c>
      <c r="F5" s="318" t="s">
        <v>15223</v>
      </c>
      <c r="G5" s="318" t="s">
        <v>15224</v>
      </c>
      <c r="H5" s="318" t="s">
        <v>15225</v>
      </c>
      <c r="I5" s="318" t="s">
        <v>15226</v>
      </c>
      <c r="J5" s="318" t="s">
        <v>15227</v>
      </c>
      <c r="K5" s="308" t="s">
        <v>15228</v>
      </c>
      <c r="L5" s="318" t="s">
        <v>2406</v>
      </c>
      <c r="M5" s="318"/>
      <c r="N5" s="318"/>
      <c r="O5" s="318"/>
      <c r="P5" s="318"/>
      <c r="Q5" s="318"/>
      <c r="R5" s="320" t="s">
        <v>631</v>
      </c>
      <c r="S5" s="318" t="s">
        <v>15229</v>
      </c>
      <c r="T5" s="318"/>
      <c r="U5" s="318"/>
      <c r="V5" s="318"/>
      <c r="W5" s="318"/>
      <c r="X5" s="318"/>
      <c r="Y5" s="318"/>
      <c r="Z5" s="318"/>
      <c r="AA5" s="318"/>
      <c r="AB5" s="318"/>
      <c r="AC5" s="318" t="s">
        <v>487</v>
      </c>
      <c r="AD5" s="318" t="s">
        <v>15205</v>
      </c>
    </row>
    <row r="6" spans="1:30" s="19" customFormat="1" ht="19.149999999999999" customHeight="1">
      <c r="A6" s="318" t="s">
        <v>15219</v>
      </c>
      <c r="B6" s="318" t="s">
        <v>15230</v>
      </c>
      <c r="C6" s="318" t="s">
        <v>15231</v>
      </c>
      <c r="D6" s="318" t="s">
        <v>15232</v>
      </c>
      <c r="E6" s="318" t="s">
        <v>15233</v>
      </c>
      <c r="F6" s="318" t="s">
        <v>15234</v>
      </c>
      <c r="G6" s="318" t="s">
        <v>15235</v>
      </c>
      <c r="H6" s="318" t="s">
        <v>15236</v>
      </c>
      <c r="I6" s="318" t="s">
        <v>15237</v>
      </c>
      <c r="J6" s="318" t="s">
        <v>15238</v>
      </c>
      <c r="K6" s="308" t="s">
        <v>15239</v>
      </c>
      <c r="L6" s="318"/>
      <c r="M6" s="318"/>
      <c r="N6" s="318"/>
      <c r="O6" s="318"/>
      <c r="P6" s="318"/>
      <c r="Q6" s="318"/>
      <c r="R6" s="320" t="s">
        <v>631</v>
      </c>
      <c r="S6" s="318" t="s">
        <v>15229</v>
      </c>
      <c r="T6" s="318"/>
      <c r="U6" s="318"/>
      <c r="V6" s="318"/>
      <c r="W6" s="318"/>
      <c r="X6" s="318"/>
      <c r="Y6" s="318"/>
      <c r="Z6" s="318"/>
      <c r="AA6" s="318"/>
      <c r="AB6" s="318"/>
      <c r="AC6" s="318" t="s">
        <v>487</v>
      </c>
      <c r="AD6" s="318" t="s">
        <v>15205</v>
      </c>
    </row>
    <row r="7" spans="1:30" s="19" customFormat="1" ht="156.75">
      <c r="A7" s="318" t="s">
        <v>15219</v>
      </c>
      <c r="B7" s="318" t="s">
        <v>165</v>
      </c>
      <c r="C7" s="318" t="s">
        <v>15240</v>
      </c>
      <c r="D7" s="318" t="s">
        <v>15241</v>
      </c>
      <c r="E7" s="318" t="s">
        <v>15242</v>
      </c>
      <c r="F7" s="318" t="s">
        <v>15243</v>
      </c>
      <c r="G7" s="318" t="s">
        <v>15244</v>
      </c>
      <c r="H7" s="318" t="s">
        <v>15245</v>
      </c>
      <c r="I7" s="318" t="s">
        <v>15246</v>
      </c>
      <c r="J7" s="318" t="s">
        <v>15247</v>
      </c>
      <c r="K7" s="308" t="s">
        <v>15248</v>
      </c>
      <c r="L7" s="308" t="s">
        <v>10837</v>
      </c>
      <c r="M7" s="318" t="s">
        <v>2564</v>
      </c>
      <c r="N7" s="318" t="s">
        <v>487</v>
      </c>
      <c r="O7" s="318" t="s">
        <v>487</v>
      </c>
      <c r="P7" s="318"/>
      <c r="Q7" s="318"/>
      <c r="R7" s="318" t="s">
        <v>1089</v>
      </c>
      <c r="S7" s="318" t="s">
        <v>780</v>
      </c>
      <c r="T7" s="318" t="s">
        <v>5031</v>
      </c>
      <c r="U7" s="318"/>
      <c r="V7" s="318" t="s">
        <v>2564</v>
      </c>
      <c r="W7" s="318"/>
      <c r="X7" s="318" t="s">
        <v>2564</v>
      </c>
      <c r="Y7" s="318"/>
      <c r="Z7" s="318" t="s">
        <v>2564</v>
      </c>
      <c r="AA7" s="318"/>
      <c r="AB7" s="318" t="s">
        <v>2564</v>
      </c>
      <c r="AC7" s="318" t="s">
        <v>487</v>
      </c>
      <c r="AD7" s="308" t="s">
        <v>15249</v>
      </c>
    </row>
    <row r="8" spans="1:30" s="19" customFormat="1" ht="19.149999999999999" customHeight="1">
      <c r="A8" s="318" t="s">
        <v>15219</v>
      </c>
      <c r="B8" s="318" t="s">
        <v>15207</v>
      </c>
      <c r="C8" s="318" t="s">
        <v>15250</v>
      </c>
      <c r="D8" s="318" t="s">
        <v>15251</v>
      </c>
      <c r="E8" s="318" t="s">
        <v>15252</v>
      </c>
      <c r="F8" s="318" t="s">
        <v>15253</v>
      </c>
      <c r="G8" s="318" t="s">
        <v>15254</v>
      </c>
      <c r="H8" s="318" t="s">
        <v>15255</v>
      </c>
      <c r="I8" s="318" t="s">
        <v>15256</v>
      </c>
      <c r="J8" s="318" t="s">
        <v>15257</v>
      </c>
      <c r="K8" s="308" t="s">
        <v>15258</v>
      </c>
      <c r="L8" s="318"/>
      <c r="M8" s="318"/>
      <c r="N8" s="318"/>
      <c r="O8" s="318"/>
      <c r="P8" s="318"/>
      <c r="Q8" s="318"/>
      <c r="R8" s="320" t="s">
        <v>631</v>
      </c>
      <c r="S8" s="318" t="s">
        <v>15229</v>
      </c>
      <c r="T8" s="318"/>
      <c r="U8" s="318"/>
      <c r="V8" s="318"/>
      <c r="W8" s="318"/>
      <c r="X8" s="318"/>
      <c r="Y8" s="318"/>
      <c r="Z8" s="318"/>
      <c r="AA8" s="318"/>
      <c r="AB8" s="318"/>
      <c r="AC8" s="318" t="s">
        <v>487</v>
      </c>
      <c r="AD8" s="318" t="s">
        <v>15205</v>
      </c>
    </row>
    <row r="9" spans="1:30" s="19" customFormat="1" ht="19.149999999999999" customHeight="1">
      <c r="A9" s="318" t="s">
        <v>15219</v>
      </c>
      <c r="B9" s="318" t="s">
        <v>15230</v>
      </c>
      <c r="C9" s="318" t="s">
        <v>15259</v>
      </c>
      <c r="D9" s="318" t="s">
        <v>15260</v>
      </c>
      <c r="E9" s="318" t="s">
        <v>15261</v>
      </c>
      <c r="F9" s="318" t="s">
        <v>15262</v>
      </c>
      <c r="G9" s="318" t="s">
        <v>15263</v>
      </c>
      <c r="H9" s="318" t="s">
        <v>15264</v>
      </c>
      <c r="I9" s="318" t="s">
        <v>15265</v>
      </c>
      <c r="J9" s="318"/>
      <c r="K9" s="308" t="s">
        <v>15266</v>
      </c>
      <c r="L9" s="318"/>
      <c r="M9" s="318"/>
      <c r="N9" s="318"/>
      <c r="O9" s="318"/>
      <c r="P9" s="318"/>
      <c r="Q9" s="318"/>
      <c r="R9" s="320" t="s">
        <v>631</v>
      </c>
      <c r="S9" s="318" t="s">
        <v>15217</v>
      </c>
      <c r="T9" s="318"/>
      <c r="U9" s="318"/>
      <c r="V9" s="318"/>
      <c r="W9" s="318"/>
      <c r="X9" s="318"/>
      <c r="Y9" s="318"/>
      <c r="Z9" s="318"/>
      <c r="AA9" s="318"/>
      <c r="AB9" s="318"/>
      <c r="AC9" s="318" t="s">
        <v>487</v>
      </c>
      <c r="AD9" s="318" t="s">
        <v>15267</v>
      </c>
    </row>
    <row r="10" spans="1:30" s="19" customFormat="1" ht="19.149999999999999" customHeight="1">
      <c r="A10" s="318" t="s">
        <v>15219</v>
      </c>
      <c r="B10" s="318" t="s">
        <v>15268</v>
      </c>
      <c r="C10" s="318" t="s">
        <v>15269</v>
      </c>
      <c r="D10" s="318" t="s">
        <v>15270</v>
      </c>
      <c r="E10" s="318" t="s">
        <v>15271</v>
      </c>
      <c r="F10" s="318" t="s">
        <v>15272</v>
      </c>
      <c r="G10" s="318" t="s">
        <v>15273</v>
      </c>
      <c r="H10" s="318" t="s">
        <v>15274</v>
      </c>
      <c r="I10" s="318" t="s">
        <v>15275</v>
      </c>
      <c r="J10" s="318" t="s">
        <v>15276</v>
      </c>
      <c r="K10" s="308" t="s">
        <v>15266</v>
      </c>
      <c r="L10" s="318"/>
      <c r="M10" s="318"/>
      <c r="N10" s="318"/>
      <c r="O10" s="318"/>
      <c r="P10" s="318"/>
      <c r="Q10" s="318"/>
      <c r="R10" s="320" t="s">
        <v>631</v>
      </c>
      <c r="S10" s="318" t="s">
        <v>15217</v>
      </c>
      <c r="T10" s="318"/>
      <c r="U10" s="318"/>
      <c r="V10" s="318"/>
      <c r="W10" s="318"/>
      <c r="X10" s="318"/>
      <c r="Y10" s="318"/>
      <c r="Z10" s="318"/>
      <c r="AA10" s="318"/>
      <c r="AB10" s="318"/>
      <c r="AC10" s="318" t="s">
        <v>487</v>
      </c>
      <c r="AD10" s="318" t="s">
        <v>15267</v>
      </c>
    </row>
    <row r="11" spans="1:30" s="19" customFormat="1" ht="19.149999999999999" customHeight="1">
      <c r="A11" s="318" t="s">
        <v>15219</v>
      </c>
      <c r="B11" s="318" t="s">
        <v>15230</v>
      </c>
      <c r="C11" s="318" t="s">
        <v>15277</v>
      </c>
      <c r="D11" s="318" t="s">
        <v>15278</v>
      </c>
      <c r="E11" s="318" t="s">
        <v>15233</v>
      </c>
      <c r="F11" s="318" t="s">
        <v>15279</v>
      </c>
      <c r="G11" s="318" t="s">
        <v>15280</v>
      </c>
      <c r="H11" s="318" t="s">
        <v>15281</v>
      </c>
      <c r="I11" s="318" t="s">
        <v>15282</v>
      </c>
      <c r="J11" s="318" t="s">
        <v>15283</v>
      </c>
      <c r="K11" s="308" t="s">
        <v>15284</v>
      </c>
      <c r="L11" s="318"/>
      <c r="M11" s="318"/>
      <c r="N11" s="318"/>
      <c r="O11" s="318"/>
      <c r="P11" s="318"/>
      <c r="Q11" s="318"/>
      <c r="R11" s="320" t="s">
        <v>631</v>
      </c>
      <c r="S11" s="318" t="s">
        <v>15229</v>
      </c>
      <c r="T11" s="318"/>
      <c r="U11" s="318"/>
      <c r="V11" s="318"/>
      <c r="W11" s="318"/>
      <c r="X11" s="318"/>
      <c r="Y11" s="318"/>
      <c r="Z11" s="318"/>
      <c r="AA11" s="318"/>
      <c r="AB11" s="318"/>
      <c r="AC11" s="318" t="s">
        <v>487</v>
      </c>
      <c r="AD11" s="318" t="s">
        <v>15205</v>
      </c>
    </row>
    <row r="12" spans="1:30" s="19" customFormat="1" ht="19.149999999999999" customHeight="1">
      <c r="A12" s="318" t="s">
        <v>15219</v>
      </c>
      <c r="B12" s="318" t="s">
        <v>15268</v>
      </c>
      <c r="C12" s="318" t="s">
        <v>15285</v>
      </c>
      <c r="D12" s="318" t="s">
        <v>15286</v>
      </c>
      <c r="E12" s="318" t="s">
        <v>15287</v>
      </c>
      <c r="F12" s="318" t="s">
        <v>15288</v>
      </c>
      <c r="G12" s="318" t="s">
        <v>15289</v>
      </c>
      <c r="H12" s="318" t="s">
        <v>15290</v>
      </c>
      <c r="I12" s="318" t="s">
        <v>15291</v>
      </c>
      <c r="J12" s="318" t="s">
        <v>15292</v>
      </c>
      <c r="K12" s="308" t="s">
        <v>15204</v>
      </c>
      <c r="L12" s="318"/>
      <c r="M12" s="318"/>
      <c r="N12" s="318"/>
      <c r="O12" s="318"/>
      <c r="P12" s="318"/>
      <c r="Q12" s="318"/>
      <c r="R12" s="320" t="s">
        <v>631</v>
      </c>
      <c r="S12" s="318" t="s">
        <v>15229</v>
      </c>
      <c r="T12" s="318"/>
      <c r="U12" s="318"/>
      <c r="V12" s="318"/>
      <c r="W12" s="318"/>
      <c r="X12" s="318"/>
      <c r="Y12" s="318"/>
      <c r="Z12" s="318"/>
      <c r="AA12" s="318"/>
      <c r="AB12" s="318"/>
      <c r="AC12" s="318" t="s">
        <v>487</v>
      </c>
      <c r="AD12" s="318" t="s">
        <v>15205</v>
      </c>
    </row>
    <row r="13" spans="1:30" s="19" customFormat="1" ht="19.149999999999999" customHeight="1">
      <c r="A13" s="318" t="s">
        <v>15219</v>
      </c>
      <c r="B13" s="318" t="s">
        <v>15230</v>
      </c>
      <c r="C13" s="318" t="s">
        <v>15293</v>
      </c>
      <c r="D13" s="318" t="s">
        <v>15294</v>
      </c>
      <c r="E13" s="318" t="s">
        <v>15295</v>
      </c>
      <c r="F13" s="318" t="s">
        <v>15296</v>
      </c>
      <c r="G13" s="318" t="s">
        <v>15297</v>
      </c>
      <c r="H13" s="318" t="s">
        <v>15298</v>
      </c>
      <c r="I13" s="318" t="s">
        <v>15299</v>
      </c>
      <c r="J13" s="318"/>
      <c r="K13" s="308" t="s">
        <v>15300</v>
      </c>
      <c r="L13" s="318"/>
      <c r="M13" s="318"/>
      <c r="N13" s="318"/>
      <c r="O13" s="318"/>
      <c r="P13" s="318"/>
      <c r="Q13" s="318"/>
      <c r="R13" s="320" t="s">
        <v>631</v>
      </c>
      <c r="S13" s="318" t="s">
        <v>15229</v>
      </c>
      <c r="T13" s="318"/>
      <c r="U13" s="318"/>
      <c r="V13" s="318"/>
      <c r="W13" s="318"/>
      <c r="X13" s="318"/>
      <c r="Y13" s="318"/>
      <c r="Z13" s="318"/>
      <c r="AA13" s="318"/>
      <c r="AB13" s="318"/>
      <c r="AC13" s="318" t="s">
        <v>487</v>
      </c>
      <c r="AD13" s="318" t="s">
        <v>15205</v>
      </c>
    </row>
    <row r="14" spans="1:30" s="19" customFormat="1" ht="28.5">
      <c r="A14" s="318" t="s">
        <v>15219</v>
      </c>
      <c r="B14" s="318" t="s">
        <v>15268</v>
      </c>
      <c r="C14" s="318" t="s">
        <v>15301</v>
      </c>
      <c r="D14" s="318" t="s">
        <v>15302</v>
      </c>
      <c r="E14" s="318" t="s">
        <v>15303</v>
      </c>
      <c r="F14" s="318" t="s">
        <v>15304</v>
      </c>
      <c r="G14" s="318" t="s">
        <v>15305</v>
      </c>
      <c r="H14" s="318" t="s">
        <v>15306</v>
      </c>
      <c r="I14" s="318" t="s">
        <v>15307</v>
      </c>
      <c r="J14" s="318"/>
      <c r="K14" s="308" t="s">
        <v>15308</v>
      </c>
      <c r="L14" s="318"/>
      <c r="M14" s="318"/>
      <c r="N14" s="318"/>
      <c r="O14" s="318"/>
      <c r="P14" s="318"/>
      <c r="Q14" s="318"/>
      <c r="R14" s="320" t="s">
        <v>631</v>
      </c>
      <c r="S14" s="318" t="s">
        <v>15229</v>
      </c>
      <c r="T14" s="318"/>
      <c r="U14" s="318"/>
      <c r="V14" s="318"/>
      <c r="W14" s="318"/>
      <c r="X14" s="318"/>
      <c r="Y14" s="318"/>
      <c r="Z14" s="318"/>
      <c r="AA14" s="318"/>
      <c r="AB14" s="318"/>
      <c r="AC14" s="318" t="s">
        <v>487</v>
      </c>
      <c r="AD14" s="318" t="s">
        <v>15309</v>
      </c>
    </row>
    <row r="15" spans="1:30" s="19" customFormat="1" ht="19.149999999999999" customHeight="1">
      <c r="A15" s="318" t="s">
        <v>15219</v>
      </c>
      <c r="B15" s="318" t="s">
        <v>15207</v>
      </c>
      <c r="C15" s="318" t="s">
        <v>15310</v>
      </c>
      <c r="D15" s="318" t="s">
        <v>15311</v>
      </c>
      <c r="E15" s="318" t="s">
        <v>15312</v>
      </c>
      <c r="F15" s="318" t="s">
        <v>15313</v>
      </c>
      <c r="G15" s="318" t="s">
        <v>15314</v>
      </c>
      <c r="H15" s="318" t="s">
        <v>15315</v>
      </c>
      <c r="I15" s="318" t="s">
        <v>15316</v>
      </c>
      <c r="J15" s="318" t="s">
        <v>15317</v>
      </c>
      <c r="K15" s="308" t="s">
        <v>15318</v>
      </c>
      <c r="L15" s="318" t="s">
        <v>1025</v>
      </c>
      <c r="M15" s="318"/>
      <c r="N15" s="318"/>
      <c r="O15" s="318"/>
      <c r="P15" s="318"/>
      <c r="Q15" s="318"/>
      <c r="R15" s="320" t="s">
        <v>631</v>
      </c>
      <c r="S15" s="318" t="s">
        <v>4307</v>
      </c>
      <c r="T15" s="318" t="s">
        <v>14767</v>
      </c>
      <c r="U15" s="318" t="s">
        <v>487</v>
      </c>
      <c r="V15" s="318" t="s">
        <v>15319</v>
      </c>
      <c r="W15" s="318"/>
      <c r="X15" s="318"/>
      <c r="Y15" s="318" t="s">
        <v>487</v>
      </c>
      <c r="Z15" s="318" t="s">
        <v>15320</v>
      </c>
      <c r="AA15" s="318" t="s">
        <v>487</v>
      </c>
      <c r="AB15" s="318" t="s">
        <v>15321</v>
      </c>
      <c r="AC15" s="318" t="s">
        <v>487</v>
      </c>
      <c r="AD15" s="318" t="s">
        <v>15322</v>
      </c>
    </row>
    <row r="16" spans="1:30" s="19" customFormat="1" ht="19.149999999999999" customHeight="1">
      <c r="A16" s="318" t="s">
        <v>15219</v>
      </c>
      <c r="B16" s="318" t="s">
        <v>15230</v>
      </c>
      <c r="C16" s="318" t="s">
        <v>15323</v>
      </c>
      <c r="D16" s="318" t="s">
        <v>15324</v>
      </c>
      <c r="E16" s="318" t="s">
        <v>15325</v>
      </c>
      <c r="F16" s="318" t="s">
        <v>15326</v>
      </c>
      <c r="G16" s="318" t="s">
        <v>15327</v>
      </c>
      <c r="H16" s="318" t="s">
        <v>15328</v>
      </c>
      <c r="I16" s="318" t="s">
        <v>15329</v>
      </c>
      <c r="J16" s="21" t="s">
        <v>15330</v>
      </c>
      <c r="K16" s="308" t="s">
        <v>15266</v>
      </c>
      <c r="L16" s="318" t="s">
        <v>15331</v>
      </c>
      <c r="M16" s="318"/>
      <c r="N16" s="318"/>
      <c r="O16" s="318"/>
      <c r="P16" s="318"/>
      <c r="Q16" s="318"/>
      <c r="R16" s="320" t="s">
        <v>631</v>
      </c>
      <c r="S16" s="318" t="s">
        <v>15332</v>
      </c>
      <c r="T16" s="318"/>
      <c r="U16" s="318"/>
      <c r="V16" s="318"/>
      <c r="W16" s="318"/>
      <c r="X16" s="318"/>
      <c r="Y16" s="318"/>
      <c r="Z16" s="318"/>
      <c r="AA16" s="318"/>
      <c r="AB16" s="318"/>
      <c r="AC16" s="318" t="s">
        <v>487</v>
      </c>
      <c r="AD16" s="318" t="s">
        <v>15333</v>
      </c>
    </row>
    <row r="17" spans="1:30" s="19" customFormat="1" ht="19.149999999999999" customHeight="1">
      <c r="A17" s="318" t="s">
        <v>15219</v>
      </c>
      <c r="B17" s="318" t="s">
        <v>15268</v>
      </c>
      <c r="C17" s="318" t="s">
        <v>15334</v>
      </c>
      <c r="D17" s="318" t="s">
        <v>15335</v>
      </c>
      <c r="E17" s="318" t="s">
        <v>15336</v>
      </c>
      <c r="F17" s="318" t="s">
        <v>15337</v>
      </c>
      <c r="G17" s="318" t="s">
        <v>15338</v>
      </c>
      <c r="H17" s="318" t="s">
        <v>15339</v>
      </c>
      <c r="I17" s="318" t="s">
        <v>15340</v>
      </c>
      <c r="J17" s="21" t="s">
        <v>15341</v>
      </c>
      <c r="K17" s="308" t="s">
        <v>15342</v>
      </c>
      <c r="L17" s="318" t="s">
        <v>1552</v>
      </c>
      <c r="M17" s="318"/>
      <c r="N17" s="318"/>
      <c r="O17" s="318"/>
      <c r="P17" s="318"/>
      <c r="Q17" s="318"/>
      <c r="R17" s="320" t="s">
        <v>631</v>
      </c>
      <c r="S17" s="318" t="s">
        <v>4307</v>
      </c>
      <c r="T17" s="318" t="s">
        <v>14767</v>
      </c>
      <c r="U17" s="318"/>
      <c r="V17" s="318"/>
      <c r="W17" s="318"/>
      <c r="X17" s="318"/>
      <c r="Y17" s="318"/>
      <c r="Z17" s="318"/>
      <c r="AA17" s="318"/>
      <c r="AB17" s="318"/>
      <c r="AC17" s="318" t="s">
        <v>487</v>
      </c>
      <c r="AD17" s="318" t="s">
        <v>15205</v>
      </c>
    </row>
    <row r="18" spans="1:30" s="19" customFormat="1" ht="19.149999999999999" customHeight="1">
      <c r="A18" s="318" t="s">
        <v>15219</v>
      </c>
      <c r="B18" s="318" t="s">
        <v>15230</v>
      </c>
      <c r="C18" s="318" t="s">
        <v>15343</v>
      </c>
      <c r="D18" s="318" t="s">
        <v>15344</v>
      </c>
      <c r="E18" s="318" t="s">
        <v>15345</v>
      </c>
      <c r="F18" s="318" t="s">
        <v>15346</v>
      </c>
      <c r="G18" s="318" t="s">
        <v>15347</v>
      </c>
      <c r="H18" s="318" t="s">
        <v>15348</v>
      </c>
      <c r="I18" s="318" t="s">
        <v>15349</v>
      </c>
      <c r="J18" s="318"/>
      <c r="K18" s="308" t="s">
        <v>15266</v>
      </c>
      <c r="L18" s="318"/>
      <c r="M18" s="318"/>
      <c r="N18" s="318"/>
      <c r="O18" s="318"/>
      <c r="P18" s="318"/>
      <c r="Q18" s="318"/>
      <c r="R18" s="320" t="s">
        <v>631</v>
      </c>
      <c r="S18" s="318" t="s">
        <v>15350</v>
      </c>
      <c r="T18" s="318"/>
      <c r="U18" s="318"/>
      <c r="V18" s="318"/>
      <c r="W18" s="318"/>
      <c r="X18" s="318"/>
      <c r="Y18" s="318"/>
      <c r="Z18" s="318"/>
      <c r="AA18" s="318"/>
      <c r="AB18" s="318"/>
      <c r="AC18" s="318" t="s">
        <v>487</v>
      </c>
      <c r="AD18" s="318" t="s">
        <v>15267</v>
      </c>
    </row>
    <row r="19" spans="1:30" s="19" customFormat="1" ht="19.149999999999999" customHeight="1">
      <c r="A19" s="318" t="s">
        <v>15219</v>
      </c>
      <c r="B19" s="318" t="s">
        <v>15207</v>
      </c>
      <c r="C19" s="318" t="s">
        <v>15351</v>
      </c>
      <c r="D19" s="318" t="s">
        <v>15352</v>
      </c>
      <c r="E19" s="318" t="s">
        <v>15353</v>
      </c>
      <c r="F19" s="318" t="s">
        <v>15354</v>
      </c>
      <c r="G19" s="318" t="s">
        <v>15355</v>
      </c>
      <c r="H19" s="318" t="s">
        <v>15356</v>
      </c>
      <c r="I19" s="318" t="s">
        <v>15357</v>
      </c>
      <c r="J19" s="318"/>
      <c r="K19" s="308" t="s">
        <v>15266</v>
      </c>
      <c r="L19" s="318"/>
      <c r="M19" s="318"/>
      <c r="N19" s="318"/>
      <c r="O19" s="318"/>
      <c r="P19" s="318"/>
      <c r="Q19" s="318"/>
      <c r="R19" s="320" t="s">
        <v>631</v>
      </c>
      <c r="S19" s="318" t="s">
        <v>15217</v>
      </c>
      <c r="T19" s="318"/>
      <c r="U19" s="318"/>
      <c r="V19" s="318"/>
      <c r="W19" s="318"/>
      <c r="X19" s="318"/>
      <c r="Y19" s="318"/>
      <c r="Z19" s="318"/>
      <c r="AA19" s="318"/>
      <c r="AB19" s="318"/>
      <c r="AC19" s="318" t="s">
        <v>487</v>
      </c>
      <c r="AD19" s="318" t="s">
        <v>15267</v>
      </c>
    </row>
    <row r="20" spans="1:30" s="19" customFormat="1" ht="19.149999999999999" customHeight="1">
      <c r="A20" s="318" t="s">
        <v>15219</v>
      </c>
      <c r="B20" s="318" t="s">
        <v>15207</v>
      </c>
      <c r="C20" s="318" t="s">
        <v>15358</v>
      </c>
      <c r="D20" s="318" t="s">
        <v>15359</v>
      </c>
      <c r="E20" s="318" t="s">
        <v>15360</v>
      </c>
      <c r="F20" s="318" t="s">
        <v>15361</v>
      </c>
      <c r="G20" s="318" t="s">
        <v>15362</v>
      </c>
      <c r="H20" s="318" t="s">
        <v>15363</v>
      </c>
      <c r="I20" s="318" t="s">
        <v>15364</v>
      </c>
      <c r="J20" s="318" t="s">
        <v>15365</v>
      </c>
      <c r="K20" s="308" t="s">
        <v>15366</v>
      </c>
      <c r="L20" s="318"/>
      <c r="M20" s="318"/>
      <c r="N20" s="318"/>
      <c r="O20" s="318"/>
      <c r="P20" s="318"/>
      <c r="Q20" s="318"/>
      <c r="R20" s="320" t="s">
        <v>631</v>
      </c>
      <c r="S20" s="318" t="s">
        <v>15229</v>
      </c>
      <c r="T20" s="318"/>
      <c r="U20" s="318"/>
      <c r="V20" s="318"/>
      <c r="W20" s="318"/>
      <c r="X20" s="318"/>
      <c r="Y20" s="318"/>
      <c r="Z20" s="318"/>
      <c r="AA20" s="318"/>
      <c r="AB20" s="318"/>
      <c r="AC20" s="318" t="s">
        <v>487</v>
      </c>
      <c r="AD20" s="318" t="s">
        <v>15205</v>
      </c>
    </row>
    <row r="21" spans="1:30" s="19" customFormat="1" ht="19.149999999999999" customHeight="1">
      <c r="A21" s="318" t="s">
        <v>15219</v>
      </c>
      <c r="B21" s="318" t="s">
        <v>15268</v>
      </c>
      <c r="C21" s="318" t="s">
        <v>15367</v>
      </c>
      <c r="D21" s="318" t="s">
        <v>15368</v>
      </c>
      <c r="E21" s="318" t="s">
        <v>15303</v>
      </c>
      <c r="F21" s="318" t="s">
        <v>15369</v>
      </c>
      <c r="G21" s="318" t="s">
        <v>15370</v>
      </c>
      <c r="H21" s="318" t="s">
        <v>15371</v>
      </c>
      <c r="I21" s="318" t="s">
        <v>15372</v>
      </c>
      <c r="J21" s="318"/>
      <c r="K21" s="308" t="s">
        <v>15373</v>
      </c>
      <c r="L21" s="318"/>
      <c r="M21" s="318"/>
      <c r="N21" s="318"/>
      <c r="O21" s="318"/>
      <c r="P21" s="318"/>
      <c r="Q21" s="318"/>
      <c r="R21" s="320" t="s">
        <v>631</v>
      </c>
      <c r="S21" s="318" t="s">
        <v>15229</v>
      </c>
      <c r="T21" s="318"/>
      <c r="U21" s="318"/>
      <c r="V21" s="318"/>
      <c r="W21" s="318"/>
      <c r="X21" s="318"/>
      <c r="Y21" s="318"/>
      <c r="Z21" s="318"/>
      <c r="AA21" s="318"/>
      <c r="AB21" s="318"/>
      <c r="AC21" s="318" t="s">
        <v>487</v>
      </c>
      <c r="AD21" s="318" t="s">
        <v>15374</v>
      </c>
    </row>
    <row r="22" spans="1:30" s="19" customFormat="1" ht="19.149999999999999" customHeight="1">
      <c r="A22" s="318" t="s">
        <v>15219</v>
      </c>
      <c r="B22" s="318" t="s">
        <v>15230</v>
      </c>
      <c r="C22" s="318" t="s">
        <v>15375</v>
      </c>
      <c r="D22" s="318" t="s">
        <v>15376</v>
      </c>
      <c r="E22" s="318" t="s">
        <v>15377</v>
      </c>
      <c r="F22" s="318" t="s">
        <v>15378</v>
      </c>
      <c r="G22" s="318" t="s">
        <v>15379</v>
      </c>
      <c r="H22" s="318" t="s">
        <v>15380</v>
      </c>
      <c r="I22" s="318" t="s">
        <v>15381</v>
      </c>
      <c r="J22" s="318"/>
      <c r="K22" s="308" t="s">
        <v>15266</v>
      </c>
      <c r="L22" s="318"/>
      <c r="M22" s="318"/>
      <c r="N22" s="318"/>
      <c r="O22" s="318"/>
      <c r="P22" s="318"/>
      <c r="Q22" s="318"/>
      <c r="R22" s="320" t="s">
        <v>631</v>
      </c>
      <c r="S22" s="318" t="s">
        <v>15217</v>
      </c>
      <c r="T22" s="318"/>
      <c r="U22" s="318"/>
      <c r="V22" s="318"/>
      <c r="W22" s="318"/>
      <c r="X22" s="318"/>
      <c r="Y22" s="318"/>
      <c r="Z22" s="318"/>
      <c r="AA22" s="318"/>
      <c r="AB22" s="318"/>
      <c r="AC22" s="318" t="s">
        <v>487</v>
      </c>
      <c r="AD22" s="318" t="s">
        <v>15382</v>
      </c>
    </row>
    <row r="23" spans="1:30" s="19" customFormat="1" ht="19.149999999999999" customHeight="1">
      <c r="A23" s="318" t="s">
        <v>15219</v>
      </c>
      <c r="B23" s="318" t="s">
        <v>15268</v>
      </c>
      <c r="C23" s="318" t="s">
        <v>15383</v>
      </c>
      <c r="D23" s="318" t="s">
        <v>15384</v>
      </c>
      <c r="E23" s="318" t="s">
        <v>15385</v>
      </c>
      <c r="F23" s="318" t="s">
        <v>15386</v>
      </c>
      <c r="G23" s="318" t="s">
        <v>15387</v>
      </c>
      <c r="H23" s="318" t="s">
        <v>15388</v>
      </c>
      <c r="I23" s="318" t="s">
        <v>15389</v>
      </c>
      <c r="J23" s="318"/>
      <c r="K23" s="308" t="s">
        <v>15390</v>
      </c>
      <c r="L23" s="318"/>
      <c r="M23" s="318"/>
      <c r="N23" s="318"/>
      <c r="O23" s="318"/>
      <c r="P23" s="318"/>
      <c r="Q23" s="318"/>
      <c r="R23" s="320" t="s">
        <v>631</v>
      </c>
      <c r="S23" s="318" t="s">
        <v>15229</v>
      </c>
      <c r="T23" s="318"/>
      <c r="U23" s="318"/>
      <c r="V23" s="318"/>
      <c r="W23" s="318"/>
      <c r="X23" s="318"/>
      <c r="Y23" s="318"/>
      <c r="Z23" s="318"/>
      <c r="AA23" s="318"/>
      <c r="AB23" s="318"/>
      <c r="AC23" s="318" t="s">
        <v>487</v>
      </c>
      <c r="AD23" s="318" t="s">
        <v>15205</v>
      </c>
    </row>
    <row r="24" spans="1:30" s="19" customFormat="1" ht="19.149999999999999" customHeight="1">
      <c r="A24" s="318" t="s">
        <v>15219</v>
      </c>
      <c r="B24" s="318" t="s">
        <v>15207</v>
      </c>
      <c r="C24" s="318" t="s">
        <v>15391</v>
      </c>
      <c r="D24" s="318" t="s">
        <v>15392</v>
      </c>
      <c r="E24" s="318" t="s">
        <v>15393</v>
      </c>
      <c r="F24" s="318" t="s">
        <v>15394</v>
      </c>
      <c r="G24" s="318" t="s">
        <v>15395</v>
      </c>
      <c r="H24" s="318" t="s">
        <v>15396</v>
      </c>
      <c r="I24" s="318" t="s">
        <v>15397</v>
      </c>
      <c r="J24" s="318" t="s">
        <v>15398</v>
      </c>
      <c r="K24" s="308" t="s">
        <v>15266</v>
      </c>
      <c r="L24" s="318"/>
      <c r="M24" s="318"/>
      <c r="N24" s="318"/>
      <c r="O24" s="318"/>
      <c r="P24" s="318"/>
      <c r="Q24" s="318"/>
      <c r="R24" s="320" t="s">
        <v>631</v>
      </c>
      <c r="S24" s="318" t="s">
        <v>15217</v>
      </c>
      <c r="T24" s="318"/>
      <c r="U24" s="318"/>
      <c r="V24" s="318"/>
      <c r="W24" s="318"/>
      <c r="X24" s="318"/>
      <c r="Y24" s="318"/>
      <c r="Z24" s="318"/>
      <c r="AA24" s="318"/>
      <c r="AB24" s="318"/>
      <c r="AC24" s="318" t="s">
        <v>487</v>
      </c>
      <c r="AD24" s="318" t="s">
        <v>15267</v>
      </c>
    </row>
    <row r="25" spans="1:30" s="19" customFormat="1" ht="19.149999999999999" customHeight="1">
      <c r="A25" s="318" t="s">
        <v>15219</v>
      </c>
      <c r="B25" s="318" t="s">
        <v>15207</v>
      </c>
      <c r="C25" s="318" t="s">
        <v>15399</v>
      </c>
      <c r="D25" s="318" t="s">
        <v>15400</v>
      </c>
      <c r="E25" s="318" t="s">
        <v>15401</v>
      </c>
      <c r="F25" s="318" t="s">
        <v>15402</v>
      </c>
      <c r="G25" s="318" t="s">
        <v>15403</v>
      </c>
      <c r="H25" s="318" t="s">
        <v>15404</v>
      </c>
      <c r="I25" s="318" t="s">
        <v>15405</v>
      </c>
      <c r="J25" s="318"/>
      <c r="K25" s="308" t="s">
        <v>15406</v>
      </c>
      <c r="L25" s="318"/>
      <c r="M25" s="318"/>
      <c r="N25" s="318"/>
      <c r="O25" s="318"/>
      <c r="P25" s="318"/>
      <c r="Q25" s="318"/>
      <c r="R25" s="320" t="s">
        <v>631</v>
      </c>
      <c r="S25" s="318" t="s">
        <v>15229</v>
      </c>
      <c r="T25" s="318"/>
      <c r="U25" s="318"/>
      <c r="V25" s="318"/>
      <c r="W25" s="318"/>
      <c r="X25" s="318"/>
      <c r="Y25" s="318"/>
      <c r="Z25" s="318"/>
      <c r="AA25" s="318"/>
      <c r="AB25" s="318"/>
      <c r="AC25" s="318" t="s">
        <v>487</v>
      </c>
      <c r="AD25" s="318" t="s">
        <v>15205</v>
      </c>
    </row>
    <row r="26" spans="1:30" s="19" customFormat="1" ht="19.149999999999999" customHeight="1">
      <c r="A26" s="318" t="s">
        <v>15219</v>
      </c>
      <c r="B26" s="318" t="s">
        <v>15207</v>
      </c>
      <c r="C26" s="318" t="s">
        <v>15407</v>
      </c>
      <c r="D26" s="318" t="s">
        <v>15408</v>
      </c>
      <c r="E26" s="318" t="s">
        <v>15409</v>
      </c>
      <c r="F26" s="318" t="s">
        <v>15410</v>
      </c>
      <c r="G26" s="318" t="s">
        <v>15411</v>
      </c>
      <c r="H26" s="318" t="s">
        <v>15412</v>
      </c>
      <c r="I26" s="318" t="s">
        <v>15413</v>
      </c>
      <c r="J26" s="318"/>
      <c r="K26" s="308" t="s">
        <v>15414</v>
      </c>
      <c r="L26" s="318"/>
      <c r="M26" s="318"/>
      <c r="N26" s="318"/>
      <c r="O26" s="318"/>
      <c r="P26" s="318"/>
      <c r="Q26" s="318"/>
      <c r="R26" s="320" t="s">
        <v>631</v>
      </c>
      <c r="S26" s="318" t="s">
        <v>15229</v>
      </c>
      <c r="T26" s="318"/>
      <c r="U26" s="318"/>
      <c r="V26" s="318"/>
      <c r="W26" s="318"/>
      <c r="X26" s="318"/>
      <c r="Y26" s="318"/>
      <c r="Z26" s="318"/>
      <c r="AA26" s="318"/>
      <c r="AB26" s="318"/>
      <c r="AC26" s="318" t="s">
        <v>487</v>
      </c>
      <c r="AD26" s="318" t="s">
        <v>15415</v>
      </c>
    </row>
    <row r="27" spans="1:30" s="19" customFormat="1" ht="19.149999999999999" customHeight="1">
      <c r="A27" s="318" t="s">
        <v>15219</v>
      </c>
      <c r="B27" s="318" t="s">
        <v>212</v>
      </c>
      <c r="C27" s="318" t="s">
        <v>15416</v>
      </c>
      <c r="D27" s="318" t="s">
        <v>15417</v>
      </c>
      <c r="E27" s="318" t="s">
        <v>15418</v>
      </c>
      <c r="F27" s="318" t="s">
        <v>15419</v>
      </c>
      <c r="G27" s="318" t="s">
        <v>15420</v>
      </c>
      <c r="H27" s="318" t="s">
        <v>15421</v>
      </c>
      <c r="I27" s="318" t="s">
        <v>15422</v>
      </c>
      <c r="J27" s="318"/>
      <c r="K27" s="308" t="s">
        <v>15266</v>
      </c>
      <c r="L27" s="318"/>
      <c r="M27" s="318"/>
      <c r="N27" s="318"/>
      <c r="O27" s="318"/>
      <c r="P27" s="318"/>
      <c r="Q27" s="318"/>
      <c r="R27" s="320" t="s">
        <v>631</v>
      </c>
      <c r="S27" s="318" t="s">
        <v>15217</v>
      </c>
      <c r="T27" s="318"/>
      <c r="U27" s="318"/>
      <c r="V27" s="318"/>
      <c r="W27" s="318"/>
      <c r="X27" s="318"/>
      <c r="Y27" s="318"/>
      <c r="Z27" s="318"/>
      <c r="AA27" s="318"/>
      <c r="AB27" s="318"/>
      <c r="AC27" s="318" t="s">
        <v>487</v>
      </c>
      <c r="AD27" s="318" t="s">
        <v>15382</v>
      </c>
    </row>
    <row r="28" spans="1:30" s="19" customFormat="1" ht="19.149999999999999" customHeight="1">
      <c r="A28" s="318" t="s">
        <v>15219</v>
      </c>
      <c r="B28" s="318" t="s">
        <v>15207</v>
      </c>
      <c r="C28" s="318" t="s">
        <v>15423</v>
      </c>
      <c r="D28" s="318" t="s">
        <v>15424</v>
      </c>
      <c r="E28" s="318" t="s">
        <v>15425</v>
      </c>
      <c r="F28" s="318" t="s">
        <v>15426</v>
      </c>
      <c r="G28" s="318" t="s">
        <v>15427</v>
      </c>
      <c r="H28" s="318" t="s">
        <v>15428</v>
      </c>
      <c r="I28" s="318" t="s">
        <v>15429</v>
      </c>
      <c r="J28" s="318"/>
      <c r="K28" s="308" t="s">
        <v>15430</v>
      </c>
      <c r="L28" s="318"/>
      <c r="M28" s="318"/>
      <c r="N28" s="318"/>
      <c r="O28" s="318"/>
      <c r="P28" s="318"/>
      <c r="Q28" s="318"/>
      <c r="R28" s="320" t="s">
        <v>631</v>
      </c>
      <c r="S28" s="318" t="s">
        <v>15229</v>
      </c>
      <c r="T28" s="318"/>
      <c r="U28" s="318"/>
      <c r="V28" s="318"/>
      <c r="W28" s="318"/>
      <c r="X28" s="318"/>
      <c r="Y28" s="318"/>
      <c r="Z28" s="318"/>
      <c r="AA28" s="318"/>
      <c r="AB28" s="318"/>
      <c r="AC28" s="318" t="s">
        <v>487</v>
      </c>
      <c r="AD28" s="318" t="s">
        <v>15205</v>
      </c>
    </row>
    <row r="29" spans="1:30" s="19" customFormat="1" ht="19.149999999999999" customHeight="1">
      <c r="A29" s="318" t="s">
        <v>15219</v>
      </c>
      <c r="B29" s="318" t="s">
        <v>15268</v>
      </c>
      <c r="C29" s="318" t="s">
        <v>15431</v>
      </c>
      <c r="D29" s="318" t="s">
        <v>15432</v>
      </c>
      <c r="E29" s="318" t="s">
        <v>15271</v>
      </c>
      <c r="F29" s="318" t="s">
        <v>15433</v>
      </c>
      <c r="G29" s="318" t="s">
        <v>15434</v>
      </c>
      <c r="H29" s="318" t="s">
        <v>15435</v>
      </c>
      <c r="I29" s="318" t="s">
        <v>15436</v>
      </c>
      <c r="J29" s="318" t="s">
        <v>15437</v>
      </c>
      <c r="K29" s="308" t="s">
        <v>15438</v>
      </c>
      <c r="L29" s="318"/>
      <c r="M29" s="318"/>
      <c r="N29" s="318"/>
      <c r="O29" s="318"/>
      <c r="P29" s="318"/>
      <c r="Q29" s="318"/>
      <c r="R29" s="320" t="s">
        <v>631</v>
      </c>
      <c r="S29" s="318" t="s">
        <v>15229</v>
      </c>
      <c r="T29" s="318"/>
      <c r="U29" s="318"/>
      <c r="V29" s="318"/>
      <c r="W29" s="318"/>
      <c r="X29" s="318"/>
      <c r="Y29" s="318"/>
      <c r="Z29" s="318"/>
      <c r="AA29" s="318"/>
      <c r="AB29" s="318"/>
      <c r="AC29" s="318" t="s">
        <v>487</v>
      </c>
      <c r="AD29" s="318" t="s">
        <v>15205</v>
      </c>
    </row>
    <row r="30" spans="1:30" s="19" customFormat="1" ht="19.149999999999999" customHeight="1">
      <c r="A30" s="318" t="s">
        <v>15219</v>
      </c>
      <c r="B30" s="318" t="s">
        <v>15268</v>
      </c>
      <c r="C30" s="318" t="s">
        <v>15439</v>
      </c>
      <c r="D30" s="318" t="s">
        <v>15440</v>
      </c>
      <c r="E30" s="318" t="s">
        <v>15441</v>
      </c>
      <c r="F30" s="318" t="s">
        <v>15442</v>
      </c>
      <c r="G30" s="318" t="s">
        <v>15443</v>
      </c>
      <c r="H30" s="318" t="s">
        <v>15444</v>
      </c>
      <c r="I30" s="318" t="s">
        <v>15445</v>
      </c>
      <c r="J30" s="318"/>
      <c r="K30" s="308" t="s">
        <v>15438</v>
      </c>
      <c r="L30" s="318"/>
      <c r="M30" s="318"/>
      <c r="N30" s="318"/>
      <c r="O30" s="318"/>
      <c r="P30" s="318"/>
      <c r="Q30" s="318"/>
      <c r="R30" s="320" t="s">
        <v>631</v>
      </c>
      <c r="S30" s="318" t="s">
        <v>15229</v>
      </c>
      <c r="T30" s="318"/>
      <c r="U30" s="318"/>
      <c r="V30" s="318"/>
      <c r="W30" s="318"/>
      <c r="X30" s="318"/>
      <c r="Y30" s="318"/>
      <c r="Z30" s="318"/>
      <c r="AA30" s="318"/>
      <c r="AB30" s="318"/>
      <c r="AC30" s="318" t="s">
        <v>487</v>
      </c>
      <c r="AD30" s="318" t="s">
        <v>15205</v>
      </c>
    </row>
    <row r="31" spans="1:30" s="19" customFormat="1" ht="19.149999999999999" customHeight="1">
      <c r="A31" s="318" t="s">
        <v>15219</v>
      </c>
      <c r="B31" s="318" t="s">
        <v>15207</v>
      </c>
      <c r="C31" s="318" t="s">
        <v>15446</v>
      </c>
      <c r="D31" s="318" t="s">
        <v>15447</v>
      </c>
      <c r="E31" s="318" t="s">
        <v>15448</v>
      </c>
      <c r="F31" s="318" t="s">
        <v>15449</v>
      </c>
      <c r="G31" s="318" t="s">
        <v>15450</v>
      </c>
      <c r="H31" s="318" t="s">
        <v>15451</v>
      </c>
      <c r="I31" s="318" t="s">
        <v>15452</v>
      </c>
      <c r="J31" s="318" t="s">
        <v>15453</v>
      </c>
      <c r="K31" s="308" t="s">
        <v>15266</v>
      </c>
      <c r="L31" s="318" t="s">
        <v>15454</v>
      </c>
      <c r="M31" s="318"/>
      <c r="N31" s="318"/>
      <c r="O31" s="318"/>
      <c r="P31" s="318"/>
      <c r="Q31" s="318"/>
      <c r="R31" s="320" t="s">
        <v>631</v>
      </c>
      <c r="S31" s="318" t="s">
        <v>15217</v>
      </c>
      <c r="T31" s="318"/>
      <c r="U31" s="318"/>
      <c r="V31" s="318"/>
      <c r="W31" s="318"/>
      <c r="X31" s="318"/>
      <c r="Y31" s="318"/>
      <c r="Z31" s="318"/>
      <c r="AA31" s="318"/>
      <c r="AB31" s="318"/>
      <c r="AC31" s="318" t="s">
        <v>487</v>
      </c>
      <c r="AD31" s="318" t="s">
        <v>15267</v>
      </c>
    </row>
    <row r="32" spans="1:30" s="19" customFormat="1" ht="399">
      <c r="A32" s="318" t="s">
        <v>15219</v>
      </c>
      <c r="B32" s="318" t="s">
        <v>212</v>
      </c>
      <c r="C32" s="318" t="s">
        <v>15455</v>
      </c>
      <c r="D32" s="318" t="s">
        <v>15456</v>
      </c>
      <c r="E32" s="318" t="s">
        <v>15457</v>
      </c>
      <c r="F32" s="318" t="s">
        <v>15458</v>
      </c>
      <c r="G32" s="318" t="s">
        <v>15459</v>
      </c>
      <c r="H32" s="318" t="s">
        <v>15460</v>
      </c>
      <c r="I32" s="318" t="s">
        <v>15461</v>
      </c>
      <c r="J32" s="318" t="s">
        <v>15462</v>
      </c>
      <c r="K32" s="308" t="s">
        <v>15463</v>
      </c>
      <c r="L32" s="308" t="s">
        <v>15464</v>
      </c>
      <c r="M32" s="318" t="s">
        <v>2564</v>
      </c>
      <c r="N32" s="318" t="s">
        <v>487</v>
      </c>
      <c r="O32" s="318" t="s">
        <v>487</v>
      </c>
      <c r="P32" s="318"/>
      <c r="Q32" s="318"/>
      <c r="R32" s="320" t="s">
        <v>1089</v>
      </c>
      <c r="S32" s="318" t="s">
        <v>4307</v>
      </c>
      <c r="T32" s="318" t="s">
        <v>491</v>
      </c>
      <c r="U32" s="318"/>
      <c r="V32" s="318" t="s">
        <v>2564</v>
      </c>
      <c r="W32" s="318"/>
      <c r="X32" s="318" t="s">
        <v>2564</v>
      </c>
      <c r="Y32" s="318"/>
      <c r="Z32" s="318" t="s">
        <v>2564</v>
      </c>
      <c r="AA32" s="318"/>
      <c r="AB32" s="318" t="s">
        <v>2564</v>
      </c>
      <c r="AC32" s="318" t="s">
        <v>487</v>
      </c>
      <c r="AD32" s="308" t="s">
        <v>15465</v>
      </c>
    </row>
    <row r="33" spans="1:30" s="19" customFormat="1" ht="19.149999999999999" customHeight="1">
      <c r="A33" s="318" t="s">
        <v>15219</v>
      </c>
      <c r="B33" s="318" t="s">
        <v>15268</v>
      </c>
      <c r="C33" s="318" t="s">
        <v>15466</v>
      </c>
      <c r="D33" s="318" t="s">
        <v>15467</v>
      </c>
      <c r="E33" s="318" t="s">
        <v>15468</v>
      </c>
      <c r="F33" s="318" t="s">
        <v>15469</v>
      </c>
      <c r="G33" s="318" t="s">
        <v>15470</v>
      </c>
      <c r="H33" s="318" t="s">
        <v>15471</v>
      </c>
      <c r="I33" s="318" t="s">
        <v>15472</v>
      </c>
      <c r="J33" s="318"/>
      <c r="K33" s="308" t="s">
        <v>15430</v>
      </c>
      <c r="L33" s="318"/>
      <c r="M33" s="318"/>
      <c r="N33" s="318"/>
      <c r="O33" s="318"/>
      <c r="P33" s="318"/>
      <c r="Q33" s="318"/>
      <c r="R33" s="318" t="s">
        <v>621</v>
      </c>
      <c r="S33" s="318" t="s">
        <v>15332</v>
      </c>
      <c r="T33" s="318"/>
      <c r="U33" s="318"/>
      <c r="V33" s="318"/>
      <c r="W33" s="318"/>
      <c r="X33" s="318"/>
      <c r="Y33" s="318"/>
      <c r="Z33" s="318"/>
      <c r="AA33" s="318"/>
      <c r="AB33" s="318"/>
      <c r="AC33" s="318" t="s">
        <v>487</v>
      </c>
      <c r="AD33" s="318" t="s">
        <v>15205</v>
      </c>
    </row>
    <row r="34" spans="1:30" s="19" customFormat="1" ht="19.149999999999999" customHeight="1">
      <c r="A34" s="318" t="s">
        <v>15219</v>
      </c>
      <c r="B34" s="318" t="s">
        <v>15268</v>
      </c>
      <c r="C34" s="318" t="s">
        <v>15473</v>
      </c>
      <c r="D34" s="318" t="s">
        <v>15474</v>
      </c>
      <c r="E34" s="318" t="s">
        <v>15475</v>
      </c>
      <c r="F34" s="318" t="s">
        <v>15476</v>
      </c>
      <c r="G34" s="318" t="s">
        <v>15477</v>
      </c>
      <c r="H34" s="318" t="s">
        <v>15478</v>
      </c>
      <c r="I34" s="318" t="s">
        <v>15479</v>
      </c>
      <c r="J34" s="318"/>
      <c r="K34" s="308" t="s">
        <v>15480</v>
      </c>
      <c r="L34" s="318" t="s">
        <v>503</v>
      </c>
      <c r="M34" s="318"/>
      <c r="N34" s="318"/>
      <c r="O34" s="318"/>
      <c r="P34" s="318"/>
      <c r="Q34" s="318"/>
      <c r="R34" s="320" t="s">
        <v>631</v>
      </c>
      <c r="S34" s="318" t="s">
        <v>15229</v>
      </c>
      <c r="T34" s="318"/>
      <c r="U34" s="318"/>
      <c r="V34" s="318"/>
      <c r="W34" s="318"/>
      <c r="X34" s="318"/>
      <c r="Y34" s="318"/>
      <c r="Z34" s="318"/>
      <c r="AA34" s="318"/>
      <c r="AB34" s="318"/>
      <c r="AC34" s="318" t="s">
        <v>487</v>
      </c>
      <c r="AD34" s="318" t="s">
        <v>15205</v>
      </c>
    </row>
    <row r="35" spans="1:30" s="19" customFormat="1" ht="19.149999999999999" customHeight="1">
      <c r="A35" s="318" t="s">
        <v>15219</v>
      </c>
      <c r="B35" s="318" t="s">
        <v>15268</v>
      </c>
      <c r="C35" s="318" t="s">
        <v>15481</v>
      </c>
      <c r="D35" s="318" t="s">
        <v>15482</v>
      </c>
      <c r="E35" s="318" t="s">
        <v>15483</v>
      </c>
      <c r="F35" s="318" t="s">
        <v>15484</v>
      </c>
      <c r="G35" s="318" t="s">
        <v>15485</v>
      </c>
      <c r="H35" s="318" t="s">
        <v>15486</v>
      </c>
      <c r="I35" s="318" t="s">
        <v>15487</v>
      </c>
      <c r="J35" s="318" t="s">
        <v>15488</v>
      </c>
      <c r="K35" s="308" t="s">
        <v>15266</v>
      </c>
      <c r="L35" s="318"/>
      <c r="M35" s="318"/>
      <c r="N35" s="318"/>
      <c r="O35" s="318"/>
      <c r="P35" s="318"/>
      <c r="Q35" s="318"/>
      <c r="R35" s="320" t="s">
        <v>631</v>
      </c>
      <c r="S35" s="318" t="s">
        <v>15217</v>
      </c>
      <c r="T35" s="318"/>
      <c r="U35" s="318"/>
      <c r="V35" s="318"/>
      <c r="W35" s="318"/>
      <c r="X35" s="318"/>
      <c r="Y35" s="318"/>
      <c r="Z35" s="318"/>
      <c r="AA35" s="318"/>
      <c r="AB35" s="318"/>
      <c r="AC35" s="318" t="s">
        <v>487</v>
      </c>
      <c r="AD35" s="318" t="s">
        <v>15267</v>
      </c>
    </row>
    <row r="36" spans="1:30" s="19" customFormat="1" ht="19.149999999999999" customHeight="1">
      <c r="A36" s="318" t="s">
        <v>15219</v>
      </c>
      <c r="B36" s="318" t="s">
        <v>15207</v>
      </c>
      <c r="C36" s="318" t="s">
        <v>15489</v>
      </c>
      <c r="D36" s="318" t="s">
        <v>15490</v>
      </c>
      <c r="E36" s="318" t="s">
        <v>15491</v>
      </c>
      <c r="F36" s="318" t="s">
        <v>15492</v>
      </c>
      <c r="G36" s="318" t="s">
        <v>15493</v>
      </c>
      <c r="H36" s="318" t="s">
        <v>15494</v>
      </c>
      <c r="I36" s="318" t="s">
        <v>15495</v>
      </c>
      <c r="J36" s="318" t="s">
        <v>15496</v>
      </c>
      <c r="K36" s="308" t="s">
        <v>15438</v>
      </c>
      <c r="L36" s="318"/>
      <c r="M36" s="318"/>
      <c r="N36" s="318"/>
      <c r="O36" s="318"/>
      <c r="P36" s="318"/>
      <c r="Q36" s="318"/>
      <c r="R36" s="320" t="s">
        <v>631</v>
      </c>
      <c r="S36" s="318" t="s">
        <v>15229</v>
      </c>
      <c r="T36" s="318"/>
      <c r="U36" s="318"/>
      <c r="V36" s="318"/>
      <c r="W36" s="318"/>
      <c r="X36" s="318"/>
      <c r="Y36" s="318"/>
      <c r="Z36" s="318"/>
      <c r="AA36" s="318"/>
      <c r="AB36" s="318"/>
      <c r="AC36" s="318" t="s">
        <v>487</v>
      </c>
      <c r="AD36" s="318" t="s">
        <v>15205</v>
      </c>
    </row>
    <row r="37" spans="1:30" s="19" customFormat="1" ht="19.149999999999999" customHeight="1">
      <c r="A37" s="318" t="s">
        <v>15219</v>
      </c>
      <c r="B37" s="318" t="s">
        <v>15207</v>
      </c>
      <c r="C37" s="318" t="s">
        <v>15497</v>
      </c>
      <c r="D37" s="318" t="s">
        <v>15498</v>
      </c>
      <c r="E37" s="318" t="s">
        <v>15499</v>
      </c>
      <c r="F37" s="318" t="s">
        <v>15500</v>
      </c>
      <c r="G37" s="318" t="s">
        <v>15501</v>
      </c>
      <c r="H37" s="318" t="s">
        <v>15502</v>
      </c>
      <c r="I37" s="318" t="s">
        <v>15503</v>
      </c>
      <c r="J37" s="318" t="s">
        <v>15504</v>
      </c>
      <c r="K37" s="308" t="s">
        <v>15266</v>
      </c>
      <c r="L37" s="318"/>
      <c r="M37" s="318"/>
      <c r="N37" s="318"/>
      <c r="O37" s="318"/>
      <c r="P37" s="318"/>
      <c r="Q37" s="318"/>
      <c r="R37" s="320" t="s">
        <v>631</v>
      </c>
      <c r="S37" s="318" t="s">
        <v>15217</v>
      </c>
      <c r="T37" s="318"/>
      <c r="U37" s="318"/>
      <c r="V37" s="318"/>
      <c r="W37" s="318"/>
      <c r="X37" s="318"/>
      <c r="Y37" s="318"/>
      <c r="Z37" s="318"/>
      <c r="AA37" s="318"/>
      <c r="AB37" s="318"/>
      <c r="AC37" s="318" t="s">
        <v>487</v>
      </c>
      <c r="AD37" s="318" t="s">
        <v>15267</v>
      </c>
    </row>
    <row r="38" spans="1:30" s="19" customFormat="1" ht="19.149999999999999" customHeight="1">
      <c r="A38" s="318" t="s">
        <v>15219</v>
      </c>
      <c r="B38" s="318" t="s">
        <v>15207</v>
      </c>
      <c r="C38" s="318" t="s">
        <v>15505</v>
      </c>
      <c r="D38" s="318" t="s">
        <v>15506</v>
      </c>
      <c r="E38" s="318" t="s">
        <v>15507</v>
      </c>
      <c r="F38" s="318" t="s">
        <v>15508</v>
      </c>
      <c r="G38" s="318" t="s">
        <v>15509</v>
      </c>
      <c r="H38" s="318" t="s">
        <v>15510</v>
      </c>
      <c r="I38" s="318" t="s">
        <v>15511</v>
      </c>
      <c r="J38" s="318"/>
      <c r="K38" s="308" t="s">
        <v>15266</v>
      </c>
      <c r="L38" s="318"/>
      <c r="M38" s="318"/>
      <c r="N38" s="318"/>
      <c r="O38" s="318"/>
      <c r="P38" s="318"/>
      <c r="Q38" s="318"/>
      <c r="R38" s="320" t="s">
        <v>631</v>
      </c>
      <c r="S38" s="318" t="s">
        <v>15217</v>
      </c>
      <c r="T38" s="318"/>
      <c r="U38" s="318"/>
      <c r="V38" s="318"/>
      <c r="W38" s="318"/>
      <c r="X38" s="318"/>
      <c r="Y38" s="318"/>
      <c r="Z38" s="318"/>
      <c r="AA38" s="318"/>
      <c r="AB38" s="318"/>
      <c r="AC38" s="318" t="s">
        <v>487</v>
      </c>
      <c r="AD38" s="318" t="s">
        <v>15267</v>
      </c>
    </row>
    <row r="39" spans="1:30" s="19" customFormat="1" ht="19.149999999999999" customHeight="1">
      <c r="A39" s="318" t="s">
        <v>15219</v>
      </c>
      <c r="B39" s="318" t="s">
        <v>15268</v>
      </c>
      <c r="C39" s="318" t="s">
        <v>15512</v>
      </c>
      <c r="D39" s="318" t="s">
        <v>15513</v>
      </c>
      <c r="E39" s="318" t="s">
        <v>15514</v>
      </c>
      <c r="F39" s="318" t="s">
        <v>15515</v>
      </c>
      <c r="G39" s="318" t="s">
        <v>15516</v>
      </c>
      <c r="H39" s="318" t="s">
        <v>15517</v>
      </c>
      <c r="I39" s="318" t="s">
        <v>15518</v>
      </c>
      <c r="J39" s="318" t="s">
        <v>15519</v>
      </c>
      <c r="K39" s="308" t="s">
        <v>15228</v>
      </c>
      <c r="L39" s="318"/>
      <c r="M39" s="318"/>
      <c r="N39" s="318"/>
      <c r="O39" s="318"/>
      <c r="P39" s="318"/>
      <c r="Q39" s="318"/>
      <c r="R39" s="320" t="s">
        <v>631</v>
      </c>
      <c r="S39" s="318" t="s">
        <v>15229</v>
      </c>
      <c r="T39" s="318"/>
      <c r="U39" s="318"/>
      <c r="V39" s="318"/>
      <c r="W39" s="318"/>
      <c r="X39" s="318"/>
      <c r="Y39" s="318"/>
      <c r="Z39" s="318"/>
      <c r="AA39" s="318"/>
      <c r="AB39" s="318"/>
      <c r="AC39" s="318" t="s">
        <v>487</v>
      </c>
      <c r="AD39" s="318" t="s">
        <v>15205</v>
      </c>
    </row>
    <row r="40" spans="1:30" s="19" customFormat="1" ht="19.149999999999999" customHeight="1">
      <c r="A40" s="318" t="s">
        <v>15219</v>
      </c>
      <c r="B40" s="318" t="s">
        <v>15207</v>
      </c>
      <c r="C40" s="318" t="s">
        <v>15520</v>
      </c>
      <c r="D40" s="318" t="s">
        <v>15521</v>
      </c>
      <c r="E40" s="318" t="s">
        <v>15522</v>
      </c>
      <c r="F40" s="318" t="s">
        <v>15523</v>
      </c>
      <c r="G40" s="318" t="s">
        <v>15524</v>
      </c>
      <c r="H40" s="318" t="s">
        <v>15525</v>
      </c>
      <c r="I40" s="318" t="s">
        <v>15526</v>
      </c>
      <c r="J40" s="318"/>
      <c r="K40" s="308" t="s">
        <v>15527</v>
      </c>
      <c r="L40" s="318"/>
      <c r="M40" s="318"/>
      <c r="N40" s="318"/>
      <c r="O40" s="318"/>
      <c r="P40" s="318"/>
      <c r="Q40" s="318"/>
      <c r="R40" s="320" t="s">
        <v>631</v>
      </c>
      <c r="S40" s="318" t="s">
        <v>15229</v>
      </c>
      <c r="T40" s="318"/>
      <c r="U40" s="318"/>
      <c r="V40" s="318"/>
      <c r="W40" s="318"/>
      <c r="X40" s="318"/>
      <c r="Y40" s="318"/>
      <c r="Z40" s="318"/>
      <c r="AA40" s="318"/>
      <c r="AB40" s="318"/>
      <c r="AC40" s="318" t="s">
        <v>487</v>
      </c>
      <c r="AD40" s="318" t="s">
        <v>15528</v>
      </c>
    </row>
    <row r="41" spans="1:30" s="19" customFormat="1" ht="19.149999999999999" customHeight="1">
      <c r="A41" s="318" t="s">
        <v>15219</v>
      </c>
      <c r="B41" s="318" t="s">
        <v>15207</v>
      </c>
      <c r="C41" s="318" t="s">
        <v>15529</v>
      </c>
      <c r="D41" s="318" t="s">
        <v>15530</v>
      </c>
      <c r="E41" s="318" t="s">
        <v>15531</v>
      </c>
      <c r="F41" s="318" t="s">
        <v>15532</v>
      </c>
      <c r="G41" s="318" t="s">
        <v>15533</v>
      </c>
      <c r="H41" s="318" t="s">
        <v>15534</v>
      </c>
      <c r="I41" s="318" t="s">
        <v>15535</v>
      </c>
      <c r="J41" s="318" t="s">
        <v>15536</v>
      </c>
      <c r="K41" s="308" t="s">
        <v>15438</v>
      </c>
      <c r="L41" s="318"/>
      <c r="M41" s="318"/>
      <c r="N41" s="318"/>
      <c r="O41" s="318"/>
      <c r="P41" s="318"/>
      <c r="Q41" s="318"/>
      <c r="R41" s="320" t="s">
        <v>631</v>
      </c>
      <c r="S41" s="318" t="s">
        <v>15229</v>
      </c>
      <c r="T41" s="318"/>
      <c r="U41" s="318"/>
      <c r="V41" s="318"/>
      <c r="W41" s="318"/>
      <c r="X41" s="318"/>
      <c r="Y41" s="318"/>
      <c r="Z41" s="318"/>
      <c r="AA41" s="318"/>
      <c r="AB41" s="318"/>
      <c r="AC41" s="318" t="s">
        <v>487</v>
      </c>
      <c r="AD41" s="318" t="s">
        <v>15333</v>
      </c>
    </row>
    <row r="42" spans="1:30" s="19" customFormat="1" ht="19.149999999999999" customHeight="1">
      <c r="A42" s="318" t="s">
        <v>15219</v>
      </c>
      <c r="B42" s="318" t="s">
        <v>15230</v>
      </c>
      <c r="C42" s="318" t="s">
        <v>15537</v>
      </c>
      <c r="D42" s="318" t="s">
        <v>15538</v>
      </c>
      <c r="E42" s="318" t="s">
        <v>15539</v>
      </c>
      <c r="F42" s="318" t="s">
        <v>15540</v>
      </c>
      <c r="G42" s="318" t="s">
        <v>15541</v>
      </c>
      <c r="H42" s="318" t="s">
        <v>15542</v>
      </c>
      <c r="I42" s="318" t="s">
        <v>15543</v>
      </c>
      <c r="J42" s="318" t="s">
        <v>15544</v>
      </c>
      <c r="K42" s="308" t="s">
        <v>15545</v>
      </c>
      <c r="L42" s="318"/>
      <c r="M42" s="318"/>
      <c r="N42" s="318"/>
      <c r="O42" s="318"/>
      <c r="P42" s="318"/>
      <c r="Q42" s="318"/>
      <c r="R42" s="320" t="s">
        <v>631</v>
      </c>
      <c r="S42" s="318" t="s">
        <v>15217</v>
      </c>
      <c r="T42" s="318"/>
      <c r="U42" s="318"/>
      <c r="V42" s="318"/>
      <c r="W42" s="318"/>
      <c r="X42" s="318"/>
      <c r="Y42" s="318"/>
      <c r="Z42" s="318"/>
      <c r="AA42" s="318"/>
      <c r="AB42" s="318"/>
      <c r="AC42" s="318" t="s">
        <v>487</v>
      </c>
      <c r="AD42" s="318" t="s">
        <v>15546</v>
      </c>
    </row>
    <row r="43" spans="1:30" s="19" customFormat="1" ht="19.149999999999999" customHeight="1">
      <c r="A43" s="318" t="s">
        <v>15219</v>
      </c>
      <c r="B43" s="318" t="s">
        <v>15207</v>
      </c>
      <c r="C43" s="318" t="s">
        <v>15547</v>
      </c>
      <c r="D43" s="318" t="s">
        <v>15548</v>
      </c>
      <c r="E43" s="318" t="s">
        <v>15549</v>
      </c>
      <c r="F43" s="318" t="s">
        <v>15550</v>
      </c>
      <c r="G43" s="318" t="s">
        <v>15551</v>
      </c>
      <c r="H43" s="318" t="s">
        <v>15552</v>
      </c>
      <c r="I43" s="318" t="s">
        <v>15553</v>
      </c>
      <c r="J43" s="318" t="s">
        <v>15554</v>
      </c>
      <c r="K43" s="308" t="s">
        <v>15555</v>
      </c>
      <c r="L43" s="318" t="s">
        <v>958</v>
      </c>
      <c r="M43" s="318"/>
      <c r="N43" s="318"/>
      <c r="O43" s="318"/>
      <c r="P43" s="318"/>
      <c r="Q43" s="318"/>
      <c r="R43" s="320" t="s">
        <v>631</v>
      </c>
      <c r="S43" s="318" t="s">
        <v>15229</v>
      </c>
      <c r="T43" s="318"/>
      <c r="U43" s="318"/>
      <c r="V43" s="318"/>
      <c r="W43" s="318"/>
      <c r="X43" s="318"/>
      <c r="Y43" s="318"/>
      <c r="Z43" s="318"/>
      <c r="AA43" s="318"/>
      <c r="AB43" s="318"/>
      <c r="AC43" s="318" t="s">
        <v>487</v>
      </c>
      <c r="AD43" s="318" t="s">
        <v>15556</v>
      </c>
    </row>
    <row r="44" spans="1:30" s="19" customFormat="1" ht="156.75">
      <c r="A44" s="318" t="s">
        <v>15219</v>
      </c>
      <c r="B44" s="318" t="s">
        <v>15207</v>
      </c>
      <c r="C44" s="318" t="s">
        <v>15557</v>
      </c>
      <c r="D44" s="318" t="s">
        <v>15558</v>
      </c>
      <c r="E44" s="318" t="s">
        <v>15559</v>
      </c>
      <c r="F44" s="318" t="s">
        <v>15560</v>
      </c>
      <c r="G44" s="318" t="s">
        <v>15561</v>
      </c>
      <c r="H44" s="318" t="s">
        <v>15562</v>
      </c>
      <c r="I44" s="318" t="s">
        <v>15563</v>
      </c>
      <c r="J44" s="318" t="s">
        <v>15564</v>
      </c>
      <c r="K44" s="308" t="s">
        <v>15565</v>
      </c>
      <c r="L44" s="308" t="s">
        <v>15566</v>
      </c>
      <c r="M44" s="318" t="s">
        <v>2564</v>
      </c>
      <c r="N44" s="318"/>
      <c r="O44" s="318" t="s">
        <v>487</v>
      </c>
      <c r="P44" s="318"/>
      <c r="Q44" s="318"/>
      <c r="R44" s="320" t="s">
        <v>1089</v>
      </c>
      <c r="S44" s="318" t="s">
        <v>4307</v>
      </c>
      <c r="T44" s="318" t="s">
        <v>5031</v>
      </c>
      <c r="U44" s="318"/>
      <c r="V44" s="318" t="s">
        <v>2564</v>
      </c>
      <c r="W44" s="318"/>
      <c r="X44" s="318" t="s">
        <v>2564</v>
      </c>
      <c r="Y44" s="318" t="s">
        <v>487</v>
      </c>
      <c r="Z44" s="308" t="s">
        <v>15567</v>
      </c>
      <c r="AA44" s="318" t="s">
        <v>487</v>
      </c>
      <c r="AB44" s="308" t="s">
        <v>15568</v>
      </c>
      <c r="AC44" s="318" t="s">
        <v>487</v>
      </c>
      <c r="AD44" s="308" t="s">
        <v>15569</v>
      </c>
    </row>
    <row r="45" spans="1:30" s="19" customFormat="1" ht="76.5" customHeight="1">
      <c r="A45" s="318" t="s">
        <v>15219</v>
      </c>
      <c r="B45" s="318" t="s">
        <v>15207</v>
      </c>
      <c r="C45" s="318" t="s">
        <v>15570</v>
      </c>
      <c r="D45" s="318" t="s">
        <v>15571</v>
      </c>
      <c r="E45" s="318" t="s">
        <v>15572</v>
      </c>
      <c r="F45" s="318" t="s">
        <v>15573</v>
      </c>
      <c r="G45" s="318" t="s">
        <v>15574</v>
      </c>
      <c r="H45" s="318" t="s">
        <v>15575</v>
      </c>
      <c r="I45" s="318" t="s">
        <v>15576</v>
      </c>
      <c r="J45" s="318" t="s">
        <v>15577</v>
      </c>
      <c r="K45" s="308" t="s">
        <v>15204</v>
      </c>
      <c r="L45" s="308" t="s">
        <v>15578</v>
      </c>
      <c r="M45" s="308" t="s">
        <v>15579</v>
      </c>
      <c r="N45" s="318"/>
      <c r="O45" s="318"/>
      <c r="P45" s="318"/>
      <c r="Q45" s="318"/>
      <c r="R45" s="318" t="s">
        <v>621</v>
      </c>
      <c r="S45" s="318" t="s">
        <v>15332</v>
      </c>
      <c r="T45" s="318"/>
      <c r="U45" s="318"/>
      <c r="V45" s="318"/>
      <c r="W45" s="318"/>
      <c r="X45" s="318"/>
      <c r="Y45" s="318"/>
      <c r="Z45" s="318"/>
      <c r="AA45" s="318"/>
      <c r="AB45" s="318"/>
      <c r="AC45" s="318" t="s">
        <v>487</v>
      </c>
      <c r="AD45" s="308" t="s">
        <v>15205</v>
      </c>
    </row>
    <row r="46" spans="1:30" s="19" customFormat="1" ht="19.149999999999999" customHeight="1">
      <c r="A46" s="318" t="s">
        <v>15219</v>
      </c>
      <c r="B46" s="318" t="s">
        <v>15268</v>
      </c>
      <c r="C46" s="318" t="s">
        <v>15580</v>
      </c>
      <c r="D46" s="318" t="s">
        <v>15581</v>
      </c>
      <c r="E46" s="318" t="s">
        <v>15582</v>
      </c>
      <c r="F46" s="318" t="s">
        <v>15583</v>
      </c>
      <c r="G46" s="318" t="s">
        <v>15584</v>
      </c>
      <c r="H46" s="318" t="s">
        <v>15585</v>
      </c>
      <c r="I46" s="318" t="s">
        <v>15586</v>
      </c>
      <c r="J46" s="21" t="s">
        <v>15587</v>
      </c>
      <c r="K46" s="308" t="s">
        <v>15266</v>
      </c>
      <c r="L46" s="318"/>
      <c r="M46" s="318"/>
      <c r="N46" s="318"/>
      <c r="O46" s="318"/>
      <c r="P46" s="318"/>
      <c r="Q46" s="318"/>
      <c r="R46" s="320" t="s">
        <v>631</v>
      </c>
      <c r="S46" s="318" t="s">
        <v>15217</v>
      </c>
      <c r="T46" s="318"/>
      <c r="U46" s="318"/>
      <c r="V46" s="318"/>
      <c r="W46" s="318"/>
      <c r="X46" s="318"/>
      <c r="Y46" s="318"/>
      <c r="Z46" s="318"/>
      <c r="AA46" s="318"/>
      <c r="AB46" s="318"/>
      <c r="AC46" s="318" t="s">
        <v>487</v>
      </c>
      <c r="AD46" s="318" t="s">
        <v>15267</v>
      </c>
    </row>
    <row r="47" spans="1:30" s="19" customFormat="1" ht="19.149999999999999" customHeight="1">
      <c r="A47" s="318" t="s">
        <v>15219</v>
      </c>
      <c r="B47" s="318" t="s">
        <v>15230</v>
      </c>
      <c r="C47" s="318" t="s">
        <v>15588</v>
      </c>
      <c r="D47" s="318" t="s">
        <v>15589</v>
      </c>
      <c r="E47" s="318" t="s">
        <v>15590</v>
      </c>
      <c r="F47" s="318" t="s">
        <v>15591</v>
      </c>
      <c r="G47" s="318" t="s">
        <v>15592</v>
      </c>
      <c r="H47" s="318" t="s">
        <v>15593</v>
      </c>
      <c r="I47" s="318" t="s">
        <v>15307</v>
      </c>
      <c r="J47" s="318"/>
      <c r="K47" s="308" t="s">
        <v>15258</v>
      </c>
      <c r="L47" s="318"/>
      <c r="M47" s="318"/>
      <c r="N47" s="318"/>
      <c r="O47" s="318"/>
      <c r="P47" s="318"/>
      <c r="Q47" s="318"/>
      <c r="R47" s="320" t="s">
        <v>631</v>
      </c>
      <c r="S47" s="318" t="s">
        <v>15229</v>
      </c>
      <c r="T47" s="318"/>
      <c r="U47" s="318"/>
      <c r="V47" s="318"/>
      <c r="W47" s="318"/>
      <c r="X47" s="318"/>
      <c r="Y47" s="318"/>
      <c r="Z47" s="318"/>
      <c r="AA47" s="318"/>
      <c r="AB47" s="318"/>
      <c r="AC47" s="318" t="s">
        <v>487</v>
      </c>
      <c r="AD47" s="318" t="s">
        <v>15205</v>
      </c>
    </row>
    <row r="48" spans="1:30" s="19" customFormat="1" ht="19.149999999999999" customHeight="1">
      <c r="A48" s="318" t="s">
        <v>15219</v>
      </c>
      <c r="B48" s="318" t="s">
        <v>15207</v>
      </c>
      <c r="C48" s="318" t="s">
        <v>15594</v>
      </c>
      <c r="D48" s="318" t="s">
        <v>15595</v>
      </c>
      <c r="E48" s="318" t="s">
        <v>15596</v>
      </c>
      <c r="F48" s="318" t="s">
        <v>15597</v>
      </c>
      <c r="G48" s="318" t="s">
        <v>15598</v>
      </c>
      <c r="H48" s="318" t="s">
        <v>15599</v>
      </c>
      <c r="I48" s="318" t="s">
        <v>15600</v>
      </c>
      <c r="J48" s="318" t="s">
        <v>15601</v>
      </c>
      <c r="K48" s="308" t="s">
        <v>15266</v>
      </c>
      <c r="L48" s="318"/>
      <c r="M48" s="318"/>
      <c r="N48" s="318"/>
      <c r="O48" s="318"/>
      <c r="P48" s="318"/>
      <c r="Q48" s="318"/>
      <c r="R48" s="320" t="s">
        <v>631</v>
      </c>
      <c r="S48" s="318" t="s">
        <v>15217</v>
      </c>
      <c r="T48" s="318"/>
      <c r="U48" s="318"/>
      <c r="V48" s="318"/>
      <c r="W48" s="318"/>
      <c r="X48" s="318"/>
      <c r="Y48" s="318"/>
      <c r="Z48" s="318"/>
      <c r="AA48" s="318"/>
      <c r="AB48" s="318"/>
      <c r="AC48" s="318" t="s">
        <v>487</v>
      </c>
      <c r="AD48" s="318" t="s">
        <v>15267</v>
      </c>
    </row>
    <row r="49" spans="1:30" s="19" customFormat="1" ht="19.149999999999999" customHeight="1">
      <c r="A49" s="318" t="s">
        <v>15219</v>
      </c>
      <c r="B49" s="318" t="s">
        <v>15207</v>
      </c>
      <c r="C49" s="318" t="s">
        <v>15602</v>
      </c>
      <c r="D49" s="318" t="s">
        <v>15603</v>
      </c>
      <c r="E49" s="318" t="s">
        <v>15604</v>
      </c>
      <c r="F49" s="318" t="s">
        <v>15605</v>
      </c>
      <c r="G49" s="318" t="s">
        <v>15606</v>
      </c>
      <c r="H49" s="318" t="s">
        <v>15607</v>
      </c>
      <c r="I49" s="318" t="s">
        <v>15608</v>
      </c>
      <c r="J49" s="318" t="s">
        <v>15609</v>
      </c>
      <c r="K49" s="308" t="s">
        <v>15342</v>
      </c>
      <c r="L49" s="318"/>
      <c r="M49" s="318"/>
      <c r="N49" s="318"/>
      <c r="O49" s="318"/>
      <c r="P49" s="318"/>
      <c r="Q49" s="318"/>
      <c r="R49" s="320" t="s">
        <v>631</v>
      </c>
      <c r="S49" s="318" t="s">
        <v>15229</v>
      </c>
      <c r="T49" s="318"/>
      <c r="U49" s="318"/>
      <c r="V49" s="318"/>
      <c r="W49" s="318"/>
      <c r="X49" s="318"/>
      <c r="Y49" s="318"/>
      <c r="Z49" s="318"/>
      <c r="AA49" s="318"/>
      <c r="AB49" s="318"/>
      <c r="AC49" s="318" t="s">
        <v>487</v>
      </c>
      <c r="AD49" s="318" t="s">
        <v>15205</v>
      </c>
    </row>
    <row r="50" spans="1:30" s="19" customFormat="1" ht="19.149999999999999" customHeight="1">
      <c r="A50" s="318" t="s">
        <v>15219</v>
      </c>
      <c r="B50" s="318" t="s">
        <v>15268</v>
      </c>
      <c r="C50" s="318" t="s">
        <v>15610</v>
      </c>
      <c r="D50" s="318" t="s">
        <v>15611</v>
      </c>
      <c r="E50" s="318" t="s">
        <v>15612</v>
      </c>
      <c r="F50" s="318" t="s">
        <v>15613</v>
      </c>
      <c r="G50" s="318" t="s">
        <v>15614</v>
      </c>
      <c r="H50" s="318" t="s">
        <v>15615</v>
      </c>
      <c r="I50" s="318" t="s">
        <v>15616</v>
      </c>
      <c r="J50" s="318" t="s">
        <v>15617</v>
      </c>
      <c r="K50" s="308" t="s">
        <v>15618</v>
      </c>
      <c r="L50" s="318" t="s">
        <v>15090</v>
      </c>
      <c r="M50" s="318"/>
      <c r="N50" s="318"/>
      <c r="O50" s="318"/>
      <c r="P50" s="318"/>
      <c r="Q50" s="318"/>
      <c r="R50" s="320" t="s">
        <v>631</v>
      </c>
      <c r="S50" s="318" t="s">
        <v>4307</v>
      </c>
      <c r="T50" s="318"/>
      <c r="U50" s="318"/>
      <c r="V50" s="318"/>
      <c r="W50" s="318"/>
      <c r="X50" s="318"/>
      <c r="Y50" s="318"/>
      <c r="Z50" s="318"/>
      <c r="AA50" s="318"/>
      <c r="AB50" s="318"/>
      <c r="AC50" s="318" t="s">
        <v>487</v>
      </c>
      <c r="AD50" s="318" t="s">
        <v>15619</v>
      </c>
    </row>
    <row r="51" spans="1:30" s="19" customFormat="1" ht="19.149999999999999" customHeight="1">
      <c r="A51" s="318" t="s">
        <v>15219</v>
      </c>
      <c r="B51" s="318" t="s">
        <v>15230</v>
      </c>
      <c r="C51" s="318" t="s">
        <v>15620</v>
      </c>
      <c r="D51" s="318" t="s">
        <v>11814</v>
      </c>
      <c r="E51" s="318" t="s">
        <v>15233</v>
      </c>
      <c r="F51" s="318" t="s">
        <v>15621</v>
      </c>
      <c r="G51" s="318" t="s">
        <v>15622</v>
      </c>
      <c r="H51" s="318" t="s">
        <v>15623</v>
      </c>
      <c r="I51" s="318" t="s">
        <v>15624</v>
      </c>
      <c r="J51" s="318"/>
      <c r="K51" s="308" t="s">
        <v>15438</v>
      </c>
      <c r="L51" s="318"/>
      <c r="M51" s="318"/>
      <c r="N51" s="318"/>
      <c r="O51" s="318"/>
      <c r="P51" s="318"/>
      <c r="Q51" s="318"/>
      <c r="R51" s="320" t="s">
        <v>631</v>
      </c>
      <c r="S51" s="318" t="s">
        <v>15332</v>
      </c>
      <c r="T51" s="318"/>
      <c r="U51" s="318"/>
      <c r="V51" s="318"/>
      <c r="W51" s="318"/>
      <c r="X51" s="318"/>
      <c r="Y51" s="318"/>
      <c r="Z51" s="318"/>
      <c r="AA51" s="318"/>
      <c r="AB51" s="318"/>
      <c r="AC51" s="318" t="s">
        <v>487</v>
      </c>
      <c r="AD51" s="318" t="s">
        <v>15333</v>
      </c>
    </row>
    <row r="52" spans="1:30" s="19" customFormat="1" ht="213.75">
      <c r="A52" s="318" t="s">
        <v>15219</v>
      </c>
      <c r="B52" s="318" t="s">
        <v>15207</v>
      </c>
      <c r="C52" s="318" t="s">
        <v>15625</v>
      </c>
      <c r="D52" s="318" t="s">
        <v>15626</v>
      </c>
      <c r="E52" s="318" t="s">
        <v>15627</v>
      </c>
      <c r="F52" s="318" t="s">
        <v>15628</v>
      </c>
      <c r="G52" s="318" t="s">
        <v>15629</v>
      </c>
      <c r="H52" s="318" t="s">
        <v>15630</v>
      </c>
      <c r="I52" s="318" t="s">
        <v>15631</v>
      </c>
      <c r="J52" s="318" t="s">
        <v>15632</v>
      </c>
      <c r="K52" s="308" t="s">
        <v>15633</v>
      </c>
      <c r="L52" s="308" t="s">
        <v>10837</v>
      </c>
      <c r="M52" s="318" t="s">
        <v>2564</v>
      </c>
      <c r="N52" s="318"/>
      <c r="O52" s="318" t="s">
        <v>395</v>
      </c>
      <c r="P52" s="318"/>
      <c r="Q52" s="318"/>
      <c r="R52" s="320" t="s">
        <v>1089</v>
      </c>
      <c r="S52" s="318" t="s">
        <v>4307</v>
      </c>
      <c r="T52" s="318" t="s">
        <v>3097</v>
      </c>
      <c r="U52" s="318"/>
      <c r="V52" s="318" t="s">
        <v>2564</v>
      </c>
      <c r="W52" s="318" t="s">
        <v>395</v>
      </c>
      <c r="X52" s="308" t="s">
        <v>15634</v>
      </c>
      <c r="Y52" s="318" t="s">
        <v>487</v>
      </c>
      <c r="Z52" s="308" t="s">
        <v>15635</v>
      </c>
      <c r="AA52" s="318"/>
      <c r="AB52" s="318" t="s">
        <v>2564</v>
      </c>
      <c r="AC52" s="318"/>
      <c r="AD52" s="318"/>
    </row>
    <row r="53" spans="1:30" s="19" customFormat="1" ht="19.149999999999999" customHeight="1">
      <c r="A53" s="318" t="s">
        <v>15219</v>
      </c>
      <c r="B53" s="318" t="s">
        <v>15230</v>
      </c>
      <c r="C53" s="318" t="s">
        <v>15636</v>
      </c>
      <c r="D53" s="318" t="s">
        <v>15637</v>
      </c>
      <c r="E53" s="318" t="s">
        <v>15295</v>
      </c>
      <c r="F53" s="318" t="s">
        <v>15638</v>
      </c>
      <c r="G53" s="318" t="s">
        <v>15639</v>
      </c>
      <c r="H53" s="318" t="s">
        <v>15640</v>
      </c>
      <c r="I53" s="318" t="s">
        <v>15641</v>
      </c>
      <c r="J53" s="318" t="s">
        <v>15642</v>
      </c>
      <c r="K53" s="308" t="s">
        <v>4647</v>
      </c>
      <c r="L53" s="318"/>
      <c r="M53" s="318"/>
      <c r="N53" s="318"/>
      <c r="O53" s="318"/>
      <c r="P53" s="318"/>
      <c r="Q53" s="318"/>
      <c r="R53" s="318" t="s">
        <v>621</v>
      </c>
      <c r="S53" s="318" t="s">
        <v>15332</v>
      </c>
      <c r="T53" s="318"/>
      <c r="U53" s="318"/>
      <c r="V53" s="318"/>
      <c r="W53" s="318"/>
      <c r="X53" s="318"/>
      <c r="Y53" s="318"/>
      <c r="Z53" s="318"/>
      <c r="AA53" s="318"/>
      <c r="AB53" s="318"/>
      <c r="AC53" s="318" t="s">
        <v>487</v>
      </c>
      <c r="AD53" s="318" t="s">
        <v>15205</v>
      </c>
    </row>
    <row r="54" spans="1:30" s="19" customFormat="1" ht="19.149999999999999" customHeight="1">
      <c r="A54" s="318" t="s">
        <v>15219</v>
      </c>
      <c r="B54" s="318" t="s">
        <v>15268</v>
      </c>
      <c r="C54" s="318" t="s">
        <v>15643</v>
      </c>
      <c r="D54" s="318" t="s">
        <v>15644</v>
      </c>
      <c r="E54" s="318" t="s">
        <v>15645</v>
      </c>
      <c r="F54" s="318" t="s">
        <v>15646</v>
      </c>
      <c r="G54" s="318" t="s">
        <v>15647</v>
      </c>
      <c r="H54" s="318" t="s">
        <v>15648</v>
      </c>
      <c r="I54" s="318" t="s">
        <v>15649</v>
      </c>
      <c r="J54" s="318"/>
      <c r="K54" s="308" t="s">
        <v>15650</v>
      </c>
      <c r="L54" s="318"/>
      <c r="M54" s="318"/>
      <c r="N54" s="318"/>
      <c r="O54" s="318"/>
      <c r="P54" s="318"/>
      <c r="Q54" s="318"/>
      <c r="R54" s="320" t="s">
        <v>631</v>
      </c>
      <c r="S54" s="318" t="s">
        <v>15217</v>
      </c>
      <c r="T54" s="318"/>
      <c r="U54" s="318"/>
      <c r="V54" s="318"/>
      <c r="W54" s="318"/>
      <c r="X54" s="318"/>
      <c r="Y54" s="318"/>
      <c r="Z54" s="318"/>
      <c r="AA54" s="318" t="s">
        <v>395</v>
      </c>
      <c r="AB54" s="318" t="s">
        <v>15651</v>
      </c>
      <c r="AC54" s="318" t="s">
        <v>487</v>
      </c>
      <c r="AD54" s="318" t="s">
        <v>15382</v>
      </c>
    </row>
    <row r="55" spans="1:30" s="19" customFormat="1" ht="19.149999999999999" customHeight="1">
      <c r="A55" s="318" t="s">
        <v>15219</v>
      </c>
      <c r="B55" s="318" t="s">
        <v>15207</v>
      </c>
      <c r="C55" s="318" t="s">
        <v>15652</v>
      </c>
      <c r="D55" s="318" t="s">
        <v>15653</v>
      </c>
      <c r="E55" s="318" t="s">
        <v>15654</v>
      </c>
      <c r="F55" s="318" t="s">
        <v>15655</v>
      </c>
      <c r="G55" s="318" t="s">
        <v>15656</v>
      </c>
      <c r="H55" s="318" t="s">
        <v>15657</v>
      </c>
      <c r="I55" s="318" t="s">
        <v>15658</v>
      </c>
      <c r="J55" s="318" t="s">
        <v>15659</v>
      </c>
      <c r="K55" s="308" t="s">
        <v>15266</v>
      </c>
      <c r="L55" s="318" t="s">
        <v>958</v>
      </c>
      <c r="M55" s="318"/>
      <c r="N55" s="318"/>
      <c r="O55" s="318"/>
      <c r="P55" s="318"/>
      <c r="Q55" s="318"/>
      <c r="R55" s="320" t="s">
        <v>631</v>
      </c>
      <c r="S55" s="318" t="s">
        <v>15217</v>
      </c>
      <c r="T55" s="318"/>
      <c r="U55" s="318"/>
      <c r="V55" s="318"/>
      <c r="W55" s="318"/>
      <c r="X55" s="318"/>
      <c r="Y55" s="318"/>
      <c r="Z55" s="318"/>
      <c r="AA55" s="318"/>
      <c r="AB55" s="318"/>
      <c r="AC55" s="318" t="s">
        <v>487</v>
      </c>
      <c r="AD55" s="318" t="s">
        <v>15267</v>
      </c>
    </row>
    <row r="56" spans="1:30" s="19" customFormat="1" ht="19.149999999999999" customHeight="1">
      <c r="A56" s="318" t="s">
        <v>15219</v>
      </c>
      <c r="B56" s="318" t="s">
        <v>15268</v>
      </c>
      <c r="C56" s="318" t="s">
        <v>15660</v>
      </c>
      <c r="D56" s="318" t="s">
        <v>15661</v>
      </c>
      <c r="E56" s="318" t="s">
        <v>15662</v>
      </c>
      <c r="F56" s="318" t="s">
        <v>15663</v>
      </c>
      <c r="G56" s="318" t="s">
        <v>15664</v>
      </c>
      <c r="H56" s="318" t="s">
        <v>15665</v>
      </c>
      <c r="I56" s="318" t="s">
        <v>15666</v>
      </c>
      <c r="J56" s="318"/>
      <c r="K56" s="308" t="s">
        <v>15406</v>
      </c>
      <c r="L56" s="318"/>
      <c r="M56" s="318"/>
      <c r="N56" s="318"/>
      <c r="O56" s="318"/>
      <c r="P56" s="318"/>
      <c r="Q56" s="318"/>
      <c r="R56" s="320" t="s">
        <v>631</v>
      </c>
      <c r="S56" s="318" t="s">
        <v>15229</v>
      </c>
      <c r="T56" s="318"/>
      <c r="U56" s="318"/>
      <c r="V56" s="318"/>
      <c r="W56" s="318"/>
      <c r="X56" s="318"/>
      <c r="Y56" s="318"/>
      <c r="Z56" s="318"/>
      <c r="AA56" s="318"/>
      <c r="AB56" s="318"/>
      <c r="AC56" s="318" t="s">
        <v>487</v>
      </c>
      <c r="AD56" s="318" t="s">
        <v>15205</v>
      </c>
    </row>
    <row r="57" spans="1:30" s="19" customFormat="1" ht="19.149999999999999" customHeight="1">
      <c r="A57" s="318" t="s">
        <v>15219</v>
      </c>
      <c r="B57" s="318" t="s">
        <v>15230</v>
      </c>
      <c r="C57" s="318" t="s">
        <v>15667</v>
      </c>
      <c r="D57" s="318" t="s">
        <v>15668</v>
      </c>
      <c r="E57" s="318" t="s">
        <v>15233</v>
      </c>
      <c r="F57" s="318" t="s">
        <v>15669</v>
      </c>
      <c r="G57" s="318" t="s">
        <v>15670</v>
      </c>
      <c r="H57" s="318" t="s">
        <v>15671</v>
      </c>
      <c r="I57" s="318" t="s">
        <v>15672</v>
      </c>
      <c r="J57" s="318" t="s">
        <v>15673</v>
      </c>
      <c r="K57" s="308" t="s">
        <v>15266</v>
      </c>
      <c r="L57" s="318" t="s">
        <v>958</v>
      </c>
      <c r="M57" s="318"/>
      <c r="N57" s="318"/>
      <c r="O57" s="318"/>
      <c r="P57" s="318"/>
      <c r="Q57" s="318"/>
      <c r="R57" s="320" t="s">
        <v>631</v>
      </c>
      <c r="S57" s="318" t="s">
        <v>15217</v>
      </c>
      <c r="T57" s="318"/>
      <c r="U57" s="318"/>
      <c r="V57" s="318"/>
      <c r="W57" s="318"/>
      <c r="X57" s="318"/>
      <c r="Y57" s="318"/>
      <c r="Z57" s="318"/>
      <c r="AA57" s="318"/>
      <c r="AB57" s="318"/>
      <c r="AC57" s="318" t="s">
        <v>487</v>
      </c>
      <c r="AD57" s="318" t="s">
        <v>15267</v>
      </c>
    </row>
    <row r="58" spans="1:30" s="19" customFormat="1" ht="19.149999999999999" customHeight="1">
      <c r="A58" s="318" t="s">
        <v>15219</v>
      </c>
      <c r="B58" s="318" t="s">
        <v>15230</v>
      </c>
      <c r="C58" s="318" t="s">
        <v>15674</v>
      </c>
      <c r="D58" s="318" t="s">
        <v>15675</v>
      </c>
      <c r="E58" s="318" t="s">
        <v>15676</v>
      </c>
      <c r="F58" s="318" t="s">
        <v>15677</v>
      </c>
      <c r="G58" s="318" t="s">
        <v>15678</v>
      </c>
      <c r="H58" s="318" t="s">
        <v>15679</v>
      </c>
      <c r="I58" s="318" t="s">
        <v>15680</v>
      </c>
      <c r="J58" s="318" t="s">
        <v>15681</v>
      </c>
      <c r="K58" s="308" t="s">
        <v>15682</v>
      </c>
      <c r="L58" s="318"/>
      <c r="M58" s="318"/>
      <c r="N58" s="318"/>
      <c r="O58" s="318"/>
      <c r="P58" s="318"/>
      <c r="Q58" s="318"/>
      <c r="R58" s="320" t="s">
        <v>631</v>
      </c>
      <c r="S58" s="318" t="s">
        <v>15229</v>
      </c>
      <c r="T58" s="318"/>
      <c r="U58" s="318"/>
      <c r="V58" s="318"/>
      <c r="W58" s="318"/>
      <c r="X58" s="318"/>
      <c r="Y58" s="318"/>
      <c r="Z58" s="318"/>
      <c r="AA58" s="318"/>
      <c r="AB58" s="318"/>
      <c r="AC58" s="318" t="s">
        <v>487</v>
      </c>
      <c r="AD58" s="318" t="s">
        <v>15205</v>
      </c>
    </row>
    <row r="59" spans="1:30" s="19" customFormat="1" ht="19.149999999999999" customHeight="1">
      <c r="A59" s="318" t="s">
        <v>15219</v>
      </c>
      <c r="B59" s="318" t="s">
        <v>15268</v>
      </c>
      <c r="C59" s="318" t="s">
        <v>15683</v>
      </c>
      <c r="D59" s="318" t="s">
        <v>15684</v>
      </c>
      <c r="E59" s="318" t="s">
        <v>15685</v>
      </c>
      <c r="F59" s="318" t="s">
        <v>15686</v>
      </c>
      <c r="G59" s="318" t="s">
        <v>15687</v>
      </c>
      <c r="H59" s="318" t="s">
        <v>15688</v>
      </c>
      <c r="I59" s="318" t="s">
        <v>15689</v>
      </c>
      <c r="J59" s="318"/>
      <c r="K59" s="308" t="s">
        <v>15690</v>
      </c>
      <c r="L59" s="318"/>
      <c r="M59" s="318"/>
      <c r="N59" s="318"/>
      <c r="O59" s="318"/>
      <c r="P59" s="318"/>
      <c r="Q59" s="318"/>
      <c r="R59" s="320" t="s">
        <v>631</v>
      </c>
      <c r="S59" s="318" t="s">
        <v>15217</v>
      </c>
      <c r="T59" s="318"/>
      <c r="U59" s="318"/>
      <c r="V59" s="318"/>
      <c r="W59" s="318"/>
      <c r="X59" s="318"/>
      <c r="Y59" s="318"/>
      <c r="Z59" s="318"/>
      <c r="AA59" s="318"/>
      <c r="AB59" s="318"/>
      <c r="AC59" s="318" t="s">
        <v>487</v>
      </c>
      <c r="AD59" s="318" t="s">
        <v>15691</v>
      </c>
    </row>
    <row r="60" spans="1:30" s="19" customFormat="1" ht="19.149999999999999" customHeight="1">
      <c r="A60" s="318" t="s">
        <v>15219</v>
      </c>
      <c r="B60" s="318" t="s">
        <v>15268</v>
      </c>
      <c r="C60" s="318" t="s">
        <v>15692</v>
      </c>
      <c r="D60" s="318" t="s">
        <v>15693</v>
      </c>
      <c r="E60" s="318" t="s">
        <v>15694</v>
      </c>
      <c r="F60" s="318" t="s">
        <v>15695</v>
      </c>
      <c r="G60" s="318" t="s">
        <v>15696</v>
      </c>
      <c r="H60" s="318" t="s">
        <v>15697</v>
      </c>
      <c r="I60" s="318" t="s">
        <v>15698</v>
      </c>
      <c r="J60" s="318" t="s">
        <v>15699</v>
      </c>
      <c r="K60" s="308" t="s">
        <v>15438</v>
      </c>
      <c r="L60" s="318" t="s">
        <v>958</v>
      </c>
      <c r="M60" s="318"/>
      <c r="N60" s="318"/>
      <c r="O60" s="318"/>
      <c r="P60" s="318"/>
      <c r="Q60" s="318"/>
      <c r="R60" s="320" t="s">
        <v>631</v>
      </c>
      <c r="S60" s="318" t="s">
        <v>15229</v>
      </c>
      <c r="T60" s="318"/>
      <c r="U60" s="318"/>
      <c r="V60" s="318"/>
      <c r="W60" s="318"/>
      <c r="X60" s="318"/>
      <c r="Y60" s="318"/>
      <c r="Z60" s="318"/>
      <c r="AA60" s="318"/>
      <c r="AB60" s="318"/>
      <c r="AC60" s="318" t="s">
        <v>487</v>
      </c>
      <c r="AD60" s="318" t="s">
        <v>15205</v>
      </c>
    </row>
    <row r="61" spans="1:30" s="19" customFormat="1" ht="19.149999999999999" customHeight="1">
      <c r="A61" s="318" t="s">
        <v>15219</v>
      </c>
      <c r="B61" s="318" t="s">
        <v>15268</v>
      </c>
      <c r="C61" s="318" t="s">
        <v>15700</v>
      </c>
      <c r="D61" s="318" t="s">
        <v>15701</v>
      </c>
      <c r="E61" s="318" t="s">
        <v>15702</v>
      </c>
      <c r="F61" s="318" t="s">
        <v>15703</v>
      </c>
      <c r="G61" s="318" t="s">
        <v>15704</v>
      </c>
      <c r="H61" s="318" t="s">
        <v>15705</v>
      </c>
      <c r="I61" s="318" t="s">
        <v>15706</v>
      </c>
      <c r="J61" s="318" t="s">
        <v>15707</v>
      </c>
      <c r="K61" s="308" t="s">
        <v>15708</v>
      </c>
      <c r="L61" s="318" t="s">
        <v>4960</v>
      </c>
      <c r="M61" s="318"/>
      <c r="N61" s="318"/>
      <c r="O61" s="318"/>
      <c r="P61" s="318"/>
      <c r="Q61" s="318"/>
      <c r="R61" s="320" t="s">
        <v>631</v>
      </c>
      <c r="S61" s="318" t="s">
        <v>15217</v>
      </c>
      <c r="T61" s="318"/>
      <c r="U61" s="318"/>
      <c r="V61" s="318"/>
      <c r="W61" s="318"/>
      <c r="X61" s="318"/>
      <c r="Y61" s="318"/>
      <c r="Z61" s="318"/>
      <c r="AA61" s="318"/>
      <c r="AB61" s="318"/>
      <c r="AC61" s="318" t="s">
        <v>487</v>
      </c>
      <c r="AD61" s="318" t="s">
        <v>15709</v>
      </c>
    </row>
    <row r="62" spans="1:30" s="19" customFormat="1" ht="19.149999999999999" customHeight="1">
      <c r="A62" s="318" t="s">
        <v>15219</v>
      </c>
      <c r="B62" s="318" t="s">
        <v>15207</v>
      </c>
      <c r="C62" s="318" t="s">
        <v>15710</v>
      </c>
      <c r="D62" s="318" t="s">
        <v>15711</v>
      </c>
      <c r="E62" s="318" t="s">
        <v>15712</v>
      </c>
      <c r="F62" s="318" t="s">
        <v>15713</v>
      </c>
      <c r="G62" s="318" t="s">
        <v>15714</v>
      </c>
      <c r="H62" s="318" t="s">
        <v>15715</v>
      </c>
      <c r="I62" s="318" t="s">
        <v>15716</v>
      </c>
      <c r="J62" s="318" t="s">
        <v>15717</v>
      </c>
      <c r="K62" s="308" t="s">
        <v>15406</v>
      </c>
      <c r="L62" s="318"/>
      <c r="M62" s="318"/>
      <c r="N62" s="318"/>
      <c r="O62" s="318"/>
      <c r="P62" s="318"/>
      <c r="Q62" s="318"/>
      <c r="R62" s="320" t="s">
        <v>631</v>
      </c>
      <c r="S62" s="318" t="s">
        <v>15229</v>
      </c>
      <c r="T62" s="318"/>
      <c r="U62" s="318"/>
      <c r="V62" s="318"/>
      <c r="W62" s="318"/>
      <c r="X62" s="318"/>
      <c r="Y62" s="318"/>
      <c r="Z62" s="318"/>
      <c r="AA62" s="318"/>
      <c r="AB62" s="318"/>
      <c r="AC62" s="318" t="s">
        <v>487</v>
      </c>
      <c r="AD62" s="318" t="s">
        <v>15205</v>
      </c>
    </row>
    <row r="63" spans="1:30" s="19" customFormat="1" ht="19.149999999999999" customHeight="1">
      <c r="A63" s="318" t="s">
        <v>15219</v>
      </c>
      <c r="B63" s="318" t="s">
        <v>15268</v>
      </c>
      <c r="C63" s="318" t="s">
        <v>15718</v>
      </c>
      <c r="D63" s="318" t="s">
        <v>15719</v>
      </c>
      <c r="E63" s="318" t="s">
        <v>15468</v>
      </c>
      <c r="F63" s="318" t="s">
        <v>15720</v>
      </c>
      <c r="G63" s="318" t="s">
        <v>15721</v>
      </c>
      <c r="H63" s="318" t="s">
        <v>15722</v>
      </c>
      <c r="I63" s="318" t="s">
        <v>15723</v>
      </c>
      <c r="J63" s="318"/>
      <c r="K63" s="308" t="s">
        <v>15266</v>
      </c>
      <c r="L63" s="318"/>
      <c r="M63" s="318"/>
      <c r="N63" s="318"/>
      <c r="O63" s="318"/>
      <c r="P63" s="318"/>
      <c r="Q63" s="318"/>
      <c r="R63" s="320" t="s">
        <v>631</v>
      </c>
      <c r="S63" s="318" t="s">
        <v>15217</v>
      </c>
      <c r="T63" s="318"/>
      <c r="U63" s="318"/>
      <c r="V63" s="318"/>
      <c r="W63" s="318"/>
      <c r="X63" s="318"/>
      <c r="Y63" s="318"/>
      <c r="Z63" s="318"/>
      <c r="AA63" s="318"/>
      <c r="AB63" s="318"/>
      <c r="AC63" s="318" t="s">
        <v>487</v>
      </c>
      <c r="AD63" s="318" t="s">
        <v>15382</v>
      </c>
    </row>
    <row r="64" spans="1:30" s="19" customFormat="1" ht="19.149999999999999" customHeight="1">
      <c r="A64" s="318" t="s">
        <v>15219</v>
      </c>
      <c r="B64" s="318" t="s">
        <v>15268</v>
      </c>
      <c r="C64" s="318" t="s">
        <v>15724</v>
      </c>
      <c r="D64" s="318" t="s">
        <v>15725</v>
      </c>
      <c r="E64" s="318" t="s">
        <v>15726</v>
      </c>
      <c r="F64" s="318" t="s">
        <v>15727</v>
      </c>
      <c r="G64" s="318" t="s">
        <v>15728</v>
      </c>
      <c r="H64" s="318" t="s">
        <v>15729</v>
      </c>
      <c r="I64" s="318" t="s">
        <v>15730</v>
      </c>
      <c r="J64" s="318" t="s">
        <v>15731</v>
      </c>
      <c r="K64" s="308" t="s">
        <v>15732</v>
      </c>
      <c r="L64" s="318"/>
      <c r="M64" s="318"/>
      <c r="N64" s="318"/>
      <c r="O64" s="318"/>
      <c r="P64" s="318"/>
      <c r="Q64" s="318"/>
      <c r="R64" s="320" t="s">
        <v>631</v>
      </c>
      <c r="S64" s="318" t="s">
        <v>15229</v>
      </c>
      <c r="T64" s="318"/>
      <c r="U64" s="318"/>
      <c r="V64" s="318"/>
      <c r="W64" s="318"/>
      <c r="X64" s="318"/>
      <c r="Y64" s="318"/>
      <c r="Z64" s="318"/>
      <c r="AA64" s="318"/>
      <c r="AB64" s="318"/>
      <c r="AC64" s="318" t="s">
        <v>487</v>
      </c>
      <c r="AD64" s="318" t="s">
        <v>15205</v>
      </c>
    </row>
    <row r="65" spans="1:30" s="19" customFormat="1" ht="19.149999999999999" customHeight="1">
      <c r="A65" s="318" t="s">
        <v>15219</v>
      </c>
      <c r="B65" s="318" t="s">
        <v>15207</v>
      </c>
      <c r="C65" s="318" t="s">
        <v>15733</v>
      </c>
      <c r="D65" s="318" t="s">
        <v>15734</v>
      </c>
      <c r="E65" s="318" t="s">
        <v>15735</v>
      </c>
      <c r="F65" s="318" t="s">
        <v>15736</v>
      </c>
      <c r="G65" s="318" t="s">
        <v>15737</v>
      </c>
      <c r="H65" s="318" t="s">
        <v>15738</v>
      </c>
      <c r="I65" s="318" t="s">
        <v>15739</v>
      </c>
      <c r="J65" s="318" t="s">
        <v>15740</v>
      </c>
      <c r="K65" s="308" t="s">
        <v>15438</v>
      </c>
      <c r="L65" s="318"/>
      <c r="M65" s="318"/>
      <c r="N65" s="318"/>
      <c r="O65" s="318"/>
      <c r="P65" s="318"/>
      <c r="Q65" s="318"/>
      <c r="R65" s="320" t="s">
        <v>631</v>
      </c>
      <c r="S65" s="318" t="s">
        <v>15229</v>
      </c>
      <c r="T65" s="318"/>
      <c r="U65" s="318"/>
      <c r="V65" s="318"/>
      <c r="W65" s="318"/>
      <c r="X65" s="318"/>
      <c r="Y65" s="318"/>
      <c r="Z65" s="318"/>
      <c r="AA65" s="318"/>
      <c r="AB65" s="318"/>
      <c r="AC65" s="318" t="s">
        <v>487</v>
      </c>
      <c r="AD65" s="318" t="s">
        <v>15205</v>
      </c>
    </row>
    <row r="66" spans="1:30" s="19" customFormat="1" ht="19.149999999999999" customHeight="1">
      <c r="A66" s="318" t="s">
        <v>15219</v>
      </c>
      <c r="B66" s="318" t="s">
        <v>15268</v>
      </c>
      <c r="C66" s="318" t="s">
        <v>15741</v>
      </c>
      <c r="D66" s="318" t="s">
        <v>6789</v>
      </c>
      <c r="E66" s="318" t="s">
        <v>15742</v>
      </c>
      <c r="F66" s="318" t="s">
        <v>15743</v>
      </c>
      <c r="G66" s="318" t="s">
        <v>15744</v>
      </c>
      <c r="H66" s="318" t="s">
        <v>15745</v>
      </c>
      <c r="I66" s="318" t="s">
        <v>15746</v>
      </c>
      <c r="J66" s="318" t="s">
        <v>15747</v>
      </c>
      <c r="K66" s="308" t="s">
        <v>15266</v>
      </c>
      <c r="L66" s="318"/>
      <c r="M66" s="318"/>
      <c r="N66" s="318"/>
      <c r="O66" s="318"/>
      <c r="P66" s="318"/>
      <c r="Q66" s="318"/>
      <c r="R66" s="320" t="s">
        <v>631</v>
      </c>
      <c r="S66" s="318" t="s">
        <v>15217</v>
      </c>
      <c r="T66" s="318"/>
      <c r="U66" s="318"/>
      <c r="V66" s="318"/>
      <c r="W66" s="318"/>
      <c r="X66" s="318"/>
      <c r="Y66" s="318"/>
      <c r="Z66" s="318"/>
      <c r="AA66" s="318"/>
      <c r="AB66" s="318"/>
      <c r="AC66" s="318" t="s">
        <v>487</v>
      </c>
      <c r="AD66" s="318" t="s">
        <v>15267</v>
      </c>
    </row>
    <row r="67" spans="1:30" s="19" customFormat="1" ht="19.149999999999999" customHeight="1">
      <c r="A67" s="318" t="s">
        <v>15219</v>
      </c>
      <c r="B67" s="318" t="s">
        <v>15207</v>
      </c>
      <c r="C67" s="318" t="s">
        <v>15748</v>
      </c>
      <c r="D67" s="318" t="s">
        <v>15749</v>
      </c>
      <c r="E67" s="318" t="s">
        <v>15596</v>
      </c>
      <c r="F67" s="318" t="s">
        <v>15750</v>
      </c>
      <c r="G67" s="318" t="s">
        <v>15751</v>
      </c>
      <c r="H67" s="318" t="s">
        <v>15752</v>
      </c>
      <c r="I67" s="318" t="s">
        <v>15753</v>
      </c>
      <c r="J67" s="318" t="s">
        <v>15754</v>
      </c>
      <c r="K67" s="308" t="s">
        <v>15228</v>
      </c>
      <c r="L67" s="318"/>
      <c r="M67" s="318"/>
      <c r="N67" s="318"/>
      <c r="O67" s="318"/>
      <c r="P67" s="318"/>
      <c r="Q67" s="318"/>
      <c r="R67" s="320" t="s">
        <v>631</v>
      </c>
      <c r="S67" s="318" t="s">
        <v>15229</v>
      </c>
      <c r="T67" s="318"/>
      <c r="U67" s="318"/>
      <c r="V67" s="318"/>
      <c r="W67" s="318"/>
      <c r="X67" s="318"/>
      <c r="Y67" s="318"/>
      <c r="Z67" s="318"/>
      <c r="AA67" s="318"/>
      <c r="AB67" s="318"/>
      <c r="AC67" s="318" t="s">
        <v>487</v>
      </c>
      <c r="AD67" s="318" t="s">
        <v>15205</v>
      </c>
    </row>
    <row r="68" spans="1:30" s="19" customFormat="1" ht="19.149999999999999" customHeight="1">
      <c r="A68" s="318" t="s">
        <v>15219</v>
      </c>
      <c r="B68" s="318" t="s">
        <v>15207</v>
      </c>
      <c r="C68" s="318" t="s">
        <v>15755</v>
      </c>
      <c r="D68" s="318" t="s">
        <v>15756</v>
      </c>
      <c r="E68" s="318" t="s">
        <v>15757</v>
      </c>
      <c r="F68" s="318" t="s">
        <v>15758</v>
      </c>
      <c r="G68" s="318" t="s">
        <v>15759</v>
      </c>
      <c r="H68" s="318" t="s">
        <v>15760</v>
      </c>
      <c r="I68" s="318" t="s">
        <v>15761</v>
      </c>
      <c r="J68" s="318" t="s">
        <v>15762</v>
      </c>
      <c r="K68" s="308" t="s">
        <v>15438</v>
      </c>
      <c r="L68" s="318"/>
      <c r="M68" s="318"/>
      <c r="N68" s="318"/>
      <c r="O68" s="318"/>
      <c r="P68" s="318"/>
      <c r="Q68" s="318"/>
      <c r="R68" s="320" t="s">
        <v>631</v>
      </c>
      <c r="S68" s="318" t="s">
        <v>15229</v>
      </c>
      <c r="T68" s="318"/>
      <c r="U68" s="318"/>
      <c r="V68" s="318"/>
      <c r="W68" s="318"/>
      <c r="X68" s="318"/>
      <c r="Y68" s="318"/>
      <c r="Z68" s="318"/>
      <c r="AA68" s="318"/>
      <c r="AB68" s="318"/>
      <c r="AC68" s="318" t="s">
        <v>487</v>
      </c>
      <c r="AD68" s="318" t="s">
        <v>15205</v>
      </c>
    </row>
    <row r="69" spans="1:30" s="19" customFormat="1" ht="19.149999999999999" customHeight="1">
      <c r="A69" s="318" t="s">
        <v>15219</v>
      </c>
      <c r="B69" s="318" t="s">
        <v>15207</v>
      </c>
      <c r="C69" s="318" t="s">
        <v>15763</v>
      </c>
      <c r="D69" s="318" t="s">
        <v>15764</v>
      </c>
      <c r="E69" s="318" t="s">
        <v>15765</v>
      </c>
      <c r="F69" s="318" t="s">
        <v>15766</v>
      </c>
      <c r="G69" s="318" t="s">
        <v>15767</v>
      </c>
      <c r="H69" s="318" t="s">
        <v>15768</v>
      </c>
      <c r="I69" s="318" t="s">
        <v>15769</v>
      </c>
      <c r="J69" s="318" t="s">
        <v>15770</v>
      </c>
      <c r="K69" s="308" t="s">
        <v>15771</v>
      </c>
      <c r="L69" s="318" t="s">
        <v>1759</v>
      </c>
      <c r="M69" s="318"/>
      <c r="N69" s="318"/>
      <c r="O69" s="318"/>
      <c r="P69" s="318"/>
      <c r="Q69" s="318"/>
      <c r="R69" s="320" t="s">
        <v>631</v>
      </c>
      <c r="S69" s="318" t="s">
        <v>15229</v>
      </c>
      <c r="T69" s="318"/>
      <c r="U69" s="318"/>
      <c r="V69" s="318"/>
      <c r="W69" s="318"/>
      <c r="X69" s="318"/>
      <c r="Y69" s="318"/>
      <c r="Z69" s="318"/>
      <c r="AA69" s="318"/>
      <c r="AB69" s="318"/>
      <c r="AC69" s="318" t="s">
        <v>487</v>
      </c>
      <c r="AD69" s="318" t="s">
        <v>15205</v>
      </c>
    </row>
    <row r="70" spans="1:30" s="19" customFormat="1" ht="19.149999999999999" customHeight="1">
      <c r="A70" s="318" t="s">
        <v>15219</v>
      </c>
      <c r="B70" s="318" t="s">
        <v>15207</v>
      </c>
      <c r="C70" s="318" t="s">
        <v>15772</v>
      </c>
      <c r="D70" s="318" t="s">
        <v>15773</v>
      </c>
      <c r="E70" s="318" t="s">
        <v>15654</v>
      </c>
      <c r="F70" s="318" t="s">
        <v>15774</v>
      </c>
      <c r="G70" s="318" t="s">
        <v>15775</v>
      </c>
      <c r="H70" s="318" t="s">
        <v>15776</v>
      </c>
      <c r="I70" s="318" t="s">
        <v>15777</v>
      </c>
      <c r="J70" s="318"/>
      <c r="K70" s="308" t="s">
        <v>15438</v>
      </c>
      <c r="L70" s="318"/>
      <c r="M70" s="318"/>
      <c r="N70" s="318"/>
      <c r="O70" s="318"/>
      <c r="P70" s="318"/>
      <c r="Q70" s="318"/>
      <c r="R70" s="320" t="s">
        <v>631</v>
      </c>
      <c r="S70" s="318" t="s">
        <v>15229</v>
      </c>
      <c r="T70" s="318"/>
      <c r="U70" s="318"/>
      <c r="V70" s="318"/>
      <c r="W70" s="318"/>
      <c r="X70" s="318"/>
      <c r="Y70" s="318"/>
      <c r="Z70" s="318"/>
      <c r="AA70" s="318"/>
      <c r="AB70" s="318"/>
      <c r="AC70" s="318" t="s">
        <v>487</v>
      </c>
      <c r="AD70" s="318" t="s">
        <v>15205</v>
      </c>
    </row>
    <row r="71" spans="1:30" s="19" customFormat="1" ht="19.149999999999999" customHeight="1">
      <c r="A71" s="318" t="s">
        <v>15219</v>
      </c>
      <c r="B71" s="318" t="s">
        <v>15230</v>
      </c>
      <c r="C71" s="318" t="s">
        <v>15778</v>
      </c>
      <c r="D71" s="318" t="s">
        <v>15779</v>
      </c>
      <c r="E71" s="318" t="s">
        <v>15780</v>
      </c>
      <c r="F71" s="318" t="s">
        <v>15781</v>
      </c>
      <c r="G71" s="318" t="s">
        <v>15782</v>
      </c>
      <c r="H71" s="318" t="s">
        <v>15783</v>
      </c>
      <c r="I71" s="318" t="s">
        <v>15784</v>
      </c>
      <c r="J71" s="318" t="s">
        <v>15785</v>
      </c>
      <c r="K71" s="308" t="s">
        <v>15786</v>
      </c>
      <c r="L71" s="318" t="s">
        <v>802</v>
      </c>
      <c r="M71" s="318"/>
      <c r="N71" s="318"/>
      <c r="O71" s="318"/>
      <c r="P71" s="318"/>
      <c r="Q71" s="318"/>
      <c r="R71" s="320" t="s">
        <v>631</v>
      </c>
      <c r="S71" s="318" t="s">
        <v>4307</v>
      </c>
      <c r="T71" s="318"/>
      <c r="U71" s="318"/>
      <c r="V71" s="318"/>
      <c r="W71" s="318"/>
      <c r="X71" s="318"/>
      <c r="Y71" s="318"/>
      <c r="Z71" s="318"/>
      <c r="AA71" s="318"/>
      <c r="AB71" s="318"/>
      <c r="AC71" s="318" t="s">
        <v>487</v>
      </c>
      <c r="AD71" s="318" t="s">
        <v>15205</v>
      </c>
    </row>
    <row r="72" spans="1:30" s="19" customFormat="1" ht="19.149999999999999" customHeight="1">
      <c r="A72" s="318" t="s">
        <v>15219</v>
      </c>
      <c r="B72" s="318" t="s">
        <v>15230</v>
      </c>
      <c r="C72" s="318" t="s">
        <v>15787</v>
      </c>
      <c r="D72" s="318" t="s">
        <v>15788</v>
      </c>
      <c r="E72" s="318" t="s">
        <v>15789</v>
      </c>
      <c r="F72" s="318" t="s">
        <v>15790</v>
      </c>
      <c r="G72" s="318" t="s">
        <v>15791</v>
      </c>
      <c r="H72" s="318" t="s">
        <v>15792</v>
      </c>
      <c r="I72" s="318" t="s">
        <v>15793</v>
      </c>
      <c r="J72" s="318" t="s">
        <v>15794</v>
      </c>
      <c r="K72" s="308" t="s">
        <v>15438</v>
      </c>
      <c r="L72" s="318"/>
      <c r="M72" s="318"/>
      <c r="N72" s="318"/>
      <c r="O72" s="318"/>
      <c r="P72" s="318"/>
      <c r="Q72" s="318"/>
      <c r="R72" s="320" t="s">
        <v>631</v>
      </c>
      <c r="S72" s="318" t="s">
        <v>15229</v>
      </c>
      <c r="T72" s="318"/>
      <c r="U72" s="318"/>
      <c r="V72" s="318"/>
      <c r="W72" s="318"/>
      <c r="X72" s="318"/>
      <c r="Y72" s="318"/>
      <c r="Z72" s="318"/>
      <c r="AA72" s="318"/>
      <c r="AB72" s="318"/>
      <c r="AC72" s="318" t="s">
        <v>487</v>
      </c>
      <c r="AD72" s="318" t="s">
        <v>15205</v>
      </c>
    </row>
    <row r="73" spans="1:30" s="19" customFormat="1" ht="19.149999999999999" customHeight="1">
      <c r="A73" s="318" t="s">
        <v>15219</v>
      </c>
      <c r="B73" s="318" t="s">
        <v>15230</v>
      </c>
      <c r="C73" s="318" t="s">
        <v>15795</v>
      </c>
      <c r="D73" s="318" t="s">
        <v>15796</v>
      </c>
      <c r="E73" s="318" t="s">
        <v>15797</v>
      </c>
      <c r="F73" s="318" t="s">
        <v>15798</v>
      </c>
      <c r="G73" s="318" t="s">
        <v>15799</v>
      </c>
      <c r="H73" s="318" t="s">
        <v>15800</v>
      </c>
      <c r="I73" s="318" t="s">
        <v>15801</v>
      </c>
      <c r="J73" s="318" t="s">
        <v>15802</v>
      </c>
      <c r="K73" s="308" t="s">
        <v>15771</v>
      </c>
      <c r="L73" s="318"/>
      <c r="M73" s="318"/>
      <c r="N73" s="318"/>
      <c r="O73" s="318"/>
      <c r="P73" s="318"/>
      <c r="Q73" s="318"/>
      <c r="R73" s="320" t="s">
        <v>631</v>
      </c>
      <c r="S73" s="318" t="s">
        <v>15332</v>
      </c>
      <c r="T73" s="318"/>
      <c r="U73" s="318"/>
      <c r="V73" s="318"/>
      <c r="W73" s="318"/>
      <c r="X73" s="318"/>
      <c r="Y73" s="318"/>
      <c r="Z73" s="318"/>
      <c r="AA73" s="318"/>
      <c r="AB73" s="318"/>
      <c r="AC73" s="318" t="s">
        <v>487</v>
      </c>
      <c r="AD73" s="318" t="s">
        <v>15205</v>
      </c>
    </row>
    <row r="74" spans="1:30" s="19" customFormat="1" ht="19.149999999999999" customHeight="1">
      <c r="A74" s="318" t="s">
        <v>15219</v>
      </c>
      <c r="B74" s="318" t="s">
        <v>15207</v>
      </c>
      <c r="C74" s="318" t="s">
        <v>15803</v>
      </c>
      <c r="D74" s="318" t="s">
        <v>15804</v>
      </c>
      <c r="E74" s="318" t="s">
        <v>15805</v>
      </c>
      <c r="F74" s="318" t="s">
        <v>15806</v>
      </c>
      <c r="G74" s="318" t="s">
        <v>15807</v>
      </c>
      <c r="H74" s="318" t="s">
        <v>15808</v>
      </c>
      <c r="I74" s="318" t="s">
        <v>15809</v>
      </c>
      <c r="J74" s="318" t="s">
        <v>15810</v>
      </c>
      <c r="K74" s="308" t="s">
        <v>15811</v>
      </c>
      <c r="L74" s="318"/>
      <c r="M74" s="318"/>
      <c r="N74" s="318"/>
      <c r="O74" s="318"/>
      <c r="P74" s="318"/>
      <c r="Q74" s="318"/>
      <c r="R74" s="320" t="s">
        <v>631</v>
      </c>
      <c r="S74" s="318" t="s">
        <v>15229</v>
      </c>
      <c r="T74" s="318"/>
      <c r="U74" s="318"/>
      <c r="V74" s="318"/>
      <c r="W74" s="318"/>
      <c r="X74" s="318"/>
      <c r="Y74" s="318"/>
      <c r="Z74" s="318"/>
      <c r="AA74" s="318"/>
      <c r="AB74" s="318"/>
      <c r="AC74" s="318" t="s">
        <v>487</v>
      </c>
      <c r="AD74" s="318" t="s">
        <v>15205</v>
      </c>
    </row>
    <row r="75" spans="1:30" s="19" customFormat="1" ht="19.149999999999999" customHeight="1">
      <c r="A75" s="318" t="s">
        <v>15219</v>
      </c>
      <c r="B75" s="318" t="s">
        <v>15230</v>
      </c>
      <c r="C75" s="318" t="s">
        <v>15812</v>
      </c>
      <c r="D75" s="318" t="s">
        <v>15813</v>
      </c>
      <c r="E75" s="318" t="s">
        <v>15814</v>
      </c>
      <c r="F75" s="318" t="s">
        <v>15815</v>
      </c>
      <c r="G75" s="318" t="s">
        <v>15816</v>
      </c>
      <c r="H75" s="318" t="s">
        <v>15817</v>
      </c>
      <c r="I75" s="318" t="s">
        <v>15818</v>
      </c>
      <c r="J75" s="318" t="s">
        <v>15819</v>
      </c>
      <c r="K75" s="308" t="s">
        <v>15406</v>
      </c>
      <c r="L75" s="318"/>
      <c r="M75" s="318"/>
      <c r="N75" s="318"/>
      <c r="O75" s="318"/>
      <c r="P75" s="318"/>
      <c r="Q75" s="318"/>
      <c r="R75" s="320" t="s">
        <v>631</v>
      </c>
      <c r="S75" s="318" t="s">
        <v>15229</v>
      </c>
      <c r="T75" s="318"/>
      <c r="U75" s="318"/>
      <c r="V75" s="318"/>
      <c r="W75" s="318"/>
      <c r="X75" s="318"/>
      <c r="Y75" s="318"/>
      <c r="Z75" s="318"/>
      <c r="AA75" s="318"/>
      <c r="AB75" s="318"/>
      <c r="AC75" s="318" t="s">
        <v>487</v>
      </c>
      <c r="AD75" s="318" t="s">
        <v>15205</v>
      </c>
    </row>
    <row r="76" spans="1:30" s="19" customFormat="1" ht="19.149999999999999" customHeight="1">
      <c r="A76" s="318" t="s">
        <v>15219</v>
      </c>
      <c r="B76" s="318" t="s">
        <v>15268</v>
      </c>
      <c r="C76" s="318" t="s">
        <v>15820</v>
      </c>
      <c r="D76" s="318" t="s">
        <v>15821</v>
      </c>
      <c r="E76" s="318" t="s">
        <v>15822</v>
      </c>
      <c r="F76" s="318" t="s">
        <v>15823</v>
      </c>
      <c r="G76" s="318" t="s">
        <v>15824</v>
      </c>
      <c r="H76" s="318" t="s">
        <v>15825</v>
      </c>
      <c r="I76" s="318" t="s">
        <v>15826</v>
      </c>
      <c r="J76" s="318" t="s">
        <v>15827</v>
      </c>
      <c r="K76" s="308" t="s">
        <v>15266</v>
      </c>
      <c r="L76" s="318"/>
      <c r="M76" s="318"/>
      <c r="N76" s="318" t="s">
        <v>487</v>
      </c>
      <c r="O76" s="318"/>
      <c r="P76" s="318"/>
      <c r="Q76" s="318"/>
      <c r="R76" s="320" t="s">
        <v>631</v>
      </c>
      <c r="S76" s="318" t="s">
        <v>15217</v>
      </c>
      <c r="T76" s="318"/>
      <c r="U76" s="318"/>
      <c r="V76" s="318"/>
      <c r="W76" s="318"/>
      <c r="X76" s="318"/>
      <c r="Y76" s="318"/>
      <c r="Z76" s="318"/>
      <c r="AA76" s="318"/>
      <c r="AB76" s="318"/>
      <c r="AC76" s="318" t="s">
        <v>487</v>
      </c>
      <c r="AD76" s="318" t="s">
        <v>15267</v>
      </c>
    </row>
    <row r="77" spans="1:30" s="19" customFormat="1" ht="19.149999999999999" customHeight="1">
      <c r="A77" s="318" t="s">
        <v>15219</v>
      </c>
      <c r="B77" s="318" t="s">
        <v>15268</v>
      </c>
      <c r="C77" s="318" t="s">
        <v>15828</v>
      </c>
      <c r="D77" s="318" t="s">
        <v>15829</v>
      </c>
      <c r="E77" s="318" t="s">
        <v>15830</v>
      </c>
      <c r="F77" s="318" t="s">
        <v>15831</v>
      </c>
      <c r="G77" s="318" t="s">
        <v>15832</v>
      </c>
      <c r="H77" s="318" t="s">
        <v>15833</v>
      </c>
      <c r="I77" s="318" t="s">
        <v>15834</v>
      </c>
      <c r="J77" s="318" t="s">
        <v>15835</v>
      </c>
      <c r="K77" s="308" t="s">
        <v>15266</v>
      </c>
      <c r="L77" s="318"/>
      <c r="M77" s="318"/>
      <c r="N77" s="318"/>
      <c r="O77" s="318"/>
      <c r="P77" s="318"/>
      <c r="Q77" s="318"/>
      <c r="R77" s="320" t="s">
        <v>631</v>
      </c>
      <c r="S77" s="318" t="s">
        <v>15217</v>
      </c>
      <c r="T77" s="318"/>
      <c r="U77" s="318"/>
      <c r="V77" s="318"/>
      <c r="W77" s="318"/>
      <c r="X77" s="318"/>
      <c r="Y77" s="318"/>
      <c r="Z77" s="318"/>
      <c r="AA77" s="318"/>
      <c r="AB77" s="318"/>
      <c r="AC77" s="318" t="s">
        <v>487</v>
      </c>
      <c r="AD77" s="318" t="s">
        <v>15267</v>
      </c>
    </row>
    <row r="78" spans="1:30" s="19" customFormat="1" ht="19.149999999999999" customHeight="1">
      <c r="A78" s="318" t="s">
        <v>15219</v>
      </c>
      <c r="B78" s="318" t="s">
        <v>15207</v>
      </c>
      <c r="C78" s="318" t="s">
        <v>15836</v>
      </c>
      <c r="D78" s="318" t="s">
        <v>15837</v>
      </c>
      <c r="E78" s="318" t="s">
        <v>15838</v>
      </c>
      <c r="F78" s="318" t="s">
        <v>15839</v>
      </c>
      <c r="G78" s="318" t="s">
        <v>15840</v>
      </c>
      <c r="H78" s="318" t="s">
        <v>15841</v>
      </c>
      <c r="I78" s="318" t="s">
        <v>15842</v>
      </c>
      <c r="J78" s="318" t="s">
        <v>15843</v>
      </c>
      <c r="K78" s="308" t="s">
        <v>15228</v>
      </c>
      <c r="L78" s="318"/>
      <c r="M78" s="318"/>
      <c r="N78" s="318"/>
      <c r="O78" s="318"/>
      <c r="P78" s="318"/>
      <c r="Q78" s="318"/>
      <c r="R78" s="320" t="s">
        <v>631</v>
      </c>
      <c r="S78" s="318" t="s">
        <v>15229</v>
      </c>
      <c r="T78" s="318"/>
      <c r="U78" s="318"/>
      <c r="V78" s="318"/>
      <c r="W78" s="318"/>
      <c r="X78" s="318"/>
      <c r="Y78" s="318"/>
      <c r="Z78" s="318"/>
      <c r="AA78" s="318"/>
      <c r="AB78" s="318"/>
      <c r="AC78" s="318" t="s">
        <v>487</v>
      </c>
      <c r="AD78" s="318" t="s">
        <v>15205</v>
      </c>
    </row>
    <row r="79" spans="1:30" s="19" customFormat="1" ht="19.149999999999999" customHeight="1">
      <c r="A79" s="318" t="s">
        <v>15219</v>
      </c>
      <c r="B79" s="318" t="s">
        <v>15268</v>
      </c>
      <c r="C79" s="318" t="s">
        <v>15844</v>
      </c>
      <c r="D79" s="318" t="s">
        <v>15845</v>
      </c>
      <c r="E79" s="318" t="s">
        <v>15846</v>
      </c>
      <c r="F79" s="318" t="s">
        <v>15847</v>
      </c>
      <c r="G79" s="318" t="s">
        <v>15848</v>
      </c>
      <c r="H79" s="318" t="s">
        <v>15849</v>
      </c>
      <c r="I79" s="318" t="s">
        <v>15850</v>
      </c>
      <c r="J79" s="318" t="s">
        <v>15851</v>
      </c>
      <c r="K79" s="308" t="s">
        <v>15852</v>
      </c>
      <c r="L79" s="318"/>
      <c r="M79" s="318"/>
      <c r="N79" s="318"/>
      <c r="O79" s="318"/>
      <c r="P79" s="318"/>
      <c r="Q79" s="318"/>
      <c r="R79" s="320" t="s">
        <v>631</v>
      </c>
      <c r="S79" s="318" t="s">
        <v>15229</v>
      </c>
      <c r="T79" s="318"/>
      <c r="U79" s="318"/>
      <c r="V79" s="318"/>
      <c r="W79" s="318"/>
      <c r="X79" s="318"/>
      <c r="Y79" s="318"/>
      <c r="Z79" s="318"/>
      <c r="AA79" s="318"/>
      <c r="AB79" s="318"/>
      <c r="AC79" s="318" t="s">
        <v>487</v>
      </c>
      <c r="AD79" s="318" t="s">
        <v>15205</v>
      </c>
    </row>
    <row r="80" spans="1:30" s="19" customFormat="1" ht="19.149999999999999" customHeight="1">
      <c r="A80" s="318" t="s">
        <v>15219</v>
      </c>
      <c r="B80" s="318" t="s">
        <v>15230</v>
      </c>
      <c r="C80" s="318" t="s">
        <v>15853</v>
      </c>
      <c r="D80" s="318" t="s">
        <v>15854</v>
      </c>
      <c r="E80" s="318" t="s">
        <v>15855</v>
      </c>
      <c r="F80" s="318" t="s">
        <v>15856</v>
      </c>
      <c r="G80" s="318" t="s">
        <v>15857</v>
      </c>
      <c r="H80" s="318" t="s">
        <v>15858</v>
      </c>
      <c r="I80" s="318" t="s">
        <v>15859</v>
      </c>
      <c r="J80" s="318" t="s">
        <v>15860</v>
      </c>
      <c r="K80" s="308" t="s">
        <v>15861</v>
      </c>
      <c r="L80" s="318"/>
      <c r="M80" s="318"/>
      <c r="N80" s="318"/>
      <c r="O80" s="318"/>
      <c r="P80" s="318"/>
      <c r="Q80" s="318"/>
      <c r="R80" s="320" t="s">
        <v>631</v>
      </c>
      <c r="S80" s="318" t="s">
        <v>15229</v>
      </c>
      <c r="T80" s="318"/>
      <c r="U80" s="318"/>
      <c r="V80" s="318"/>
      <c r="W80" s="318"/>
      <c r="X80" s="318"/>
      <c r="Y80" s="318"/>
      <c r="Z80" s="318"/>
      <c r="AA80" s="318"/>
      <c r="AB80" s="318"/>
      <c r="AC80" s="318" t="s">
        <v>487</v>
      </c>
      <c r="AD80" s="318" t="s">
        <v>15205</v>
      </c>
    </row>
    <row r="81" spans="1:35" s="19" customFormat="1" ht="19.149999999999999" customHeight="1">
      <c r="A81" s="318" t="s">
        <v>15219</v>
      </c>
      <c r="B81" s="318" t="s">
        <v>15230</v>
      </c>
      <c r="C81" s="318" t="s">
        <v>15862</v>
      </c>
      <c r="D81" s="318" t="s">
        <v>15863</v>
      </c>
      <c r="E81" s="318" t="s">
        <v>15864</v>
      </c>
      <c r="F81" s="318" t="s">
        <v>15865</v>
      </c>
      <c r="G81" s="318" t="s">
        <v>15866</v>
      </c>
      <c r="H81" s="318" t="s">
        <v>15867</v>
      </c>
      <c r="I81" s="318" t="s">
        <v>15868</v>
      </c>
      <c r="J81" s="318" t="s">
        <v>15869</v>
      </c>
      <c r="K81" s="308" t="s">
        <v>15870</v>
      </c>
      <c r="L81" s="318" t="s">
        <v>15871</v>
      </c>
      <c r="M81" s="318"/>
      <c r="N81" s="318" t="s">
        <v>487</v>
      </c>
      <c r="O81" s="318"/>
      <c r="P81" s="318"/>
      <c r="Q81" s="318"/>
      <c r="R81" s="320" t="s">
        <v>631</v>
      </c>
      <c r="S81" s="318" t="s">
        <v>4307</v>
      </c>
      <c r="T81" s="318" t="s">
        <v>14767</v>
      </c>
      <c r="U81" s="318"/>
      <c r="V81" s="318"/>
      <c r="W81" s="318"/>
      <c r="X81" s="318"/>
      <c r="Y81" s="318"/>
      <c r="Z81" s="318"/>
      <c r="AA81" s="318"/>
      <c r="AB81" s="318"/>
      <c r="AC81" s="318"/>
      <c r="AD81" s="318"/>
    </row>
    <row r="82" spans="1:35" s="19" customFormat="1" ht="69.75" customHeight="1">
      <c r="A82" s="318" t="s">
        <v>15219</v>
      </c>
      <c r="B82" s="318" t="s">
        <v>15207</v>
      </c>
      <c r="C82" s="318" t="s">
        <v>15872</v>
      </c>
      <c r="D82" s="318" t="s">
        <v>15873</v>
      </c>
      <c r="E82" s="318" t="s">
        <v>15874</v>
      </c>
      <c r="F82" s="318" t="s">
        <v>15875</v>
      </c>
      <c r="G82" s="318" t="s">
        <v>15876</v>
      </c>
      <c r="H82" s="318" t="s">
        <v>15877</v>
      </c>
      <c r="I82" s="318" t="s">
        <v>15878</v>
      </c>
      <c r="J82" s="318" t="s">
        <v>15879</v>
      </c>
      <c r="K82" s="308" t="s">
        <v>15880</v>
      </c>
      <c r="L82" s="308" t="s">
        <v>15881</v>
      </c>
      <c r="M82" s="318" t="s">
        <v>2564</v>
      </c>
      <c r="N82" s="318" t="s">
        <v>487</v>
      </c>
      <c r="O82" s="318" t="s">
        <v>487</v>
      </c>
      <c r="P82" s="318"/>
      <c r="Q82" s="318"/>
      <c r="R82" s="320" t="s">
        <v>1089</v>
      </c>
      <c r="S82" s="318" t="s">
        <v>4307</v>
      </c>
      <c r="T82" s="318" t="s">
        <v>5031</v>
      </c>
      <c r="U82" s="318"/>
      <c r="V82" s="318" t="s">
        <v>2564</v>
      </c>
      <c r="W82" s="318"/>
      <c r="X82" s="318" t="s">
        <v>2564</v>
      </c>
      <c r="Y82" s="318" t="s">
        <v>487</v>
      </c>
      <c r="Z82" s="308" t="s">
        <v>15882</v>
      </c>
      <c r="AA82" s="318"/>
      <c r="AB82" s="318" t="s">
        <v>2564</v>
      </c>
      <c r="AC82" s="318" t="s">
        <v>395</v>
      </c>
      <c r="AD82" s="308" t="s">
        <v>15883</v>
      </c>
    </row>
    <row r="83" spans="1:35" s="19" customFormat="1" ht="19.149999999999999" customHeight="1">
      <c r="A83" s="318" t="s">
        <v>15219</v>
      </c>
      <c r="B83" s="318" t="s">
        <v>15268</v>
      </c>
      <c r="C83" s="318" t="s">
        <v>15884</v>
      </c>
      <c r="D83" s="318" t="s">
        <v>15885</v>
      </c>
      <c r="E83" s="318" t="s">
        <v>15886</v>
      </c>
      <c r="F83" s="318" t="s">
        <v>15887</v>
      </c>
      <c r="G83" s="318" t="s">
        <v>15888</v>
      </c>
      <c r="H83" s="318" t="s">
        <v>15889</v>
      </c>
      <c r="I83" s="318" t="s">
        <v>15890</v>
      </c>
      <c r="J83" s="318" t="s">
        <v>15891</v>
      </c>
      <c r="K83" s="308" t="s">
        <v>2063</v>
      </c>
      <c r="L83" s="318" t="s">
        <v>802</v>
      </c>
      <c r="M83" s="318"/>
      <c r="N83" s="318"/>
      <c r="O83" s="318"/>
      <c r="P83" s="318"/>
      <c r="Q83" s="318"/>
      <c r="R83" s="320" t="s">
        <v>631</v>
      </c>
      <c r="S83" s="318" t="s">
        <v>780</v>
      </c>
      <c r="T83" s="318" t="s">
        <v>14767</v>
      </c>
      <c r="U83" s="318"/>
      <c r="V83" s="318"/>
      <c r="W83" s="318"/>
      <c r="X83" s="318"/>
      <c r="Y83" s="318"/>
      <c r="Z83" s="318"/>
      <c r="AA83" s="318"/>
      <c r="AB83" s="318"/>
      <c r="AC83" s="318" t="s">
        <v>487</v>
      </c>
      <c r="AD83" s="318" t="s">
        <v>15205</v>
      </c>
    </row>
    <row r="84" spans="1:35" s="19" customFormat="1" ht="19.149999999999999" customHeight="1">
      <c r="A84" s="318" t="s">
        <v>15219</v>
      </c>
      <c r="B84" s="318" t="s">
        <v>15230</v>
      </c>
      <c r="C84" s="318" t="s">
        <v>15892</v>
      </c>
      <c r="D84" s="318" t="s">
        <v>15893</v>
      </c>
      <c r="E84" s="318" t="s">
        <v>15894</v>
      </c>
      <c r="F84" s="318" t="s">
        <v>15895</v>
      </c>
      <c r="G84" s="318" t="s">
        <v>15896</v>
      </c>
      <c r="H84" s="318" t="s">
        <v>15897</v>
      </c>
      <c r="I84" s="318" t="s">
        <v>15898</v>
      </c>
      <c r="J84" s="460" t="s">
        <v>15899</v>
      </c>
      <c r="K84" s="308" t="s">
        <v>15430</v>
      </c>
      <c r="L84" s="318"/>
      <c r="M84" s="318"/>
      <c r="N84" s="318"/>
      <c r="O84" s="318"/>
      <c r="P84" s="318"/>
      <c r="Q84" s="318"/>
      <c r="R84" s="318" t="s">
        <v>621</v>
      </c>
      <c r="S84" s="318" t="s">
        <v>15332</v>
      </c>
      <c r="T84" s="318"/>
      <c r="U84" s="318"/>
      <c r="V84" s="318"/>
      <c r="W84" s="318"/>
      <c r="X84" s="318"/>
      <c r="Y84" s="318"/>
      <c r="Z84" s="318"/>
      <c r="AA84" s="318"/>
      <c r="AB84" s="318"/>
      <c r="AC84" s="318" t="s">
        <v>487</v>
      </c>
      <c r="AD84" s="318" t="s">
        <v>15205</v>
      </c>
    </row>
    <row r="85" spans="1:35" s="19" customFormat="1" ht="19.149999999999999" customHeight="1">
      <c r="A85" s="318" t="s">
        <v>15219</v>
      </c>
      <c r="B85" s="318" t="s">
        <v>15207</v>
      </c>
      <c r="C85" s="318" t="s">
        <v>15900</v>
      </c>
      <c r="D85" s="318" t="s">
        <v>15901</v>
      </c>
      <c r="E85" s="318" t="s">
        <v>15902</v>
      </c>
      <c r="F85" s="318" t="s">
        <v>15903</v>
      </c>
      <c r="G85" s="318" t="s">
        <v>15904</v>
      </c>
      <c r="H85" s="318" t="s">
        <v>15905</v>
      </c>
      <c r="I85" s="318" t="s">
        <v>15906</v>
      </c>
      <c r="J85" s="318" t="s">
        <v>15907</v>
      </c>
      <c r="K85" s="308" t="s">
        <v>15430</v>
      </c>
      <c r="L85" s="318"/>
      <c r="M85" s="318"/>
      <c r="N85" s="318"/>
      <c r="O85" s="318"/>
      <c r="P85" s="318"/>
      <c r="Q85" s="318"/>
      <c r="R85" s="320" t="s">
        <v>631</v>
      </c>
      <c r="S85" s="318" t="s">
        <v>15229</v>
      </c>
      <c r="T85" s="318"/>
      <c r="U85" s="318"/>
      <c r="V85" s="318"/>
      <c r="W85" s="318"/>
      <c r="X85" s="318"/>
      <c r="Y85" s="318" t="s">
        <v>395</v>
      </c>
      <c r="Z85" s="318" t="s">
        <v>15908</v>
      </c>
      <c r="AA85" s="318"/>
      <c r="AB85" s="318"/>
      <c r="AC85" s="318" t="s">
        <v>487</v>
      </c>
      <c r="AD85" s="318" t="s">
        <v>15205</v>
      </c>
    </row>
    <row r="86" spans="1:35" s="19" customFormat="1" ht="19.149999999999999" customHeight="1">
      <c r="A86" s="318" t="s">
        <v>15219</v>
      </c>
      <c r="B86" s="318" t="s">
        <v>15207</v>
      </c>
      <c r="C86" s="318" t="s">
        <v>15909</v>
      </c>
      <c r="D86" s="318" t="s">
        <v>15910</v>
      </c>
      <c r="E86" s="318" t="s">
        <v>15911</v>
      </c>
      <c r="F86" s="318" t="s">
        <v>15912</v>
      </c>
      <c r="G86" s="318" t="s">
        <v>15913</v>
      </c>
      <c r="H86" s="318" t="s">
        <v>15914</v>
      </c>
      <c r="I86" s="318" t="s">
        <v>15915</v>
      </c>
      <c r="J86" s="318"/>
      <c r="K86" s="308" t="s">
        <v>15266</v>
      </c>
      <c r="L86" s="318"/>
      <c r="M86" s="318"/>
      <c r="N86" s="318"/>
      <c r="O86" s="318"/>
      <c r="P86" s="318"/>
      <c r="Q86" s="318"/>
      <c r="R86" s="320" t="s">
        <v>631</v>
      </c>
      <c r="S86" s="318" t="s">
        <v>15217</v>
      </c>
      <c r="T86" s="318"/>
      <c r="U86" s="318"/>
      <c r="V86" s="318"/>
      <c r="W86" s="318"/>
      <c r="X86" s="318"/>
      <c r="Y86" s="318"/>
      <c r="Z86" s="318"/>
      <c r="AA86" s="318"/>
      <c r="AB86" s="318"/>
      <c r="AC86" s="318" t="s">
        <v>487</v>
      </c>
      <c r="AD86" s="318" t="s">
        <v>15267</v>
      </c>
    </row>
    <row r="87" spans="1:35" s="19" customFormat="1" ht="19.149999999999999" customHeight="1">
      <c r="A87" s="318" t="s">
        <v>15219</v>
      </c>
      <c r="B87" s="318" t="s">
        <v>15230</v>
      </c>
      <c r="C87" s="318" t="s">
        <v>15916</v>
      </c>
      <c r="D87" s="318" t="s">
        <v>15917</v>
      </c>
      <c r="E87" s="318" t="s">
        <v>15918</v>
      </c>
      <c r="F87" s="318" t="s">
        <v>15919</v>
      </c>
      <c r="G87" s="318" t="s">
        <v>15920</v>
      </c>
      <c r="H87" s="318" t="s">
        <v>15921</v>
      </c>
      <c r="I87" s="318" t="s">
        <v>15922</v>
      </c>
      <c r="J87" s="318" t="s">
        <v>15923</v>
      </c>
      <c r="K87" s="308" t="s">
        <v>15924</v>
      </c>
      <c r="L87" s="318"/>
      <c r="M87" s="318"/>
      <c r="N87" s="318"/>
      <c r="O87" s="318"/>
      <c r="P87" s="318"/>
      <c r="Q87" s="318"/>
      <c r="R87" s="320" t="s">
        <v>631</v>
      </c>
      <c r="S87" s="318" t="s">
        <v>15229</v>
      </c>
      <c r="T87" s="318"/>
      <c r="U87" s="318"/>
      <c r="V87" s="318"/>
      <c r="W87" s="318"/>
      <c r="X87" s="318"/>
      <c r="Y87" s="318"/>
      <c r="Z87" s="318"/>
      <c r="AA87" s="318"/>
      <c r="AB87" s="318"/>
      <c r="AC87" s="318" t="s">
        <v>487</v>
      </c>
      <c r="AD87" s="318" t="s">
        <v>15925</v>
      </c>
    </row>
    <row r="88" spans="1:35" s="19" customFormat="1" ht="19.149999999999999" customHeight="1">
      <c r="A88" s="318" t="s">
        <v>15219</v>
      </c>
      <c r="B88" s="318" t="s">
        <v>15268</v>
      </c>
      <c r="C88" s="318" t="s">
        <v>15926</v>
      </c>
      <c r="D88" s="318" t="s">
        <v>15927</v>
      </c>
      <c r="E88" s="318" t="s">
        <v>15928</v>
      </c>
      <c r="F88" s="318" t="s">
        <v>15929</v>
      </c>
      <c r="G88" s="318" t="s">
        <v>15930</v>
      </c>
      <c r="H88" s="318" t="s">
        <v>15931</v>
      </c>
      <c r="I88" s="318" t="s">
        <v>15932</v>
      </c>
      <c r="J88" s="318" t="s">
        <v>15933</v>
      </c>
      <c r="K88" s="308" t="s">
        <v>15266</v>
      </c>
      <c r="L88" s="318"/>
      <c r="M88" s="318"/>
      <c r="N88" s="318"/>
      <c r="O88" s="318"/>
      <c r="P88" s="318"/>
      <c r="Q88" s="318"/>
      <c r="R88" s="320" t="s">
        <v>631</v>
      </c>
      <c r="S88" s="318" t="s">
        <v>15217</v>
      </c>
      <c r="T88" s="318"/>
      <c r="U88" s="318"/>
      <c r="V88" s="318"/>
      <c r="W88" s="318"/>
      <c r="X88" s="318"/>
      <c r="Y88" s="318"/>
      <c r="Z88" s="318"/>
      <c r="AA88" s="318"/>
      <c r="AB88" s="318"/>
      <c r="AC88" s="318" t="s">
        <v>487</v>
      </c>
      <c r="AD88" s="318" t="s">
        <v>15267</v>
      </c>
    </row>
    <row r="89" spans="1:35" s="19" customFormat="1" ht="19.149999999999999" customHeight="1">
      <c r="A89" s="318" t="s">
        <v>15219</v>
      </c>
      <c r="B89" s="318" t="s">
        <v>15207</v>
      </c>
      <c r="C89" s="318" t="s">
        <v>15934</v>
      </c>
      <c r="D89" s="318" t="s">
        <v>15935</v>
      </c>
      <c r="E89" s="318" t="s">
        <v>15425</v>
      </c>
      <c r="F89" s="318" t="s">
        <v>15936</v>
      </c>
      <c r="G89" s="318" t="s">
        <v>15937</v>
      </c>
      <c r="H89" s="318" t="s">
        <v>15938</v>
      </c>
      <c r="I89" s="318" t="s">
        <v>15939</v>
      </c>
      <c r="J89" s="318"/>
      <c r="K89" s="308" t="s">
        <v>15266</v>
      </c>
      <c r="L89" s="318"/>
      <c r="M89" s="318"/>
      <c r="N89" s="318"/>
      <c r="O89" s="318"/>
      <c r="P89" s="318"/>
      <c r="Q89" s="318"/>
      <c r="R89" s="320" t="s">
        <v>631</v>
      </c>
      <c r="S89" s="318" t="s">
        <v>15217</v>
      </c>
      <c r="T89" s="318"/>
      <c r="U89" s="318"/>
      <c r="V89" s="318"/>
      <c r="W89" s="318"/>
      <c r="X89" s="318"/>
      <c r="Y89" s="318"/>
      <c r="Z89" s="318"/>
      <c r="AA89" s="318"/>
      <c r="AB89" s="318"/>
      <c r="AC89" s="318" t="s">
        <v>487</v>
      </c>
      <c r="AD89" s="318" t="s">
        <v>15267</v>
      </c>
    </row>
    <row r="90" spans="1:35" s="19" customFormat="1" ht="19.149999999999999" customHeight="1">
      <c r="A90" s="318" t="s">
        <v>15219</v>
      </c>
      <c r="B90" s="318" t="s">
        <v>15207</v>
      </c>
      <c r="C90" s="318" t="s">
        <v>15940</v>
      </c>
      <c r="D90" s="318" t="s">
        <v>15941</v>
      </c>
      <c r="E90" s="318" t="s">
        <v>15252</v>
      </c>
      <c r="F90" s="318" t="s">
        <v>15942</v>
      </c>
      <c r="G90" s="318" t="s">
        <v>15943</v>
      </c>
      <c r="H90" s="318" t="s">
        <v>15944</v>
      </c>
      <c r="I90" s="318" t="s">
        <v>15945</v>
      </c>
      <c r="J90" s="318"/>
      <c r="K90" s="308" t="s">
        <v>15342</v>
      </c>
      <c r="L90" s="318"/>
      <c r="M90" s="318"/>
      <c r="N90" s="318"/>
      <c r="O90" s="318"/>
      <c r="P90" s="318"/>
      <c r="Q90" s="318"/>
      <c r="R90" s="320" t="s">
        <v>631</v>
      </c>
      <c r="S90" s="318" t="s">
        <v>15229</v>
      </c>
      <c r="T90" s="318"/>
      <c r="U90" s="318"/>
      <c r="V90" s="318"/>
      <c r="W90" s="318"/>
      <c r="X90" s="318"/>
      <c r="Y90" s="318"/>
      <c r="Z90" s="318"/>
      <c r="AA90" s="318"/>
      <c r="AB90" s="318"/>
      <c r="AC90" s="318" t="s">
        <v>487</v>
      </c>
      <c r="AD90" s="318" t="s">
        <v>15205</v>
      </c>
    </row>
    <row r="91" spans="1:35" s="19" customFormat="1" ht="72" customHeight="1">
      <c r="A91" s="318" t="s">
        <v>15219</v>
      </c>
      <c r="B91" s="318" t="s">
        <v>15207</v>
      </c>
      <c r="C91" s="318" t="s">
        <v>15946</v>
      </c>
      <c r="D91" s="318" t="s">
        <v>15947</v>
      </c>
      <c r="E91" s="318" t="s">
        <v>15948</v>
      </c>
      <c r="F91" s="318" t="s">
        <v>15949</v>
      </c>
      <c r="G91" s="318" t="s">
        <v>15950</v>
      </c>
      <c r="H91" s="318" t="s">
        <v>15951</v>
      </c>
      <c r="I91" s="318" t="s">
        <v>15952</v>
      </c>
      <c r="J91" s="318" t="s">
        <v>15953</v>
      </c>
      <c r="K91" s="308" t="s">
        <v>15954</v>
      </c>
      <c r="L91" s="308" t="s">
        <v>802</v>
      </c>
      <c r="M91" s="308" t="s">
        <v>12519</v>
      </c>
      <c r="N91" s="318"/>
      <c r="O91" s="318"/>
      <c r="P91" s="318"/>
      <c r="Q91" s="318"/>
      <c r="R91" s="320" t="s">
        <v>631</v>
      </c>
      <c r="S91" s="318" t="s">
        <v>15217</v>
      </c>
      <c r="T91" s="318"/>
      <c r="U91" s="318"/>
      <c r="V91" s="318"/>
      <c r="W91" s="318"/>
      <c r="X91" s="318"/>
      <c r="Y91" s="318"/>
      <c r="Z91" s="318"/>
      <c r="AA91" s="318"/>
      <c r="AB91" s="318"/>
      <c r="AC91" s="318" t="s">
        <v>487</v>
      </c>
      <c r="AD91" s="308" t="s">
        <v>15955</v>
      </c>
    </row>
    <row r="92" spans="1:35" s="19" customFormat="1" ht="171">
      <c r="A92" s="318" t="s">
        <v>15219</v>
      </c>
      <c r="B92" s="318" t="s">
        <v>15207</v>
      </c>
      <c r="C92" s="318" t="s">
        <v>15956</v>
      </c>
      <c r="D92" s="318" t="s">
        <v>15957</v>
      </c>
      <c r="E92" s="318" t="s">
        <v>15958</v>
      </c>
      <c r="F92" s="318" t="s">
        <v>15959</v>
      </c>
      <c r="G92" s="318" t="s">
        <v>15960</v>
      </c>
      <c r="H92" s="318" t="s">
        <v>15961</v>
      </c>
      <c r="I92" s="318" t="s">
        <v>15631</v>
      </c>
      <c r="J92" s="318" t="s">
        <v>15962</v>
      </c>
      <c r="K92" s="308" t="s">
        <v>15963</v>
      </c>
      <c r="L92" s="308" t="s">
        <v>15964</v>
      </c>
      <c r="M92" s="318"/>
      <c r="N92" s="318" t="s">
        <v>487</v>
      </c>
      <c r="O92" s="318" t="s">
        <v>487</v>
      </c>
      <c r="P92" s="318"/>
      <c r="Q92" s="318"/>
      <c r="R92" s="320" t="s">
        <v>1089</v>
      </c>
      <c r="S92" s="318" t="s">
        <v>4307</v>
      </c>
      <c r="T92" s="318" t="s">
        <v>491</v>
      </c>
      <c r="U92" s="318"/>
      <c r="V92" s="318" t="s">
        <v>2564</v>
      </c>
      <c r="W92" s="318"/>
      <c r="X92" s="318" t="s">
        <v>2564</v>
      </c>
      <c r="Y92" s="318" t="s">
        <v>487</v>
      </c>
      <c r="Z92" s="308" t="s">
        <v>15965</v>
      </c>
      <c r="AA92" s="318"/>
      <c r="AB92" s="318"/>
      <c r="AC92" s="318" t="s">
        <v>487</v>
      </c>
      <c r="AD92" s="308" t="s">
        <v>15569</v>
      </c>
    </row>
    <row r="93" spans="1:35" s="19" customFormat="1" ht="384.75">
      <c r="A93" s="318" t="s">
        <v>15219</v>
      </c>
      <c r="B93" s="318" t="s">
        <v>15207</v>
      </c>
      <c r="C93" s="318" t="s">
        <v>15966</v>
      </c>
      <c r="D93" s="318" t="s">
        <v>15967</v>
      </c>
      <c r="E93" s="318" t="s">
        <v>15968</v>
      </c>
      <c r="F93" s="318" t="s">
        <v>15969</v>
      </c>
      <c r="G93" s="318" t="s">
        <v>15970</v>
      </c>
      <c r="H93" s="318" t="s">
        <v>15971</v>
      </c>
      <c r="I93" s="318" t="s">
        <v>15972</v>
      </c>
      <c r="J93" s="318" t="s">
        <v>15973</v>
      </c>
      <c r="K93" s="308" t="s">
        <v>15974</v>
      </c>
      <c r="L93" s="308" t="s">
        <v>15975</v>
      </c>
      <c r="M93" s="318" t="s">
        <v>2564</v>
      </c>
      <c r="N93" s="318"/>
      <c r="O93" s="318" t="s">
        <v>487</v>
      </c>
      <c r="P93" s="318"/>
      <c r="Q93" s="318"/>
      <c r="R93" s="320" t="s">
        <v>1089</v>
      </c>
      <c r="S93" s="318" t="s">
        <v>4307</v>
      </c>
      <c r="T93" s="318" t="s">
        <v>491</v>
      </c>
      <c r="U93" s="318"/>
      <c r="V93" s="318" t="s">
        <v>2564</v>
      </c>
      <c r="W93" s="318"/>
      <c r="X93" s="318" t="s">
        <v>2564</v>
      </c>
      <c r="Y93" s="318" t="s">
        <v>487</v>
      </c>
      <c r="Z93" s="308" t="s">
        <v>15976</v>
      </c>
      <c r="AA93" s="318"/>
      <c r="AB93" s="318" t="s">
        <v>2564</v>
      </c>
      <c r="AC93" s="318"/>
      <c r="AD93" s="318" t="s">
        <v>2564</v>
      </c>
    </row>
    <row r="94" spans="1:35" s="19" customFormat="1" ht="156.75">
      <c r="A94" s="318" t="s">
        <v>15219</v>
      </c>
      <c r="B94" s="318" t="s">
        <v>15207</v>
      </c>
      <c r="C94" s="318" t="s">
        <v>15977</v>
      </c>
      <c r="D94" s="318" t="s">
        <v>15978</v>
      </c>
      <c r="E94" s="318" t="s">
        <v>15979</v>
      </c>
      <c r="F94" s="318" t="s">
        <v>15980</v>
      </c>
      <c r="G94" s="318" t="s">
        <v>15981</v>
      </c>
      <c r="H94" s="318" t="s">
        <v>15982</v>
      </c>
      <c r="I94" s="318" t="s">
        <v>15983</v>
      </c>
      <c r="J94" s="318" t="s">
        <v>15984</v>
      </c>
      <c r="K94" s="308" t="s">
        <v>15985</v>
      </c>
      <c r="L94" s="308" t="s">
        <v>15090</v>
      </c>
      <c r="M94" s="318" t="s">
        <v>2564</v>
      </c>
      <c r="N94" s="318"/>
      <c r="O94" s="318"/>
      <c r="P94" s="318"/>
      <c r="Q94" s="318"/>
      <c r="R94" s="320" t="s">
        <v>1089</v>
      </c>
      <c r="S94" s="318" t="s">
        <v>4307</v>
      </c>
      <c r="T94" s="318" t="s">
        <v>491</v>
      </c>
      <c r="U94" s="318"/>
      <c r="V94" s="318" t="s">
        <v>2564</v>
      </c>
      <c r="W94" s="318"/>
      <c r="X94" s="318" t="s">
        <v>2564</v>
      </c>
      <c r="Y94" s="318" t="s">
        <v>395</v>
      </c>
      <c r="Z94" s="308" t="s">
        <v>15986</v>
      </c>
      <c r="AA94" s="318"/>
      <c r="AB94" s="318" t="s">
        <v>2564</v>
      </c>
      <c r="AC94" s="318" t="s">
        <v>487</v>
      </c>
      <c r="AD94" s="308" t="s">
        <v>15987</v>
      </c>
    </row>
    <row r="95" spans="1:35" s="19" customFormat="1" ht="85.5">
      <c r="A95" s="318" t="s">
        <v>15219</v>
      </c>
      <c r="B95" s="318" t="s">
        <v>15230</v>
      </c>
      <c r="C95" s="318" t="s">
        <v>15988</v>
      </c>
      <c r="D95" s="318" t="s">
        <v>15989</v>
      </c>
      <c r="E95" s="318" t="s">
        <v>15990</v>
      </c>
      <c r="F95" s="318" t="s">
        <v>15991</v>
      </c>
      <c r="G95" s="318" t="s">
        <v>15992</v>
      </c>
      <c r="H95" s="318" t="s">
        <v>15993</v>
      </c>
      <c r="I95" s="318" t="s">
        <v>15994</v>
      </c>
      <c r="J95" s="318" t="s">
        <v>15995</v>
      </c>
      <c r="K95" s="308" t="s">
        <v>15996</v>
      </c>
      <c r="L95" s="308" t="s">
        <v>15997</v>
      </c>
      <c r="M95" s="318" t="s">
        <v>2564</v>
      </c>
      <c r="N95" s="318"/>
      <c r="O95" s="318" t="s">
        <v>487</v>
      </c>
      <c r="P95" s="318"/>
      <c r="Q95" s="318"/>
      <c r="R95" s="318" t="s">
        <v>1089</v>
      </c>
      <c r="S95" s="318" t="s">
        <v>780</v>
      </c>
      <c r="T95" s="318" t="s">
        <v>491</v>
      </c>
      <c r="U95" s="318"/>
      <c r="V95" s="318" t="s">
        <v>2564</v>
      </c>
      <c r="W95" s="318"/>
      <c r="X95" s="318" t="s">
        <v>2564</v>
      </c>
      <c r="Y95" s="318"/>
      <c r="Z95" s="318" t="s">
        <v>2564</v>
      </c>
      <c r="AA95" s="318"/>
      <c r="AB95" s="318" t="s">
        <v>2564</v>
      </c>
      <c r="AC95" s="318" t="s">
        <v>487</v>
      </c>
      <c r="AD95" s="308" t="s">
        <v>15569</v>
      </c>
    </row>
    <row r="96" spans="1:35" s="19" customFormat="1" ht="85.5">
      <c r="A96" s="318" t="s">
        <v>15219</v>
      </c>
      <c r="B96" s="318" t="s">
        <v>15230</v>
      </c>
      <c r="C96" s="318" t="s">
        <v>15998</v>
      </c>
      <c r="D96" s="318" t="s">
        <v>15999</v>
      </c>
      <c r="E96" s="308" t="s">
        <v>16000</v>
      </c>
      <c r="F96" s="318" t="s">
        <v>16001</v>
      </c>
      <c r="G96" s="318" t="s">
        <v>16002</v>
      </c>
      <c r="H96" s="318" t="s">
        <v>16003</v>
      </c>
      <c r="I96" s="318" t="s">
        <v>16004</v>
      </c>
      <c r="J96" s="318" t="s">
        <v>16005</v>
      </c>
      <c r="K96" s="308" t="s">
        <v>16006</v>
      </c>
      <c r="L96" s="308" t="s">
        <v>16007</v>
      </c>
      <c r="M96" s="318" t="s">
        <v>2564</v>
      </c>
      <c r="N96" s="318"/>
      <c r="O96" s="318"/>
      <c r="P96" s="318"/>
      <c r="Q96" s="318"/>
      <c r="R96" s="318" t="s">
        <v>1089</v>
      </c>
      <c r="S96" s="318" t="s">
        <v>780</v>
      </c>
      <c r="T96" s="318" t="s">
        <v>491</v>
      </c>
      <c r="U96" s="318"/>
      <c r="V96" s="318" t="s">
        <v>2564</v>
      </c>
      <c r="W96" s="318"/>
      <c r="X96" s="318" t="s">
        <v>2564</v>
      </c>
      <c r="Y96" s="318"/>
      <c r="Z96" s="318" t="s">
        <v>2564</v>
      </c>
      <c r="AA96" s="318"/>
      <c r="AB96" s="318" t="s">
        <v>2564</v>
      </c>
      <c r="AC96" s="318" t="s">
        <v>487</v>
      </c>
      <c r="AD96" s="308" t="s">
        <v>15569</v>
      </c>
      <c r="AH96" s="73"/>
      <c r="AI96" s="73"/>
    </row>
    <row r="97" spans="1:35" s="19" customFormat="1" ht="399">
      <c r="A97" s="318" t="s">
        <v>15219</v>
      </c>
      <c r="B97" s="318" t="s">
        <v>15230</v>
      </c>
      <c r="C97" s="318" t="s">
        <v>16008</v>
      </c>
      <c r="D97" s="318" t="s">
        <v>16009</v>
      </c>
      <c r="E97" s="318" t="s">
        <v>16010</v>
      </c>
      <c r="F97" s="318" t="s">
        <v>16011</v>
      </c>
      <c r="G97" s="318" t="s">
        <v>16012</v>
      </c>
      <c r="H97" s="318" t="s">
        <v>16013</v>
      </c>
      <c r="I97" s="318" t="s">
        <v>16014</v>
      </c>
      <c r="J97" s="318" t="s">
        <v>16015</v>
      </c>
      <c r="K97" s="308" t="s">
        <v>16016</v>
      </c>
      <c r="L97" s="308" t="s">
        <v>15090</v>
      </c>
      <c r="M97" s="318"/>
      <c r="N97" s="318"/>
      <c r="O97" s="318" t="s">
        <v>487</v>
      </c>
      <c r="P97" s="318"/>
      <c r="Q97" s="318"/>
      <c r="R97" s="318" t="s">
        <v>1089</v>
      </c>
      <c r="S97" s="318" t="s">
        <v>780</v>
      </c>
      <c r="T97" s="318" t="s">
        <v>491</v>
      </c>
      <c r="U97" s="318"/>
      <c r="V97" s="318" t="s">
        <v>2564</v>
      </c>
      <c r="W97" s="318"/>
      <c r="X97" s="318" t="s">
        <v>2564</v>
      </c>
      <c r="Y97" s="318"/>
      <c r="Z97" s="318" t="s">
        <v>2564</v>
      </c>
      <c r="AA97" s="318"/>
      <c r="AB97" s="318" t="s">
        <v>2564</v>
      </c>
      <c r="AC97" s="318" t="s">
        <v>487</v>
      </c>
      <c r="AD97" s="308" t="s">
        <v>16017</v>
      </c>
      <c r="AH97" s="73"/>
      <c r="AI97" s="73"/>
    </row>
    <row r="98" spans="1:35" s="19" customFormat="1" ht="128.25">
      <c r="A98" s="318" t="s">
        <v>15219</v>
      </c>
      <c r="B98" s="318" t="s">
        <v>15230</v>
      </c>
      <c r="C98" s="318" t="s">
        <v>16018</v>
      </c>
      <c r="D98" s="318" t="s">
        <v>16019</v>
      </c>
      <c r="E98" s="318" t="s">
        <v>16020</v>
      </c>
      <c r="F98" s="318" t="s">
        <v>16021</v>
      </c>
      <c r="G98" s="318" t="s">
        <v>16022</v>
      </c>
      <c r="H98" s="318" t="s">
        <v>16023</v>
      </c>
      <c r="I98" s="318" t="s">
        <v>16024</v>
      </c>
      <c r="J98" s="318" t="s">
        <v>16025</v>
      </c>
      <c r="K98" s="308" t="s">
        <v>16026</v>
      </c>
      <c r="L98" s="308" t="s">
        <v>16027</v>
      </c>
      <c r="M98" s="318" t="s">
        <v>2564</v>
      </c>
      <c r="N98" s="318"/>
      <c r="O98" s="318" t="s">
        <v>487</v>
      </c>
      <c r="P98" s="318"/>
      <c r="Q98" s="318"/>
      <c r="R98" s="318" t="s">
        <v>1089</v>
      </c>
      <c r="S98" s="318" t="s">
        <v>780</v>
      </c>
      <c r="T98" s="318" t="s">
        <v>491</v>
      </c>
      <c r="U98" s="318"/>
      <c r="V98" s="318" t="s">
        <v>2564</v>
      </c>
      <c r="W98" s="318"/>
      <c r="X98" s="318" t="s">
        <v>2564</v>
      </c>
      <c r="Y98" s="318"/>
      <c r="Z98" s="318" t="s">
        <v>2564</v>
      </c>
      <c r="AA98" s="318"/>
      <c r="AB98" s="318" t="s">
        <v>2564</v>
      </c>
      <c r="AC98" s="318" t="s">
        <v>487</v>
      </c>
      <c r="AD98" s="308" t="s">
        <v>16028</v>
      </c>
      <c r="AH98" s="73"/>
      <c r="AI98" s="73"/>
    </row>
    <row r="99" spans="1:35" s="19" customFormat="1" ht="71.25">
      <c r="A99" s="318" t="s">
        <v>15219</v>
      </c>
      <c r="B99" s="318" t="s">
        <v>15230</v>
      </c>
      <c r="C99" s="318" t="s">
        <v>16029</v>
      </c>
      <c r="D99" s="318" t="s">
        <v>16030</v>
      </c>
      <c r="E99" s="318" t="s">
        <v>16031</v>
      </c>
      <c r="F99" s="318" t="s">
        <v>16032</v>
      </c>
      <c r="G99" s="318" t="s">
        <v>16033</v>
      </c>
      <c r="H99" s="318" t="s">
        <v>16034</v>
      </c>
      <c r="I99" s="318" t="s">
        <v>16035</v>
      </c>
      <c r="J99" s="318" t="s">
        <v>16036</v>
      </c>
      <c r="K99" s="308" t="s">
        <v>16037</v>
      </c>
      <c r="L99" s="308" t="s">
        <v>16038</v>
      </c>
      <c r="M99" s="318" t="s">
        <v>2564</v>
      </c>
      <c r="N99" s="318" t="s">
        <v>487</v>
      </c>
      <c r="O99" s="318"/>
      <c r="P99" s="318"/>
      <c r="Q99" s="318"/>
      <c r="R99" s="318" t="s">
        <v>621</v>
      </c>
      <c r="S99" s="318" t="s">
        <v>780</v>
      </c>
      <c r="T99" s="318"/>
      <c r="U99" s="318"/>
      <c r="V99" s="318" t="s">
        <v>2564</v>
      </c>
      <c r="W99" s="318"/>
      <c r="X99" s="318" t="s">
        <v>2564</v>
      </c>
      <c r="Y99" s="318"/>
      <c r="Z99" s="318" t="s">
        <v>2564</v>
      </c>
      <c r="AA99" s="318"/>
      <c r="AB99" s="318" t="s">
        <v>2564</v>
      </c>
      <c r="AC99" s="318" t="s">
        <v>487</v>
      </c>
      <c r="AD99" s="308" t="s">
        <v>16039</v>
      </c>
      <c r="AH99" s="73"/>
      <c r="AI99" s="73"/>
    </row>
    <row r="100" spans="1:35" s="19" customFormat="1" ht="19.149999999999999" customHeight="1">
      <c r="A100" s="318" t="s">
        <v>15219</v>
      </c>
      <c r="B100" s="318" t="s">
        <v>15230</v>
      </c>
      <c r="C100" s="318" t="s">
        <v>16040</v>
      </c>
      <c r="D100" s="318" t="s">
        <v>16041</v>
      </c>
      <c r="E100" s="318" t="s">
        <v>16042</v>
      </c>
      <c r="F100" s="318" t="s">
        <v>16043</v>
      </c>
      <c r="G100" s="318" t="s">
        <v>16044</v>
      </c>
      <c r="H100" s="318" t="s">
        <v>16045</v>
      </c>
      <c r="I100" s="318" t="s">
        <v>16046</v>
      </c>
      <c r="J100" s="318" t="s">
        <v>16047</v>
      </c>
      <c r="K100" s="308" t="s">
        <v>4550</v>
      </c>
      <c r="L100" s="318"/>
      <c r="M100" s="318" t="s">
        <v>2564</v>
      </c>
      <c r="N100" s="318" t="s">
        <v>487</v>
      </c>
      <c r="O100" s="318"/>
      <c r="P100" s="318"/>
      <c r="Q100" s="318"/>
      <c r="R100" s="318" t="s">
        <v>621</v>
      </c>
      <c r="S100" s="318" t="s">
        <v>15332</v>
      </c>
      <c r="T100" s="318"/>
      <c r="U100" s="318"/>
      <c r="V100" s="318" t="s">
        <v>2564</v>
      </c>
      <c r="W100" s="318"/>
      <c r="X100" s="318" t="s">
        <v>2564</v>
      </c>
      <c r="Y100" s="318"/>
      <c r="Z100" s="318" t="s">
        <v>2564</v>
      </c>
      <c r="AA100" s="318"/>
      <c r="AB100" s="318" t="s">
        <v>2564</v>
      </c>
      <c r="AC100" s="318" t="s">
        <v>487</v>
      </c>
      <c r="AD100" s="318" t="s">
        <v>16048</v>
      </c>
      <c r="AH100" s="73"/>
      <c r="AI100" s="73"/>
    </row>
    <row r="101" spans="1:35" s="19" customFormat="1" ht="171">
      <c r="A101" s="318" t="s">
        <v>15219</v>
      </c>
      <c r="B101" s="318" t="s">
        <v>15268</v>
      </c>
      <c r="C101" s="318" t="s">
        <v>16049</v>
      </c>
      <c r="D101" s="318" t="s">
        <v>16050</v>
      </c>
      <c r="E101" s="318" t="s">
        <v>16051</v>
      </c>
      <c r="F101" s="318" t="s">
        <v>16052</v>
      </c>
      <c r="G101" s="318" t="s">
        <v>16053</v>
      </c>
      <c r="H101" s="318" t="s">
        <v>16054</v>
      </c>
      <c r="I101" s="318" t="s">
        <v>13644</v>
      </c>
      <c r="J101" s="318" t="s">
        <v>16055</v>
      </c>
      <c r="K101" s="308" t="s">
        <v>16056</v>
      </c>
      <c r="L101" s="308" t="s">
        <v>10837</v>
      </c>
      <c r="M101" s="318" t="s">
        <v>2564</v>
      </c>
      <c r="N101" s="318"/>
      <c r="O101" s="318" t="s">
        <v>487</v>
      </c>
      <c r="P101" s="318"/>
      <c r="Q101" s="318"/>
      <c r="R101" s="318" t="s">
        <v>1089</v>
      </c>
      <c r="S101" s="318" t="s">
        <v>780</v>
      </c>
      <c r="T101" s="318" t="s">
        <v>491</v>
      </c>
      <c r="U101" s="318"/>
      <c r="V101" s="318" t="s">
        <v>2564</v>
      </c>
      <c r="W101" s="318"/>
      <c r="X101" s="318" t="s">
        <v>2564</v>
      </c>
      <c r="Y101" s="318"/>
      <c r="Z101" s="318" t="s">
        <v>2564</v>
      </c>
      <c r="AA101" s="318"/>
      <c r="AB101" s="318" t="s">
        <v>2564</v>
      </c>
      <c r="AC101" s="318" t="s">
        <v>487</v>
      </c>
      <c r="AD101" s="308" t="s">
        <v>16057</v>
      </c>
      <c r="AH101" s="73"/>
      <c r="AI101" s="73"/>
    </row>
    <row r="102" spans="1:35" s="19" customFormat="1" ht="242.25">
      <c r="A102" s="318" t="s">
        <v>15219</v>
      </c>
      <c r="B102" s="318" t="s">
        <v>15268</v>
      </c>
      <c r="C102" s="318" t="s">
        <v>16058</v>
      </c>
      <c r="D102" s="318" t="s">
        <v>16059</v>
      </c>
      <c r="E102" s="318" t="s">
        <v>16060</v>
      </c>
      <c r="F102" s="318" t="s">
        <v>16061</v>
      </c>
      <c r="G102" s="318" t="s">
        <v>16062</v>
      </c>
      <c r="H102" s="318" t="s">
        <v>16063</v>
      </c>
      <c r="I102" s="318" t="s">
        <v>16064</v>
      </c>
      <c r="J102" s="318" t="s">
        <v>16065</v>
      </c>
      <c r="K102" s="308" t="s">
        <v>16066</v>
      </c>
      <c r="L102" s="308" t="s">
        <v>16067</v>
      </c>
      <c r="M102" s="318" t="s">
        <v>2564</v>
      </c>
      <c r="N102" s="318"/>
      <c r="O102" s="318" t="s">
        <v>487</v>
      </c>
      <c r="P102" s="318"/>
      <c r="Q102" s="318"/>
      <c r="R102" s="320" t="s">
        <v>1089</v>
      </c>
      <c r="S102" s="318" t="s">
        <v>780</v>
      </c>
      <c r="T102" s="318" t="s">
        <v>491</v>
      </c>
      <c r="U102" s="318"/>
      <c r="V102" s="318" t="s">
        <v>2564</v>
      </c>
      <c r="W102" s="318"/>
      <c r="X102" s="318" t="s">
        <v>2564</v>
      </c>
      <c r="Y102" s="318" t="s">
        <v>487</v>
      </c>
      <c r="Z102" s="308" t="s">
        <v>16068</v>
      </c>
      <c r="AA102" s="318"/>
      <c r="AB102" s="318" t="s">
        <v>2564</v>
      </c>
      <c r="AC102" s="318"/>
      <c r="AD102" s="318" t="s">
        <v>2564</v>
      </c>
      <c r="AH102" s="73"/>
      <c r="AI102" s="73"/>
    </row>
    <row r="103" spans="1:35" s="19" customFormat="1" ht="242.25">
      <c r="A103" s="318" t="s">
        <v>15219</v>
      </c>
      <c r="B103" s="318" t="s">
        <v>15268</v>
      </c>
      <c r="C103" s="318" t="s">
        <v>16069</v>
      </c>
      <c r="D103" s="318" t="s">
        <v>16070</v>
      </c>
      <c r="E103" s="318" t="s">
        <v>16071</v>
      </c>
      <c r="F103" s="318" t="s">
        <v>16072</v>
      </c>
      <c r="G103" s="318" t="s">
        <v>16073</v>
      </c>
      <c r="H103" s="318" t="s">
        <v>16074</v>
      </c>
      <c r="I103" s="318" t="s">
        <v>16075</v>
      </c>
      <c r="J103" s="318" t="s">
        <v>16076</v>
      </c>
      <c r="K103" s="308" t="s">
        <v>16077</v>
      </c>
      <c r="L103" s="308" t="s">
        <v>3970</v>
      </c>
      <c r="M103" s="308" t="s">
        <v>16078</v>
      </c>
      <c r="N103" s="318"/>
      <c r="O103" s="318" t="s">
        <v>487</v>
      </c>
      <c r="P103" s="318"/>
      <c r="Q103" s="318"/>
      <c r="R103" s="320" t="s">
        <v>1089</v>
      </c>
      <c r="S103" s="318" t="s">
        <v>4307</v>
      </c>
      <c r="T103" s="318" t="s">
        <v>491</v>
      </c>
      <c r="U103" s="318"/>
      <c r="V103" s="318" t="s">
        <v>2564</v>
      </c>
      <c r="W103" s="318"/>
      <c r="X103" s="318" t="s">
        <v>2564</v>
      </c>
      <c r="Y103" s="318"/>
      <c r="Z103" s="318" t="s">
        <v>2564</v>
      </c>
      <c r="AA103" s="318" t="s">
        <v>395</v>
      </c>
      <c r="AB103" s="308" t="s">
        <v>16079</v>
      </c>
      <c r="AC103" s="318" t="s">
        <v>487</v>
      </c>
      <c r="AD103" s="308" t="s">
        <v>16080</v>
      </c>
      <c r="AH103" s="73"/>
      <c r="AI103" s="73"/>
    </row>
    <row r="104" spans="1:35" s="19" customFormat="1" ht="57">
      <c r="A104" s="318" t="s">
        <v>15219</v>
      </c>
      <c r="B104" s="318" t="s">
        <v>15268</v>
      </c>
      <c r="C104" s="318" t="s">
        <v>16081</v>
      </c>
      <c r="D104" s="318" t="s">
        <v>16082</v>
      </c>
      <c r="E104" s="318" t="s">
        <v>16083</v>
      </c>
      <c r="F104" s="318" t="s">
        <v>16084</v>
      </c>
      <c r="G104" s="318" t="s">
        <v>16085</v>
      </c>
      <c r="H104" s="318" t="s">
        <v>16086</v>
      </c>
      <c r="I104" s="318" t="s">
        <v>16087</v>
      </c>
      <c r="J104" s="318" t="s">
        <v>16088</v>
      </c>
      <c r="K104" s="308" t="s">
        <v>16089</v>
      </c>
      <c r="L104" s="308" t="s">
        <v>16090</v>
      </c>
      <c r="M104" s="318" t="s">
        <v>2564</v>
      </c>
      <c r="N104" s="318"/>
      <c r="O104" s="318" t="s">
        <v>395</v>
      </c>
      <c r="P104" s="318"/>
      <c r="Q104" s="318"/>
      <c r="R104" s="318" t="s">
        <v>1089</v>
      </c>
      <c r="S104" s="318" t="s">
        <v>780</v>
      </c>
      <c r="T104" s="318" t="s">
        <v>491</v>
      </c>
      <c r="U104" s="318"/>
      <c r="V104" s="318" t="s">
        <v>2564</v>
      </c>
      <c r="W104" s="318"/>
      <c r="X104" s="318" t="s">
        <v>2564</v>
      </c>
      <c r="Y104" s="318"/>
      <c r="Z104" s="318" t="s">
        <v>2564</v>
      </c>
      <c r="AA104" s="318"/>
      <c r="AB104" s="318" t="s">
        <v>2564</v>
      </c>
      <c r="AC104" s="318" t="s">
        <v>487</v>
      </c>
      <c r="AD104" s="308" t="s">
        <v>15569</v>
      </c>
      <c r="AH104" s="73"/>
      <c r="AI104" s="73"/>
    </row>
    <row r="105" spans="1:35" s="19" customFormat="1" ht="99.75">
      <c r="A105" s="318" t="s">
        <v>15219</v>
      </c>
      <c r="B105" s="318" t="s">
        <v>15268</v>
      </c>
      <c r="C105" s="318" t="s">
        <v>16091</v>
      </c>
      <c r="D105" s="318" t="s">
        <v>16092</v>
      </c>
      <c r="E105" s="318" t="s">
        <v>16093</v>
      </c>
      <c r="F105" s="318" t="s">
        <v>16094</v>
      </c>
      <c r="G105" s="318" t="s">
        <v>16095</v>
      </c>
      <c r="H105" s="318" t="s">
        <v>16096</v>
      </c>
      <c r="I105" s="318" t="s">
        <v>16097</v>
      </c>
      <c r="J105" s="318" t="s">
        <v>16098</v>
      </c>
      <c r="K105" s="308" t="s">
        <v>16099</v>
      </c>
      <c r="L105" s="308" t="s">
        <v>16100</v>
      </c>
      <c r="M105" s="318" t="s">
        <v>2564</v>
      </c>
      <c r="N105" s="318" t="s">
        <v>487</v>
      </c>
      <c r="O105" s="318" t="s">
        <v>487</v>
      </c>
      <c r="P105" s="318"/>
      <c r="Q105" s="318"/>
      <c r="R105" s="318" t="s">
        <v>1089</v>
      </c>
      <c r="S105" s="318" t="s">
        <v>780</v>
      </c>
      <c r="T105" s="318" t="s">
        <v>491</v>
      </c>
      <c r="U105" s="318"/>
      <c r="V105" s="318" t="s">
        <v>2564</v>
      </c>
      <c r="W105" s="318"/>
      <c r="X105" s="318" t="s">
        <v>2564</v>
      </c>
      <c r="Y105" s="318"/>
      <c r="Z105" s="318" t="s">
        <v>2564</v>
      </c>
      <c r="AA105" s="318" t="s">
        <v>487</v>
      </c>
      <c r="AB105" s="308" t="s">
        <v>16101</v>
      </c>
      <c r="AC105" s="318"/>
      <c r="AD105" s="318" t="s">
        <v>2564</v>
      </c>
      <c r="AH105" s="73"/>
      <c r="AI105" s="73"/>
    </row>
    <row r="106" spans="1:35" s="19" customFormat="1" ht="18.75" customHeight="1">
      <c r="A106" s="318" t="s">
        <v>15219</v>
      </c>
      <c r="B106" s="318" t="s">
        <v>15268</v>
      </c>
      <c r="C106" s="318" t="s">
        <v>16102</v>
      </c>
      <c r="D106" s="318" t="s">
        <v>16103</v>
      </c>
      <c r="E106" s="318" t="s">
        <v>16104</v>
      </c>
      <c r="F106" s="318" t="s">
        <v>16105</v>
      </c>
      <c r="G106" s="318" t="s">
        <v>16106</v>
      </c>
      <c r="H106" s="318" t="s">
        <v>16107</v>
      </c>
      <c r="I106" s="318" t="s">
        <v>16108</v>
      </c>
      <c r="J106" s="318" t="s">
        <v>16109</v>
      </c>
      <c r="K106" s="308" t="s">
        <v>16110</v>
      </c>
      <c r="L106" s="318"/>
      <c r="M106" s="318" t="s">
        <v>2564</v>
      </c>
      <c r="N106" s="318"/>
      <c r="O106" s="318"/>
      <c r="P106" s="318"/>
      <c r="Q106" s="318"/>
      <c r="R106" s="318" t="s">
        <v>621</v>
      </c>
      <c r="S106" s="318" t="s">
        <v>780</v>
      </c>
      <c r="T106" s="318"/>
      <c r="U106" s="318"/>
      <c r="V106" s="318" t="s">
        <v>2564</v>
      </c>
      <c r="W106" s="318"/>
      <c r="X106" s="318" t="s">
        <v>2564</v>
      </c>
      <c r="Y106" s="318"/>
      <c r="Z106" s="318" t="s">
        <v>2564</v>
      </c>
      <c r="AA106" s="318"/>
      <c r="AB106" s="318" t="s">
        <v>2564</v>
      </c>
      <c r="AC106" s="318" t="s">
        <v>487</v>
      </c>
      <c r="AD106" s="318" t="s">
        <v>16111</v>
      </c>
      <c r="AH106" s="73"/>
      <c r="AI106" s="73"/>
    </row>
    <row r="107" spans="1:35" s="19" customFormat="1" ht="399">
      <c r="A107" s="318" t="s">
        <v>15219</v>
      </c>
      <c r="B107" s="318" t="s">
        <v>212</v>
      </c>
      <c r="C107" s="318" t="s">
        <v>16112</v>
      </c>
      <c r="D107" s="318" t="s">
        <v>16113</v>
      </c>
      <c r="E107" s="318" t="s">
        <v>16114</v>
      </c>
      <c r="F107" s="318" t="s">
        <v>16115</v>
      </c>
      <c r="G107" s="318" t="s">
        <v>16116</v>
      </c>
      <c r="H107" s="318" t="s">
        <v>16117</v>
      </c>
      <c r="I107" s="318" t="s">
        <v>16118</v>
      </c>
      <c r="J107" s="318" t="s">
        <v>16119</v>
      </c>
      <c r="K107" s="308" t="s">
        <v>16120</v>
      </c>
      <c r="L107" s="308" t="s">
        <v>10837</v>
      </c>
      <c r="M107" s="318" t="s">
        <v>2564</v>
      </c>
      <c r="N107" s="318" t="s">
        <v>487</v>
      </c>
      <c r="O107" s="318" t="s">
        <v>395</v>
      </c>
      <c r="P107" s="318"/>
      <c r="Q107" s="318"/>
      <c r="R107" s="318" t="s">
        <v>1089</v>
      </c>
      <c r="S107" s="318" t="s">
        <v>780</v>
      </c>
      <c r="T107" s="318" t="s">
        <v>388</v>
      </c>
      <c r="U107" s="318"/>
      <c r="V107" s="318" t="s">
        <v>2564</v>
      </c>
      <c r="W107" s="318"/>
      <c r="X107" s="318" t="s">
        <v>2564</v>
      </c>
      <c r="Y107" s="318"/>
      <c r="Z107" s="318" t="s">
        <v>2564</v>
      </c>
      <c r="AA107" s="318"/>
      <c r="AB107" s="318" t="s">
        <v>2564</v>
      </c>
      <c r="AC107" s="318" t="s">
        <v>487</v>
      </c>
      <c r="AD107" s="308" t="s">
        <v>16121</v>
      </c>
      <c r="AH107" s="73"/>
      <c r="AI107" s="73"/>
    </row>
    <row r="108" spans="1:35" s="21" customFormat="1" ht="19.149999999999999" customHeight="1">
      <c r="A108" s="318" t="s">
        <v>24</v>
      </c>
      <c r="B108" s="318" t="s">
        <v>15207</v>
      </c>
      <c r="C108" s="318" t="s">
        <v>16122</v>
      </c>
      <c r="D108" s="318" t="s">
        <v>16123</v>
      </c>
      <c r="E108" s="318" t="s">
        <v>16124</v>
      </c>
      <c r="F108" s="318" t="s">
        <v>16125</v>
      </c>
      <c r="G108" s="318" t="s">
        <v>16126</v>
      </c>
      <c r="H108" s="318" t="s">
        <v>16127</v>
      </c>
      <c r="I108" s="318" t="s">
        <v>16128</v>
      </c>
      <c r="J108" s="318" t="s">
        <v>16129</v>
      </c>
      <c r="K108" s="308" t="s">
        <v>16130</v>
      </c>
      <c r="L108" s="318" t="s">
        <v>7747</v>
      </c>
      <c r="M108" s="318"/>
      <c r="N108" s="318" t="s">
        <v>395</v>
      </c>
      <c r="O108" s="318"/>
      <c r="P108" s="318"/>
      <c r="Q108" s="318"/>
      <c r="R108" s="318" t="s">
        <v>1089</v>
      </c>
      <c r="S108" s="318" t="s">
        <v>780</v>
      </c>
      <c r="T108" s="318" t="s">
        <v>388</v>
      </c>
      <c r="U108" s="318"/>
      <c r="V108" s="318"/>
      <c r="W108" s="318"/>
      <c r="X108" s="318"/>
      <c r="Y108" s="318"/>
      <c r="Z108" s="318"/>
      <c r="AA108" s="318"/>
      <c r="AB108" s="318"/>
      <c r="AC108" s="318" t="s">
        <v>395</v>
      </c>
      <c r="AD108" s="318" t="s">
        <v>16131</v>
      </c>
    </row>
    <row r="109" spans="1:35" s="24" customFormat="1" ht="185.25">
      <c r="A109" s="318" t="s">
        <v>24</v>
      </c>
      <c r="B109" s="318" t="s">
        <v>15207</v>
      </c>
      <c r="C109" s="351" t="s">
        <v>16132</v>
      </c>
      <c r="D109" s="351" t="s">
        <v>16133</v>
      </c>
      <c r="E109" s="351" t="s">
        <v>16134</v>
      </c>
      <c r="F109" s="351" t="s">
        <v>16135</v>
      </c>
      <c r="G109" s="351" t="s">
        <v>16136</v>
      </c>
      <c r="H109" s="351" t="s">
        <v>16137</v>
      </c>
      <c r="I109" s="318" t="s">
        <v>16138</v>
      </c>
      <c r="J109" s="351" t="s">
        <v>16139</v>
      </c>
      <c r="K109" s="311" t="s">
        <v>16140</v>
      </c>
      <c r="L109" s="311" t="s">
        <v>16141</v>
      </c>
      <c r="M109" s="351"/>
      <c r="N109" s="351"/>
      <c r="O109" s="351"/>
      <c r="P109" s="351"/>
      <c r="Q109" s="351"/>
      <c r="R109" s="351" t="s">
        <v>631</v>
      </c>
      <c r="S109" s="351" t="s">
        <v>852</v>
      </c>
      <c r="T109" s="351"/>
      <c r="U109" s="351"/>
      <c r="V109" s="351"/>
      <c r="W109" s="351"/>
      <c r="X109" s="351"/>
      <c r="Y109" s="351" t="s">
        <v>487</v>
      </c>
      <c r="Z109" s="308" t="s">
        <v>16142</v>
      </c>
      <c r="AA109" s="351" t="s">
        <v>401</v>
      </c>
      <c r="AB109" s="308" t="s">
        <v>16143</v>
      </c>
      <c r="AC109" s="318" t="s">
        <v>395</v>
      </c>
      <c r="AD109" s="308" t="s">
        <v>16144</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3F26ACC-3153-4E4C-9F7B-A615FBB39101}">
      <formula1>"○"</formula1>
    </dataValidation>
  </dataValidations>
  <hyperlinks>
    <hyperlink ref="J82" r:id="rId1" xr:uid="{4A6E9E1B-A8DF-486D-A387-E2EF07B621D6}"/>
  </hyperlinks>
  <pageMargins left="0.70866141732283472" right="0.70866141732283472" top="0.74803149606299213" bottom="0.74803149606299213" header="0.31496062992125984" footer="0.31496062992125984"/>
  <pageSetup paperSize="8" scale="49" fitToWidth="2" fitToHeight="2"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1F51-B643-4B2C-9825-69EBE5839C20}">
  <sheetPr>
    <pageSetUpPr fitToPage="1"/>
  </sheetPr>
  <dimension ref="A1:AL573"/>
  <sheetViews>
    <sheetView zoomScale="70" zoomScaleNormal="70" workbookViewId="0">
      <pane xSplit="3" ySplit="2" topLeftCell="D3" activePane="bottomRight" state="frozen"/>
      <selection pane="topRight"/>
      <selection pane="bottomLeft"/>
      <selection pane="bottomRight" activeCell="C3" sqref="C3"/>
    </sheetView>
  </sheetViews>
  <sheetFormatPr defaultColWidth="8.625" defaultRowHeight="18.75"/>
  <cols>
    <col min="1" max="1" width="10.75" style="11" customWidth="1"/>
    <col min="2" max="2" width="9.125" style="11" customWidth="1"/>
    <col min="3" max="3" width="51.3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146" t="s">
        <v>448</v>
      </c>
      <c r="R1" s="19"/>
    </row>
    <row r="2" spans="1:38"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8" s="18" customFormat="1" ht="99.75">
      <c r="A3" s="351" t="s">
        <v>16145</v>
      </c>
      <c r="B3" s="351" t="s">
        <v>72</v>
      </c>
      <c r="C3" s="351" t="s">
        <v>16146</v>
      </c>
      <c r="D3" s="351" t="s">
        <v>16147</v>
      </c>
      <c r="E3" s="351" t="s">
        <v>16148</v>
      </c>
      <c r="F3" s="351" t="s">
        <v>16149</v>
      </c>
      <c r="G3" s="351" t="s">
        <v>16150</v>
      </c>
      <c r="H3" s="351" t="s">
        <v>16151</v>
      </c>
      <c r="I3" s="351" t="s">
        <v>16152</v>
      </c>
      <c r="J3" s="351" t="s">
        <v>16153</v>
      </c>
      <c r="K3" s="311" t="s">
        <v>16154</v>
      </c>
      <c r="L3" s="311" t="s">
        <v>16155</v>
      </c>
      <c r="M3" s="351"/>
      <c r="N3" s="351" t="s">
        <v>487</v>
      </c>
      <c r="O3" s="351" t="s">
        <v>487</v>
      </c>
      <c r="P3" s="351"/>
      <c r="Q3" s="351"/>
      <c r="R3" s="320" t="s">
        <v>389</v>
      </c>
      <c r="S3" s="318" t="s">
        <v>384</v>
      </c>
      <c r="T3" s="351" t="s">
        <v>13780</v>
      </c>
      <c r="U3" s="351"/>
      <c r="V3" s="351"/>
      <c r="W3" s="351"/>
      <c r="X3" s="351"/>
      <c r="Y3" s="351"/>
      <c r="Z3" s="351"/>
      <c r="AA3" s="351"/>
      <c r="AB3" s="351"/>
      <c r="AC3" s="351" t="s">
        <v>487</v>
      </c>
      <c r="AD3" s="311" t="s">
        <v>16156</v>
      </c>
      <c r="AG3" s="76"/>
      <c r="AH3" s="76"/>
    </row>
    <row r="4" spans="1:38" s="18" customFormat="1" ht="86.25" customHeight="1">
      <c r="A4" s="351" t="s">
        <v>16145</v>
      </c>
      <c r="B4" s="351" t="s">
        <v>72</v>
      </c>
      <c r="C4" s="351" t="s">
        <v>16157</v>
      </c>
      <c r="D4" s="351" t="s">
        <v>16158</v>
      </c>
      <c r="E4" s="351" t="s">
        <v>16159</v>
      </c>
      <c r="F4" s="351" t="s">
        <v>16160</v>
      </c>
      <c r="G4" s="351" t="s">
        <v>16161</v>
      </c>
      <c r="H4" s="351" t="s">
        <v>16162</v>
      </c>
      <c r="I4" s="351" t="s">
        <v>16163</v>
      </c>
      <c r="J4" s="351" t="s">
        <v>16164</v>
      </c>
      <c r="K4" s="351" t="s">
        <v>16165</v>
      </c>
      <c r="L4" s="311" t="s">
        <v>16166</v>
      </c>
      <c r="M4" s="351"/>
      <c r="N4" s="351" t="s">
        <v>487</v>
      </c>
      <c r="O4" s="351" t="s">
        <v>487</v>
      </c>
      <c r="P4" s="351"/>
      <c r="Q4" s="351"/>
      <c r="R4" s="320" t="s">
        <v>389</v>
      </c>
      <c r="S4" s="318" t="s">
        <v>384</v>
      </c>
      <c r="T4" s="351" t="s">
        <v>4009</v>
      </c>
      <c r="U4" s="351"/>
      <c r="V4" s="351"/>
      <c r="W4" s="351"/>
      <c r="X4" s="351"/>
      <c r="Y4" s="351"/>
      <c r="Z4" s="351"/>
      <c r="AA4" s="351"/>
      <c r="AB4" s="351"/>
      <c r="AC4" s="351" t="s">
        <v>487</v>
      </c>
      <c r="AD4" s="343" t="s">
        <v>16167</v>
      </c>
      <c r="AG4" s="76"/>
      <c r="AH4" s="76"/>
    </row>
    <row r="5" spans="1:38" s="18" customFormat="1" ht="171">
      <c r="A5" s="311" t="s">
        <v>16145</v>
      </c>
      <c r="B5" s="351" t="s">
        <v>72</v>
      </c>
      <c r="C5" s="351" t="s">
        <v>16168</v>
      </c>
      <c r="D5" s="311" t="s">
        <v>16169</v>
      </c>
      <c r="E5" s="311" t="s">
        <v>16170</v>
      </c>
      <c r="F5" s="311" t="s">
        <v>16171</v>
      </c>
      <c r="G5" s="311" t="s">
        <v>16172</v>
      </c>
      <c r="H5" s="311" t="s">
        <v>16173</v>
      </c>
      <c r="I5" s="311" t="s">
        <v>16174</v>
      </c>
      <c r="J5" s="311" t="s">
        <v>16175</v>
      </c>
      <c r="K5" s="311" t="s">
        <v>16176</v>
      </c>
      <c r="L5" s="311" t="s">
        <v>16177</v>
      </c>
      <c r="M5" s="461"/>
      <c r="N5" s="461"/>
      <c r="O5" s="311" t="s">
        <v>487</v>
      </c>
      <c r="P5" s="311"/>
      <c r="Q5" s="311"/>
      <c r="R5" s="320" t="s">
        <v>389</v>
      </c>
      <c r="S5" s="308" t="s">
        <v>384</v>
      </c>
      <c r="T5" s="351" t="s">
        <v>16178</v>
      </c>
      <c r="U5" s="311"/>
      <c r="V5" s="311"/>
      <c r="W5" s="311"/>
      <c r="X5" s="311"/>
      <c r="Y5" s="311" t="s">
        <v>395</v>
      </c>
      <c r="Z5" s="308" t="s">
        <v>16179</v>
      </c>
      <c r="AA5" s="311" t="s">
        <v>487</v>
      </c>
      <c r="AB5" s="311" t="s">
        <v>16180</v>
      </c>
      <c r="AC5" s="311" t="s">
        <v>395</v>
      </c>
      <c r="AD5" s="311" t="s">
        <v>16181</v>
      </c>
      <c r="AG5" s="76"/>
      <c r="AH5" s="76"/>
    </row>
    <row r="6" spans="1:38" s="18" customFormat="1" ht="171">
      <c r="A6" s="351" t="s">
        <v>16145</v>
      </c>
      <c r="B6" s="351" t="s">
        <v>119</v>
      </c>
      <c r="C6" s="351" t="s">
        <v>16182</v>
      </c>
      <c r="D6" s="351" t="s">
        <v>16183</v>
      </c>
      <c r="E6" s="351" t="s">
        <v>16184</v>
      </c>
      <c r="F6" s="351" t="s">
        <v>16185</v>
      </c>
      <c r="G6" s="351" t="s">
        <v>16186</v>
      </c>
      <c r="H6" s="351" t="s">
        <v>16187</v>
      </c>
      <c r="I6" s="351" t="s">
        <v>16188</v>
      </c>
      <c r="J6" s="351" t="s">
        <v>16189</v>
      </c>
      <c r="K6" s="311" t="s">
        <v>16190</v>
      </c>
      <c r="L6" s="311" t="s">
        <v>16191</v>
      </c>
      <c r="M6" s="351"/>
      <c r="N6" s="351"/>
      <c r="O6" s="351" t="s">
        <v>487</v>
      </c>
      <c r="P6" s="351"/>
      <c r="Q6" s="351"/>
      <c r="R6" s="320" t="s">
        <v>389</v>
      </c>
      <c r="S6" s="318" t="s">
        <v>384</v>
      </c>
      <c r="T6" s="351" t="s">
        <v>10739</v>
      </c>
      <c r="U6" s="351"/>
      <c r="V6" s="351"/>
      <c r="W6" s="351"/>
      <c r="X6" s="351"/>
      <c r="Y6" s="351" t="s">
        <v>487</v>
      </c>
      <c r="Z6" s="311" t="s">
        <v>16192</v>
      </c>
      <c r="AA6" s="351"/>
      <c r="AB6" s="351"/>
      <c r="AC6" s="351" t="s">
        <v>487</v>
      </c>
      <c r="AD6" s="311" t="s">
        <v>16193</v>
      </c>
      <c r="AG6" s="76"/>
      <c r="AH6" s="76"/>
    </row>
    <row r="7" spans="1:38" s="18" customFormat="1" ht="384.75">
      <c r="A7" s="318" t="s">
        <v>16145</v>
      </c>
      <c r="B7" s="351" t="s">
        <v>119</v>
      </c>
      <c r="C7" s="318" t="s">
        <v>16194</v>
      </c>
      <c r="D7" s="308" t="s">
        <v>16195</v>
      </c>
      <c r="E7" s="318" t="s">
        <v>16196</v>
      </c>
      <c r="F7" s="318" t="s">
        <v>16197</v>
      </c>
      <c r="G7" s="318" t="s">
        <v>16198</v>
      </c>
      <c r="H7" s="318" t="s">
        <v>16199</v>
      </c>
      <c r="I7" s="308" t="s">
        <v>16200</v>
      </c>
      <c r="J7" s="308" t="s">
        <v>16201</v>
      </c>
      <c r="K7" s="462" t="s">
        <v>16202</v>
      </c>
      <c r="L7" s="308" t="s">
        <v>16203</v>
      </c>
      <c r="M7" s="318" t="s">
        <v>16204</v>
      </c>
      <c r="N7" s="318" t="s">
        <v>395</v>
      </c>
      <c r="O7" s="318" t="s">
        <v>487</v>
      </c>
      <c r="P7" s="318" t="s">
        <v>487</v>
      </c>
      <c r="Q7" s="318"/>
      <c r="R7" s="320" t="s">
        <v>572</v>
      </c>
      <c r="S7" s="318" t="s">
        <v>2438</v>
      </c>
      <c r="T7" s="318" t="s">
        <v>13880</v>
      </c>
      <c r="U7" s="318" t="s">
        <v>487</v>
      </c>
      <c r="V7" s="308" t="s">
        <v>16205</v>
      </c>
      <c r="W7" s="318" t="s">
        <v>487</v>
      </c>
      <c r="X7" s="308" t="s">
        <v>16206</v>
      </c>
      <c r="Y7" s="318" t="s">
        <v>395</v>
      </c>
      <c r="Z7" s="308" t="s">
        <v>16207</v>
      </c>
      <c r="AA7" s="318" t="s">
        <v>487</v>
      </c>
      <c r="AB7" s="308" t="s">
        <v>16208</v>
      </c>
      <c r="AC7" s="318" t="s">
        <v>395</v>
      </c>
      <c r="AD7" s="308" t="s">
        <v>16209</v>
      </c>
      <c r="AG7" s="76"/>
      <c r="AH7" s="76"/>
    </row>
    <row r="8" spans="1:38" s="18" customFormat="1" ht="156.75">
      <c r="A8" s="318" t="s">
        <v>16145</v>
      </c>
      <c r="B8" s="351" t="s">
        <v>119</v>
      </c>
      <c r="C8" s="318" t="s">
        <v>16210</v>
      </c>
      <c r="D8" s="318" t="s">
        <v>16211</v>
      </c>
      <c r="E8" s="318" t="s">
        <v>16212</v>
      </c>
      <c r="F8" s="318" t="s">
        <v>16213</v>
      </c>
      <c r="G8" s="318" t="s">
        <v>16214</v>
      </c>
      <c r="H8" s="318" t="s">
        <v>16215</v>
      </c>
      <c r="I8" s="318" t="s">
        <v>16216</v>
      </c>
      <c r="J8" s="318" t="s">
        <v>16217</v>
      </c>
      <c r="K8" s="308" t="s">
        <v>16218</v>
      </c>
      <c r="L8" s="308" t="s">
        <v>4319</v>
      </c>
      <c r="M8" s="318"/>
      <c r="N8" s="318"/>
      <c r="O8" s="318"/>
      <c r="P8" s="318"/>
      <c r="Q8" s="318"/>
      <c r="R8" s="320" t="s">
        <v>572</v>
      </c>
      <c r="S8" s="318" t="s">
        <v>2438</v>
      </c>
      <c r="T8" s="318" t="s">
        <v>13880</v>
      </c>
      <c r="U8" s="318"/>
      <c r="V8" s="318"/>
      <c r="W8" s="318"/>
      <c r="X8" s="318"/>
      <c r="Y8" s="318"/>
      <c r="Z8" s="318"/>
      <c r="AA8" s="318"/>
      <c r="AB8" s="318"/>
      <c r="AC8" s="318"/>
      <c r="AD8" s="318"/>
      <c r="AG8" s="76"/>
      <c r="AH8" s="76"/>
    </row>
    <row r="9" spans="1:38" s="18" customFormat="1" ht="52.5" customHeight="1">
      <c r="A9" s="318" t="s">
        <v>16145</v>
      </c>
      <c r="B9" s="351" t="s">
        <v>119</v>
      </c>
      <c r="C9" s="318" t="s">
        <v>16219</v>
      </c>
      <c r="D9" s="318" t="s">
        <v>16220</v>
      </c>
      <c r="E9" s="318" t="s">
        <v>16221</v>
      </c>
      <c r="F9" s="318" t="s">
        <v>16222</v>
      </c>
      <c r="G9" s="318" t="s">
        <v>16223</v>
      </c>
      <c r="H9" s="318" t="s">
        <v>16224</v>
      </c>
      <c r="I9" s="318" t="s">
        <v>16225</v>
      </c>
      <c r="J9" s="318" t="s">
        <v>16226</v>
      </c>
      <c r="K9" s="308" t="s">
        <v>16227</v>
      </c>
      <c r="L9" s="308" t="s">
        <v>4319</v>
      </c>
      <c r="M9" s="318"/>
      <c r="N9" s="318"/>
      <c r="O9" s="318"/>
      <c r="P9" s="318"/>
      <c r="Q9" s="318"/>
      <c r="R9" s="320" t="s">
        <v>631</v>
      </c>
      <c r="S9" s="318" t="s">
        <v>2438</v>
      </c>
      <c r="T9" s="318" t="s">
        <v>10980</v>
      </c>
      <c r="U9" s="318"/>
      <c r="V9" s="318"/>
      <c r="W9" s="318"/>
      <c r="X9" s="318"/>
      <c r="Y9" s="318"/>
      <c r="Z9" s="318"/>
      <c r="AA9" s="318" t="s">
        <v>487</v>
      </c>
      <c r="AB9" s="318"/>
      <c r="AC9" s="318"/>
      <c r="AD9" s="318"/>
      <c r="AG9" s="76"/>
      <c r="AH9" s="76"/>
    </row>
    <row r="10" spans="1:38" s="157" customFormat="1" ht="399">
      <c r="A10" s="318" t="s">
        <v>16145</v>
      </c>
      <c r="B10" s="318" t="s">
        <v>166</v>
      </c>
      <c r="C10" s="318" t="s">
        <v>16228</v>
      </c>
      <c r="D10" s="318" t="s">
        <v>16229</v>
      </c>
      <c r="E10" s="318" t="s">
        <v>16230</v>
      </c>
      <c r="F10" s="318" t="s">
        <v>16231</v>
      </c>
      <c r="G10" s="318" t="s">
        <v>16232</v>
      </c>
      <c r="H10" s="318" t="s">
        <v>16233</v>
      </c>
      <c r="I10" s="308" t="s">
        <v>16234</v>
      </c>
      <c r="J10" s="308" t="s">
        <v>16235</v>
      </c>
      <c r="K10" s="308" t="s">
        <v>16236</v>
      </c>
      <c r="L10" s="308" t="s">
        <v>16237</v>
      </c>
      <c r="M10" s="318"/>
      <c r="N10" s="318" t="s">
        <v>487</v>
      </c>
      <c r="O10" s="318" t="s">
        <v>487</v>
      </c>
      <c r="P10" s="318"/>
      <c r="Q10" s="318"/>
      <c r="R10" s="320" t="s">
        <v>572</v>
      </c>
      <c r="S10" s="318" t="s">
        <v>2438</v>
      </c>
      <c r="T10" s="318" t="s">
        <v>608</v>
      </c>
      <c r="U10" s="318" t="s">
        <v>487</v>
      </c>
      <c r="V10" s="308" t="s">
        <v>16238</v>
      </c>
      <c r="W10" s="318" t="s">
        <v>487</v>
      </c>
      <c r="X10" s="308" t="s">
        <v>16238</v>
      </c>
      <c r="Y10" s="318" t="s">
        <v>487</v>
      </c>
      <c r="Z10" s="308" t="s">
        <v>16238</v>
      </c>
      <c r="AA10" s="318" t="s">
        <v>487</v>
      </c>
      <c r="AB10" s="308" t="s">
        <v>16239</v>
      </c>
      <c r="AC10" s="318" t="s">
        <v>487</v>
      </c>
      <c r="AD10" s="308" t="s">
        <v>16240</v>
      </c>
      <c r="AG10" s="158"/>
      <c r="AH10" s="158"/>
    </row>
    <row r="11" spans="1:38" s="157" customFormat="1" ht="66.75" customHeight="1">
      <c r="A11" s="318" t="s">
        <v>16145</v>
      </c>
      <c r="B11" s="318" t="s">
        <v>166</v>
      </c>
      <c r="C11" s="318" t="s">
        <v>16241</v>
      </c>
      <c r="D11" s="318" t="s">
        <v>16242</v>
      </c>
      <c r="E11" s="318" t="s">
        <v>16243</v>
      </c>
      <c r="F11" s="318" t="s">
        <v>16244</v>
      </c>
      <c r="G11" s="318" t="s">
        <v>16245</v>
      </c>
      <c r="H11" s="318" t="s">
        <v>16246</v>
      </c>
      <c r="I11" s="318" t="s">
        <v>16247</v>
      </c>
      <c r="J11" s="318" t="s">
        <v>16248</v>
      </c>
      <c r="K11" s="308" t="s">
        <v>16249</v>
      </c>
      <c r="L11" s="318" t="s">
        <v>16250</v>
      </c>
      <c r="M11" s="318"/>
      <c r="N11" s="318"/>
      <c r="O11" s="318"/>
      <c r="P11" s="318"/>
      <c r="Q11" s="318"/>
      <c r="R11" s="320" t="s">
        <v>631</v>
      </c>
      <c r="S11" s="318" t="s">
        <v>2438</v>
      </c>
      <c r="T11" s="318" t="s">
        <v>608</v>
      </c>
      <c r="U11" s="318"/>
      <c r="V11" s="318"/>
      <c r="W11" s="318"/>
      <c r="X11" s="318"/>
      <c r="Y11" s="318"/>
      <c r="Z11" s="318"/>
      <c r="AA11" s="318"/>
      <c r="AB11" s="318"/>
      <c r="AC11" s="318"/>
      <c r="AD11" s="318"/>
      <c r="AG11" s="158"/>
      <c r="AH11" s="158"/>
    </row>
    <row r="12" spans="1:38" s="157" customFormat="1" ht="68.25" customHeight="1">
      <c r="A12" s="318" t="s">
        <v>16145</v>
      </c>
      <c r="B12" s="318" t="s">
        <v>213</v>
      </c>
      <c r="C12" s="318" t="s">
        <v>16251</v>
      </c>
      <c r="D12" s="318" t="s">
        <v>16252</v>
      </c>
      <c r="E12" s="318" t="s">
        <v>16253</v>
      </c>
      <c r="F12" s="318" t="s">
        <v>16254</v>
      </c>
      <c r="G12" s="318" t="s">
        <v>16255</v>
      </c>
      <c r="H12" s="318" t="s">
        <v>16256</v>
      </c>
      <c r="I12" s="318" t="s">
        <v>16257</v>
      </c>
      <c r="J12" s="318" t="s">
        <v>16258</v>
      </c>
      <c r="K12" s="318" t="s">
        <v>16259</v>
      </c>
      <c r="L12" s="318" t="s">
        <v>3230</v>
      </c>
      <c r="M12" s="318"/>
      <c r="N12" s="318"/>
      <c r="O12" s="318"/>
      <c r="P12" s="318"/>
      <c r="Q12" s="318"/>
      <c r="R12" s="320" t="s">
        <v>572</v>
      </c>
      <c r="S12" s="318" t="s">
        <v>2438</v>
      </c>
      <c r="T12" s="318"/>
      <c r="U12" s="318"/>
      <c r="V12" s="318"/>
      <c r="W12" s="318"/>
      <c r="X12" s="318"/>
      <c r="Y12" s="318"/>
      <c r="Z12" s="318"/>
      <c r="AA12" s="318"/>
      <c r="AB12" s="318"/>
      <c r="AC12" s="318" t="s">
        <v>487</v>
      </c>
      <c r="AD12" s="308" t="s">
        <v>16260</v>
      </c>
      <c r="AG12" s="158"/>
      <c r="AH12" s="158"/>
    </row>
    <row r="13" spans="1:38" s="157" customFormat="1" ht="63.75" customHeight="1">
      <c r="A13" s="318" t="s">
        <v>16145</v>
      </c>
      <c r="B13" s="318" t="s">
        <v>213</v>
      </c>
      <c r="C13" s="318" t="s">
        <v>16261</v>
      </c>
      <c r="D13" s="318" t="s">
        <v>16262</v>
      </c>
      <c r="E13" s="318" t="s">
        <v>16263</v>
      </c>
      <c r="F13" s="318" t="s">
        <v>16264</v>
      </c>
      <c r="G13" s="318" t="s">
        <v>16265</v>
      </c>
      <c r="H13" s="318" t="s">
        <v>16266</v>
      </c>
      <c r="I13" s="318" t="s">
        <v>16267</v>
      </c>
      <c r="J13" s="351"/>
      <c r="K13" s="351" t="s">
        <v>16268</v>
      </c>
      <c r="L13" s="311" t="s">
        <v>3230</v>
      </c>
      <c r="M13" s="351"/>
      <c r="N13" s="351"/>
      <c r="O13" s="351"/>
      <c r="P13" s="351"/>
      <c r="Q13" s="351"/>
      <c r="R13" s="351" t="s">
        <v>16269</v>
      </c>
      <c r="S13" s="351" t="s">
        <v>16270</v>
      </c>
      <c r="T13" s="351" t="s">
        <v>10980</v>
      </c>
      <c r="U13" s="351"/>
      <c r="V13" s="351"/>
      <c r="W13" s="351"/>
      <c r="X13" s="351"/>
      <c r="Y13" s="351"/>
      <c r="Z13" s="351"/>
      <c r="AA13" s="320"/>
      <c r="AB13" s="318"/>
      <c r="AC13" s="351"/>
      <c r="AD13" s="351"/>
      <c r="AE13" s="159"/>
      <c r="AF13" s="159"/>
      <c r="AG13" s="159"/>
      <c r="AH13" s="159"/>
      <c r="AI13" s="159"/>
      <c r="AJ13" s="159"/>
      <c r="AK13" s="159"/>
      <c r="AL13" s="159"/>
    </row>
    <row r="14" spans="1:38" s="18" customFormat="1" ht="142.5">
      <c r="A14" s="318" t="s">
        <v>16145</v>
      </c>
      <c r="B14" s="318" t="s">
        <v>285</v>
      </c>
      <c r="C14" s="318" t="s">
        <v>16271</v>
      </c>
      <c r="D14" s="318" t="s">
        <v>16272</v>
      </c>
      <c r="E14" s="318" t="s">
        <v>16273</v>
      </c>
      <c r="F14" s="318" t="s">
        <v>16274</v>
      </c>
      <c r="G14" s="318" t="s">
        <v>16275</v>
      </c>
      <c r="H14" s="318" t="s">
        <v>16276</v>
      </c>
      <c r="I14" s="318" t="s">
        <v>16277</v>
      </c>
      <c r="J14" s="351" t="s">
        <v>16278</v>
      </c>
      <c r="K14" s="311" t="s">
        <v>16279</v>
      </c>
      <c r="L14" s="311" t="s">
        <v>16280</v>
      </c>
      <c r="M14" s="351"/>
      <c r="N14" s="351" t="s">
        <v>395</v>
      </c>
      <c r="O14" s="351" t="s">
        <v>16281</v>
      </c>
      <c r="P14" s="351"/>
      <c r="Q14" s="351"/>
      <c r="R14" s="351" t="s">
        <v>572</v>
      </c>
      <c r="S14" s="351" t="s">
        <v>16270</v>
      </c>
      <c r="T14" s="351" t="s">
        <v>10739</v>
      </c>
      <c r="U14" s="351"/>
      <c r="V14" s="351"/>
      <c r="W14" s="351"/>
      <c r="X14" s="351"/>
      <c r="Y14" s="351"/>
      <c r="Z14" s="351"/>
      <c r="AA14" s="320"/>
      <c r="AB14" s="318"/>
      <c r="AC14" s="351"/>
      <c r="AD14" s="311"/>
      <c r="AE14" s="12"/>
      <c r="AF14" s="12"/>
      <c r="AG14" s="12"/>
      <c r="AH14" s="12"/>
      <c r="AI14" s="12"/>
      <c r="AJ14" s="12"/>
      <c r="AK14" s="12"/>
      <c r="AL14" s="12"/>
    </row>
    <row r="15" spans="1:38" s="18" customFormat="1" ht="20.25" customHeight="1">
      <c r="A15" s="318" t="s">
        <v>16145</v>
      </c>
      <c r="B15" s="318" t="s">
        <v>313</v>
      </c>
      <c r="C15" s="318" t="s">
        <v>16282</v>
      </c>
      <c r="D15" s="318" t="s">
        <v>16283</v>
      </c>
      <c r="E15" s="318" t="s">
        <v>16284</v>
      </c>
      <c r="F15" s="318" t="s">
        <v>16285</v>
      </c>
      <c r="G15" s="318" t="s">
        <v>16286</v>
      </c>
      <c r="H15" s="318" t="s">
        <v>16287</v>
      </c>
      <c r="I15" s="318" t="s">
        <v>16288</v>
      </c>
      <c r="J15" s="351" t="s">
        <v>16289</v>
      </c>
      <c r="K15" s="351" t="s">
        <v>16290</v>
      </c>
      <c r="L15" s="351" t="s">
        <v>16291</v>
      </c>
      <c r="M15" s="351"/>
      <c r="N15" s="351"/>
      <c r="O15" s="351"/>
      <c r="P15" s="351"/>
      <c r="Q15" s="351"/>
      <c r="R15" s="351" t="s">
        <v>621</v>
      </c>
      <c r="S15" s="351" t="s">
        <v>16270</v>
      </c>
      <c r="T15" s="351"/>
      <c r="U15" s="351"/>
      <c r="V15" s="351" t="s">
        <v>16292</v>
      </c>
      <c r="W15" s="351"/>
      <c r="X15" s="351"/>
      <c r="Y15" s="351"/>
      <c r="Z15" s="351"/>
      <c r="AA15" s="320"/>
      <c r="AB15" s="318"/>
      <c r="AC15" s="351"/>
      <c r="AD15" s="351"/>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5"/>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5"/>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5"/>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5"/>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5"/>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85"/>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85"/>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85"/>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85"/>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85"/>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85"/>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85"/>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85"/>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85"/>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5"/>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1A000000}"/>
  <phoneticPr fontId="1"/>
  <dataValidations count="1">
    <dataValidation type="list" allowBlank="1" showInputMessage="1" showErrorMessage="1" sqref="AC3:AC15 U3:U15 W3:W15 Y3:Y15 AA3:AA15 N6:Q15 O5:Q5 N3:Q4" xr:uid="{47FE5F4B-3CAE-44E6-A08E-E398C6C7DBF0}">
      <formula1>"○"</formula1>
    </dataValidation>
  </dataValidations>
  <hyperlinks>
    <hyperlink ref="AD4" r:id="rId1" xr:uid="{AFFE3FA9-3877-4286-BA10-8592D6609E74}"/>
  </hyperlinks>
  <printOptions horizontalCentered="1"/>
  <pageMargins left="0.70866141732283472" right="0.70866141732283472" top="0.74803149606299213" bottom="0.74803149606299213" header="0.31496062992125984" footer="0.31496062992125984"/>
  <pageSetup paperSize="8" scale="4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EE15-4BEE-4DAF-BCA7-6E799508174E}">
  <sheetPr>
    <pageSetUpPr fitToPage="1"/>
  </sheetPr>
  <dimension ref="A1:AI580"/>
  <sheetViews>
    <sheetView showGridLines="0" view="pageBreakPreview" zoomScale="70" zoomScaleNormal="70" zoomScaleSheetLayoutView="70" workbookViewId="0">
      <pane xSplit="3" ySplit="2" topLeftCell="D3" activePane="bottomRight" state="frozen"/>
      <selection pane="topRight" activeCell="A3" sqref="A3:XFD15"/>
      <selection pane="bottomLeft" activeCell="A3" sqref="A3:XFD15"/>
      <selection pane="bottomRight" activeCell="C3" sqref="C3"/>
    </sheetView>
  </sheetViews>
  <sheetFormatPr defaultRowHeight="18.75"/>
  <cols>
    <col min="1" max="1" width="10.75" customWidth="1"/>
    <col min="2" max="2" width="15.125" customWidth="1"/>
    <col min="3" max="3" width="67.625" customWidth="1"/>
    <col min="4" max="4" width="15.75" style="11" customWidth="1"/>
    <col min="5" max="5" width="11.75" style="49" customWidth="1"/>
    <col min="6" max="7" width="18.75" style="11" customWidth="1"/>
    <col min="8" max="8" width="13.25" style="11" customWidth="1"/>
    <col min="9" max="9" width="16.75" style="11" customWidth="1"/>
    <col min="10" max="10" width="14.75" customWidth="1"/>
    <col min="11" max="11" width="48" style="11" customWidth="1"/>
    <col min="12" max="13" width="11.75" style="11" customWidth="1"/>
    <col min="14" max="17" width="11.75" customWidth="1"/>
    <col min="18" max="18" width="11.75" style="11" customWidth="1"/>
    <col min="19" max="19" width="12.25" customWidth="1"/>
    <col min="20" max="29" width="12.25" style="11" customWidth="1"/>
    <col min="30" max="30" width="22.25" style="11" customWidth="1"/>
    <col min="31" max="41" width="9" customWidth="1"/>
  </cols>
  <sheetData>
    <row r="1" spans="1:35" ht="21.75" customHeight="1">
      <c r="A1" s="146" t="s">
        <v>448</v>
      </c>
      <c r="D1"/>
      <c r="E1"/>
      <c r="F1"/>
      <c r="G1"/>
      <c r="H1"/>
      <c r="I1"/>
      <c r="L1"/>
      <c r="M1"/>
      <c r="R1" s="19"/>
      <c r="T1"/>
      <c r="U1"/>
      <c r="V1"/>
      <c r="W1"/>
      <c r="X1"/>
      <c r="Y1"/>
      <c r="Z1"/>
      <c r="AA1"/>
      <c r="AB1"/>
      <c r="AC1"/>
      <c r="AD1"/>
    </row>
    <row r="2" spans="1:35"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5" s="19" customFormat="1" ht="18" customHeight="1">
      <c r="A3" s="463" t="s">
        <v>16293</v>
      </c>
      <c r="B3" s="410" t="s">
        <v>214</v>
      </c>
      <c r="C3" s="464" t="s">
        <v>16294</v>
      </c>
      <c r="D3" s="318" t="s">
        <v>16295</v>
      </c>
      <c r="E3" s="321" t="s">
        <v>16296</v>
      </c>
      <c r="F3" s="318" t="s">
        <v>16297</v>
      </c>
      <c r="G3" s="318" t="s">
        <v>16298</v>
      </c>
      <c r="H3" s="318" t="s">
        <v>16299</v>
      </c>
      <c r="I3" s="318" t="s">
        <v>16300</v>
      </c>
      <c r="J3" s="318" t="s">
        <v>16301</v>
      </c>
      <c r="K3" s="308" t="s">
        <v>3368</v>
      </c>
      <c r="L3" s="318" t="s">
        <v>2564</v>
      </c>
      <c r="M3" s="318"/>
      <c r="N3" s="321"/>
      <c r="O3" s="321"/>
      <c r="P3" s="318"/>
      <c r="Q3" s="318"/>
      <c r="R3" s="318" t="s">
        <v>621</v>
      </c>
      <c r="S3" s="318" t="s">
        <v>2605</v>
      </c>
      <c r="T3" s="318"/>
      <c r="U3" s="318"/>
      <c r="V3" s="318"/>
      <c r="W3" s="318"/>
      <c r="X3" s="318"/>
      <c r="Y3" s="318"/>
      <c r="Z3" s="318"/>
      <c r="AA3" s="318"/>
      <c r="AB3" s="318"/>
      <c r="AC3" s="318"/>
      <c r="AD3" s="318"/>
      <c r="AH3" s="73"/>
      <c r="AI3" s="73"/>
    </row>
    <row r="4" spans="1:35" s="19" customFormat="1" ht="20.65" customHeight="1">
      <c r="A4" s="463" t="s">
        <v>16293</v>
      </c>
      <c r="B4" s="410" t="s">
        <v>16302</v>
      </c>
      <c r="C4" s="464" t="s">
        <v>16303</v>
      </c>
      <c r="D4" s="318" t="s">
        <v>16304</v>
      </c>
      <c r="E4" s="321" t="s">
        <v>16305</v>
      </c>
      <c r="F4" s="318" t="s">
        <v>16306</v>
      </c>
      <c r="G4" s="318" t="s">
        <v>16307</v>
      </c>
      <c r="H4" s="318" t="s">
        <v>16308</v>
      </c>
      <c r="I4" s="318" t="s">
        <v>16309</v>
      </c>
      <c r="J4" s="318" t="s">
        <v>16310</v>
      </c>
      <c r="K4" s="308" t="s">
        <v>16311</v>
      </c>
      <c r="L4" s="318" t="s">
        <v>2564</v>
      </c>
      <c r="M4" s="318"/>
      <c r="N4" s="321"/>
      <c r="O4" s="321"/>
      <c r="P4" s="318"/>
      <c r="Q4" s="318"/>
      <c r="R4" s="318" t="s">
        <v>621</v>
      </c>
      <c r="S4" s="318" t="s">
        <v>2605</v>
      </c>
      <c r="T4" s="318"/>
      <c r="U4" s="318" t="s">
        <v>487</v>
      </c>
      <c r="V4" s="318" t="s">
        <v>16312</v>
      </c>
      <c r="W4" s="318"/>
      <c r="X4" s="318"/>
      <c r="Y4" s="318"/>
      <c r="Z4" s="318"/>
      <c r="AA4" s="318"/>
      <c r="AB4" s="318"/>
      <c r="AC4" s="318" t="s">
        <v>487</v>
      </c>
      <c r="AD4" s="318" t="s">
        <v>16312</v>
      </c>
      <c r="AH4" s="73"/>
      <c r="AI4" s="73"/>
    </row>
    <row r="5" spans="1:35" s="181" customFormat="1" ht="20.65" customHeight="1">
      <c r="A5" s="463" t="s">
        <v>26</v>
      </c>
      <c r="B5" s="410" t="s">
        <v>16302</v>
      </c>
      <c r="C5" s="464" t="s">
        <v>16313</v>
      </c>
      <c r="D5" s="318" t="s">
        <v>16314</v>
      </c>
      <c r="E5" s="321" t="s">
        <v>16315</v>
      </c>
      <c r="F5" s="318" t="s">
        <v>16316</v>
      </c>
      <c r="G5" s="318" t="s">
        <v>16317</v>
      </c>
      <c r="H5" s="318" t="s">
        <v>16318</v>
      </c>
      <c r="I5" s="318" t="s">
        <v>16319</v>
      </c>
      <c r="J5" s="318" t="s">
        <v>16320</v>
      </c>
      <c r="K5" s="308" t="s">
        <v>16321</v>
      </c>
      <c r="L5" s="318" t="s">
        <v>1025</v>
      </c>
      <c r="M5" s="318"/>
      <c r="N5" s="321"/>
      <c r="O5" s="321"/>
      <c r="P5" s="318"/>
      <c r="Q5" s="318"/>
      <c r="R5" s="318" t="s">
        <v>631</v>
      </c>
      <c r="S5" s="318" t="s">
        <v>1475</v>
      </c>
      <c r="T5" s="318"/>
      <c r="U5" s="318" t="s">
        <v>487</v>
      </c>
      <c r="V5" s="318" t="s">
        <v>16322</v>
      </c>
      <c r="W5" s="318" t="s">
        <v>487</v>
      </c>
      <c r="X5" s="318" t="s">
        <v>16322</v>
      </c>
      <c r="Y5" s="318" t="s">
        <v>487</v>
      </c>
      <c r="Z5" s="318" t="s">
        <v>16323</v>
      </c>
      <c r="AA5" s="318" t="s">
        <v>487</v>
      </c>
      <c r="AB5" s="318" t="s">
        <v>16324</v>
      </c>
      <c r="AC5" s="318" t="s">
        <v>487</v>
      </c>
      <c r="AD5" s="318"/>
      <c r="AH5" s="182"/>
      <c r="AI5" s="182"/>
    </row>
    <row r="6" spans="1:35" s="112" customFormat="1" ht="51" customHeight="1">
      <c r="A6" s="463" t="s">
        <v>16293</v>
      </c>
      <c r="B6" s="410" t="s">
        <v>16302</v>
      </c>
      <c r="C6" s="464" t="s">
        <v>16325</v>
      </c>
      <c r="D6" s="318" t="s">
        <v>16326</v>
      </c>
      <c r="E6" s="321" t="s">
        <v>16327</v>
      </c>
      <c r="F6" s="318" t="s">
        <v>16328</v>
      </c>
      <c r="G6" s="318" t="s">
        <v>16329</v>
      </c>
      <c r="H6" s="318" t="s">
        <v>16330</v>
      </c>
      <c r="I6" s="318" t="s">
        <v>16331</v>
      </c>
      <c r="J6" s="350" t="s">
        <v>16332</v>
      </c>
      <c r="K6" s="308" t="s">
        <v>7364</v>
      </c>
      <c r="L6" s="318" t="s">
        <v>503</v>
      </c>
      <c r="M6" s="318"/>
      <c r="N6" s="321"/>
      <c r="O6" s="321"/>
      <c r="P6" s="318"/>
      <c r="Q6" s="318"/>
      <c r="R6" s="318" t="s">
        <v>631</v>
      </c>
      <c r="S6" s="318" t="s">
        <v>852</v>
      </c>
      <c r="T6" s="318"/>
      <c r="U6" s="318"/>
      <c r="V6" s="318"/>
      <c r="W6" s="318"/>
      <c r="X6" s="318"/>
      <c r="Y6" s="318"/>
      <c r="Z6" s="318"/>
      <c r="AA6" s="318"/>
      <c r="AB6" s="318"/>
      <c r="AC6" s="318" t="s">
        <v>395</v>
      </c>
      <c r="AD6" s="308" t="s">
        <v>16333</v>
      </c>
      <c r="AH6" s="148"/>
      <c r="AI6" s="148"/>
    </row>
    <row r="7" spans="1:35" s="19" customFormat="1" ht="85.5">
      <c r="A7" s="463" t="s">
        <v>16293</v>
      </c>
      <c r="B7" s="410" t="s">
        <v>16302</v>
      </c>
      <c r="C7" s="464" t="s">
        <v>16334</v>
      </c>
      <c r="D7" s="318" t="s">
        <v>16335</v>
      </c>
      <c r="E7" s="321" t="s">
        <v>16336</v>
      </c>
      <c r="F7" s="318" t="s">
        <v>16337</v>
      </c>
      <c r="G7" s="318" t="s">
        <v>16338</v>
      </c>
      <c r="H7" s="318" t="s">
        <v>16339</v>
      </c>
      <c r="I7" s="318" t="s">
        <v>16340</v>
      </c>
      <c r="J7" s="318" t="s">
        <v>16341</v>
      </c>
      <c r="K7" s="308" t="s">
        <v>16342</v>
      </c>
      <c r="L7" s="308" t="s">
        <v>4319</v>
      </c>
      <c r="M7" s="308"/>
      <c r="N7" s="321" t="s">
        <v>487</v>
      </c>
      <c r="O7" s="321"/>
      <c r="P7" s="318"/>
      <c r="Q7" s="318"/>
      <c r="R7" s="318" t="s">
        <v>547</v>
      </c>
      <c r="S7" s="318" t="s">
        <v>2438</v>
      </c>
      <c r="T7" s="318" t="s">
        <v>14943</v>
      </c>
      <c r="U7" s="318"/>
      <c r="V7" s="318"/>
      <c r="W7" s="318"/>
      <c r="X7" s="318"/>
      <c r="Y7" s="318"/>
      <c r="Z7" s="318"/>
      <c r="AA7" s="318" t="s">
        <v>487</v>
      </c>
      <c r="AB7" s="308" t="s">
        <v>16343</v>
      </c>
      <c r="AC7" s="318"/>
      <c r="AD7" s="318"/>
      <c r="AH7" s="73"/>
      <c r="AI7" s="73"/>
    </row>
    <row r="8" spans="1:35" s="19" customFormat="1" ht="71.25">
      <c r="A8" s="463" t="s">
        <v>16293</v>
      </c>
      <c r="B8" s="410" t="s">
        <v>16302</v>
      </c>
      <c r="C8" s="464" t="s">
        <v>16344</v>
      </c>
      <c r="D8" s="318" t="s">
        <v>16345</v>
      </c>
      <c r="E8" s="321" t="s">
        <v>16346</v>
      </c>
      <c r="F8" s="318" t="s">
        <v>16347</v>
      </c>
      <c r="G8" s="318" t="s">
        <v>16348</v>
      </c>
      <c r="H8" s="318" t="s">
        <v>16349</v>
      </c>
      <c r="I8" s="318" t="s">
        <v>16350</v>
      </c>
      <c r="J8" s="350" t="s">
        <v>16351</v>
      </c>
      <c r="K8" s="308" t="s">
        <v>16352</v>
      </c>
      <c r="L8" s="308" t="s">
        <v>4403</v>
      </c>
      <c r="M8" s="308"/>
      <c r="N8" s="321" t="s">
        <v>487</v>
      </c>
      <c r="O8" s="321" t="s">
        <v>487</v>
      </c>
      <c r="P8" s="318"/>
      <c r="Q8" s="318"/>
      <c r="R8" s="318" t="s">
        <v>621</v>
      </c>
      <c r="S8" s="318" t="s">
        <v>2438</v>
      </c>
      <c r="T8" s="318" t="s">
        <v>1122</v>
      </c>
      <c r="U8" s="318"/>
      <c r="V8" s="318"/>
      <c r="W8" s="318"/>
      <c r="X8" s="318"/>
      <c r="Y8" s="318" t="s">
        <v>487</v>
      </c>
      <c r="Z8" s="318" t="s">
        <v>16353</v>
      </c>
      <c r="AA8" s="318"/>
      <c r="AB8" s="318"/>
      <c r="AC8" s="318"/>
      <c r="AD8" s="318"/>
      <c r="AH8" s="73"/>
      <c r="AI8" s="73"/>
    </row>
    <row r="9" spans="1:35" s="95" customFormat="1" ht="46.5" customHeight="1">
      <c r="A9" s="463" t="s">
        <v>16354</v>
      </c>
      <c r="B9" s="410" t="s">
        <v>16302</v>
      </c>
      <c r="C9" s="464" t="s">
        <v>16355</v>
      </c>
      <c r="D9" s="318" t="s">
        <v>16356</v>
      </c>
      <c r="E9" s="321" t="s">
        <v>16357</v>
      </c>
      <c r="F9" s="318" t="s">
        <v>16358</v>
      </c>
      <c r="G9" s="318" t="s">
        <v>16359</v>
      </c>
      <c r="H9" s="318" t="s">
        <v>16360</v>
      </c>
      <c r="I9" s="318" t="s">
        <v>16361</v>
      </c>
      <c r="J9" s="350" t="s">
        <v>16362</v>
      </c>
      <c r="K9" s="308" t="s">
        <v>16363</v>
      </c>
      <c r="L9" s="308"/>
      <c r="M9" s="308"/>
      <c r="N9" s="321"/>
      <c r="O9" s="321"/>
      <c r="P9" s="318"/>
      <c r="Q9" s="318"/>
      <c r="R9" s="318" t="s">
        <v>621</v>
      </c>
      <c r="S9" s="318" t="s">
        <v>1475</v>
      </c>
      <c r="T9" s="318"/>
      <c r="U9" s="318"/>
      <c r="V9" s="318"/>
      <c r="W9" s="318"/>
      <c r="X9" s="318"/>
      <c r="Y9" s="318"/>
      <c r="Z9" s="318"/>
      <c r="AA9" s="318"/>
      <c r="AB9" s="318"/>
      <c r="AC9" s="318" t="s">
        <v>395</v>
      </c>
      <c r="AD9" s="308" t="s">
        <v>16364</v>
      </c>
      <c r="AH9" s="96"/>
      <c r="AI9" s="96"/>
    </row>
    <row r="10" spans="1:35" s="19" customFormat="1" ht="42.75">
      <c r="A10" s="463" t="s">
        <v>16293</v>
      </c>
      <c r="B10" s="410" t="s">
        <v>16302</v>
      </c>
      <c r="C10" s="464" t="s">
        <v>16365</v>
      </c>
      <c r="D10" s="318" t="s">
        <v>16366</v>
      </c>
      <c r="E10" s="321" t="s">
        <v>16367</v>
      </c>
      <c r="F10" s="318" t="s">
        <v>16368</v>
      </c>
      <c r="G10" s="318" t="s">
        <v>16369</v>
      </c>
      <c r="H10" s="318" t="s">
        <v>16370</v>
      </c>
      <c r="I10" s="318" t="s">
        <v>16371</v>
      </c>
      <c r="J10" s="318" t="s">
        <v>16372</v>
      </c>
      <c r="K10" s="308" t="s">
        <v>16373</v>
      </c>
      <c r="L10" s="308" t="s">
        <v>4319</v>
      </c>
      <c r="M10" s="308"/>
      <c r="N10" s="321" t="s">
        <v>487</v>
      </c>
      <c r="O10" s="321"/>
      <c r="P10" s="321"/>
      <c r="Q10" s="318"/>
      <c r="R10" s="318" t="s">
        <v>547</v>
      </c>
      <c r="S10" s="318" t="s">
        <v>2438</v>
      </c>
      <c r="T10" s="318" t="s">
        <v>1122</v>
      </c>
      <c r="U10" s="318" t="s">
        <v>487</v>
      </c>
      <c r="V10" s="308" t="s">
        <v>16374</v>
      </c>
      <c r="W10" s="318" t="s">
        <v>487</v>
      </c>
      <c r="X10" s="308" t="s">
        <v>16374</v>
      </c>
      <c r="Y10" s="318"/>
      <c r="Z10" s="318"/>
      <c r="AA10" s="318"/>
      <c r="AB10" s="318"/>
      <c r="AC10" s="318" t="s">
        <v>487</v>
      </c>
      <c r="AD10" s="308" t="s">
        <v>16375</v>
      </c>
      <c r="AH10" s="73"/>
      <c r="AI10" s="73"/>
    </row>
    <row r="11" spans="1:35" s="19" customFormat="1" ht="207.75" customHeight="1">
      <c r="A11" s="463" t="s">
        <v>16293</v>
      </c>
      <c r="B11" s="410" t="s">
        <v>16302</v>
      </c>
      <c r="C11" s="464" t="s">
        <v>16376</v>
      </c>
      <c r="D11" s="318" t="s">
        <v>16377</v>
      </c>
      <c r="E11" s="321" t="s">
        <v>16378</v>
      </c>
      <c r="F11" s="318" t="s">
        <v>16379</v>
      </c>
      <c r="G11" s="318" t="s">
        <v>16380</v>
      </c>
      <c r="H11" s="318" t="s">
        <v>16381</v>
      </c>
      <c r="I11" s="318" t="s">
        <v>16382</v>
      </c>
      <c r="J11" s="318" t="s">
        <v>16383</v>
      </c>
      <c r="K11" s="308" t="s">
        <v>16384</v>
      </c>
      <c r="L11" s="308" t="s">
        <v>16385</v>
      </c>
      <c r="M11" s="308" t="s">
        <v>16386</v>
      </c>
      <c r="N11" s="321" t="s">
        <v>487</v>
      </c>
      <c r="O11" s="321"/>
      <c r="P11" s="321" t="s">
        <v>487</v>
      </c>
      <c r="Q11" s="318"/>
      <c r="R11" s="318" t="s">
        <v>547</v>
      </c>
      <c r="S11" s="318" t="s">
        <v>2438</v>
      </c>
      <c r="T11" s="318" t="s">
        <v>491</v>
      </c>
      <c r="U11" s="318" t="s">
        <v>487</v>
      </c>
      <c r="V11" s="308" t="s">
        <v>16387</v>
      </c>
      <c r="W11" s="318" t="s">
        <v>487</v>
      </c>
      <c r="X11" s="308" t="s">
        <v>16387</v>
      </c>
      <c r="Y11" s="318" t="s">
        <v>487</v>
      </c>
      <c r="Z11" s="308" t="s">
        <v>16388</v>
      </c>
      <c r="AA11" s="318" t="s">
        <v>487</v>
      </c>
      <c r="AB11" s="308" t="s">
        <v>16389</v>
      </c>
      <c r="AC11" s="318" t="s">
        <v>487</v>
      </c>
      <c r="AD11" s="308" t="s">
        <v>16390</v>
      </c>
      <c r="AH11" s="73"/>
      <c r="AI11" s="73"/>
    </row>
    <row r="12" spans="1:35" s="19" customFormat="1" ht="85.5">
      <c r="A12" s="463" t="s">
        <v>16293</v>
      </c>
      <c r="B12" s="410" t="s">
        <v>16302</v>
      </c>
      <c r="C12" s="464" t="s">
        <v>16391</v>
      </c>
      <c r="D12" s="318" t="s">
        <v>16392</v>
      </c>
      <c r="E12" s="321" t="s">
        <v>16393</v>
      </c>
      <c r="F12" s="318" t="s">
        <v>16394</v>
      </c>
      <c r="G12" s="318" t="s">
        <v>16395</v>
      </c>
      <c r="H12" s="318" t="s">
        <v>16396</v>
      </c>
      <c r="I12" s="318" t="s">
        <v>16397</v>
      </c>
      <c r="J12" s="318" t="s">
        <v>16398</v>
      </c>
      <c r="K12" s="308" t="s">
        <v>16399</v>
      </c>
      <c r="L12" s="308" t="s">
        <v>16400</v>
      </c>
      <c r="M12" s="308"/>
      <c r="N12" s="321" t="s">
        <v>487</v>
      </c>
      <c r="O12" s="321"/>
      <c r="P12" s="318"/>
      <c r="Q12" s="318"/>
      <c r="R12" s="318" t="s">
        <v>621</v>
      </c>
      <c r="S12" s="318" t="s">
        <v>2438</v>
      </c>
      <c r="T12" s="318" t="s">
        <v>1122</v>
      </c>
      <c r="U12" s="318"/>
      <c r="V12" s="318"/>
      <c r="W12" s="318"/>
      <c r="X12" s="318"/>
      <c r="Y12" s="318" t="s">
        <v>487</v>
      </c>
      <c r="Z12" s="308" t="s">
        <v>16401</v>
      </c>
      <c r="AA12" s="318"/>
      <c r="AB12" s="318"/>
      <c r="AC12" s="318"/>
      <c r="AD12" s="318"/>
      <c r="AH12" s="73"/>
      <c r="AI12" s="73"/>
    </row>
    <row r="13" spans="1:35" s="181" customFormat="1" ht="70.5" customHeight="1">
      <c r="A13" s="463" t="s">
        <v>26</v>
      </c>
      <c r="B13" s="410" t="s">
        <v>16302</v>
      </c>
      <c r="C13" s="464" t="s">
        <v>16402</v>
      </c>
      <c r="D13" s="318" t="s">
        <v>16403</v>
      </c>
      <c r="E13" s="321" t="s">
        <v>16404</v>
      </c>
      <c r="F13" s="318" t="s">
        <v>16405</v>
      </c>
      <c r="G13" s="318" t="s">
        <v>16406</v>
      </c>
      <c r="H13" s="318" t="s">
        <v>16407</v>
      </c>
      <c r="I13" s="318" t="s">
        <v>16408</v>
      </c>
      <c r="J13" s="318" t="s">
        <v>16409</v>
      </c>
      <c r="K13" s="308" t="s">
        <v>16410</v>
      </c>
      <c r="L13" s="308"/>
      <c r="M13" s="308"/>
      <c r="N13" s="321"/>
      <c r="O13" s="321"/>
      <c r="P13" s="318"/>
      <c r="Q13" s="318"/>
      <c r="R13" s="318" t="s">
        <v>631</v>
      </c>
      <c r="S13" s="318" t="s">
        <v>1475</v>
      </c>
      <c r="T13" s="318" t="s">
        <v>385</v>
      </c>
      <c r="U13" s="318"/>
      <c r="V13" s="318"/>
      <c r="W13" s="318"/>
      <c r="X13" s="318"/>
      <c r="Y13" s="318"/>
      <c r="Z13" s="318"/>
      <c r="AA13" s="318"/>
      <c r="AB13" s="318"/>
      <c r="AC13" s="318"/>
      <c r="AD13" s="308" t="s">
        <v>16411</v>
      </c>
      <c r="AH13" s="182"/>
      <c r="AI13" s="182"/>
    </row>
    <row r="14" spans="1:35" s="95" customFormat="1" ht="60" customHeight="1">
      <c r="A14" s="463" t="s">
        <v>16412</v>
      </c>
      <c r="B14" s="410" t="s">
        <v>16302</v>
      </c>
      <c r="C14" s="464" t="s">
        <v>16413</v>
      </c>
      <c r="D14" s="318" t="s">
        <v>16414</v>
      </c>
      <c r="E14" s="321" t="s">
        <v>16415</v>
      </c>
      <c r="F14" s="318" t="s">
        <v>16416</v>
      </c>
      <c r="G14" s="318" t="s">
        <v>16417</v>
      </c>
      <c r="H14" s="318" t="s">
        <v>16418</v>
      </c>
      <c r="I14" s="318" t="s">
        <v>16419</v>
      </c>
      <c r="J14" s="350" t="s">
        <v>16420</v>
      </c>
      <c r="K14" s="308" t="s">
        <v>16421</v>
      </c>
      <c r="L14" s="308" t="s">
        <v>1025</v>
      </c>
      <c r="M14" s="308" t="s">
        <v>16422</v>
      </c>
      <c r="N14" s="321"/>
      <c r="O14" s="321"/>
      <c r="P14" s="318"/>
      <c r="Q14" s="318"/>
      <c r="R14" s="318" t="s">
        <v>621</v>
      </c>
      <c r="S14" s="318" t="s">
        <v>1475</v>
      </c>
      <c r="T14" s="318"/>
      <c r="U14" s="318"/>
      <c r="V14" s="318"/>
      <c r="W14" s="318"/>
      <c r="X14" s="318"/>
      <c r="Y14" s="318"/>
      <c r="Z14" s="318"/>
      <c r="AA14" s="318" t="s">
        <v>395</v>
      </c>
      <c r="AB14" s="308" t="s">
        <v>16423</v>
      </c>
      <c r="AC14" s="318" t="s">
        <v>395</v>
      </c>
      <c r="AD14" s="308" t="s">
        <v>16424</v>
      </c>
      <c r="AH14" s="96"/>
      <c r="AI14" s="96"/>
    </row>
    <row r="15" spans="1:35" s="95" customFormat="1" ht="49.5" customHeight="1">
      <c r="A15" s="463" t="s">
        <v>16354</v>
      </c>
      <c r="B15" s="410" t="s">
        <v>16302</v>
      </c>
      <c r="C15" s="464" t="s">
        <v>16425</v>
      </c>
      <c r="D15" s="318" t="s">
        <v>16426</v>
      </c>
      <c r="E15" s="321" t="s">
        <v>16427</v>
      </c>
      <c r="F15" s="318" t="s">
        <v>16428</v>
      </c>
      <c r="G15" s="318" t="s">
        <v>16429</v>
      </c>
      <c r="H15" s="318" t="s">
        <v>16430</v>
      </c>
      <c r="I15" s="318" t="s">
        <v>16431</v>
      </c>
      <c r="J15" s="350" t="s">
        <v>16432</v>
      </c>
      <c r="K15" s="308" t="s">
        <v>1484</v>
      </c>
      <c r="L15" s="318" t="s">
        <v>3230</v>
      </c>
      <c r="M15" s="318"/>
      <c r="N15" s="321"/>
      <c r="O15" s="321"/>
      <c r="P15" s="318"/>
      <c r="Q15" s="318"/>
      <c r="R15" s="318" t="s">
        <v>621</v>
      </c>
      <c r="S15" s="318" t="s">
        <v>1475</v>
      </c>
      <c r="T15" s="318"/>
      <c r="U15" s="318"/>
      <c r="V15" s="318"/>
      <c r="W15" s="318"/>
      <c r="X15" s="318"/>
      <c r="Y15" s="318"/>
      <c r="Z15" s="318"/>
      <c r="AA15" s="318"/>
      <c r="AB15" s="318"/>
      <c r="AC15" s="318" t="s">
        <v>395</v>
      </c>
      <c r="AD15" s="308" t="s">
        <v>16433</v>
      </c>
      <c r="AH15" s="96"/>
      <c r="AI15" s="96"/>
    </row>
    <row r="16" spans="1:35" s="19" customFormat="1" ht="20.65" customHeight="1">
      <c r="A16" s="463" t="s">
        <v>16293</v>
      </c>
      <c r="B16" s="410" t="s">
        <v>16302</v>
      </c>
      <c r="C16" s="464" t="s">
        <v>16434</v>
      </c>
      <c r="D16" s="318" t="s">
        <v>16435</v>
      </c>
      <c r="E16" s="321" t="s">
        <v>16436</v>
      </c>
      <c r="F16" s="318" t="s">
        <v>16437</v>
      </c>
      <c r="G16" s="318" t="s">
        <v>16438</v>
      </c>
      <c r="H16" s="318" t="s">
        <v>16439</v>
      </c>
      <c r="I16" s="318" t="s">
        <v>16440</v>
      </c>
      <c r="J16" s="318" t="s">
        <v>2564</v>
      </c>
      <c r="K16" s="308" t="s">
        <v>16441</v>
      </c>
      <c r="L16" s="318" t="s">
        <v>2564</v>
      </c>
      <c r="M16" s="318"/>
      <c r="N16" s="321"/>
      <c r="O16" s="321"/>
      <c r="P16" s="318"/>
      <c r="Q16" s="318"/>
      <c r="R16" s="318" t="s">
        <v>621</v>
      </c>
      <c r="S16" s="318" t="s">
        <v>2605</v>
      </c>
      <c r="T16" s="318"/>
      <c r="U16" s="318"/>
      <c r="V16" s="318"/>
      <c r="W16" s="318"/>
      <c r="X16" s="318"/>
      <c r="Y16" s="318"/>
      <c r="Z16" s="318"/>
      <c r="AA16" s="318"/>
      <c r="AB16" s="318"/>
      <c r="AC16" s="318"/>
      <c r="AD16" s="318"/>
      <c r="AH16" s="73"/>
      <c r="AI16" s="73"/>
    </row>
    <row r="17" spans="1:35" s="19" customFormat="1" ht="185.25">
      <c r="A17" s="463" t="s">
        <v>16293</v>
      </c>
      <c r="B17" s="410" t="s">
        <v>16302</v>
      </c>
      <c r="C17" s="464" t="s">
        <v>16442</v>
      </c>
      <c r="D17" s="318" t="s">
        <v>16443</v>
      </c>
      <c r="E17" s="321" t="s">
        <v>16444</v>
      </c>
      <c r="F17" s="318" t="s">
        <v>16445</v>
      </c>
      <c r="G17" s="318" t="s">
        <v>16446</v>
      </c>
      <c r="H17" s="318" t="s">
        <v>16447</v>
      </c>
      <c r="I17" s="318" t="s">
        <v>13644</v>
      </c>
      <c r="J17" s="318" t="s">
        <v>16448</v>
      </c>
      <c r="K17" s="308" t="s">
        <v>16449</v>
      </c>
      <c r="L17" s="308" t="s">
        <v>16450</v>
      </c>
      <c r="M17" s="318" t="s">
        <v>16451</v>
      </c>
      <c r="N17" s="321" t="s">
        <v>487</v>
      </c>
      <c r="O17" s="321" t="s">
        <v>487</v>
      </c>
      <c r="P17" s="318"/>
      <c r="Q17" s="318"/>
      <c r="R17" s="318" t="s">
        <v>547</v>
      </c>
      <c r="S17" s="318" t="s">
        <v>2438</v>
      </c>
      <c r="T17" s="318" t="s">
        <v>5031</v>
      </c>
      <c r="U17" s="318"/>
      <c r="V17" s="318"/>
      <c r="W17" s="318"/>
      <c r="X17" s="318"/>
      <c r="Y17" s="318"/>
      <c r="Z17" s="318"/>
      <c r="AA17" s="318" t="s">
        <v>487</v>
      </c>
      <c r="AB17" s="308" t="s">
        <v>16452</v>
      </c>
      <c r="AC17" s="318" t="s">
        <v>487</v>
      </c>
      <c r="AD17" s="308" t="s">
        <v>16453</v>
      </c>
      <c r="AH17" s="73"/>
      <c r="AI17" s="73"/>
    </row>
    <row r="18" spans="1:35" s="19" customFormat="1" ht="85.5">
      <c r="A18" s="463" t="s">
        <v>16293</v>
      </c>
      <c r="B18" s="410" t="s">
        <v>16302</v>
      </c>
      <c r="C18" s="464" t="s">
        <v>16454</v>
      </c>
      <c r="D18" s="318" t="s">
        <v>16455</v>
      </c>
      <c r="E18" s="321" t="s">
        <v>16456</v>
      </c>
      <c r="F18" s="318" t="s">
        <v>16457</v>
      </c>
      <c r="G18" s="318" t="s">
        <v>16458</v>
      </c>
      <c r="H18" s="318" t="s">
        <v>16459</v>
      </c>
      <c r="I18" s="318" t="s">
        <v>16460</v>
      </c>
      <c r="J18" s="318" t="s">
        <v>16461</v>
      </c>
      <c r="K18" s="308" t="s">
        <v>16462</v>
      </c>
      <c r="L18" s="308" t="s">
        <v>4403</v>
      </c>
      <c r="M18" s="318" t="s">
        <v>16451</v>
      </c>
      <c r="N18" s="321" t="s">
        <v>487</v>
      </c>
      <c r="O18" s="321"/>
      <c r="P18" s="318"/>
      <c r="Q18" s="318"/>
      <c r="R18" s="318" t="s">
        <v>1089</v>
      </c>
      <c r="S18" s="318" t="s">
        <v>2438</v>
      </c>
      <c r="T18" s="318" t="s">
        <v>1122</v>
      </c>
      <c r="U18" s="318"/>
      <c r="V18" s="318"/>
      <c r="W18" s="318"/>
      <c r="X18" s="318"/>
      <c r="Y18" s="318" t="s">
        <v>487</v>
      </c>
      <c r="Z18" s="308" t="s">
        <v>16463</v>
      </c>
      <c r="AA18" s="318" t="s">
        <v>487</v>
      </c>
      <c r="AB18" s="308" t="s">
        <v>16464</v>
      </c>
      <c r="AC18" s="318"/>
      <c r="AD18" s="318"/>
      <c r="AH18" s="73"/>
      <c r="AI18" s="73"/>
    </row>
    <row r="19" spans="1:35" s="19" customFormat="1" ht="71.25">
      <c r="A19" s="463" t="s">
        <v>16293</v>
      </c>
      <c r="B19" s="410" t="s">
        <v>16302</v>
      </c>
      <c r="C19" s="464" t="s">
        <v>16465</v>
      </c>
      <c r="D19" s="318" t="s">
        <v>16466</v>
      </c>
      <c r="E19" s="321" t="s">
        <v>16467</v>
      </c>
      <c r="F19" s="318" t="s">
        <v>16468</v>
      </c>
      <c r="G19" s="318" t="s">
        <v>16469</v>
      </c>
      <c r="H19" s="318" t="s">
        <v>16470</v>
      </c>
      <c r="I19" s="318" t="s">
        <v>16471</v>
      </c>
      <c r="J19" s="318" t="s">
        <v>16472</v>
      </c>
      <c r="K19" s="308" t="s">
        <v>16352</v>
      </c>
      <c r="L19" s="308" t="s">
        <v>4403</v>
      </c>
      <c r="M19" s="318" t="s">
        <v>16451</v>
      </c>
      <c r="N19" s="321" t="s">
        <v>487</v>
      </c>
      <c r="O19" s="321" t="s">
        <v>487</v>
      </c>
      <c r="P19" s="318"/>
      <c r="Q19" s="318"/>
      <c r="R19" s="318" t="s">
        <v>547</v>
      </c>
      <c r="S19" s="318" t="s">
        <v>2438</v>
      </c>
      <c r="T19" s="318" t="s">
        <v>5031</v>
      </c>
      <c r="U19" s="318"/>
      <c r="V19" s="318"/>
      <c r="W19" s="318"/>
      <c r="X19" s="318"/>
      <c r="Y19" s="318"/>
      <c r="Z19" s="318"/>
      <c r="AA19" s="318"/>
      <c r="AB19" s="318"/>
      <c r="AC19" s="318"/>
      <c r="AD19" s="318"/>
      <c r="AH19" s="73"/>
      <c r="AI19" s="73"/>
    </row>
    <row r="20" spans="1:35" s="19" customFormat="1" ht="85.5">
      <c r="A20" s="463" t="s">
        <v>16293</v>
      </c>
      <c r="B20" s="410" t="s">
        <v>16302</v>
      </c>
      <c r="C20" s="464" t="s">
        <v>16473</v>
      </c>
      <c r="D20" s="318" t="s">
        <v>16474</v>
      </c>
      <c r="E20" s="321" t="s">
        <v>16475</v>
      </c>
      <c r="F20" s="318" t="s">
        <v>16476</v>
      </c>
      <c r="G20" s="318" t="s">
        <v>16477</v>
      </c>
      <c r="H20" s="318" t="s">
        <v>16478</v>
      </c>
      <c r="I20" s="318" t="s">
        <v>16479</v>
      </c>
      <c r="J20" s="318" t="s">
        <v>16480</v>
      </c>
      <c r="K20" s="308" t="s">
        <v>16481</v>
      </c>
      <c r="L20" s="308" t="s">
        <v>16482</v>
      </c>
      <c r="M20" s="318" t="s">
        <v>16451</v>
      </c>
      <c r="N20" s="321"/>
      <c r="O20" s="321"/>
      <c r="P20" s="318"/>
      <c r="Q20" s="318"/>
      <c r="R20" s="318" t="s">
        <v>621</v>
      </c>
      <c r="S20" s="318" t="s">
        <v>2438</v>
      </c>
      <c r="T20" s="318"/>
      <c r="U20" s="318"/>
      <c r="V20" s="318"/>
      <c r="W20" s="318"/>
      <c r="X20" s="318"/>
      <c r="Y20" s="318"/>
      <c r="Z20" s="318"/>
      <c r="AA20" s="318"/>
      <c r="AB20" s="318"/>
      <c r="AC20" s="318"/>
      <c r="AD20" s="318"/>
      <c r="AH20" s="73"/>
      <c r="AI20" s="73"/>
    </row>
    <row r="21" spans="1:35" s="19" customFormat="1" ht="57">
      <c r="A21" s="463" t="s">
        <v>16293</v>
      </c>
      <c r="B21" s="410" t="s">
        <v>16302</v>
      </c>
      <c r="C21" s="464" t="s">
        <v>16483</v>
      </c>
      <c r="D21" s="318" t="s">
        <v>12699</v>
      </c>
      <c r="E21" s="321" t="s">
        <v>16484</v>
      </c>
      <c r="F21" s="318" t="s">
        <v>16485</v>
      </c>
      <c r="G21" s="318" t="s">
        <v>16486</v>
      </c>
      <c r="H21" s="318" t="s">
        <v>16487</v>
      </c>
      <c r="I21" s="318" t="s">
        <v>16488</v>
      </c>
      <c r="J21" s="318" t="s">
        <v>16451</v>
      </c>
      <c r="K21" s="308" t="s">
        <v>16489</v>
      </c>
      <c r="L21" s="318"/>
      <c r="M21" s="318" t="s">
        <v>16451</v>
      </c>
      <c r="N21" s="321"/>
      <c r="O21" s="321"/>
      <c r="P21" s="318"/>
      <c r="Q21" s="318"/>
      <c r="R21" s="318" t="s">
        <v>621</v>
      </c>
      <c r="S21" s="318" t="s">
        <v>2605</v>
      </c>
      <c r="T21" s="318"/>
      <c r="U21" s="318"/>
      <c r="V21" s="318"/>
      <c r="W21" s="318"/>
      <c r="X21" s="318"/>
      <c r="Y21" s="318"/>
      <c r="Z21" s="318"/>
      <c r="AA21" s="318"/>
      <c r="AB21" s="318"/>
      <c r="AC21" s="318"/>
      <c r="AD21" s="318"/>
      <c r="AH21" s="73"/>
      <c r="AI21" s="73"/>
    </row>
    <row r="22" spans="1:35" s="19" customFormat="1" ht="20.65" customHeight="1">
      <c r="A22" s="463" t="s">
        <v>16293</v>
      </c>
      <c r="B22" s="410" t="s">
        <v>16302</v>
      </c>
      <c r="C22" s="464" t="s">
        <v>16490</v>
      </c>
      <c r="D22" s="318" t="s">
        <v>16491</v>
      </c>
      <c r="E22" s="321" t="s">
        <v>16492</v>
      </c>
      <c r="F22" s="318" t="s">
        <v>16493</v>
      </c>
      <c r="G22" s="318" t="s">
        <v>16494</v>
      </c>
      <c r="H22" s="318" t="s">
        <v>16495</v>
      </c>
      <c r="I22" s="318" t="s">
        <v>16496</v>
      </c>
      <c r="J22" s="318" t="s">
        <v>16451</v>
      </c>
      <c r="K22" s="308" t="s">
        <v>16497</v>
      </c>
      <c r="L22" s="318"/>
      <c r="M22" s="318"/>
      <c r="N22" s="321"/>
      <c r="O22" s="321"/>
      <c r="P22" s="318"/>
      <c r="Q22" s="318"/>
      <c r="R22" s="318" t="s">
        <v>621</v>
      </c>
      <c r="S22" s="318" t="s">
        <v>2605</v>
      </c>
      <c r="T22" s="318"/>
      <c r="U22" s="318"/>
      <c r="V22" s="318"/>
      <c r="W22" s="318"/>
      <c r="X22" s="318"/>
      <c r="Y22" s="318"/>
      <c r="Z22" s="318"/>
      <c r="AA22" s="318"/>
      <c r="AB22" s="318"/>
      <c r="AC22" s="318"/>
      <c r="AD22" s="318"/>
      <c r="AH22" s="73"/>
      <c r="AI22" s="73"/>
    </row>
    <row r="23" spans="1:35" s="19" customFormat="1" ht="85.5">
      <c r="A23" s="463" t="s">
        <v>16293</v>
      </c>
      <c r="B23" s="410" t="s">
        <v>16302</v>
      </c>
      <c r="C23" s="464" t="s">
        <v>16498</v>
      </c>
      <c r="D23" s="318" t="s">
        <v>16499</v>
      </c>
      <c r="E23" s="321" t="s">
        <v>16500</v>
      </c>
      <c r="F23" s="318" t="s">
        <v>16501</v>
      </c>
      <c r="G23" s="318" t="s">
        <v>16502</v>
      </c>
      <c r="H23" s="318" t="s">
        <v>16503</v>
      </c>
      <c r="I23" s="318" t="s">
        <v>16504</v>
      </c>
      <c r="J23" s="318" t="s">
        <v>16505</v>
      </c>
      <c r="K23" s="308" t="s">
        <v>16506</v>
      </c>
      <c r="L23" s="308" t="s">
        <v>16400</v>
      </c>
      <c r="M23" s="318" t="s">
        <v>16451</v>
      </c>
      <c r="N23" s="321" t="s">
        <v>487</v>
      </c>
      <c r="O23" s="321"/>
      <c r="P23" s="318"/>
      <c r="Q23" s="318"/>
      <c r="R23" s="318" t="s">
        <v>547</v>
      </c>
      <c r="S23" s="318" t="s">
        <v>2438</v>
      </c>
      <c r="T23" s="318" t="s">
        <v>1122</v>
      </c>
      <c r="U23" s="318"/>
      <c r="V23" s="318"/>
      <c r="W23" s="318"/>
      <c r="X23" s="318"/>
      <c r="Y23" s="318"/>
      <c r="Z23" s="318"/>
      <c r="AA23" s="318"/>
      <c r="AB23" s="318"/>
      <c r="AC23" s="318"/>
      <c r="AD23" s="318"/>
      <c r="AH23" s="73"/>
      <c r="AI23" s="73"/>
    </row>
    <row r="24" spans="1:35" s="19" customFormat="1" ht="20.65" customHeight="1">
      <c r="A24" s="463" t="s">
        <v>16293</v>
      </c>
      <c r="B24" s="410" t="s">
        <v>16302</v>
      </c>
      <c r="C24" s="464" t="s">
        <v>16507</v>
      </c>
      <c r="D24" s="318" t="s">
        <v>16508</v>
      </c>
      <c r="E24" s="321" t="s">
        <v>16509</v>
      </c>
      <c r="F24" s="318" t="s">
        <v>16510</v>
      </c>
      <c r="G24" s="318" t="s">
        <v>16511</v>
      </c>
      <c r="H24" s="318" t="s">
        <v>16512</v>
      </c>
      <c r="I24" s="318" t="s">
        <v>16513</v>
      </c>
      <c r="J24" s="318" t="s">
        <v>16451</v>
      </c>
      <c r="K24" s="308" t="s">
        <v>16514</v>
      </c>
      <c r="L24" s="318"/>
      <c r="M24" s="318"/>
      <c r="N24" s="321"/>
      <c r="O24" s="321"/>
      <c r="P24" s="318"/>
      <c r="Q24" s="318"/>
      <c r="R24" s="318" t="s">
        <v>621</v>
      </c>
      <c r="S24" s="318" t="s">
        <v>2605</v>
      </c>
      <c r="T24" s="318"/>
      <c r="U24" s="318"/>
      <c r="V24" s="318"/>
      <c r="W24" s="318"/>
      <c r="X24" s="318"/>
      <c r="Y24" s="318"/>
      <c r="Z24" s="318"/>
      <c r="AA24" s="318"/>
      <c r="AB24" s="318"/>
      <c r="AC24" s="318"/>
      <c r="AD24" s="318"/>
      <c r="AH24" s="73"/>
      <c r="AI24" s="73"/>
    </row>
    <row r="25" spans="1:35" s="19" customFormat="1" ht="20.65" customHeight="1">
      <c r="A25" s="463" t="s">
        <v>16293</v>
      </c>
      <c r="B25" s="410" t="s">
        <v>16302</v>
      </c>
      <c r="C25" s="464" t="s">
        <v>16515</v>
      </c>
      <c r="D25" s="318" t="s">
        <v>16516</v>
      </c>
      <c r="E25" s="321" t="s">
        <v>16517</v>
      </c>
      <c r="F25" s="318" t="s">
        <v>16518</v>
      </c>
      <c r="G25" s="318" t="s">
        <v>16519</v>
      </c>
      <c r="H25" s="318" t="s">
        <v>16520</v>
      </c>
      <c r="I25" s="318" t="s">
        <v>16300</v>
      </c>
      <c r="J25" s="318" t="s">
        <v>16451</v>
      </c>
      <c r="K25" s="308" t="s">
        <v>16521</v>
      </c>
      <c r="L25" s="318"/>
      <c r="M25" s="318" t="s">
        <v>16451</v>
      </c>
      <c r="N25" s="321"/>
      <c r="O25" s="321"/>
      <c r="P25" s="318"/>
      <c r="Q25" s="318"/>
      <c r="R25" s="318" t="s">
        <v>621</v>
      </c>
      <c r="S25" s="318" t="s">
        <v>2605</v>
      </c>
      <c r="T25" s="318"/>
      <c r="U25" s="318"/>
      <c r="V25" s="318"/>
      <c r="W25" s="318"/>
      <c r="X25" s="318"/>
      <c r="Y25" s="318"/>
      <c r="Z25" s="318"/>
      <c r="AA25" s="318"/>
      <c r="AB25" s="318"/>
      <c r="AC25" s="318"/>
      <c r="AD25" s="318"/>
      <c r="AH25" s="73"/>
      <c r="AI25" s="73"/>
    </row>
    <row r="26" spans="1:35" s="19" customFormat="1" ht="20.65" customHeight="1">
      <c r="A26" s="463" t="s">
        <v>16293</v>
      </c>
      <c r="B26" s="410" t="s">
        <v>16302</v>
      </c>
      <c r="C26" s="464" t="s">
        <v>16522</v>
      </c>
      <c r="D26" s="318" t="s">
        <v>16523</v>
      </c>
      <c r="E26" s="321" t="s">
        <v>16524</v>
      </c>
      <c r="F26" s="318" t="s">
        <v>16525</v>
      </c>
      <c r="G26" s="318" t="s">
        <v>16526</v>
      </c>
      <c r="H26" s="318" t="s">
        <v>16527</v>
      </c>
      <c r="I26" s="318" t="s">
        <v>16528</v>
      </c>
      <c r="J26" s="318" t="s">
        <v>16529</v>
      </c>
      <c r="K26" s="308" t="s">
        <v>16514</v>
      </c>
      <c r="L26" s="318"/>
      <c r="M26" s="318"/>
      <c r="N26" s="321"/>
      <c r="O26" s="321"/>
      <c r="P26" s="318"/>
      <c r="Q26" s="318"/>
      <c r="R26" s="318" t="s">
        <v>621</v>
      </c>
      <c r="S26" s="318" t="s">
        <v>2605</v>
      </c>
      <c r="T26" s="318"/>
      <c r="U26" s="318"/>
      <c r="V26" s="318"/>
      <c r="W26" s="318"/>
      <c r="X26" s="318"/>
      <c r="Y26" s="318"/>
      <c r="Z26" s="318"/>
      <c r="AA26" s="318"/>
      <c r="AB26" s="318"/>
      <c r="AC26" s="318"/>
      <c r="AD26" s="318"/>
      <c r="AH26" s="73"/>
      <c r="AI26" s="73"/>
    </row>
    <row r="27" spans="1:35" s="19" customFormat="1" ht="71.25">
      <c r="A27" s="463" t="s">
        <v>16293</v>
      </c>
      <c r="B27" s="410" t="s">
        <v>16302</v>
      </c>
      <c r="C27" s="464" t="s">
        <v>16530</v>
      </c>
      <c r="D27" s="318" t="s">
        <v>16531</v>
      </c>
      <c r="E27" s="321" t="s">
        <v>16532</v>
      </c>
      <c r="F27" s="318" t="s">
        <v>16533</v>
      </c>
      <c r="G27" s="318" t="s">
        <v>16534</v>
      </c>
      <c r="H27" s="318" t="s">
        <v>16535</v>
      </c>
      <c r="I27" s="318" t="s">
        <v>16536</v>
      </c>
      <c r="J27" s="318" t="s">
        <v>16537</v>
      </c>
      <c r="K27" s="308" t="s">
        <v>16538</v>
      </c>
      <c r="L27" s="318" t="s">
        <v>2564</v>
      </c>
      <c r="M27" s="318"/>
      <c r="N27" s="321"/>
      <c r="O27" s="321"/>
      <c r="P27" s="318"/>
      <c r="Q27" s="318"/>
      <c r="R27" s="318" t="s">
        <v>621</v>
      </c>
      <c r="S27" s="318" t="s">
        <v>2605</v>
      </c>
      <c r="T27" s="318"/>
      <c r="U27" s="318" t="s">
        <v>487</v>
      </c>
      <c r="V27" s="308" t="s">
        <v>16539</v>
      </c>
      <c r="W27" s="318"/>
      <c r="X27" s="318"/>
      <c r="Y27" s="318" t="s">
        <v>487</v>
      </c>
      <c r="Z27" s="308" t="s">
        <v>16540</v>
      </c>
      <c r="AA27" s="318" t="s">
        <v>487</v>
      </c>
      <c r="AB27" s="308" t="s">
        <v>16539</v>
      </c>
      <c r="AC27" s="318"/>
      <c r="AD27" s="318"/>
      <c r="AH27" s="73"/>
      <c r="AI27" s="73"/>
    </row>
    <row r="28" spans="1:35" s="19" customFormat="1" ht="43.5" customHeight="1">
      <c r="A28" s="463" t="s">
        <v>16293</v>
      </c>
      <c r="B28" s="410" t="s">
        <v>16302</v>
      </c>
      <c r="C28" s="464" t="s">
        <v>16541</v>
      </c>
      <c r="D28" s="318" t="s">
        <v>16542</v>
      </c>
      <c r="E28" s="321" t="s">
        <v>16543</v>
      </c>
      <c r="F28" s="318" t="s">
        <v>16544</v>
      </c>
      <c r="G28" s="318" t="s">
        <v>16545</v>
      </c>
      <c r="H28" s="318" t="s">
        <v>16546</v>
      </c>
      <c r="I28" s="318" t="s">
        <v>16547</v>
      </c>
      <c r="J28" s="318" t="s">
        <v>16548</v>
      </c>
      <c r="K28" s="308" t="s">
        <v>16549</v>
      </c>
      <c r="L28" s="308" t="s">
        <v>15090</v>
      </c>
      <c r="M28" s="318" t="s">
        <v>16451</v>
      </c>
      <c r="N28" s="321" t="s">
        <v>487</v>
      </c>
      <c r="O28" s="321"/>
      <c r="P28" s="318"/>
      <c r="Q28" s="318"/>
      <c r="R28" s="318" t="s">
        <v>621</v>
      </c>
      <c r="S28" s="318" t="s">
        <v>2438</v>
      </c>
      <c r="T28" s="318" t="s">
        <v>1122</v>
      </c>
      <c r="U28" s="318"/>
      <c r="V28" s="318"/>
      <c r="W28" s="318"/>
      <c r="X28" s="318"/>
      <c r="Y28" s="318"/>
      <c r="Z28" s="318"/>
      <c r="AA28" s="318"/>
      <c r="AB28" s="318"/>
      <c r="AC28" s="318"/>
      <c r="AD28" s="318"/>
      <c r="AH28" s="73"/>
      <c r="AI28" s="73"/>
    </row>
    <row r="29" spans="1:35" s="19" customFormat="1" ht="20.65" customHeight="1">
      <c r="A29" s="463" t="s">
        <v>16293</v>
      </c>
      <c r="B29" s="410" t="s">
        <v>16302</v>
      </c>
      <c r="C29" s="464" t="s">
        <v>16550</v>
      </c>
      <c r="D29" s="318" t="s">
        <v>16551</v>
      </c>
      <c r="E29" s="321" t="s">
        <v>16552</v>
      </c>
      <c r="F29" s="318" t="s">
        <v>16553</v>
      </c>
      <c r="G29" s="318" t="s">
        <v>16554</v>
      </c>
      <c r="H29" s="318" t="s">
        <v>16555</v>
      </c>
      <c r="I29" s="318" t="s">
        <v>16300</v>
      </c>
      <c r="J29" s="318" t="s">
        <v>16556</v>
      </c>
      <c r="K29" s="308" t="s">
        <v>4346</v>
      </c>
      <c r="L29" s="318"/>
      <c r="M29" s="318"/>
      <c r="N29" s="321"/>
      <c r="O29" s="321"/>
      <c r="P29" s="318"/>
      <c r="Q29" s="318"/>
      <c r="R29" s="318" t="s">
        <v>621</v>
      </c>
      <c r="S29" s="318" t="s">
        <v>2605</v>
      </c>
      <c r="T29" s="318"/>
      <c r="U29" s="318"/>
      <c r="V29" s="318"/>
      <c r="W29" s="318"/>
      <c r="X29" s="318"/>
      <c r="Y29" s="318"/>
      <c r="Z29" s="318"/>
      <c r="AA29" s="318"/>
      <c r="AB29" s="318"/>
      <c r="AC29" s="318"/>
      <c r="AD29" s="318"/>
      <c r="AH29" s="73"/>
      <c r="AI29" s="73"/>
    </row>
    <row r="30" spans="1:35" s="19" customFormat="1" ht="42.75">
      <c r="A30" s="463" t="s">
        <v>16293</v>
      </c>
      <c r="B30" s="410" t="s">
        <v>16302</v>
      </c>
      <c r="C30" s="464" t="s">
        <v>16557</v>
      </c>
      <c r="D30" s="318" t="s">
        <v>16558</v>
      </c>
      <c r="E30" s="321" t="s">
        <v>16559</v>
      </c>
      <c r="F30" s="318" t="s">
        <v>16560</v>
      </c>
      <c r="G30" s="318" t="s">
        <v>16561</v>
      </c>
      <c r="H30" s="318" t="s">
        <v>16562</v>
      </c>
      <c r="I30" s="318" t="s">
        <v>16563</v>
      </c>
      <c r="J30" s="318" t="s">
        <v>16451</v>
      </c>
      <c r="K30" s="308" t="s">
        <v>16564</v>
      </c>
      <c r="L30" s="318"/>
      <c r="M30" s="318" t="s">
        <v>16451</v>
      </c>
      <c r="N30" s="321"/>
      <c r="O30" s="321"/>
      <c r="P30" s="318"/>
      <c r="Q30" s="318"/>
      <c r="R30" s="318" t="s">
        <v>621</v>
      </c>
      <c r="S30" s="318" t="s">
        <v>2605</v>
      </c>
      <c r="T30" s="318"/>
      <c r="U30" s="318"/>
      <c r="V30" s="318"/>
      <c r="W30" s="318"/>
      <c r="X30" s="318"/>
      <c r="Y30" s="318"/>
      <c r="Z30" s="318"/>
      <c r="AA30" s="318"/>
      <c r="AB30" s="318"/>
      <c r="AC30" s="318"/>
      <c r="AD30" s="318"/>
      <c r="AH30" s="73"/>
      <c r="AI30" s="73"/>
    </row>
    <row r="31" spans="1:35" s="19" customFormat="1" ht="20.65" customHeight="1">
      <c r="A31" s="463" t="s">
        <v>16293</v>
      </c>
      <c r="B31" s="410" t="s">
        <v>16302</v>
      </c>
      <c r="C31" s="464" t="s">
        <v>16565</v>
      </c>
      <c r="D31" s="318" t="s">
        <v>16566</v>
      </c>
      <c r="E31" s="321" t="s">
        <v>16567</v>
      </c>
      <c r="F31" s="318" t="s">
        <v>16568</v>
      </c>
      <c r="G31" s="318" t="s">
        <v>16569</v>
      </c>
      <c r="H31" s="318" t="s">
        <v>16570</v>
      </c>
      <c r="I31" s="318" t="s">
        <v>16571</v>
      </c>
      <c r="J31" s="318" t="s">
        <v>16572</v>
      </c>
      <c r="K31" s="308" t="s">
        <v>16573</v>
      </c>
      <c r="L31" s="318"/>
      <c r="M31" s="318" t="s">
        <v>16451</v>
      </c>
      <c r="N31" s="321"/>
      <c r="O31" s="321"/>
      <c r="P31" s="318"/>
      <c r="Q31" s="318"/>
      <c r="R31" s="318" t="s">
        <v>621</v>
      </c>
      <c r="S31" s="318" t="s">
        <v>2605</v>
      </c>
      <c r="T31" s="318"/>
      <c r="U31" s="318"/>
      <c r="V31" s="318"/>
      <c r="W31" s="318"/>
      <c r="X31" s="318"/>
      <c r="Y31" s="318"/>
      <c r="Z31" s="318"/>
      <c r="AA31" s="318"/>
      <c r="AB31" s="318"/>
      <c r="AC31" s="318"/>
      <c r="AD31" s="318"/>
      <c r="AH31" s="73"/>
      <c r="AI31" s="73"/>
    </row>
    <row r="32" spans="1:35" s="19" customFormat="1" ht="28.5">
      <c r="A32" s="463" t="s">
        <v>16293</v>
      </c>
      <c r="B32" s="410" t="s">
        <v>16302</v>
      </c>
      <c r="C32" s="464" t="s">
        <v>16574</v>
      </c>
      <c r="D32" s="318" t="s">
        <v>16575</v>
      </c>
      <c r="E32" s="321" t="s">
        <v>16576</v>
      </c>
      <c r="F32" s="318" t="s">
        <v>16577</v>
      </c>
      <c r="G32" s="318" t="s">
        <v>16578</v>
      </c>
      <c r="H32" s="318" t="s">
        <v>16579</v>
      </c>
      <c r="I32" s="318" t="s">
        <v>16580</v>
      </c>
      <c r="J32" s="318" t="s">
        <v>16581</v>
      </c>
      <c r="K32" s="308" t="s">
        <v>16582</v>
      </c>
      <c r="L32" s="318"/>
      <c r="M32" s="318" t="s">
        <v>16583</v>
      </c>
      <c r="N32" s="321"/>
      <c r="O32" s="321"/>
      <c r="P32" s="318"/>
      <c r="Q32" s="318"/>
      <c r="R32" s="318" t="s">
        <v>1089</v>
      </c>
      <c r="S32" s="318" t="s">
        <v>2438</v>
      </c>
      <c r="T32" s="318" t="s">
        <v>1122</v>
      </c>
      <c r="U32" s="318"/>
      <c r="V32" s="318"/>
      <c r="W32" s="318"/>
      <c r="X32" s="318"/>
      <c r="Y32" s="318"/>
      <c r="Z32" s="318"/>
      <c r="AA32" s="318"/>
      <c r="AB32" s="318"/>
      <c r="AC32" s="318" t="s">
        <v>488</v>
      </c>
      <c r="AD32" s="308" t="s">
        <v>16584</v>
      </c>
      <c r="AH32" s="73"/>
      <c r="AI32" s="73"/>
    </row>
    <row r="33" spans="1:35" s="24" customFormat="1" ht="42.75">
      <c r="A33" s="463" t="s">
        <v>16293</v>
      </c>
      <c r="B33" s="410" t="s">
        <v>16302</v>
      </c>
      <c r="C33" s="464" t="s">
        <v>16585</v>
      </c>
      <c r="D33" s="318" t="s">
        <v>16586</v>
      </c>
      <c r="E33" s="321" t="s">
        <v>16587</v>
      </c>
      <c r="F33" s="318" t="s">
        <v>16588</v>
      </c>
      <c r="G33" s="318" t="s">
        <v>16589</v>
      </c>
      <c r="H33" s="318" t="s">
        <v>16590</v>
      </c>
      <c r="I33" s="318" t="s">
        <v>16591</v>
      </c>
      <c r="J33" s="318" t="s">
        <v>16592</v>
      </c>
      <c r="K33" s="308" t="s">
        <v>16593</v>
      </c>
      <c r="L33" s="308" t="s">
        <v>3230</v>
      </c>
      <c r="M33" s="308" t="s">
        <v>3668</v>
      </c>
      <c r="N33" s="321" t="s">
        <v>487</v>
      </c>
      <c r="O33" s="321"/>
      <c r="P33" s="318"/>
      <c r="Q33" s="318"/>
      <c r="R33" s="318" t="s">
        <v>547</v>
      </c>
      <c r="S33" s="318" t="s">
        <v>2438</v>
      </c>
      <c r="T33" s="318" t="s">
        <v>388</v>
      </c>
      <c r="U33" s="318"/>
      <c r="V33" s="318"/>
      <c r="W33" s="318"/>
      <c r="X33" s="318"/>
      <c r="Y33" s="318"/>
      <c r="Z33" s="318"/>
      <c r="AA33" s="318"/>
      <c r="AB33" s="318"/>
      <c r="AC33" s="318" t="s">
        <v>487</v>
      </c>
      <c r="AD33" s="318" t="s">
        <v>16594</v>
      </c>
    </row>
    <row r="34" spans="1:35" s="24" customFormat="1" ht="71.25">
      <c r="A34" s="463" t="s">
        <v>16293</v>
      </c>
      <c r="B34" s="410" t="s">
        <v>16302</v>
      </c>
      <c r="C34" s="464" t="s">
        <v>16595</v>
      </c>
      <c r="D34" s="318" t="s">
        <v>16596</v>
      </c>
      <c r="E34" s="321" t="s">
        <v>16597</v>
      </c>
      <c r="F34" s="318" t="s">
        <v>16598</v>
      </c>
      <c r="G34" s="318" t="s">
        <v>16599</v>
      </c>
      <c r="H34" s="318" t="s">
        <v>16600</v>
      </c>
      <c r="I34" s="318" t="s">
        <v>16601</v>
      </c>
      <c r="J34" s="318" t="s">
        <v>16602</v>
      </c>
      <c r="K34" s="308" t="s">
        <v>16603</v>
      </c>
      <c r="L34" s="318" t="s">
        <v>16604</v>
      </c>
      <c r="M34" s="318"/>
      <c r="N34" s="321"/>
      <c r="O34" s="321"/>
      <c r="P34" s="318"/>
      <c r="Q34" s="318"/>
      <c r="R34" s="318" t="s">
        <v>621</v>
      </c>
      <c r="S34" s="318" t="s">
        <v>2438</v>
      </c>
      <c r="T34" s="318" t="s">
        <v>2364</v>
      </c>
      <c r="U34" s="318"/>
      <c r="V34" s="318"/>
      <c r="W34" s="318"/>
      <c r="X34" s="318"/>
      <c r="Y34" s="318"/>
      <c r="Z34" s="318"/>
      <c r="AA34" s="318"/>
      <c r="AB34" s="318"/>
      <c r="AC34" s="318"/>
      <c r="AD34" s="318"/>
    </row>
    <row r="35" spans="1:35" s="19" customFormat="1" ht="20.65" customHeight="1">
      <c r="A35" s="463" t="s">
        <v>16293</v>
      </c>
      <c r="B35" s="410" t="s">
        <v>214</v>
      </c>
      <c r="C35" s="464" t="s">
        <v>16605</v>
      </c>
      <c r="D35" s="318" t="s">
        <v>16606</v>
      </c>
      <c r="E35" s="321" t="s">
        <v>16607</v>
      </c>
      <c r="F35" s="318" t="s">
        <v>16608</v>
      </c>
      <c r="G35" s="318" t="s">
        <v>16609</v>
      </c>
      <c r="H35" s="318" t="s">
        <v>16610</v>
      </c>
      <c r="I35" s="318" t="s">
        <v>16611</v>
      </c>
      <c r="J35" s="318" t="s">
        <v>2564</v>
      </c>
      <c r="K35" s="308" t="s">
        <v>16612</v>
      </c>
      <c r="L35" s="318" t="s">
        <v>2564</v>
      </c>
      <c r="M35" s="318"/>
      <c r="N35" s="321"/>
      <c r="O35" s="321"/>
      <c r="P35" s="318"/>
      <c r="Q35" s="318"/>
      <c r="R35" s="318" t="s">
        <v>621</v>
      </c>
      <c r="S35" s="318" t="s">
        <v>2605</v>
      </c>
      <c r="T35" s="318"/>
      <c r="U35" s="318"/>
      <c r="V35" s="318"/>
      <c r="W35" s="318"/>
      <c r="X35" s="318"/>
      <c r="Y35" s="318"/>
      <c r="Z35" s="318"/>
      <c r="AA35" s="318"/>
      <c r="AB35" s="318"/>
      <c r="AC35" s="318"/>
      <c r="AD35" s="318"/>
      <c r="AH35" s="73"/>
      <c r="AI35" s="73"/>
    </row>
    <row r="36" spans="1:35" s="19" customFormat="1" ht="71.25">
      <c r="A36" s="463" t="s">
        <v>16293</v>
      </c>
      <c r="B36" s="410" t="s">
        <v>73</v>
      </c>
      <c r="C36" s="464" t="s">
        <v>16613</v>
      </c>
      <c r="D36" s="318" t="s">
        <v>16614</v>
      </c>
      <c r="E36" s="321" t="s">
        <v>16615</v>
      </c>
      <c r="F36" s="318" t="s">
        <v>16616</v>
      </c>
      <c r="G36" s="318" t="s">
        <v>16617</v>
      </c>
      <c r="H36" s="318" t="s">
        <v>16618</v>
      </c>
      <c r="I36" s="318" t="s">
        <v>16619</v>
      </c>
      <c r="J36" s="318" t="s">
        <v>16620</v>
      </c>
      <c r="K36" s="308" t="s">
        <v>16621</v>
      </c>
      <c r="L36" s="308" t="s">
        <v>4403</v>
      </c>
      <c r="M36" s="318" t="s">
        <v>16451</v>
      </c>
      <c r="N36" s="321" t="s">
        <v>487</v>
      </c>
      <c r="O36" s="321" t="s">
        <v>487</v>
      </c>
      <c r="P36" s="318"/>
      <c r="Q36" s="318"/>
      <c r="R36" s="318" t="s">
        <v>621</v>
      </c>
      <c r="S36" s="318" t="s">
        <v>2438</v>
      </c>
      <c r="T36" s="318" t="s">
        <v>1122</v>
      </c>
      <c r="U36" s="318"/>
      <c r="V36" s="318"/>
      <c r="W36" s="318"/>
      <c r="X36" s="318"/>
      <c r="Y36" s="318"/>
      <c r="Z36" s="318"/>
      <c r="AA36" s="318"/>
      <c r="AB36" s="318"/>
      <c r="AC36" s="318" t="s">
        <v>487</v>
      </c>
      <c r="AD36" s="318" t="s">
        <v>16594</v>
      </c>
      <c r="AH36" s="73"/>
      <c r="AI36" s="73"/>
    </row>
    <row r="37" spans="1:35" s="19" customFormat="1" ht="142.5">
      <c r="A37" s="463" t="s">
        <v>16293</v>
      </c>
      <c r="B37" s="410" t="s">
        <v>73</v>
      </c>
      <c r="C37" s="464" t="s">
        <v>16622</v>
      </c>
      <c r="D37" s="318" t="s">
        <v>16623</v>
      </c>
      <c r="E37" s="321" t="s">
        <v>16624</v>
      </c>
      <c r="F37" s="318" t="s">
        <v>16625</v>
      </c>
      <c r="G37" s="318" t="s">
        <v>16626</v>
      </c>
      <c r="H37" s="318" t="s">
        <v>16627</v>
      </c>
      <c r="I37" s="318" t="s">
        <v>16628</v>
      </c>
      <c r="J37" s="318" t="s">
        <v>16629</v>
      </c>
      <c r="K37" s="308" t="s">
        <v>16630</v>
      </c>
      <c r="L37" s="308" t="s">
        <v>16631</v>
      </c>
      <c r="M37" s="318" t="s">
        <v>16451</v>
      </c>
      <c r="N37" s="321"/>
      <c r="O37" s="321"/>
      <c r="P37" s="318"/>
      <c r="Q37" s="318"/>
      <c r="R37" s="318" t="s">
        <v>621</v>
      </c>
      <c r="S37" s="318" t="s">
        <v>2438</v>
      </c>
      <c r="T37" s="318" t="s">
        <v>1122</v>
      </c>
      <c r="U37" s="318"/>
      <c r="V37" s="318"/>
      <c r="W37" s="318"/>
      <c r="X37" s="318"/>
      <c r="Y37" s="318"/>
      <c r="Z37" s="318"/>
      <c r="AA37" s="318"/>
      <c r="AB37" s="318"/>
      <c r="AC37" s="318" t="s">
        <v>487</v>
      </c>
      <c r="AD37" s="318" t="s">
        <v>16632</v>
      </c>
      <c r="AH37" s="73"/>
      <c r="AI37" s="73"/>
    </row>
    <row r="38" spans="1:35" s="19" customFormat="1" ht="99.75">
      <c r="A38" s="463" t="s">
        <v>16293</v>
      </c>
      <c r="B38" s="410" t="s">
        <v>73</v>
      </c>
      <c r="C38" s="464" t="s">
        <v>16633</v>
      </c>
      <c r="D38" s="318" t="s">
        <v>16634</v>
      </c>
      <c r="E38" s="321" t="s">
        <v>16635</v>
      </c>
      <c r="F38" s="318" t="s">
        <v>16636</v>
      </c>
      <c r="G38" s="318" t="s">
        <v>16637</v>
      </c>
      <c r="H38" s="318" t="s">
        <v>16638</v>
      </c>
      <c r="I38" s="318" t="s">
        <v>16639</v>
      </c>
      <c r="J38" s="318" t="s">
        <v>16640</v>
      </c>
      <c r="K38" s="308" t="s">
        <v>16641</v>
      </c>
      <c r="L38" s="308" t="s">
        <v>16631</v>
      </c>
      <c r="M38" s="308" t="s">
        <v>16451</v>
      </c>
      <c r="N38" s="321"/>
      <c r="O38" s="321"/>
      <c r="P38" s="318"/>
      <c r="Q38" s="318"/>
      <c r="R38" s="318" t="s">
        <v>621</v>
      </c>
      <c r="S38" s="318" t="s">
        <v>2438</v>
      </c>
      <c r="T38" s="318" t="s">
        <v>1122</v>
      </c>
      <c r="U38" s="318"/>
      <c r="V38" s="318"/>
      <c r="W38" s="318"/>
      <c r="X38" s="318"/>
      <c r="Y38" s="318"/>
      <c r="Z38" s="318"/>
      <c r="AA38" s="318"/>
      <c r="AB38" s="318"/>
      <c r="AC38" s="318" t="s">
        <v>487</v>
      </c>
      <c r="AD38" s="318" t="s">
        <v>16632</v>
      </c>
      <c r="AH38" s="73"/>
      <c r="AI38" s="73"/>
    </row>
    <row r="39" spans="1:35" s="19" customFormat="1" ht="113.65" customHeight="1">
      <c r="A39" s="463" t="s">
        <v>16293</v>
      </c>
      <c r="B39" s="410" t="s">
        <v>120</v>
      </c>
      <c r="C39" s="464" t="s">
        <v>16642</v>
      </c>
      <c r="D39" s="318" t="s">
        <v>16643</v>
      </c>
      <c r="E39" s="321" t="s">
        <v>16644</v>
      </c>
      <c r="F39" s="318" t="s">
        <v>16645</v>
      </c>
      <c r="G39" s="318" t="s">
        <v>16646</v>
      </c>
      <c r="H39" s="318" t="s">
        <v>16647</v>
      </c>
      <c r="I39" s="318" t="s">
        <v>16648</v>
      </c>
      <c r="J39" s="318" t="s">
        <v>16649</v>
      </c>
      <c r="K39" s="308" t="s">
        <v>16650</v>
      </c>
      <c r="L39" s="308" t="s">
        <v>15090</v>
      </c>
      <c r="M39" s="308" t="s">
        <v>3668</v>
      </c>
      <c r="N39" s="321" t="s">
        <v>487</v>
      </c>
      <c r="O39" s="321"/>
      <c r="P39" s="318"/>
      <c r="Q39" s="318"/>
      <c r="R39" s="318" t="s">
        <v>547</v>
      </c>
      <c r="S39" s="318" t="s">
        <v>2438</v>
      </c>
      <c r="T39" s="318" t="s">
        <v>1122</v>
      </c>
      <c r="U39" s="318"/>
      <c r="V39" s="308" t="s">
        <v>16651</v>
      </c>
      <c r="W39" s="318"/>
      <c r="X39" s="318"/>
      <c r="Y39" s="318"/>
      <c r="Z39" s="318"/>
      <c r="AA39" s="318"/>
      <c r="AB39" s="318"/>
      <c r="AC39" s="318" t="s">
        <v>488</v>
      </c>
      <c r="AD39" s="308" t="s">
        <v>16652</v>
      </c>
      <c r="AH39" s="73"/>
      <c r="AI39" s="73"/>
    </row>
    <row r="40" spans="1:35" s="19" customFormat="1" ht="20.65" customHeight="1">
      <c r="A40" s="463" t="s">
        <v>16293</v>
      </c>
      <c r="B40" s="410" t="s">
        <v>120</v>
      </c>
      <c r="C40" s="464" t="s">
        <v>16653</v>
      </c>
      <c r="D40" s="318" t="s">
        <v>16654</v>
      </c>
      <c r="E40" s="321" t="s">
        <v>16655</v>
      </c>
      <c r="F40" s="318" t="s">
        <v>16656</v>
      </c>
      <c r="G40" s="318" t="s">
        <v>16657</v>
      </c>
      <c r="H40" s="318" t="s">
        <v>16658</v>
      </c>
      <c r="I40" s="318" t="s">
        <v>16659</v>
      </c>
      <c r="J40" s="318" t="s">
        <v>16451</v>
      </c>
      <c r="K40" s="308" t="s">
        <v>16660</v>
      </c>
      <c r="L40" s="318"/>
      <c r="M40" s="318" t="s">
        <v>16451</v>
      </c>
      <c r="N40" s="321"/>
      <c r="O40" s="321"/>
      <c r="P40" s="318"/>
      <c r="Q40" s="318"/>
      <c r="R40" s="318" t="s">
        <v>621</v>
      </c>
      <c r="S40" s="318" t="s">
        <v>2605</v>
      </c>
      <c r="T40" s="318"/>
      <c r="U40" s="318"/>
      <c r="V40" s="318"/>
      <c r="W40" s="318"/>
      <c r="X40" s="318"/>
      <c r="Y40" s="318"/>
      <c r="Z40" s="318"/>
      <c r="AA40" s="318"/>
      <c r="AB40" s="318"/>
      <c r="AC40" s="318"/>
      <c r="AD40" s="318"/>
      <c r="AH40" s="73"/>
      <c r="AI40" s="73"/>
    </row>
    <row r="41" spans="1:35" s="19" customFormat="1" ht="156.75">
      <c r="A41" s="463" t="s">
        <v>16293</v>
      </c>
      <c r="B41" s="410" t="s">
        <v>251</v>
      </c>
      <c r="C41" s="464" t="s">
        <v>16661</v>
      </c>
      <c r="D41" s="318" t="s">
        <v>16662</v>
      </c>
      <c r="E41" s="321" t="s">
        <v>16663</v>
      </c>
      <c r="F41" s="318" t="s">
        <v>16664</v>
      </c>
      <c r="G41" s="318" t="s">
        <v>16665</v>
      </c>
      <c r="H41" s="318" t="s">
        <v>16666</v>
      </c>
      <c r="I41" s="318" t="s">
        <v>16667</v>
      </c>
      <c r="J41" s="318" t="s">
        <v>16668</v>
      </c>
      <c r="K41" s="308" t="s">
        <v>16669</v>
      </c>
      <c r="L41" s="308" t="s">
        <v>16670</v>
      </c>
      <c r="M41" s="308" t="s">
        <v>16671</v>
      </c>
      <c r="N41" s="321" t="s">
        <v>487</v>
      </c>
      <c r="O41" s="321" t="s">
        <v>487</v>
      </c>
      <c r="P41" s="318"/>
      <c r="Q41" s="318"/>
      <c r="R41" s="318" t="s">
        <v>547</v>
      </c>
      <c r="S41" s="318" t="s">
        <v>2438</v>
      </c>
      <c r="T41" s="318" t="s">
        <v>1075</v>
      </c>
      <c r="U41" s="318"/>
      <c r="V41" s="318"/>
      <c r="W41" s="318"/>
      <c r="X41" s="318"/>
      <c r="Y41" s="318"/>
      <c r="Z41" s="318"/>
      <c r="AA41" s="318"/>
      <c r="AB41" s="318"/>
      <c r="AC41" s="318"/>
      <c r="AD41" s="318"/>
      <c r="AH41" s="73"/>
      <c r="AI41" s="73"/>
    </row>
    <row r="42" spans="1:35" s="19" customFormat="1" ht="142.5">
      <c r="A42" s="463" t="s">
        <v>16293</v>
      </c>
      <c r="B42" s="410" t="s">
        <v>16672</v>
      </c>
      <c r="C42" s="464" t="s">
        <v>16673</v>
      </c>
      <c r="D42" s="318" t="s">
        <v>16674</v>
      </c>
      <c r="E42" s="321" t="s">
        <v>16675</v>
      </c>
      <c r="F42" s="318" t="s">
        <v>16676</v>
      </c>
      <c r="G42" s="318" t="s">
        <v>16677</v>
      </c>
      <c r="H42" s="318" t="s">
        <v>16678</v>
      </c>
      <c r="I42" s="318" t="s">
        <v>16679</v>
      </c>
      <c r="J42" s="318" t="s">
        <v>16680</v>
      </c>
      <c r="K42" s="308" t="s">
        <v>16681</v>
      </c>
      <c r="L42" s="308" t="s">
        <v>16670</v>
      </c>
      <c r="M42" s="308" t="s">
        <v>16451</v>
      </c>
      <c r="N42" s="321" t="s">
        <v>487</v>
      </c>
      <c r="O42" s="321"/>
      <c r="P42" s="318"/>
      <c r="Q42" s="318"/>
      <c r="R42" s="318" t="s">
        <v>547</v>
      </c>
      <c r="S42" s="318" t="s">
        <v>2438</v>
      </c>
      <c r="T42" s="318" t="s">
        <v>1122</v>
      </c>
      <c r="U42" s="318"/>
      <c r="V42" s="318"/>
      <c r="W42" s="318"/>
      <c r="X42" s="318"/>
      <c r="Y42" s="318"/>
      <c r="Z42" s="318"/>
      <c r="AA42" s="318"/>
      <c r="AB42" s="318"/>
      <c r="AC42" s="318"/>
      <c r="AD42" s="318"/>
      <c r="AH42" s="73"/>
      <c r="AI42" s="73"/>
    </row>
    <row r="43" spans="1:35" s="19" customFormat="1" ht="53.25" customHeight="1">
      <c r="A43" s="463" t="s">
        <v>16293</v>
      </c>
      <c r="B43" s="410" t="s">
        <v>16672</v>
      </c>
      <c r="C43" s="464" t="s">
        <v>16682</v>
      </c>
      <c r="D43" s="318" t="s">
        <v>16683</v>
      </c>
      <c r="E43" s="321" t="s">
        <v>16684</v>
      </c>
      <c r="F43" s="318" t="s">
        <v>16685</v>
      </c>
      <c r="G43" s="318" t="s">
        <v>16686</v>
      </c>
      <c r="H43" s="318" t="s">
        <v>16687</v>
      </c>
      <c r="I43" s="318" t="s">
        <v>16688</v>
      </c>
      <c r="J43" s="318" t="s">
        <v>16689</v>
      </c>
      <c r="K43" s="308" t="s">
        <v>16690</v>
      </c>
      <c r="L43" s="308"/>
      <c r="M43" s="308" t="s">
        <v>16451</v>
      </c>
      <c r="N43" s="321"/>
      <c r="O43" s="321"/>
      <c r="P43" s="318"/>
      <c r="Q43" s="318"/>
      <c r="R43" s="318" t="s">
        <v>621</v>
      </c>
      <c r="S43" s="318" t="s">
        <v>2605</v>
      </c>
      <c r="T43" s="318"/>
      <c r="U43" s="318"/>
      <c r="V43" s="318"/>
      <c r="W43" s="318"/>
      <c r="X43" s="318"/>
      <c r="Y43" s="318" t="s">
        <v>487</v>
      </c>
      <c r="Z43" s="308" t="s">
        <v>16691</v>
      </c>
      <c r="AA43" s="318"/>
      <c r="AB43" s="318"/>
      <c r="AC43" s="318" t="s">
        <v>487</v>
      </c>
      <c r="AD43" s="308" t="s">
        <v>16692</v>
      </c>
      <c r="AH43" s="73"/>
      <c r="AI43" s="73"/>
    </row>
    <row r="44" spans="1:35" s="24" customFormat="1" ht="132" customHeight="1">
      <c r="A44" s="463" t="s">
        <v>16293</v>
      </c>
      <c r="B44" s="410" t="s">
        <v>16672</v>
      </c>
      <c r="C44" s="464" t="s">
        <v>16693</v>
      </c>
      <c r="D44" s="318" t="s">
        <v>16694</v>
      </c>
      <c r="E44" s="321" t="s">
        <v>16695</v>
      </c>
      <c r="F44" s="318" t="s">
        <v>16696</v>
      </c>
      <c r="G44" s="318" t="s">
        <v>16697</v>
      </c>
      <c r="H44" s="318" t="s">
        <v>16698</v>
      </c>
      <c r="I44" s="318" t="s">
        <v>16699</v>
      </c>
      <c r="J44" s="318" t="s">
        <v>16700</v>
      </c>
      <c r="K44" s="308" t="s">
        <v>4647</v>
      </c>
      <c r="L44" s="308" t="s">
        <v>3917</v>
      </c>
      <c r="M44" s="308" t="s">
        <v>16701</v>
      </c>
      <c r="N44" s="321" t="s">
        <v>487</v>
      </c>
      <c r="O44" s="321"/>
      <c r="P44" s="318"/>
      <c r="Q44" s="318"/>
      <c r="R44" s="318" t="s">
        <v>547</v>
      </c>
      <c r="S44" s="318" t="s">
        <v>2438</v>
      </c>
      <c r="T44" s="318" t="s">
        <v>2364</v>
      </c>
      <c r="U44" s="318"/>
      <c r="V44" s="318"/>
      <c r="W44" s="318"/>
      <c r="X44" s="318"/>
      <c r="Y44" s="318"/>
      <c r="Z44" s="318"/>
      <c r="AA44" s="318"/>
      <c r="AB44" s="318"/>
      <c r="AC44" s="318"/>
      <c r="AD44" s="318"/>
    </row>
    <row r="45" spans="1:35" s="24" customFormat="1" ht="347.65" customHeight="1">
      <c r="A45" s="463" t="s">
        <v>16293</v>
      </c>
      <c r="B45" s="410" t="s">
        <v>214</v>
      </c>
      <c r="C45" s="464" t="s">
        <v>16702</v>
      </c>
      <c r="D45" s="308" t="s">
        <v>16703</v>
      </c>
      <c r="E45" s="321" t="s">
        <v>16704</v>
      </c>
      <c r="F45" s="308" t="s">
        <v>16705</v>
      </c>
      <c r="G45" s="308" t="s">
        <v>16706</v>
      </c>
      <c r="H45" s="308" t="s">
        <v>16707</v>
      </c>
      <c r="I45" s="308" t="s">
        <v>16708</v>
      </c>
      <c r="J45" s="308" t="s">
        <v>16709</v>
      </c>
      <c r="K45" s="308" t="s">
        <v>16710</v>
      </c>
      <c r="L45" s="308" t="s">
        <v>16711</v>
      </c>
      <c r="M45" s="308" t="s">
        <v>1653</v>
      </c>
      <c r="N45" s="355" t="s">
        <v>487</v>
      </c>
      <c r="O45" s="355" t="s">
        <v>487</v>
      </c>
      <c r="P45" s="308" t="s">
        <v>5882</v>
      </c>
      <c r="Q45" s="308" t="s">
        <v>5882</v>
      </c>
      <c r="R45" s="318" t="s">
        <v>547</v>
      </c>
      <c r="S45" s="308" t="s">
        <v>490</v>
      </c>
      <c r="T45" s="308" t="s">
        <v>5031</v>
      </c>
      <c r="U45" s="308" t="s">
        <v>5882</v>
      </c>
      <c r="V45" s="308"/>
      <c r="W45" s="308" t="s">
        <v>5882</v>
      </c>
      <c r="X45" s="308"/>
      <c r="Y45" s="308" t="s">
        <v>487</v>
      </c>
      <c r="Z45" s="308" t="s">
        <v>16712</v>
      </c>
      <c r="AA45" s="308" t="s">
        <v>487</v>
      </c>
      <c r="AB45" s="308" t="s">
        <v>16713</v>
      </c>
      <c r="AC45" s="308" t="s">
        <v>487</v>
      </c>
      <c r="AD45" s="308" t="s">
        <v>507</v>
      </c>
    </row>
    <row r="46" spans="1:35" s="24" customFormat="1" ht="20.25" customHeight="1">
      <c r="D46" s="31"/>
      <c r="E46" s="125"/>
      <c r="F46" s="31"/>
      <c r="G46" s="31"/>
      <c r="H46" s="31"/>
      <c r="I46" s="31"/>
      <c r="K46" s="31"/>
      <c r="L46" s="31"/>
      <c r="M46" s="31"/>
      <c r="R46" s="31"/>
      <c r="T46" s="31"/>
      <c r="U46" s="31"/>
      <c r="V46" s="31"/>
      <c r="W46" s="31"/>
      <c r="X46" s="31"/>
      <c r="Y46" s="31"/>
      <c r="Z46" s="31"/>
      <c r="AA46" s="31"/>
      <c r="AB46" s="31"/>
      <c r="AC46" s="31"/>
      <c r="AD46" s="31"/>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ht="20.25" customHeigh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row r="580" spans="4:30" s="21" customFormat="1">
      <c r="D580" s="39"/>
      <c r="E580" s="48"/>
      <c r="F580" s="39"/>
      <c r="G580" s="39"/>
      <c r="H580" s="39"/>
      <c r="I580" s="39"/>
      <c r="K580" s="39"/>
      <c r="L580" s="39"/>
      <c r="M580" s="39"/>
      <c r="R580" s="39"/>
      <c r="T580" s="39"/>
      <c r="U580" s="39"/>
      <c r="V580" s="39"/>
      <c r="W580" s="39"/>
      <c r="X580" s="39"/>
      <c r="Y580" s="39"/>
      <c r="Z580" s="39"/>
      <c r="AA580" s="39"/>
      <c r="AB580" s="39"/>
      <c r="AC580" s="39"/>
      <c r="AD580" s="39"/>
    </row>
  </sheetData>
  <autoFilter ref="A2:AI45" xr:uid="{00000000-0009-0000-0000-00001A000000}"/>
  <phoneticPr fontId="1"/>
  <dataValidations count="1">
    <dataValidation type="list" allowBlank="1" showInputMessage="1" showErrorMessage="1" sqref="W3:W45 Y3:Y45 AA3:AA45 AC3:AC45 N3:Q45 U3:U45" xr:uid="{822B0C1D-79AF-478A-A1E1-67AB0D46BDDD}">
      <formula1>"○"</formula1>
    </dataValidation>
  </dataValidations>
  <hyperlinks>
    <hyperlink ref="J32" r:id="rId1" xr:uid="{3D7E4CA6-8E4F-4E76-BF28-3E91629DAE5F}"/>
    <hyperlink ref="J44" r:id="rId2" xr:uid="{2B701F15-05EB-46BD-B3E5-B5AA9B0B524F}"/>
    <hyperlink ref="J34" r:id="rId3" xr:uid="{57BA7C11-3D4F-4AC0-B6DC-D1CD019E8121}"/>
    <hyperlink ref="J15" r:id="rId4" xr:uid="{D381EB15-80EA-4F61-8ACD-DA65BEB0CA78}"/>
    <hyperlink ref="J9" r:id="rId5" xr:uid="{9E178B36-082B-4A3B-9087-E5793D6636D0}"/>
    <hyperlink ref="J14" r:id="rId6" xr:uid="{39917CD1-CE89-4BF3-A9B4-E69C95132D29}"/>
    <hyperlink ref="J8" r:id="rId7" xr:uid="{03B20877-EE3B-47F9-B458-176C8C2E7392}"/>
    <hyperlink ref="J6" r:id="rId8" xr:uid="{B79F84E7-2034-420E-B20E-5DC0040BEAD0}"/>
  </hyperlinks>
  <pageMargins left="0.70866141732283472" right="0.70866141732283472" top="0.74803149606299213" bottom="0.74803149606299213" header="0.31496062992125984" footer="0.31496062992125984"/>
  <pageSetup paperSize="8" scale="36" fitToHeight="0" orientation="landscape"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F7A-AAB9-4055-98E3-C2C67EC523C5}">
  <sheetPr>
    <pageSetUpPr fitToPage="1"/>
  </sheetPr>
  <dimension ref="A1:AG620"/>
  <sheetViews>
    <sheetView showGridLines="0" view="pageBreakPreview" zoomScale="60" zoomScaleNormal="100" workbookViewId="0">
      <pane xSplit="3" ySplit="2" topLeftCell="O3" activePane="bottomRight" state="frozen"/>
      <selection pane="topRight"/>
      <selection pane="bottomLeft"/>
      <selection pane="bottomRight" activeCell="AD18" sqref="AD18"/>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24.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48.75" customWidth="1"/>
    <col min="29" max="29" width="12.375" customWidth="1"/>
    <col min="30" max="30" width="20.62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87" customFormat="1" ht="99.75">
      <c r="A3" s="351" t="s">
        <v>16714</v>
      </c>
      <c r="B3" s="351" t="s">
        <v>74</v>
      </c>
      <c r="C3" s="311" t="s">
        <v>16715</v>
      </c>
      <c r="D3" s="351" t="s">
        <v>16716</v>
      </c>
      <c r="E3" s="351" t="s">
        <v>16717</v>
      </c>
      <c r="F3" s="351" t="s">
        <v>16718</v>
      </c>
      <c r="G3" s="351" t="s">
        <v>16719</v>
      </c>
      <c r="H3" s="351" t="s">
        <v>16720</v>
      </c>
      <c r="I3" s="351" t="s">
        <v>16721</v>
      </c>
      <c r="J3" s="351" t="s">
        <v>16722</v>
      </c>
      <c r="K3" s="311" t="s">
        <v>16723</v>
      </c>
      <c r="L3" s="351" t="s">
        <v>16724</v>
      </c>
      <c r="M3" s="351"/>
      <c r="N3" s="351" t="s">
        <v>487</v>
      </c>
      <c r="O3" s="351"/>
      <c r="P3" s="351" t="s">
        <v>487</v>
      </c>
      <c r="Q3" s="351" t="s">
        <v>487</v>
      </c>
      <c r="R3" s="351" t="s">
        <v>489</v>
      </c>
      <c r="S3" s="351" t="s">
        <v>490</v>
      </c>
      <c r="T3" s="351" t="s">
        <v>10980</v>
      </c>
      <c r="U3" s="351" t="s">
        <v>487</v>
      </c>
      <c r="V3" s="351" t="s">
        <v>16725</v>
      </c>
      <c r="W3" s="351" t="s">
        <v>487</v>
      </c>
      <c r="X3" s="351" t="s">
        <v>16725</v>
      </c>
      <c r="Y3" s="351" t="s">
        <v>487</v>
      </c>
      <c r="Z3" s="351" t="s">
        <v>16726</v>
      </c>
      <c r="AA3" s="351"/>
      <c r="AB3" s="351"/>
      <c r="AC3" s="351" t="s">
        <v>395</v>
      </c>
      <c r="AD3" s="351" t="s">
        <v>10839</v>
      </c>
    </row>
    <row r="4" spans="1:31" s="87" customFormat="1" ht="128.25">
      <c r="A4" s="351" t="s">
        <v>16727</v>
      </c>
      <c r="B4" s="351" t="s">
        <v>74</v>
      </c>
      <c r="C4" s="465" t="s">
        <v>16728</v>
      </c>
      <c r="D4" s="351" t="s">
        <v>16729</v>
      </c>
      <c r="E4" s="351" t="s">
        <v>16730</v>
      </c>
      <c r="F4" s="351" t="s">
        <v>16731</v>
      </c>
      <c r="G4" s="351" t="s">
        <v>16732</v>
      </c>
      <c r="H4" s="351" t="s">
        <v>16733</v>
      </c>
      <c r="I4" s="351" t="s">
        <v>16734</v>
      </c>
      <c r="J4" s="351" t="s">
        <v>16735</v>
      </c>
      <c r="K4" s="311" t="s">
        <v>16736</v>
      </c>
      <c r="L4" s="351" t="s">
        <v>16737</v>
      </c>
      <c r="M4" s="351" t="s">
        <v>16738</v>
      </c>
      <c r="N4" s="351" t="s">
        <v>395</v>
      </c>
      <c r="O4" s="351" t="s">
        <v>395</v>
      </c>
      <c r="P4" s="351" t="s">
        <v>395</v>
      </c>
      <c r="Q4" s="351" t="s">
        <v>395</v>
      </c>
      <c r="R4" s="318" t="s">
        <v>489</v>
      </c>
      <c r="S4" s="351" t="s">
        <v>16739</v>
      </c>
      <c r="T4" s="351" t="s">
        <v>16740</v>
      </c>
      <c r="U4" s="351" t="s">
        <v>487</v>
      </c>
      <c r="V4" s="351" t="s">
        <v>16741</v>
      </c>
      <c r="W4" s="351" t="s">
        <v>487</v>
      </c>
      <c r="X4" s="351" t="s">
        <v>16742</v>
      </c>
      <c r="Y4" s="351" t="s">
        <v>487</v>
      </c>
      <c r="Z4" s="351" t="s">
        <v>16743</v>
      </c>
      <c r="AA4" s="351" t="s">
        <v>487</v>
      </c>
      <c r="AB4" s="351" t="s">
        <v>16744</v>
      </c>
      <c r="AC4" s="351" t="s">
        <v>487</v>
      </c>
      <c r="AD4" s="308" t="s">
        <v>16745</v>
      </c>
    </row>
    <row r="5" spans="1:31" s="87" customFormat="1" ht="85.5">
      <c r="A5" s="351" t="s">
        <v>16714</v>
      </c>
      <c r="B5" s="351" t="s">
        <v>74</v>
      </c>
      <c r="C5" s="351" t="s">
        <v>16746</v>
      </c>
      <c r="D5" s="351" t="s">
        <v>16747</v>
      </c>
      <c r="E5" s="351" t="s">
        <v>16748</v>
      </c>
      <c r="F5" s="351" t="s">
        <v>16749</v>
      </c>
      <c r="G5" s="351" t="s">
        <v>16750</v>
      </c>
      <c r="H5" s="351" t="s">
        <v>16751</v>
      </c>
      <c r="I5" s="351" t="s">
        <v>16752</v>
      </c>
      <c r="J5" s="351" t="s">
        <v>16753</v>
      </c>
      <c r="K5" s="311" t="s">
        <v>16754</v>
      </c>
      <c r="L5" s="351" t="s">
        <v>16755</v>
      </c>
      <c r="M5" s="351"/>
      <c r="N5" s="351"/>
      <c r="O5" s="351"/>
      <c r="P5" s="351"/>
      <c r="Q5" s="351"/>
      <c r="R5" s="351" t="s">
        <v>631</v>
      </c>
      <c r="S5" s="351" t="s">
        <v>490</v>
      </c>
      <c r="T5" s="351" t="s">
        <v>10980</v>
      </c>
      <c r="U5" s="351"/>
      <c r="V5" s="351"/>
      <c r="W5" s="351"/>
      <c r="X5" s="351"/>
      <c r="Y5" s="351" t="s">
        <v>487</v>
      </c>
      <c r="Z5" s="351" t="s">
        <v>16756</v>
      </c>
      <c r="AA5" s="351"/>
      <c r="AB5" s="351"/>
      <c r="AC5" s="351"/>
      <c r="AD5" s="308" t="s">
        <v>16757</v>
      </c>
    </row>
    <row r="6" spans="1:31" s="87" customFormat="1" ht="53.25" customHeight="1">
      <c r="A6" s="318" t="s">
        <v>16758</v>
      </c>
      <c r="B6" s="351" t="s">
        <v>74</v>
      </c>
      <c r="C6" s="318" t="s">
        <v>16759</v>
      </c>
      <c r="D6" s="318" t="s">
        <v>16760</v>
      </c>
      <c r="E6" s="318" t="s">
        <v>16761</v>
      </c>
      <c r="F6" s="318" t="s">
        <v>16762</v>
      </c>
      <c r="G6" s="318" t="s">
        <v>16763</v>
      </c>
      <c r="H6" s="318" t="s">
        <v>16764</v>
      </c>
      <c r="I6" s="351" t="s">
        <v>16765</v>
      </c>
      <c r="J6" s="318" t="s">
        <v>16766</v>
      </c>
      <c r="K6" s="308" t="s">
        <v>16767</v>
      </c>
      <c r="L6" s="318" t="s">
        <v>16768</v>
      </c>
      <c r="M6" s="318"/>
      <c r="N6" s="318" t="s">
        <v>16769</v>
      </c>
      <c r="O6" s="318"/>
      <c r="P6" s="318"/>
      <c r="Q6" s="318"/>
      <c r="R6" s="318" t="s">
        <v>386</v>
      </c>
      <c r="S6" s="318" t="s">
        <v>490</v>
      </c>
      <c r="T6" s="311" t="s">
        <v>16770</v>
      </c>
      <c r="U6" s="318" t="s">
        <v>487</v>
      </c>
      <c r="V6" s="318" t="s">
        <v>16771</v>
      </c>
      <c r="W6" s="318" t="s">
        <v>487</v>
      </c>
      <c r="X6" s="318" t="s">
        <v>16771</v>
      </c>
      <c r="Y6" s="318"/>
      <c r="Z6" s="318"/>
      <c r="AA6" s="318" t="s">
        <v>395</v>
      </c>
      <c r="AB6" s="308" t="s">
        <v>16772</v>
      </c>
      <c r="AC6" s="318" t="s">
        <v>395</v>
      </c>
      <c r="AD6" s="308" t="s">
        <v>16773</v>
      </c>
    </row>
    <row r="7" spans="1:31" s="87" customFormat="1" ht="19.5" customHeight="1">
      <c r="A7" s="318" t="s">
        <v>16758</v>
      </c>
      <c r="B7" s="351" t="s">
        <v>74</v>
      </c>
      <c r="C7" s="464" t="s">
        <v>16774</v>
      </c>
      <c r="D7" s="318" t="s">
        <v>8229</v>
      </c>
      <c r="E7" s="318" t="s">
        <v>16775</v>
      </c>
      <c r="F7" s="318" t="s">
        <v>16776</v>
      </c>
      <c r="G7" s="318" t="s">
        <v>16777</v>
      </c>
      <c r="H7" s="318" t="s">
        <v>16778</v>
      </c>
      <c r="I7" s="318" t="s">
        <v>16779</v>
      </c>
      <c r="J7" s="318" t="s">
        <v>16780</v>
      </c>
      <c r="K7" s="318" t="s">
        <v>16781</v>
      </c>
      <c r="L7" s="318" t="s">
        <v>16782</v>
      </c>
      <c r="M7" s="318" t="s">
        <v>16783</v>
      </c>
      <c r="N7" s="318"/>
      <c r="O7" s="318"/>
      <c r="P7" s="318"/>
      <c r="Q7" s="318"/>
      <c r="R7" s="318"/>
      <c r="S7" s="318" t="s">
        <v>2246</v>
      </c>
      <c r="T7" s="318"/>
      <c r="U7" s="318"/>
      <c r="V7" s="318"/>
      <c r="W7" s="318"/>
      <c r="X7" s="318"/>
      <c r="Y7" s="318"/>
      <c r="Z7" s="318"/>
      <c r="AA7" s="318"/>
      <c r="AB7" s="318"/>
      <c r="AC7" s="318"/>
      <c r="AD7" s="464"/>
      <c r="AE7" s="112"/>
    </row>
    <row r="8" spans="1:31" s="87" customFormat="1" ht="28.5">
      <c r="A8" s="318" t="s">
        <v>16758</v>
      </c>
      <c r="B8" s="351" t="s">
        <v>74</v>
      </c>
      <c r="C8" s="464" t="s">
        <v>16784</v>
      </c>
      <c r="D8" s="318" t="s">
        <v>16785</v>
      </c>
      <c r="E8" s="318" t="s">
        <v>16786</v>
      </c>
      <c r="F8" s="318" t="s">
        <v>16787</v>
      </c>
      <c r="G8" s="318" t="s">
        <v>16788</v>
      </c>
      <c r="H8" s="318" t="s">
        <v>16789</v>
      </c>
      <c r="I8" s="318" t="s">
        <v>16790</v>
      </c>
      <c r="J8" s="318" t="s">
        <v>16791</v>
      </c>
      <c r="K8" s="308" t="s">
        <v>16792</v>
      </c>
      <c r="L8" s="318" t="s">
        <v>503</v>
      </c>
      <c r="M8" s="318" t="s">
        <v>16793</v>
      </c>
      <c r="N8" s="318"/>
      <c r="O8" s="318"/>
      <c r="P8" s="318"/>
      <c r="Q8" s="318"/>
      <c r="R8" s="318"/>
      <c r="S8" s="318" t="s">
        <v>2246</v>
      </c>
      <c r="T8" s="318"/>
      <c r="U8" s="318"/>
      <c r="V8" s="318"/>
      <c r="W8" s="318"/>
      <c r="X8" s="318"/>
      <c r="Y8" s="318"/>
      <c r="Z8" s="318"/>
      <c r="AA8" s="318"/>
      <c r="AB8" s="318"/>
      <c r="AC8" s="318"/>
      <c r="AD8" s="464"/>
      <c r="AE8" s="112"/>
    </row>
    <row r="9" spans="1:31" s="87" customFormat="1" ht="19.5" customHeight="1">
      <c r="A9" s="318" t="s">
        <v>16758</v>
      </c>
      <c r="B9" s="351" t="s">
        <v>74</v>
      </c>
      <c r="C9" s="464" t="s">
        <v>16794</v>
      </c>
      <c r="D9" s="318" t="s">
        <v>16795</v>
      </c>
      <c r="E9" s="318" t="s">
        <v>16796</v>
      </c>
      <c r="F9" s="318" t="s">
        <v>16797</v>
      </c>
      <c r="G9" s="318" t="s">
        <v>16798</v>
      </c>
      <c r="H9" s="318" t="s">
        <v>16799</v>
      </c>
      <c r="I9" s="318" t="s">
        <v>16800</v>
      </c>
      <c r="J9" s="318"/>
      <c r="K9" s="318" t="s">
        <v>16801</v>
      </c>
      <c r="L9" s="318" t="s">
        <v>16782</v>
      </c>
      <c r="M9" s="318" t="s">
        <v>16783</v>
      </c>
      <c r="N9" s="318"/>
      <c r="O9" s="318"/>
      <c r="P9" s="318"/>
      <c r="Q9" s="318"/>
      <c r="R9" s="318"/>
      <c r="S9" s="318" t="s">
        <v>2246</v>
      </c>
      <c r="T9" s="318"/>
      <c r="U9" s="318" t="s">
        <v>487</v>
      </c>
      <c r="V9" s="318" t="s">
        <v>16802</v>
      </c>
      <c r="W9" s="318"/>
      <c r="X9" s="318"/>
      <c r="Y9" s="318"/>
      <c r="Z9" s="318"/>
      <c r="AA9" s="318"/>
      <c r="AB9" s="318"/>
      <c r="AC9" s="318"/>
      <c r="AD9" s="464"/>
      <c r="AE9" s="112"/>
    </row>
    <row r="10" spans="1:31" s="112" customFormat="1" ht="19.5" customHeight="1">
      <c r="A10" s="318" t="s">
        <v>16758</v>
      </c>
      <c r="B10" s="351" t="s">
        <v>74</v>
      </c>
      <c r="C10" s="465" t="s">
        <v>16803</v>
      </c>
      <c r="D10" s="351" t="s">
        <v>16804</v>
      </c>
      <c r="E10" s="351" t="s">
        <v>16805</v>
      </c>
      <c r="F10" s="351" t="s">
        <v>16806</v>
      </c>
      <c r="G10" s="351" t="s">
        <v>16807</v>
      </c>
      <c r="H10" s="351" t="s">
        <v>16808</v>
      </c>
      <c r="I10" s="351" t="s">
        <v>16809</v>
      </c>
      <c r="J10" s="361" t="s">
        <v>16810</v>
      </c>
      <c r="K10" s="351" t="s">
        <v>16811</v>
      </c>
      <c r="L10" s="351" t="s">
        <v>503</v>
      </c>
      <c r="M10" s="351" t="s">
        <v>16783</v>
      </c>
      <c r="N10" s="351"/>
      <c r="O10" s="351"/>
      <c r="P10" s="351"/>
      <c r="Q10" s="351"/>
      <c r="R10" s="351"/>
      <c r="S10" s="351" t="s">
        <v>2246</v>
      </c>
      <c r="T10" s="351"/>
      <c r="U10" s="351"/>
      <c r="V10" s="351"/>
      <c r="W10" s="351"/>
      <c r="X10" s="351"/>
      <c r="Y10" s="351"/>
      <c r="Z10" s="351"/>
      <c r="AA10" s="351"/>
      <c r="AB10" s="351"/>
      <c r="AC10" s="351"/>
      <c r="AD10" s="465"/>
      <c r="AE10" s="156"/>
    </row>
    <row r="11" spans="1:31" s="112" customFormat="1" ht="28.5">
      <c r="A11" s="318" t="s">
        <v>16758</v>
      </c>
      <c r="B11" s="351" t="s">
        <v>74</v>
      </c>
      <c r="C11" s="465" t="s">
        <v>16812</v>
      </c>
      <c r="D11" s="351" t="s">
        <v>16813</v>
      </c>
      <c r="E11" s="351" t="s">
        <v>16814</v>
      </c>
      <c r="F11" s="351" t="s">
        <v>16815</v>
      </c>
      <c r="G11" s="351" t="s">
        <v>16816</v>
      </c>
      <c r="H11" s="351" t="s">
        <v>16817</v>
      </c>
      <c r="I11" s="351" t="s">
        <v>16818</v>
      </c>
      <c r="J11" s="361" t="s">
        <v>16819</v>
      </c>
      <c r="K11" s="311" t="s">
        <v>16820</v>
      </c>
      <c r="L11" s="351" t="s">
        <v>16782</v>
      </c>
      <c r="M11" s="351" t="s">
        <v>16783</v>
      </c>
      <c r="N11" s="351"/>
      <c r="O11" s="351"/>
      <c r="P11" s="351"/>
      <c r="Q11" s="351"/>
      <c r="R11" s="351"/>
      <c r="S11" s="351" t="s">
        <v>1475</v>
      </c>
      <c r="T11" s="351"/>
      <c r="U11" s="351"/>
      <c r="V11" s="351"/>
      <c r="W11" s="351"/>
      <c r="X11" s="351"/>
      <c r="Y11" s="351"/>
      <c r="Z11" s="351"/>
      <c r="AA11" s="351"/>
      <c r="AB11" s="351"/>
      <c r="AC11" s="351"/>
      <c r="AD11" s="465"/>
      <c r="AE11" s="156"/>
    </row>
    <row r="12" spans="1:31" s="87" customFormat="1" ht="28.5">
      <c r="A12" s="318" t="s">
        <v>16758</v>
      </c>
      <c r="B12" s="351" t="s">
        <v>74</v>
      </c>
      <c r="C12" s="466" t="s">
        <v>16821</v>
      </c>
      <c r="D12" s="311" t="s">
        <v>16822</v>
      </c>
      <c r="E12" s="351" t="s">
        <v>16823</v>
      </c>
      <c r="F12" s="351" t="s">
        <v>16824</v>
      </c>
      <c r="G12" s="351" t="s">
        <v>16825</v>
      </c>
      <c r="H12" s="351" t="s">
        <v>16826</v>
      </c>
      <c r="I12" s="351" t="s">
        <v>16827</v>
      </c>
      <c r="J12" s="361" t="s">
        <v>16828</v>
      </c>
      <c r="K12" s="311" t="s">
        <v>16792</v>
      </c>
      <c r="L12" s="351" t="s">
        <v>16782</v>
      </c>
      <c r="M12" s="351" t="s">
        <v>16783</v>
      </c>
      <c r="N12" s="351"/>
      <c r="O12" s="351"/>
      <c r="P12" s="351"/>
      <c r="Q12" s="351"/>
      <c r="R12" s="351"/>
      <c r="S12" s="351" t="s">
        <v>2246</v>
      </c>
      <c r="T12" s="351"/>
      <c r="U12" s="351" t="s">
        <v>487</v>
      </c>
      <c r="V12" s="351" t="s">
        <v>16829</v>
      </c>
      <c r="W12" s="351"/>
      <c r="X12" s="351"/>
      <c r="Y12" s="351"/>
      <c r="Z12" s="351"/>
      <c r="AA12" s="351"/>
      <c r="AB12" s="351"/>
      <c r="AC12" s="351"/>
      <c r="AD12" s="465"/>
      <c r="AE12" s="156"/>
    </row>
    <row r="13" spans="1:31" s="156" customFormat="1" ht="19.5" customHeight="1">
      <c r="A13" s="318" t="s">
        <v>16758</v>
      </c>
      <c r="B13" s="351" t="s">
        <v>74</v>
      </c>
      <c r="C13" s="465" t="s">
        <v>16830</v>
      </c>
      <c r="D13" s="351" t="s">
        <v>15910</v>
      </c>
      <c r="E13" s="351" t="s">
        <v>16831</v>
      </c>
      <c r="F13" s="351" t="s">
        <v>16832</v>
      </c>
      <c r="G13" s="351" t="s">
        <v>16833</v>
      </c>
      <c r="H13" s="351" t="s">
        <v>16834</v>
      </c>
      <c r="I13" s="351" t="s">
        <v>16835</v>
      </c>
      <c r="J13" s="351"/>
      <c r="K13" s="351" t="s">
        <v>16836</v>
      </c>
      <c r="L13" s="351" t="s">
        <v>16782</v>
      </c>
      <c r="M13" s="351" t="s">
        <v>16783</v>
      </c>
      <c r="N13" s="351"/>
      <c r="O13" s="351"/>
      <c r="P13" s="351"/>
      <c r="Q13" s="351"/>
      <c r="R13" s="351"/>
      <c r="S13" s="351" t="s">
        <v>2246</v>
      </c>
      <c r="T13" s="351"/>
      <c r="U13" s="351"/>
      <c r="V13" s="351"/>
      <c r="W13" s="351"/>
      <c r="X13" s="351"/>
      <c r="Y13" s="351"/>
      <c r="Z13" s="351"/>
      <c r="AA13" s="351"/>
      <c r="AB13" s="351"/>
      <c r="AC13" s="351"/>
      <c r="AD13" s="465"/>
    </row>
    <row r="14" spans="1:31" s="87" customFormat="1" ht="19.5" customHeight="1">
      <c r="A14" s="318" t="s">
        <v>16758</v>
      </c>
      <c r="B14" s="351" t="s">
        <v>74</v>
      </c>
      <c r="C14" s="465" t="s">
        <v>16837</v>
      </c>
      <c r="D14" s="351" t="s">
        <v>16838</v>
      </c>
      <c r="E14" s="351" t="s">
        <v>16839</v>
      </c>
      <c r="F14" s="351" t="s">
        <v>16840</v>
      </c>
      <c r="G14" s="351" t="s">
        <v>16841</v>
      </c>
      <c r="H14" s="351" t="s">
        <v>16842</v>
      </c>
      <c r="I14" s="351" t="s">
        <v>16843</v>
      </c>
      <c r="J14" s="361" t="s">
        <v>16844</v>
      </c>
      <c r="K14" s="351" t="s">
        <v>16845</v>
      </c>
      <c r="L14" s="351" t="s">
        <v>16782</v>
      </c>
      <c r="M14" s="351" t="s">
        <v>16783</v>
      </c>
      <c r="N14" s="351"/>
      <c r="O14" s="351"/>
      <c r="P14" s="351"/>
      <c r="Q14" s="351"/>
      <c r="R14" s="351"/>
      <c r="S14" s="351" t="s">
        <v>2246</v>
      </c>
      <c r="T14" s="351"/>
      <c r="U14" s="351"/>
      <c r="V14" s="351"/>
      <c r="W14" s="351"/>
      <c r="X14" s="351"/>
      <c r="Y14" s="351" t="s">
        <v>487</v>
      </c>
      <c r="Z14" s="351"/>
      <c r="AA14" s="351" t="s">
        <v>487</v>
      </c>
      <c r="AB14" s="351"/>
      <c r="AC14" s="351"/>
      <c r="AD14" s="465"/>
      <c r="AE14" s="156"/>
    </row>
    <row r="15" spans="1:31" s="87" customFormat="1" ht="114">
      <c r="A15" s="318" t="s">
        <v>16758</v>
      </c>
      <c r="B15" s="351" t="s">
        <v>121</v>
      </c>
      <c r="C15" s="465" t="s">
        <v>16846</v>
      </c>
      <c r="D15" s="351" t="s">
        <v>16847</v>
      </c>
      <c r="E15" s="351" t="s">
        <v>16848</v>
      </c>
      <c r="F15" s="351" t="s">
        <v>16849</v>
      </c>
      <c r="G15" s="351" t="s">
        <v>16850</v>
      </c>
      <c r="H15" s="351" t="s">
        <v>16851</v>
      </c>
      <c r="I15" s="351" t="s">
        <v>16852</v>
      </c>
      <c r="J15" s="351" t="s">
        <v>16853</v>
      </c>
      <c r="K15" s="311" t="s">
        <v>16854</v>
      </c>
      <c r="L15" s="351" t="s">
        <v>3230</v>
      </c>
      <c r="M15" s="351" t="s">
        <v>16783</v>
      </c>
      <c r="N15" s="351" t="s">
        <v>487</v>
      </c>
      <c r="O15" s="351"/>
      <c r="P15" s="351" t="s">
        <v>487</v>
      </c>
      <c r="Q15" s="351"/>
      <c r="R15" s="318" t="s">
        <v>631</v>
      </c>
      <c r="S15" s="351" t="s">
        <v>490</v>
      </c>
      <c r="T15" s="351" t="s">
        <v>16855</v>
      </c>
      <c r="U15" s="351" t="s">
        <v>487</v>
      </c>
      <c r="V15" s="351" t="s">
        <v>16856</v>
      </c>
      <c r="W15" s="351"/>
      <c r="X15" s="351"/>
      <c r="Y15" s="351" t="s">
        <v>487</v>
      </c>
      <c r="Z15" s="351" t="s">
        <v>16856</v>
      </c>
      <c r="AA15" s="351" t="s">
        <v>487</v>
      </c>
      <c r="AB15" s="351" t="s">
        <v>16857</v>
      </c>
      <c r="AC15" s="351" t="s">
        <v>487</v>
      </c>
      <c r="AD15" s="308" t="s">
        <v>16858</v>
      </c>
      <c r="AE15" s="156"/>
    </row>
    <row r="16" spans="1:31" s="87" customFormat="1" ht="85.5">
      <c r="A16" s="318" t="s">
        <v>16758</v>
      </c>
      <c r="B16" s="351" t="s">
        <v>121</v>
      </c>
      <c r="C16" s="464" t="s">
        <v>16859</v>
      </c>
      <c r="D16" s="318" t="s">
        <v>16860</v>
      </c>
      <c r="E16" s="318" t="s">
        <v>16861</v>
      </c>
      <c r="F16" s="318" t="s">
        <v>16862</v>
      </c>
      <c r="G16" s="318" t="s">
        <v>16863</v>
      </c>
      <c r="H16" s="318" t="s">
        <v>16864</v>
      </c>
      <c r="I16" s="318" t="s">
        <v>16865</v>
      </c>
      <c r="J16" s="318" t="s">
        <v>16866</v>
      </c>
      <c r="K16" s="308" t="s">
        <v>16867</v>
      </c>
      <c r="L16" s="318" t="s">
        <v>16782</v>
      </c>
      <c r="M16" s="318" t="s">
        <v>16783</v>
      </c>
      <c r="N16" s="318"/>
      <c r="O16" s="318"/>
      <c r="P16" s="318"/>
      <c r="Q16" s="318"/>
      <c r="R16" s="318" t="s">
        <v>631</v>
      </c>
      <c r="S16" s="318" t="s">
        <v>490</v>
      </c>
      <c r="T16" s="318" t="s">
        <v>16855</v>
      </c>
      <c r="U16" s="318"/>
      <c r="V16" s="318"/>
      <c r="W16" s="318"/>
      <c r="X16" s="318"/>
      <c r="Y16" s="318"/>
      <c r="Z16" s="318"/>
      <c r="AA16" s="318" t="s">
        <v>487</v>
      </c>
      <c r="AB16" s="318" t="s">
        <v>16868</v>
      </c>
      <c r="AC16" s="318"/>
      <c r="AD16" s="464"/>
      <c r="AE16" s="112"/>
    </row>
    <row r="17" spans="1:31" s="87" customFormat="1" ht="28.5">
      <c r="A17" s="318" t="s">
        <v>16758</v>
      </c>
      <c r="B17" s="351" t="s">
        <v>121</v>
      </c>
      <c r="C17" s="465" t="s">
        <v>16869</v>
      </c>
      <c r="D17" s="351" t="s">
        <v>16870</v>
      </c>
      <c r="E17" s="351" t="s">
        <v>16871</v>
      </c>
      <c r="F17" s="351" t="s">
        <v>16872</v>
      </c>
      <c r="G17" s="351" t="s">
        <v>16873</v>
      </c>
      <c r="H17" s="351" t="s">
        <v>16874</v>
      </c>
      <c r="I17" s="351" t="s">
        <v>16875</v>
      </c>
      <c r="J17" s="361" t="s">
        <v>16876</v>
      </c>
      <c r="K17" s="311" t="s">
        <v>16877</v>
      </c>
      <c r="L17" s="351" t="s">
        <v>16782</v>
      </c>
      <c r="M17" s="351" t="s">
        <v>16783</v>
      </c>
      <c r="N17" s="351"/>
      <c r="O17" s="351"/>
      <c r="P17" s="351"/>
      <c r="Q17" s="351"/>
      <c r="R17" s="351"/>
      <c r="S17" s="351" t="s">
        <v>1475</v>
      </c>
      <c r="T17" s="351"/>
      <c r="U17" s="351"/>
      <c r="V17" s="351"/>
      <c r="W17" s="351"/>
      <c r="X17" s="351"/>
      <c r="Y17" s="351"/>
      <c r="Z17" s="351"/>
      <c r="AA17" s="351"/>
      <c r="AB17" s="351"/>
      <c r="AC17" s="351"/>
      <c r="AD17" s="465"/>
      <c r="AE17" s="156"/>
    </row>
    <row r="18" spans="1:31" s="87" customFormat="1" ht="85.5">
      <c r="A18" s="318" t="s">
        <v>16758</v>
      </c>
      <c r="B18" s="318" t="s">
        <v>121</v>
      </c>
      <c r="C18" s="464" t="s">
        <v>16878</v>
      </c>
      <c r="D18" s="318" t="s">
        <v>16879</v>
      </c>
      <c r="E18" s="318" t="s">
        <v>16880</v>
      </c>
      <c r="F18" s="318" t="s">
        <v>16881</v>
      </c>
      <c r="G18" s="318" t="s">
        <v>16882</v>
      </c>
      <c r="H18" s="318" t="s">
        <v>16883</v>
      </c>
      <c r="I18" s="318" t="s">
        <v>16884</v>
      </c>
      <c r="J18" s="318" t="s">
        <v>16885</v>
      </c>
      <c r="K18" s="308" t="s">
        <v>16886</v>
      </c>
      <c r="L18" s="318"/>
      <c r="M18" s="318"/>
      <c r="N18" s="318"/>
      <c r="O18" s="318"/>
      <c r="P18" s="318"/>
      <c r="Q18" s="318"/>
      <c r="R18" s="318"/>
      <c r="S18" s="318" t="s">
        <v>387</v>
      </c>
      <c r="T18" s="318"/>
      <c r="U18" s="318"/>
      <c r="V18" s="318"/>
      <c r="W18" s="318"/>
      <c r="X18" s="318"/>
      <c r="Y18" s="318"/>
      <c r="Z18" s="318"/>
      <c r="AA18" s="318"/>
      <c r="AB18" s="318"/>
      <c r="AC18" s="351" t="s">
        <v>395</v>
      </c>
      <c r="AD18" s="311" t="s">
        <v>16887</v>
      </c>
      <c r="AE18" s="203"/>
    </row>
    <row r="19" spans="1:31" s="87" customFormat="1" ht="270.75">
      <c r="A19" s="351" t="s">
        <v>27</v>
      </c>
      <c r="B19" s="351" t="s">
        <v>121</v>
      </c>
      <c r="C19" s="351" t="s">
        <v>16888</v>
      </c>
      <c r="D19" s="351" t="s">
        <v>16889</v>
      </c>
      <c r="E19" s="351" t="s">
        <v>16890</v>
      </c>
      <c r="F19" s="351" t="s">
        <v>16891</v>
      </c>
      <c r="G19" s="370" t="s">
        <v>16892</v>
      </c>
      <c r="H19" s="351" t="s">
        <v>16893</v>
      </c>
      <c r="I19" s="351" t="s">
        <v>16894</v>
      </c>
      <c r="J19" s="371" t="s">
        <v>16895</v>
      </c>
      <c r="K19" s="311" t="s">
        <v>16896</v>
      </c>
      <c r="L19" s="351" t="s">
        <v>16897</v>
      </c>
      <c r="M19" s="351" t="s">
        <v>16783</v>
      </c>
      <c r="N19" s="351"/>
      <c r="O19" s="351"/>
      <c r="P19" s="351"/>
      <c r="Q19" s="351"/>
      <c r="R19" s="351"/>
      <c r="S19" s="351" t="s">
        <v>840</v>
      </c>
      <c r="T19" s="318" t="s">
        <v>16855</v>
      </c>
      <c r="U19" s="351"/>
      <c r="V19" s="351"/>
      <c r="W19" s="351"/>
      <c r="X19" s="351"/>
      <c r="Y19" s="351"/>
      <c r="Z19" s="351"/>
      <c r="AA19" s="351"/>
      <c r="AB19" s="351"/>
      <c r="AC19" s="351" t="s">
        <v>395</v>
      </c>
      <c r="AD19" s="311" t="s">
        <v>16898</v>
      </c>
    </row>
    <row r="20" spans="1:31" s="156" customFormat="1" ht="85.5">
      <c r="A20" s="351" t="s">
        <v>16714</v>
      </c>
      <c r="B20" s="351" t="s">
        <v>168</v>
      </c>
      <c r="C20" s="351" t="s">
        <v>16899</v>
      </c>
      <c r="D20" s="351" t="s">
        <v>16900</v>
      </c>
      <c r="E20" s="351" t="s">
        <v>16901</v>
      </c>
      <c r="F20" s="351" t="s">
        <v>16902</v>
      </c>
      <c r="G20" s="351" t="s">
        <v>16903</v>
      </c>
      <c r="H20" s="351" t="s">
        <v>16904</v>
      </c>
      <c r="I20" s="351" t="s">
        <v>16905</v>
      </c>
      <c r="J20" s="351" t="s">
        <v>16906</v>
      </c>
      <c r="K20" s="311" t="s">
        <v>16907</v>
      </c>
      <c r="L20" s="351" t="s">
        <v>16908</v>
      </c>
      <c r="M20" s="351"/>
      <c r="N20" s="351" t="s">
        <v>395</v>
      </c>
      <c r="O20" s="351"/>
      <c r="P20" s="351"/>
      <c r="Q20" s="351"/>
      <c r="R20" s="351" t="s">
        <v>631</v>
      </c>
      <c r="S20" s="351" t="s">
        <v>490</v>
      </c>
      <c r="T20" s="351" t="s">
        <v>10980</v>
      </c>
      <c r="U20" s="351"/>
      <c r="V20" s="351"/>
      <c r="W20" s="351"/>
      <c r="X20" s="351"/>
      <c r="Y20" s="351"/>
      <c r="Z20" s="351"/>
      <c r="AA20" s="351" t="s">
        <v>487</v>
      </c>
      <c r="AB20" s="351" t="s">
        <v>16909</v>
      </c>
      <c r="AC20" s="351"/>
      <c r="AD20" s="351"/>
      <c r="AE20" s="87"/>
    </row>
    <row r="21" spans="1:31" s="87" customFormat="1" ht="256.5">
      <c r="A21" s="351" t="s">
        <v>16727</v>
      </c>
      <c r="B21" s="351" t="s">
        <v>168</v>
      </c>
      <c r="C21" s="465" t="s">
        <v>16910</v>
      </c>
      <c r="D21" s="351" t="s">
        <v>16911</v>
      </c>
      <c r="E21" s="351" t="s">
        <v>16912</v>
      </c>
      <c r="F21" s="351" t="s">
        <v>16913</v>
      </c>
      <c r="G21" s="351" t="s">
        <v>16914</v>
      </c>
      <c r="H21" s="351" t="s">
        <v>16915</v>
      </c>
      <c r="I21" s="351" t="s">
        <v>16916</v>
      </c>
      <c r="J21" s="351" t="s">
        <v>16917</v>
      </c>
      <c r="K21" s="311" t="s">
        <v>16918</v>
      </c>
      <c r="L21" s="351" t="s">
        <v>6125</v>
      </c>
      <c r="M21" s="351" t="s">
        <v>16783</v>
      </c>
      <c r="N21" s="351" t="s">
        <v>487</v>
      </c>
      <c r="O21" s="351" t="s">
        <v>487</v>
      </c>
      <c r="P21" s="351" t="s">
        <v>487</v>
      </c>
      <c r="Q21" s="351"/>
      <c r="R21" s="351" t="s">
        <v>386</v>
      </c>
      <c r="S21" s="351" t="s">
        <v>16739</v>
      </c>
      <c r="T21" s="351" t="s">
        <v>16919</v>
      </c>
      <c r="U21" s="351"/>
      <c r="V21" s="351"/>
      <c r="W21" s="351"/>
      <c r="X21" s="351"/>
      <c r="Y21" s="351"/>
      <c r="Z21" s="351"/>
      <c r="AA21" s="351"/>
      <c r="AB21" s="351"/>
      <c r="AC21" s="351" t="s">
        <v>487</v>
      </c>
      <c r="AD21" s="308" t="s">
        <v>16920</v>
      </c>
    </row>
    <row r="22" spans="1:31" s="156" customFormat="1" ht="99.75">
      <c r="A22" s="318" t="s">
        <v>16758</v>
      </c>
      <c r="B22" s="351" t="s">
        <v>168</v>
      </c>
      <c r="C22" s="465" t="s">
        <v>16921</v>
      </c>
      <c r="D22" s="351" t="s">
        <v>16922</v>
      </c>
      <c r="E22" s="351" t="s">
        <v>16923</v>
      </c>
      <c r="F22" s="351" t="s">
        <v>16924</v>
      </c>
      <c r="G22" s="351" t="s">
        <v>16925</v>
      </c>
      <c r="H22" s="351" t="s">
        <v>16926</v>
      </c>
      <c r="I22" s="351" t="s">
        <v>16927</v>
      </c>
      <c r="J22" s="351" t="s">
        <v>16928</v>
      </c>
      <c r="K22" s="311" t="s">
        <v>16929</v>
      </c>
      <c r="L22" s="351" t="s">
        <v>503</v>
      </c>
      <c r="M22" s="351" t="s">
        <v>16783</v>
      </c>
      <c r="N22" s="351" t="s">
        <v>487</v>
      </c>
      <c r="O22" s="351" t="s">
        <v>487</v>
      </c>
      <c r="P22" s="351"/>
      <c r="Q22" s="351"/>
      <c r="R22" s="318" t="s">
        <v>631</v>
      </c>
      <c r="S22" s="351" t="s">
        <v>490</v>
      </c>
      <c r="T22" s="351" t="s">
        <v>16930</v>
      </c>
      <c r="U22" s="351"/>
      <c r="V22" s="351"/>
      <c r="W22" s="351"/>
      <c r="X22" s="351"/>
      <c r="Y22" s="351"/>
      <c r="Z22" s="351"/>
      <c r="AA22" s="351"/>
      <c r="AB22" s="351"/>
      <c r="AC22" s="351"/>
      <c r="AD22" s="465"/>
    </row>
    <row r="23" spans="1:31" s="112" customFormat="1" ht="19.5" customHeight="1">
      <c r="A23" s="318" t="s">
        <v>16758</v>
      </c>
      <c r="B23" s="351" t="s">
        <v>168</v>
      </c>
      <c r="C23" s="464" t="s">
        <v>16931</v>
      </c>
      <c r="D23" s="318" t="s">
        <v>16932</v>
      </c>
      <c r="E23" s="318" t="s">
        <v>16933</v>
      </c>
      <c r="F23" s="318" t="s">
        <v>16934</v>
      </c>
      <c r="G23" s="318" t="s">
        <v>16935</v>
      </c>
      <c r="H23" s="318" t="s">
        <v>16936</v>
      </c>
      <c r="I23" s="318" t="s">
        <v>16937</v>
      </c>
      <c r="J23" s="351" t="s">
        <v>16938</v>
      </c>
      <c r="K23" s="318" t="s">
        <v>16939</v>
      </c>
      <c r="L23" s="318" t="s">
        <v>16782</v>
      </c>
      <c r="M23" s="318" t="s">
        <v>16940</v>
      </c>
      <c r="N23" s="318"/>
      <c r="O23" s="318"/>
      <c r="P23" s="318"/>
      <c r="Q23" s="318"/>
      <c r="R23" s="318"/>
      <c r="S23" s="318" t="s">
        <v>2246</v>
      </c>
      <c r="T23" s="318"/>
      <c r="U23" s="318"/>
      <c r="V23" s="318"/>
      <c r="W23" s="318"/>
      <c r="X23" s="318"/>
      <c r="Y23" s="318"/>
      <c r="Z23" s="318"/>
      <c r="AA23" s="318"/>
      <c r="AB23" s="318"/>
      <c r="AC23" s="318"/>
      <c r="AD23" s="464"/>
    </row>
    <row r="24" spans="1:31" s="112" customFormat="1" ht="19.5" customHeight="1">
      <c r="A24" s="318" t="s">
        <v>16758</v>
      </c>
      <c r="B24" s="351" t="s">
        <v>168</v>
      </c>
      <c r="C24" s="464" t="s">
        <v>16941</v>
      </c>
      <c r="D24" s="318" t="s">
        <v>16942</v>
      </c>
      <c r="E24" s="318" t="s">
        <v>16943</v>
      </c>
      <c r="F24" s="318" t="s">
        <v>16944</v>
      </c>
      <c r="G24" s="318" t="s">
        <v>16945</v>
      </c>
      <c r="H24" s="318" t="s">
        <v>16946</v>
      </c>
      <c r="I24" s="318" t="s">
        <v>16947</v>
      </c>
      <c r="J24" s="361" t="s">
        <v>16948</v>
      </c>
      <c r="K24" s="318" t="s">
        <v>16949</v>
      </c>
      <c r="L24" s="318" t="s">
        <v>14789</v>
      </c>
      <c r="M24" s="318" t="s">
        <v>16940</v>
      </c>
      <c r="N24" s="318"/>
      <c r="O24" s="318"/>
      <c r="P24" s="318"/>
      <c r="Q24" s="318"/>
      <c r="R24" s="318"/>
      <c r="S24" s="318" t="s">
        <v>1475</v>
      </c>
      <c r="T24" s="318"/>
      <c r="U24" s="318"/>
      <c r="V24" s="318"/>
      <c r="W24" s="318"/>
      <c r="X24" s="318"/>
      <c r="Y24" s="318"/>
      <c r="Z24" s="318"/>
      <c r="AA24" s="318"/>
      <c r="AB24" s="318"/>
      <c r="AC24" s="318"/>
      <c r="AD24" s="464"/>
    </row>
    <row r="25" spans="1:31" s="87" customFormat="1" ht="19.5" customHeight="1">
      <c r="A25" s="318" t="s">
        <v>16758</v>
      </c>
      <c r="B25" s="351" t="s">
        <v>168</v>
      </c>
      <c r="C25" s="464" t="s">
        <v>16950</v>
      </c>
      <c r="D25" s="318" t="s">
        <v>16951</v>
      </c>
      <c r="E25" s="318" t="s">
        <v>16952</v>
      </c>
      <c r="F25" s="318" t="s">
        <v>16953</v>
      </c>
      <c r="G25" s="318" t="s">
        <v>16954</v>
      </c>
      <c r="H25" s="318" t="s">
        <v>16955</v>
      </c>
      <c r="I25" s="318" t="s">
        <v>16956</v>
      </c>
      <c r="J25" s="318" t="s">
        <v>16957</v>
      </c>
      <c r="K25" s="318" t="s">
        <v>2757</v>
      </c>
      <c r="L25" s="318" t="s">
        <v>16782</v>
      </c>
      <c r="M25" s="318" t="s">
        <v>16783</v>
      </c>
      <c r="N25" s="318"/>
      <c r="O25" s="318"/>
      <c r="P25" s="318"/>
      <c r="Q25" s="318"/>
      <c r="R25" s="318"/>
      <c r="S25" s="318" t="s">
        <v>1475</v>
      </c>
      <c r="T25" s="318"/>
      <c r="U25" s="318"/>
      <c r="V25" s="318"/>
      <c r="W25" s="318"/>
      <c r="X25" s="318"/>
      <c r="Y25" s="318"/>
      <c r="Z25" s="318"/>
      <c r="AA25" s="318"/>
      <c r="AB25" s="318"/>
      <c r="AC25" s="318"/>
      <c r="AD25" s="464"/>
      <c r="AE25" s="112"/>
    </row>
    <row r="26" spans="1:31" s="87" customFormat="1" ht="19.5" customHeight="1">
      <c r="A26" s="318" t="s">
        <v>16758</v>
      </c>
      <c r="B26" s="351" t="s">
        <v>168</v>
      </c>
      <c r="C26" s="464" t="s">
        <v>16958</v>
      </c>
      <c r="D26" s="318" t="s">
        <v>16959</v>
      </c>
      <c r="E26" s="318" t="s">
        <v>16960</v>
      </c>
      <c r="F26" s="318" t="s">
        <v>16961</v>
      </c>
      <c r="G26" s="318" t="s">
        <v>16962</v>
      </c>
      <c r="H26" s="318" t="s">
        <v>16963</v>
      </c>
      <c r="I26" s="318" t="s">
        <v>16964</v>
      </c>
      <c r="J26" s="318" t="s">
        <v>16965</v>
      </c>
      <c r="K26" s="318" t="s">
        <v>16966</v>
      </c>
      <c r="L26" s="318" t="s">
        <v>16782</v>
      </c>
      <c r="M26" s="318" t="s">
        <v>16783</v>
      </c>
      <c r="N26" s="318"/>
      <c r="O26" s="318"/>
      <c r="P26" s="318"/>
      <c r="Q26" s="318"/>
      <c r="R26" s="318"/>
      <c r="S26" s="318" t="s">
        <v>1475</v>
      </c>
      <c r="T26" s="318"/>
      <c r="U26" s="318"/>
      <c r="V26" s="318"/>
      <c r="W26" s="318"/>
      <c r="X26" s="318"/>
      <c r="Y26" s="318"/>
      <c r="Z26" s="318"/>
      <c r="AA26" s="318"/>
      <c r="AB26" s="318"/>
      <c r="AC26" s="318" t="s">
        <v>487</v>
      </c>
      <c r="AD26" s="318" t="s">
        <v>16967</v>
      </c>
      <c r="AE26" s="112"/>
    </row>
    <row r="27" spans="1:31" s="87" customFormat="1" ht="20.25" customHeight="1">
      <c r="A27" s="318" t="s">
        <v>16758</v>
      </c>
      <c r="B27" s="351" t="s">
        <v>168</v>
      </c>
      <c r="C27" s="465" t="s">
        <v>16968</v>
      </c>
      <c r="D27" s="351" t="s">
        <v>16969</v>
      </c>
      <c r="E27" s="351" t="s">
        <v>16970</v>
      </c>
      <c r="F27" s="351" t="s">
        <v>16971</v>
      </c>
      <c r="G27" s="351" t="s">
        <v>16972</v>
      </c>
      <c r="H27" s="351" t="s">
        <v>16973</v>
      </c>
      <c r="I27" s="351" t="s">
        <v>16974</v>
      </c>
      <c r="J27" s="351" t="s">
        <v>16975</v>
      </c>
      <c r="K27" s="351" t="s">
        <v>16976</v>
      </c>
      <c r="L27" s="351" t="s">
        <v>503</v>
      </c>
      <c r="M27" s="351" t="s">
        <v>16783</v>
      </c>
      <c r="N27" s="351"/>
      <c r="O27" s="351"/>
      <c r="P27" s="351"/>
      <c r="Q27" s="351"/>
      <c r="R27" s="351"/>
      <c r="S27" s="351" t="s">
        <v>1475</v>
      </c>
      <c r="T27" s="351"/>
      <c r="U27" s="351"/>
      <c r="V27" s="351"/>
      <c r="W27" s="351"/>
      <c r="X27" s="351"/>
      <c r="Y27" s="351"/>
      <c r="Z27" s="351"/>
      <c r="AA27" s="351"/>
      <c r="AB27" s="351"/>
      <c r="AC27" s="351"/>
      <c r="AD27" s="465"/>
      <c r="AE27" s="156"/>
    </row>
    <row r="28" spans="1:31" s="87" customFormat="1" ht="20.25" customHeight="1">
      <c r="A28" s="318" t="s">
        <v>16758</v>
      </c>
      <c r="B28" s="351" t="s">
        <v>168</v>
      </c>
      <c r="C28" s="465" t="s">
        <v>16977</v>
      </c>
      <c r="D28" s="351" t="s">
        <v>16978</v>
      </c>
      <c r="E28" s="351" t="s">
        <v>16979</v>
      </c>
      <c r="F28" s="351" t="s">
        <v>16980</v>
      </c>
      <c r="G28" s="351" t="s">
        <v>16981</v>
      </c>
      <c r="H28" s="351" t="s">
        <v>16982</v>
      </c>
      <c r="I28" s="351" t="s">
        <v>16983</v>
      </c>
      <c r="J28" s="351" t="s">
        <v>16984</v>
      </c>
      <c r="K28" s="351" t="s">
        <v>1750</v>
      </c>
      <c r="L28" s="351" t="s">
        <v>958</v>
      </c>
      <c r="M28" s="351" t="s">
        <v>3076</v>
      </c>
      <c r="N28" s="351"/>
      <c r="O28" s="351"/>
      <c r="P28" s="351"/>
      <c r="Q28" s="351"/>
      <c r="R28" s="351"/>
      <c r="S28" s="351" t="s">
        <v>2246</v>
      </c>
      <c r="T28" s="351"/>
      <c r="U28" s="351" t="s">
        <v>487</v>
      </c>
      <c r="V28" s="351" t="s">
        <v>16985</v>
      </c>
      <c r="W28" s="351" t="s">
        <v>487</v>
      </c>
      <c r="X28" s="351" t="s">
        <v>16985</v>
      </c>
      <c r="Y28" s="351"/>
      <c r="Z28" s="351"/>
      <c r="AA28" s="351"/>
      <c r="AB28" s="351"/>
      <c r="AC28" s="351"/>
      <c r="AD28" s="465"/>
      <c r="AE28" s="156"/>
    </row>
    <row r="29" spans="1:31" s="87" customFormat="1" ht="20.25" customHeight="1">
      <c r="A29" s="318" t="s">
        <v>16758</v>
      </c>
      <c r="B29" s="351" t="s">
        <v>168</v>
      </c>
      <c r="C29" s="465" t="s">
        <v>16986</v>
      </c>
      <c r="D29" s="351" t="s">
        <v>16987</v>
      </c>
      <c r="E29" s="351" t="s">
        <v>16988</v>
      </c>
      <c r="F29" s="351" t="s">
        <v>16989</v>
      </c>
      <c r="G29" s="351" t="s">
        <v>16990</v>
      </c>
      <c r="H29" s="351" t="s">
        <v>16991</v>
      </c>
      <c r="I29" s="351" t="s">
        <v>16992</v>
      </c>
      <c r="J29" s="351" t="s">
        <v>16993</v>
      </c>
      <c r="K29" s="351" t="s">
        <v>1750</v>
      </c>
      <c r="L29" s="351" t="s">
        <v>6125</v>
      </c>
      <c r="M29" s="351" t="s">
        <v>16783</v>
      </c>
      <c r="N29" s="351"/>
      <c r="O29" s="351"/>
      <c r="P29" s="351"/>
      <c r="Q29" s="351"/>
      <c r="R29" s="351"/>
      <c r="S29" s="351" t="s">
        <v>2246</v>
      </c>
      <c r="T29" s="351"/>
      <c r="U29" s="351"/>
      <c r="V29" s="351"/>
      <c r="W29" s="351"/>
      <c r="X29" s="351"/>
      <c r="Y29" s="351" t="s">
        <v>487</v>
      </c>
      <c r="Z29" s="351" t="s">
        <v>16994</v>
      </c>
      <c r="AA29" s="351"/>
      <c r="AB29" s="351"/>
      <c r="AC29" s="351"/>
      <c r="AD29" s="465"/>
      <c r="AE29" s="156"/>
    </row>
    <row r="30" spans="1:31" s="87" customFormat="1" ht="20.25" customHeight="1">
      <c r="A30" s="318" t="s">
        <v>16758</v>
      </c>
      <c r="B30" s="351" t="s">
        <v>168</v>
      </c>
      <c r="C30" s="465" t="s">
        <v>16995</v>
      </c>
      <c r="D30" s="351" t="s">
        <v>16996</v>
      </c>
      <c r="E30" s="351" t="s">
        <v>16997</v>
      </c>
      <c r="F30" s="351" t="s">
        <v>16998</v>
      </c>
      <c r="G30" s="351" t="s">
        <v>16999</v>
      </c>
      <c r="H30" s="351" t="s">
        <v>17000</v>
      </c>
      <c r="I30" s="351" t="s">
        <v>17001</v>
      </c>
      <c r="J30" s="351" t="s">
        <v>17002</v>
      </c>
      <c r="K30" s="351" t="s">
        <v>14546</v>
      </c>
      <c r="L30" s="351" t="s">
        <v>16782</v>
      </c>
      <c r="M30" s="351" t="s">
        <v>16783</v>
      </c>
      <c r="N30" s="351"/>
      <c r="O30" s="351"/>
      <c r="P30" s="351"/>
      <c r="Q30" s="351"/>
      <c r="R30" s="351"/>
      <c r="S30" s="351" t="s">
        <v>1475</v>
      </c>
      <c r="T30" s="351"/>
      <c r="U30" s="351"/>
      <c r="V30" s="351"/>
      <c r="W30" s="351"/>
      <c r="X30" s="351"/>
      <c r="Y30" s="351"/>
      <c r="Z30" s="351"/>
      <c r="AA30" s="351"/>
      <c r="AB30" s="351"/>
      <c r="AC30" s="351"/>
      <c r="AD30" s="465"/>
      <c r="AE30" s="156"/>
    </row>
    <row r="31" spans="1:31" s="87" customFormat="1" ht="20.25" customHeight="1">
      <c r="A31" s="318" t="s">
        <v>16758</v>
      </c>
      <c r="B31" s="351" t="s">
        <v>168</v>
      </c>
      <c r="C31" s="465" t="s">
        <v>17003</v>
      </c>
      <c r="D31" s="351" t="s">
        <v>17004</v>
      </c>
      <c r="E31" s="351" t="s">
        <v>17005</v>
      </c>
      <c r="F31" s="351" t="s">
        <v>17006</v>
      </c>
      <c r="G31" s="351" t="s">
        <v>17007</v>
      </c>
      <c r="H31" s="351" t="s">
        <v>17008</v>
      </c>
      <c r="I31" s="351" t="s">
        <v>17009</v>
      </c>
      <c r="J31" s="351" t="s">
        <v>17010</v>
      </c>
      <c r="K31" s="351" t="s">
        <v>17011</v>
      </c>
      <c r="L31" s="351" t="s">
        <v>16782</v>
      </c>
      <c r="M31" s="351" t="s">
        <v>16783</v>
      </c>
      <c r="N31" s="351"/>
      <c r="O31" s="351"/>
      <c r="P31" s="351"/>
      <c r="Q31" s="351"/>
      <c r="R31" s="351"/>
      <c r="S31" s="351" t="s">
        <v>1475</v>
      </c>
      <c r="T31" s="351"/>
      <c r="U31" s="351"/>
      <c r="V31" s="351"/>
      <c r="W31" s="351"/>
      <c r="X31" s="351"/>
      <c r="Y31" s="351"/>
      <c r="Z31" s="351"/>
      <c r="AA31" s="351"/>
      <c r="AB31" s="351"/>
      <c r="AC31" s="351"/>
      <c r="AD31" s="465"/>
      <c r="AE31" s="156"/>
    </row>
    <row r="32" spans="1:31" s="87" customFormat="1" ht="20.25" customHeight="1">
      <c r="A32" s="318" t="s">
        <v>16758</v>
      </c>
      <c r="B32" s="351" t="s">
        <v>168</v>
      </c>
      <c r="C32" s="465" t="s">
        <v>17012</v>
      </c>
      <c r="D32" s="233" t="s">
        <v>17013</v>
      </c>
      <c r="E32" s="233" t="s">
        <v>17014</v>
      </c>
      <c r="F32" s="233" t="s">
        <v>17015</v>
      </c>
      <c r="G32" s="233" t="s">
        <v>17016</v>
      </c>
      <c r="H32" s="233" t="s">
        <v>17017</v>
      </c>
      <c r="I32" s="233" t="s">
        <v>17018</v>
      </c>
      <c r="J32" s="233" t="s">
        <v>17019</v>
      </c>
      <c r="K32" s="233" t="s">
        <v>1484</v>
      </c>
      <c r="L32" s="233" t="s">
        <v>16782</v>
      </c>
      <c r="M32" s="233" t="s">
        <v>16783</v>
      </c>
      <c r="N32" s="233"/>
      <c r="O32" s="233"/>
      <c r="P32" s="233"/>
      <c r="Q32" s="233"/>
      <c r="R32" s="233"/>
      <c r="S32" s="233" t="s">
        <v>1475</v>
      </c>
      <c r="T32" s="233"/>
      <c r="U32" s="233"/>
      <c r="V32" s="233"/>
      <c r="W32" s="233"/>
      <c r="X32" s="233"/>
      <c r="Y32" s="233"/>
      <c r="Z32" s="233"/>
      <c r="AA32" s="233"/>
      <c r="AB32" s="233"/>
      <c r="AC32" s="233"/>
      <c r="AD32" s="279"/>
      <c r="AE32" s="156"/>
    </row>
    <row r="33" spans="1:31" s="112" customFormat="1" ht="256.5">
      <c r="A33" s="318" t="s">
        <v>16758</v>
      </c>
      <c r="B33" s="351" t="s">
        <v>215</v>
      </c>
      <c r="C33" s="351" t="s">
        <v>17020</v>
      </c>
      <c r="D33" s="351" t="s">
        <v>17021</v>
      </c>
      <c r="E33" s="351" t="s">
        <v>17022</v>
      </c>
      <c r="F33" s="351" t="s">
        <v>17023</v>
      </c>
      <c r="G33" s="304" t="s">
        <v>17024</v>
      </c>
      <c r="H33" s="311" t="s">
        <v>17025</v>
      </c>
      <c r="I33" s="351" t="s">
        <v>17026</v>
      </c>
      <c r="J33" s="311" t="s">
        <v>17027</v>
      </c>
      <c r="K33" s="311" t="s">
        <v>17028</v>
      </c>
      <c r="L33" s="351" t="s">
        <v>503</v>
      </c>
      <c r="M33" s="351" t="s">
        <v>16783</v>
      </c>
      <c r="N33" s="351" t="s">
        <v>487</v>
      </c>
      <c r="O33" s="357"/>
      <c r="P33" s="319" t="s">
        <v>487</v>
      </c>
      <c r="Q33" s="319"/>
      <c r="R33" s="351" t="s">
        <v>631</v>
      </c>
      <c r="S33" s="351" t="s">
        <v>490</v>
      </c>
      <c r="T33" s="351" t="s">
        <v>16855</v>
      </c>
      <c r="U33" s="351" t="s">
        <v>487</v>
      </c>
      <c r="V33" s="311" t="s">
        <v>17029</v>
      </c>
      <c r="W33" s="351" t="s">
        <v>487</v>
      </c>
      <c r="X33" s="311" t="s">
        <v>17030</v>
      </c>
      <c r="Y33" s="351" t="s">
        <v>487</v>
      </c>
      <c r="Z33" s="311" t="s">
        <v>17030</v>
      </c>
      <c r="AA33" s="351" t="s">
        <v>487</v>
      </c>
      <c r="AB33" s="311" t="s">
        <v>17031</v>
      </c>
      <c r="AC33" s="319" t="s">
        <v>395</v>
      </c>
      <c r="AD33" s="357" t="s">
        <v>17032</v>
      </c>
      <c r="AE33" s="87"/>
    </row>
    <row r="34" spans="1:31" s="87" customFormat="1" ht="14.25">
      <c r="A34" s="318" t="s">
        <v>16758</v>
      </c>
      <c r="B34" s="351" t="s">
        <v>215</v>
      </c>
      <c r="C34" s="464" t="s">
        <v>17033</v>
      </c>
      <c r="D34" s="210" t="s">
        <v>17034</v>
      </c>
      <c r="E34" s="210" t="s">
        <v>17035</v>
      </c>
      <c r="F34" s="210" t="s">
        <v>17036</v>
      </c>
      <c r="G34" s="210" t="s">
        <v>17037</v>
      </c>
      <c r="H34" s="210" t="s">
        <v>17038</v>
      </c>
      <c r="I34" s="210" t="s">
        <v>17039</v>
      </c>
      <c r="J34" s="210" t="s">
        <v>17040</v>
      </c>
      <c r="K34" s="211" t="s">
        <v>17041</v>
      </c>
      <c r="L34" s="210" t="s">
        <v>16782</v>
      </c>
      <c r="M34" s="210" t="s">
        <v>16783</v>
      </c>
      <c r="N34" s="210"/>
      <c r="O34" s="210"/>
      <c r="P34" s="210"/>
      <c r="Q34" s="210"/>
      <c r="R34" s="210"/>
      <c r="S34" s="210" t="s">
        <v>1475</v>
      </c>
      <c r="T34" s="210"/>
      <c r="U34" s="210" t="s">
        <v>487</v>
      </c>
      <c r="V34" s="210" t="s">
        <v>17042</v>
      </c>
      <c r="W34" s="210" t="s">
        <v>487</v>
      </c>
      <c r="X34" s="210" t="s">
        <v>17043</v>
      </c>
      <c r="Y34" s="210"/>
      <c r="Z34" s="210"/>
      <c r="AA34" s="210"/>
      <c r="AB34" s="210"/>
      <c r="AC34" s="210"/>
      <c r="AD34" s="232"/>
      <c r="AE34" s="112"/>
    </row>
    <row r="35" spans="1:31" s="112" customFormat="1" ht="14.25">
      <c r="A35" s="318" t="s">
        <v>16758</v>
      </c>
      <c r="B35" s="351" t="s">
        <v>215</v>
      </c>
      <c r="C35" s="464" t="s">
        <v>17044</v>
      </c>
      <c r="D35" s="318" t="s">
        <v>17045</v>
      </c>
      <c r="E35" s="318" t="s">
        <v>17046</v>
      </c>
      <c r="F35" s="318" t="s">
        <v>17047</v>
      </c>
      <c r="G35" s="318" t="s">
        <v>17048</v>
      </c>
      <c r="H35" s="318" t="s">
        <v>17049</v>
      </c>
      <c r="I35" s="318" t="s">
        <v>17050</v>
      </c>
      <c r="J35" s="318"/>
      <c r="K35" s="308" t="s">
        <v>17051</v>
      </c>
      <c r="L35" s="318" t="s">
        <v>16782</v>
      </c>
      <c r="M35" s="318" t="s">
        <v>16783</v>
      </c>
      <c r="N35" s="318"/>
      <c r="O35" s="318"/>
      <c r="P35" s="318"/>
      <c r="Q35" s="318"/>
      <c r="R35" s="318"/>
      <c r="S35" s="318" t="s">
        <v>2246</v>
      </c>
      <c r="T35" s="318"/>
      <c r="U35" s="318"/>
      <c r="V35" s="318"/>
      <c r="W35" s="318"/>
      <c r="X35" s="318"/>
      <c r="Y35" s="318"/>
      <c r="Z35" s="318"/>
      <c r="AA35" s="318"/>
      <c r="AB35" s="318"/>
      <c r="AC35" s="318"/>
      <c r="AD35" s="464"/>
    </row>
    <row r="36" spans="1:31" s="112" customFormat="1" ht="14.25">
      <c r="A36" s="318" t="s">
        <v>16758</v>
      </c>
      <c r="B36" s="351" t="s">
        <v>215</v>
      </c>
      <c r="C36" s="464" t="s">
        <v>17052</v>
      </c>
      <c r="D36" s="318" t="s">
        <v>17053</v>
      </c>
      <c r="E36" s="318" t="s">
        <v>17054</v>
      </c>
      <c r="F36" s="318" t="s">
        <v>17055</v>
      </c>
      <c r="G36" s="318" t="s">
        <v>17056</v>
      </c>
      <c r="H36" s="318" t="s">
        <v>17057</v>
      </c>
      <c r="I36" s="318" t="s">
        <v>17058</v>
      </c>
      <c r="J36" s="467" t="s">
        <v>17059</v>
      </c>
      <c r="K36" s="308" t="s">
        <v>17051</v>
      </c>
      <c r="L36" s="318" t="s">
        <v>16782</v>
      </c>
      <c r="M36" s="318" t="s">
        <v>16783</v>
      </c>
      <c r="N36" s="318"/>
      <c r="O36" s="318"/>
      <c r="P36" s="318"/>
      <c r="Q36" s="318"/>
      <c r="R36" s="318"/>
      <c r="S36" s="318" t="s">
        <v>2246</v>
      </c>
      <c r="T36" s="318"/>
      <c r="U36" s="318"/>
      <c r="V36" s="318"/>
      <c r="W36" s="318"/>
      <c r="X36" s="318"/>
      <c r="Y36" s="318"/>
      <c r="Z36" s="318"/>
      <c r="AA36" s="318"/>
      <c r="AB36" s="318"/>
      <c r="AC36" s="318"/>
      <c r="AD36" s="464"/>
    </row>
    <row r="37" spans="1:31" s="112" customFormat="1" ht="14.25">
      <c r="A37" s="318" t="s">
        <v>16758</v>
      </c>
      <c r="B37" s="351" t="s">
        <v>215</v>
      </c>
      <c r="C37" s="465" t="s">
        <v>17060</v>
      </c>
      <c r="D37" s="351" t="s">
        <v>17061</v>
      </c>
      <c r="E37" s="351" t="s">
        <v>17062</v>
      </c>
      <c r="F37" s="351" t="s">
        <v>17063</v>
      </c>
      <c r="G37" s="351" t="s">
        <v>17064</v>
      </c>
      <c r="H37" s="351" t="s">
        <v>17065</v>
      </c>
      <c r="I37" s="351" t="s">
        <v>17066</v>
      </c>
      <c r="J37" s="351" t="s">
        <v>17067</v>
      </c>
      <c r="K37" s="311" t="s">
        <v>17068</v>
      </c>
      <c r="L37" s="351" t="s">
        <v>17069</v>
      </c>
      <c r="M37" s="351" t="s">
        <v>3076</v>
      </c>
      <c r="N37" s="351"/>
      <c r="O37" s="351"/>
      <c r="P37" s="351"/>
      <c r="Q37" s="351"/>
      <c r="R37" s="351"/>
      <c r="S37" s="351" t="s">
        <v>2246</v>
      </c>
      <c r="T37" s="351"/>
      <c r="U37" s="351"/>
      <c r="V37" s="351"/>
      <c r="W37" s="351"/>
      <c r="X37" s="351"/>
      <c r="Y37" s="351"/>
      <c r="Z37" s="351"/>
      <c r="AA37" s="351"/>
      <c r="AB37" s="351"/>
      <c r="AC37" s="351"/>
      <c r="AD37" s="465"/>
      <c r="AE37" s="156"/>
    </row>
    <row r="38" spans="1:31" s="112" customFormat="1" ht="14.25">
      <c r="A38" s="318" t="s">
        <v>16758</v>
      </c>
      <c r="B38" s="351" t="s">
        <v>215</v>
      </c>
      <c r="C38" s="465" t="s">
        <v>17070</v>
      </c>
      <c r="D38" s="351" t="s">
        <v>17071</v>
      </c>
      <c r="E38" s="351" t="s">
        <v>17072</v>
      </c>
      <c r="F38" s="351" t="s">
        <v>17073</v>
      </c>
      <c r="G38" s="351" t="s">
        <v>17074</v>
      </c>
      <c r="H38" s="351" t="s">
        <v>17075</v>
      </c>
      <c r="I38" s="351" t="s">
        <v>17076</v>
      </c>
      <c r="J38" s="351" t="s">
        <v>17077</v>
      </c>
      <c r="K38" s="311" t="s">
        <v>17078</v>
      </c>
      <c r="L38" s="351" t="s">
        <v>16782</v>
      </c>
      <c r="M38" s="351" t="s">
        <v>16783</v>
      </c>
      <c r="N38" s="351"/>
      <c r="O38" s="351"/>
      <c r="P38" s="351"/>
      <c r="Q38" s="351"/>
      <c r="R38" s="351"/>
      <c r="S38" s="351" t="s">
        <v>1475</v>
      </c>
      <c r="T38" s="351"/>
      <c r="U38" s="351"/>
      <c r="V38" s="351"/>
      <c r="W38" s="351"/>
      <c r="X38" s="351"/>
      <c r="Y38" s="351"/>
      <c r="Z38" s="351"/>
      <c r="AA38" s="351"/>
      <c r="AB38" s="351"/>
      <c r="AC38" s="351"/>
      <c r="AD38" s="465"/>
      <c r="AE38" s="156"/>
    </row>
    <row r="39" spans="1:31" s="112" customFormat="1" ht="114">
      <c r="A39" s="351" t="s">
        <v>16714</v>
      </c>
      <c r="B39" s="351" t="s">
        <v>252</v>
      </c>
      <c r="C39" s="351" t="s">
        <v>17079</v>
      </c>
      <c r="D39" s="351" t="s">
        <v>17080</v>
      </c>
      <c r="E39" s="351" t="s">
        <v>17081</v>
      </c>
      <c r="F39" s="351" t="s">
        <v>17082</v>
      </c>
      <c r="G39" s="351" t="s">
        <v>17083</v>
      </c>
      <c r="H39" s="351" t="s">
        <v>17084</v>
      </c>
      <c r="I39" s="351" t="s">
        <v>17085</v>
      </c>
      <c r="J39" s="351" t="s">
        <v>17086</v>
      </c>
      <c r="K39" s="311" t="s">
        <v>17087</v>
      </c>
      <c r="L39" s="351" t="s">
        <v>3230</v>
      </c>
      <c r="M39" s="351"/>
      <c r="N39" s="351" t="s">
        <v>487</v>
      </c>
      <c r="O39" s="351"/>
      <c r="P39" s="351"/>
      <c r="Q39" s="351"/>
      <c r="R39" s="351" t="s">
        <v>631</v>
      </c>
      <c r="S39" s="351" t="s">
        <v>490</v>
      </c>
      <c r="T39" s="351" t="s">
        <v>10980</v>
      </c>
      <c r="U39" s="351"/>
      <c r="V39" s="351"/>
      <c r="W39" s="351"/>
      <c r="X39" s="351"/>
      <c r="Y39" s="351"/>
      <c r="Z39" s="351"/>
      <c r="AA39" s="351" t="s">
        <v>487</v>
      </c>
      <c r="AB39" s="311" t="s">
        <v>17088</v>
      </c>
      <c r="AC39" s="351" t="s">
        <v>395</v>
      </c>
      <c r="AD39" s="311" t="s">
        <v>17089</v>
      </c>
      <c r="AE39" s="87"/>
    </row>
    <row r="40" spans="1:31" s="112" customFormat="1" ht="57">
      <c r="A40" s="318" t="s">
        <v>16758</v>
      </c>
      <c r="B40" s="351" t="s">
        <v>252</v>
      </c>
      <c r="C40" s="318" t="s">
        <v>17090</v>
      </c>
      <c r="D40" s="318" t="s">
        <v>17091</v>
      </c>
      <c r="E40" s="318" t="s">
        <v>17092</v>
      </c>
      <c r="F40" s="318" t="s">
        <v>17093</v>
      </c>
      <c r="G40" s="318" t="s">
        <v>17094</v>
      </c>
      <c r="H40" s="318" t="s">
        <v>17095</v>
      </c>
      <c r="I40" s="318" t="s">
        <v>17096</v>
      </c>
      <c r="J40" s="467" t="s">
        <v>17097</v>
      </c>
      <c r="K40" s="308" t="s">
        <v>17098</v>
      </c>
      <c r="L40" s="351" t="s">
        <v>17099</v>
      </c>
      <c r="M40" s="318"/>
      <c r="N40" s="318"/>
      <c r="O40" s="318" t="s">
        <v>487</v>
      </c>
      <c r="P40" s="318"/>
      <c r="Q40" s="318"/>
      <c r="R40" s="318" t="s">
        <v>631</v>
      </c>
      <c r="S40" s="318" t="s">
        <v>780</v>
      </c>
      <c r="T40" s="318" t="s">
        <v>17100</v>
      </c>
      <c r="U40" s="318"/>
      <c r="V40" s="318"/>
      <c r="W40" s="318"/>
      <c r="X40" s="318"/>
      <c r="Y40" s="318"/>
      <c r="Z40" s="318"/>
      <c r="AA40" s="318" t="s">
        <v>487</v>
      </c>
      <c r="AB40" s="318" t="s">
        <v>17101</v>
      </c>
      <c r="AC40" s="318"/>
      <c r="AD40" s="318"/>
      <c r="AE40" s="87"/>
    </row>
    <row r="41" spans="1:31" s="112" customFormat="1" ht="114">
      <c r="A41" s="351" t="s">
        <v>16714</v>
      </c>
      <c r="B41" s="351" t="s">
        <v>287</v>
      </c>
      <c r="C41" s="351" t="s">
        <v>17102</v>
      </c>
      <c r="D41" s="351" t="s">
        <v>17103</v>
      </c>
      <c r="E41" s="351" t="s">
        <v>17104</v>
      </c>
      <c r="F41" s="351" t="s">
        <v>17105</v>
      </c>
      <c r="G41" s="351" t="s">
        <v>17106</v>
      </c>
      <c r="H41" s="351" t="s">
        <v>17107</v>
      </c>
      <c r="I41" s="351" t="s">
        <v>17108</v>
      </c>
      <c r="J41" s="351" t="s">
        <v>17109</v>
      </c>
      <c r="K41" s="311" t="s">
        <v>17110</v>
      </c>
      <c r="L41" s="351" t="s">
        <v>17111</v>
      </c>
      <c r="M41" s="351"/>
      <c r="N41" s="351" t="s">
        <v>487</v>
      </c>
      <c r="O41" s="351" t="s">
        <v>487</v>
      </c>
      <c r="P41" s="351"/>
      <c r="Q41" s="351"/>
      <c r="R41" s="351" t="s">
        <v>631</v>
      </c>
      <c r="S41" s="351" t="s">
        <v>490</v>
      </c>
      <c r="T41" s="351" t="s">
        <v>17112</v>
      </c>
      <c r="U41" s="351"/>
      <c r="V41" s="351"/>
      <c r="W41" s="351"/>
      <c r="X41" s="351"/>
      <c r="Y41" s="351"/>
      <c r="Z41" s="351"/>
      <c r="AA41" s="351" t="s">
        <v>487</v>
      </c>
      <c r="AB41" s="311" t="s">
        <v>17113</v>
      </c>
      <c r="AC41" s="351"/>
      <c r="AD41" s="351"/>
      <c r="AE41" s="87"/>
    </row>
    <row r="42" spans="1:31" s="112" customFormat="1" ht="28.5">
      <c r="A42" s="318" t="s">
        <v>16758</v>
      </c>
      <c r="B42" s="351" t="s">
        <v>287</v>
      </c>
      <c r="C42" s="464" t="s">
        <v>17114</v>
      </c>
      <c r="D42" s="318" t="s">
        <v>17115</v>
      </c>
      <c r="E42" s="318" t="s">
        <v>17116</v>
      </c>
      <c r="F42" s="318" t="s">
        <v>17117</v>
      </c>
      <c r="G42" s="318" t="s">
        <v>17118</v>
      </c>
      <c r="H42" s="318" t="s">
        <v>17119</v>
      </c>
      <c r="I42" s="318" t="s">
        <v>17120</v>
      </c>
      <c r="J42" s="318"/>
      <c r="K42" s="308" t="s">
        <v>17121</v>
      </c>
      <c r="L42" s="318" t="s">
        <v>6125</v>
      </c>
      <c r="M42" s="318" t="s">
        <v>3076</v>
      </c>
      <c r="N42" s="318"/>
      <c r="O42" s="318"/>
      <c r="P42" s="318"/>
      <c r="Q42" s="318"/>
      <c r="R42" s="318"/>
      <c r="S42" s="318" t="s">
        <v>2246</v>
      </c>
      <c r="T42" s="318"/>
      <c r="U42" s="318"/>
      <c r="V42" s="318"/>
      <c r="W42" s="318"/>
      <c r="X42" s="318"/>
      <c r="Y42" s="318"/>
      <c r="Z42" s="318"/>
      <c r="AA42" s="318"/>
      <c r="AB42" s="318"/>
      <c r="AC42" s="318" t="s">
        <v>487</v>
      </c>
      <c r="AD42" s="318" t="s">
        <v>17122</v>
      </c>
    </row>
    <row r="43" spans="1:31" s="112" customFormat="1" ht="14.25">
      <c r="A43" s="318" t="s">
        <v>16758</v>
      </c>
      <c r="B43" s="351" t="s">
        <v>287</v>
      </c>
      <c r="C43" s="465" t="s">
        <v>17123</v>
      </c>
      <c r="D43" s="351" t="s">
        <v>17124</v>
      </c>
      <c r="E43" s="351" t="s">
        <v>17125</v>
      </c>
      <c r="F43" s="351" t="s">
        <v>17126</v>
      </c>
      <c r="G43" s="351" t="s">
        <v>17127</v>
      </c>
      <c r="H43" s="351" t="s">
        <v>17128</v>
      </c>
      <c r="I43" s="351" t="s">
        <v>17129</v>
      </c>
      <c r="J43" s="351"/>
      <c r="K43" s="311" t="s">
        <v>17130</v>
      </c>
      <c r="L43" s="351" t="s">
        <v>16782</v>
      </c>
      <c r="M43" s="351" t="s">
        <v>16783</v>
      </c>
      <c r="N43" s="351"/>
      <c r="O43" s="351"/>
      <c r="P43" s="351"/>
      <c r="Q43" s="351"/>
      <c r="R43" s="351"/>
      <c r="S43" s="351" t="s">
        <v>2246</v>
      </c>
      <c r="T43" s="351"/>
      <c r="U43" s="351"/>
      <c r="V43" s="351"/>
      <c r="W43" s="351"/>
      <c r="X43" s="351"/>
      <c r="Y43" s="351"/>
      <c r="Z43" s="351"/>
      <c r="AA43" s="351"/>
      <c r="AB43" s="351"/>
      <c r="AC43" s="351"/>
      <c r="AD43" s="465"/>
      <c r="AE43" s="156"/>
    </row>
    <row r="44" spans="1:31" s="112" customFormat="1" ht="28.5">
      <c r="A44" s="318" t="s">
        <v>16758</v>
      </c>
      <c r="B44" s="351" t="s">
        <v>287</v>
      </c>
      <c r="C44" s="465" t="s">
        <v>17131</v>
      </c>
      <c r="D44" s="351" t="s">
        <v>17132</v>
      </c>
      <c r="E44" s="351" t="s">
        <v>17133</v>
      </c>
      <c r="F44" s="351" t="s">
        <v>17134</v>
      </c>
      <c r="G44" s="351" t="s">
        <v>17135</v>
      </c>
      <c r="H44" s="351" t="s">
        <v>17136</v>
      </c>
      <c r="I44" s="351" t="s">
        <v>17137</v>
      </c>
      <c r="J44" s="351" t="s">
        <v>17138</v>
      </c>
      <c r="K44" s="311" t="s">
        <v>17139</v>
      </c>
      <c r="L44" s="351" t="s">
        <v>503</v>
      </c>
      <c r="M44" s="351" t="s">
        <v>16783</v>
      </c>
      <c r="N44" s="351"/>
      <c r="O44" s="351"/>
      <c r="P44" s="351"/>
      <c r="Q44" s="351"/>
      <c r="R44" s="351"/>
      <c r="S44" s="351" t="s">
        <v>2246</v>
      </c>
      <c r="T44" s="351"/>
      <c r="U44" s="351"/>
      <c r="V44" s="351"/>
      <c r="W44" s="351"/>
      <c r="X44" s="351"/>
      <c r="Y44" s="351"/>
      <c r="Z44" s="351"/>
      <c r="AA44" s="351"/>
      <c r="AB44" s="351"/>
      <c r="AC44" s="351"/>
      <c r="AD44" s="465"/>
      <c r="AE44" s="156"/>
    </row>
    <row r="45" spans="1:31" s="112" customFormat="1" ht="205.9" customHeight="1">
      <c r="A45" s="318" t="s">
        <v>16758</v>
      </c>
      <c r="B45" s="318" t="s">
        <v>314</v>
      </c>
      <c r="C45" s="318" t="s">
        <v>17140</v>
      </c>
      <c r="D45" s="318" t="s">
        <v>17141</v>
      </c>
      <c r="E45" s="318" t="s">
        <v>17142</v>
      </c>
      <c r="F45" s="318" t="s">
        <v>17143</v>
      </c>
      <c r="G45" s="318" t="s">
        <v>17144</v>
      </c>
      <c r="H45" s="318" t="s">
        <v>17145</v>
      </c>
      <c r="I45" s="318" t="s">
        <v>17146</v>
      </c>
      <c r="J45" s="308" t="s">
        <v>17147</v>
      </c>
      <c r="K45" s="308" t="s">
        <v>17148</v>
      </c>
      <c r="L45" s="318" t="s">
        <v>16755</v>
      </c>
      <c r="M45" s="318" t="s">
        <v>16783</v>
      </c>
      <c r="N45" s="318" t="s">
        <v>487</v>
      </c>
      <c r="O45" s="318" t="s">
        <v>487</v>
      </c>
      <c r="P45" s="318" t="s">
        <v>487</v>
      </c>
      <c r="Q45" s="318"/>
      <c r="R45" s="318" t="s">
        <v>489</v>
      </c>
      <c r="S45" s="318" t="s">
        <v>490</v>
      </c>
      <c r="T45" s="318" t="s">
        <v>17149</v>
      </c>
      <c r="U45" s="318" t="s">
        <v>487</v>
      </c>
      <c r="V45" s="351" t="s">
        <v>17150</v>
      </c>
      <c r="W45" s="318" t="s">
        <v>487</v>
      </c>
      <c r="X45" s="308" t="s">
        <v>17151</v>
      </c>
      <c r="Y45" s="318" t="s">
        <v>487</v>
      </c>
      <c r="Z45" s="308" t="s">
        <v>17151</v>
      </c>
      <c r="AA45" s="318" t="s">
        <v>487</v>
      </c>
      <c r="AB45" s="308" t="s">
        <v>17152</v>
      </c>
      <c r="AC45" s="318" t="s">
        <v>487</v>
      </c>
      <c r="AD45" s="308" t="s">
        <v>17153</v>
      </c>
      <c r="AE45" s="87"/>
    </row>
    <row r="46" spans="1:31" s="112" customFormat="1" ht="60" customHeight="1">
      <c r="A46" s="318" t="s">
        <v>16758</v>
      </c>
      <c r="B46" s="318" t="s">
        <v>314</v>
      </c>
      <c r="C46" s="465" t="s">
        <v>17154</v>
      </c>
      <c r="D46" s="351" t="s">
        <v>17155</v>
      </c>
      <c r="E46" s="351" t="s">
        <v>17156</v>
      </c>
      <c r="F46" s="351" t="s">
        <v>17157</v>
      </c>
      <c r="G46" s="351" t="s">
        <v>17158</v>
      </c>
      <c r="H46" s="351" t="s">
        <v>17159</v>
      </c>
      <c r="I46" s="351" t="s">
        <v>17160</v>
      </c>
      <c r="J46" s="351" t="s">
        <v>17161</v>
      </c>
      <c r="K46" s="351" t="s">
        <v>17162</v>
      </c>
      <c r="L46" s="351" t="s">
        <v>17163</v>
      </c>
      <c r="M46" s="351" t="s">
        <v>16783</v>
      </c>
      <c r="N46" s="351" t="s">
        <v>487</v>
      </c>
      <c r="O46" s="351" t="s">
        <v>487</v>
      </c>
      <c r="P46" s="351" t="s">
        <v>487</v>
      </c>
      <c r="Q46" s="351"/>
      <c r="R46" s="318" t="s">
        <v>383</v>
      </c>
      <c r="S46" s="351" t="s">
        <v>490</v>
      </c>
      <c r="T46" s="351" t="s">
        <v>16919</v>
      </c>
      <c r="U46" s="351" t="s">
        <v>487</v>
      </c>
      <c r="V46" s="468" t="s">
        <v>17164</v>
      </c>
      <c r="W46" s="351" t="s">
        <v>487</v>
      </c>
      <c r="X46" s="318" t="s">
        <v>17164</v>
      </c>
      <c r="Y46" s="351" t="s">
        <v>487</v>
      </c>
      <c r="Z46" s="351" t="s">
        <v>17165</v>
      </c>
      <c r="AA46" s="351" t="s">
        <v>487</v>
      </c>
      <c r="AB46" s="308" t="s">
        <v>17166</v>
      </c>
      <c r="AC46" s="351" t="s">
        <v>487</v>
      </c>
      <c r="AD46" s="308" t="s">
        <v>17167</v>
      </c>
      <c r="AE46" s="156"/>
    </row>
    <row r="47" spans="1:31" s="112" customFormat="1" ht="14.25">
      <c r="A47" s="318" t="s">
        <v>16758</v>
      </c>
      <c r="B47" s="318" t="s">
        <v>314</v>
      </c>
      <c r="C47" s="464" t="s">
        <v>17168</v>
      </c>
      <c r="D47" s="318" t="s">
        <v>17169</v>
      </c>
      <c r="E47" s="318" t="s">
        <v>17170</v>
      </c>
      <c r="F47" s="318" t="s">
        <v>17171</v>
      </c>
      <c r="G47" s="318" t="s">
        <v>17172</v>
      </c>
      <c r="H47" s="318" t="s">
        <v>17173</v>
      </c>
      <c r="I47" s="318" t="s">
        <v>17174</v>
      </c>
      <c r="J47" s="342" t="s">
        <v>17175</v>
      </c>
      <c r="K47" s="318" t="s">
        <v>17176</v>
      </c>
      <c r="L47" s="318" t="s">
        <v>16782</v>
      </c>
      <c r="M47" s="318" t="s">
        <v>3076</v>
      </c>
      <c r="N47" s="318"/>
      <c r="O47" s="318"/>
      <c r="P47" s="318"/>
      <c r="Q47" s="318"/>
      <c r="R47" s="318"/>
      <c r="S47" s="318" t="s">
        <v>1475</v>
      </c>
      <c r="T47" s="318"/>
      <c r="U47" s="318"/>
      <c r="V47" s="318"/>
      <c r="W47" s="318"/>
      <c r="X47" s="318"/>
      <c r="Y47" s="318"/>
      <c r="Z47" s="318"/>
      <c r="AA47" s="318"/>
      <c r="AB47" s="318"/>
      <c r="AC47" s="318"/>
      <c r="AD47" s="464"/>
    </row>
    <row r="48" spans="1:31" s="112" customFormat="1" ht="14.25">
      <c r="A48" s="318" t="s">
        <v>16758</v>
      </c>
      <c r="B48" s="318" t="s">
        <v>314</v>
      </c>
      <c r="C48" s="465" t="s">
        <v>17177</v>
      </c>
      <c r="D48" s="351" t="s">
        <v>17178</v>
      </c>
      <c r="E48" s="351" t="s">
        <v>17179</v>
      </c>
      <c r="F48" s="351" t="s">
        <v>17180</v>
      </c>
      <c r="G48" s="351" t="s">
        <v>17181</v>
      </c>
      <c r="H48" s="351" t="s">
        <v>17182</v>
      </c>
      <c r="I48" s="351" t="s">
        <v>17183</v>
      </c>
      <c r="J48" s="351"/>
      <c r="K48" s="351" t="s">
        <v>17184</v>
      </c>
      <c r="L48" s="351" t="s">
        <v>16782</v>
      </c>
      <c r="M48" s="351" t="s">
        <v>16783</v>
      </c>
      <c r="N48" s="351"/>
      <c r="O48" s="351"/>
      <c r="P48" s="351"/>
      <c r="Q48" s="351"/>
      <c r="R48" s="351"/>
      <c r="S48" s="351" t="s">
        <v>2246</v>
      </c>
      <c r="T48" s="351"/>
      <c r="U48" s="351"/>
      <c r="V48" s="351"/>
      <c r="W48" s="351"/>
      <c r="X48" s="351"/>
      <c r="Y48" s="351"/>
      <c r="Z48" s="351"/>
      <c r="AA48" s="351"/>
      <c r="AB48" s="351"/>
      <c r="AC48" s="351"/>
      <c r="AD48" s="465"/>
      <c r="AE48" s="156"/>
    </row>
    <row r="49" spans="1:31" s="112" customFormat="1" ht="67.5">
      <c r="A49" s="351" t="s">
        <v>16758</v>
      </c>
      <c r="B49" s="351" t="s">
        <v>17185</v>
      </c>
      <c r="C49" s="319" t="s">
        <v>17186</v>
      </c>
      <c r="D49" s="351" t="s">
        <v>17187</v>
      </c>
      <c r="E49" s="351" t="s">
        <v>17188</v>
      </c>
      <c r="F49" s="351" t="s">
        <v>17189</v>
      </c>
      <c r="G49" s="319" t="s">
        <v>17190</v>
      </c>
      <c r="H49" s="319" t="s">
        <v>17191</v>
      </c>
      <c r="I49" s="357" t="s">
        <v>17192</v>
      </c>
      <c r="J49" s="319" t="s">
        <v>17193</v>
      </c>
      <c r="K49" s="357" t="s">
        <v>17194</v>
      </c>
      <c r="L49" s="318" t="s">
        <v>6125</v>
      </c>
      <c r="M49" s="375" t="s">
        <v>16783</v>
      </c>
      <c r="N49" s="319" t="s">
        <v>16769</v>
      </c>
      <c r="O49" s="319"/>
      <c r="P49" s="319"/>
      <c r="Q49" s="319"/>
      <c r="R49" s="319"/>
      <c r="S49" s="319" t="s">
        <v>780</v>
      </c>
      <c r="T49" s="351" t="s">
        <v>17195</v>
      </c>
      <c r="U49" s="319"/>
      <c r="V49" s="319"/>
      <c r="W49" s="319"/>
      <c r="X49" s="319"/>
      <c r="Y49" s="319"/>
      <c r="Z49" s="319"/>
      <c r="AA49" s="319"/>
      <c r="AB49" s="319"/>
      <c r="AC49" s="351" t="s">
        <v>395</v>
      </c>
      <c r="AD49" s="311" t="s">
        <v>17196</v>
      </c>
      <c r="AE49" s="156"/>
    </row>
    <row r="50" spans="1:31" s="112" customFormat="1" ht="114">
      <c r="A50" s="351" t="s">
        <v>16714</v>
      </c>
      <c r="B50" s="351" t="s">
        <v>337</v>
      </c>
      <c r="C50" s="351" t="s">
        <v>17197</v>
      </c>
      <c r="D50" s="351" t="s">
        <v>17198</v>
      </c>
      <c r="E50" s="351" t="s">
        <v>17199</v>
      </c>
      <c r="F50" s="351" t="s">
        <v>17200</v>
      </c>
      <c r="G50" s="351" t="s">
        <v>17201</v>
      </c>
      <c r="H50" s="351" t="s">
        <v>17202</v>
      </c>
      <c r="I50" s="351" t="s">
        <v>17203</v>
      </c>
      <c r="J50" s="351" t="s">
        <v>17204</v>
      </c>
      <c r="K50" s="311" t="s">
        <v>17205</v>
      </c>
      <c r="L50" s="351" t="s">
        <v>7747</v>
      </c>
      <c r="M50" s="351"/>
      <c r="N50" s="351" t="s">
        <v>487</v>
      </c>
      <c r="O50" s="351"/>
      <c r="P50" s="351"/>
      <c r="Q50" s="351"/>
      <c r="R50" s="351" t="s">
        <v>631</v>
      </c>
      <c r="S50" s="351" t="s">
        <v>490</v>
      </c>
      <c r="T50" s="351" t="s">
        <v>17195</v>
      </c>
      <c r="U50" s="351"/>
      <c r="V50" s="351"/>
      <c r="W50" s="351"/>
      <c r="X50" s="351"/>
      <c r="Y50" s="351"/>
      <c r="Z50" s="351"/>
      <c r="AA50" s="351" t="s">
        <v>395</v>
      </c>
      <c r="AB50" s="311" t="s">
        <v>17206</v>
      </c>
      <c r="AC50" s="351" t="s">
        <v>487</v>
      </c>
      <c r="AD50" s="311" t="s">
        <v>17207</v>
      </c>
      <c r="AE50" s="87"/>
    </row>
    <row r="51" spans="1:31" s="112" customFormat="1" ht="242.25">
      <c r="A51" s="318" t="s">
        <v>16758</v>
      </c>
      <c r="B51" s="318" t="s">
        <v>17208</v>
      </c>
      <c r="C51" s="464" t="s">
        <v>17209</v>
      </c>
      <c r="D51" s="318" t="s">
        <v>17210</v>
      </c>
      <c r="E51" s="318" t="s">
        <v>17211</v>
      </c>
      <c r="F51" s="318" t="s">
        <v>17212</v>
      </c>
      <c r="G51" s="318" t="s">
        <v>17213</v>
      </c>
      <c r="H51" s="318" t="s">
        <v>17214</v>
      </c>
      <c r="I51" s="341" t="s">
        <v>17215</v>
      </c>
      <c r="J51" s="318" t="s">
        <v>17216</v>
      </c>
      <c r="K51" s="308" t="s">
        <v>17217</v>
      </c>
      <c r="L51" s="318" t="s">
        <v>17218</v>
      </c>
      <c r="M51" s="318" t="s">
        <v>17219</v>
      </c>
      <c r="N51" s="318" t="s">
        <v>487</v>
      </c>
      <c r="O51" s="318"/>
      <c r="P51" s="318"/>
      <c r="Q51" s="318"/>
      <c r="R51" s="318" t="s">
        <v>631</v>
      </c>
      <c r="S51" s="318" t="s">
        <v>490</v>
      </c>
      <c r="T51" s="318" t="s">
        <v>16855</v>
      </c>
      <c r="U51" s="318"/>
      <c r="V51" s="318"/>
      <c r="W51" s="318"/>
      <c r="X51" s="318"/>
      <c r="Y51" s="318"/>
      <c r="Z51" s="318"/>
      <c r="AA51" s="318" t="s">
        <v>487</v>
      </c>
      <c r="AB51" s="308" t="s">
        <v>17220</v>
      </c>
      <c r="AC51" s="318" t="s">
        <v>17221</v>
      </c>
      <c r="AD51" s="311" t="s">
        <v>17222</v>
      </c>
    </row>
    <row r="52" spans="1:31" s="112" customFormat="1" ht="99.75">
      <c r="A52" s="318" t="s">
        <v>16758</v>
      </c>
      <c r="B52" s="318" t="s">
        <v>17208</v>
      </c>
      <c r="C52" s="464" t="s">
        <v>17223</v>
      </c>
      <c r="D52" s="318" t="s">
        <v>17224</v>
      </c>
      <c r="E52" s="318" t="s">
        <v>17225</v>
      </c>
      <c r="F52" s="318" t="s">
        <v>17226</v>
      </c>
      <c r="G52" s="318" t="s">
        <v>17227</v>
      </c>
      <c r="H52" s="318" t="s">
        <v>17228</v>
      </c>
      <c r="I52" s="318" t="s">
        <v>17229</v>
      </c>
      <c r="J52" s="318" t="s">
        <v>17230</v>
      </c>
      <c r="K52" s="308" t="s">
        <v>17231</v>
      </c>
      <c r="L52" s="318" t="s">
        <v>6125</v>
      </c>
      <c r="M52" s="318" t="s">
        <v>16783</v>
      </c>
      <c r="N52" s="318"/>
      <c r="O52" s="318"/>
      <c r="P52" s="318"/>
      <c r="Q52" s="318" t="s">
        <v>487</v>
      </c>
      <c r="R52" s="318" t="s">
        <v>631</v>
      </c>
      <c r="S52" s="318" t="s">
        <v>490</v>
      </c>
      <c r="T52" s="318" t="s">
        <v>17232</v>
      </c>
      <c r="U52" s="318" t="s">
        <v>487</v>
      </c>
      <c r="V52" s="318" t="s">
        <v>17233</v>
      </c>
      <c r="W52" s="318"/>
      <c r="X52" s="318"/>
      <c r="Y52" s="318" t="s">
        <v>487</v>
      </c>
      <c r="Z52" s="318" t="s">
        <v>17233</v>
      </c>
      <c r="AA52" s="318" t="s">
        <v>487</v>
      </c>
      <c r="AB52" s="318" t="s">
        <v>17234</v>
      </c>
      <c r="AC52" s="318" t="s">
        <v>487</v>
      </c>
      <c r="AD52" s="318" t="s">
        <v>17235</v>
      </c>
    </row>
    <row r="53" spans="1:31" s="112" customFormat="1" ht="71.25">
      <c r="A53" s="351" t="s">
        <v>16714</v>
      </c>
      <c r="B53" s="351" t="s">
        <v>17208</v>
      </c>
      <c r="C53" s="351" t="s">
        <v>17236</v>
      </c>
      <c r="D53" s="351" t="s">
        <v>17237</v>
      </c>
      <c r="E53" s="351" t="s">
        <v>17238</v>
      </c>
      <c r="F53" s="351" t="s">
        <v>17239</v>
      </c>
      <c r="G53" s="351" t="s">
        <v>17240</v>
      </c>
      <c r="H53" s="351" t="s">
        <v>17241</v>
      </c>
      <c r="I53" s="351" t="s">
        <v>17242</v>
      </c>
      <c r="J53" s="350" t="s">
        <v>17243</v>
      </c>
      <c r="K53" s="308" t="s">
        <v>17244</v>
      </c>
      <c r="L53" s="351" t="s">
        <v>2406</v>
      </c>
      <c r="M53" s="351"/>
      <c r="N53" s="351" t="s">
        <v>487</v>
      </c>
      <c r="O53" s="351"/>
      <c r="P53" s="351"/>
      <c r="Q53" s="351"/>
      <c r="R53" s="351" t="s">
        <v>631</v>
      </c>
      <c r="S53" s="351" t="s">
        <v>490</v>
      </c>
      <c r="T53" s="351" t="s">
        <v>10980</v>
      </c>
      <c r="U53" s="351"/>
      <c r="V53" s="318" t="s">
        <v>17245</v>
      </c>
      <c r="W53" s="351"/>
      <c r="X53" s="318"/>
      <c r="Y53" s="351"/>
      <c r="Z53" s="318"/>
      <c r="AA53" s="351"/>
      <c r="AB53" s="351"/>
      <c r="AC53" s="351" t="s">
        <v>487</v>
      </c>
      <c r="AD53" s="351" t="s">
        <v>17246</v>
      </c>
    </row>
    <row r="54" spans="1:31" s="112" customFormat="1" ht="28.5">
      <c r="A54" s="351" t="s">
        <v>16714</v>
      </c>
      <c r="B54" s="351" t="s">
        <v>17208</v>
      </c>
      <c r="C54" s="351" t="s">
        <v>17247</v>
      </c>
      <c r="D54" s="351" t="s">
        <v>17248</v>
      </c>
      <c r="E54" s="351" t="s">
        <v>17249</v>
      </c>
      <c r="F54" s="351" t="s">
        <v>17250</v>
      </c>
      <c r="G54" s="351" t="s">
        <v>17251</v>
      </c>
      <c r="H54" s="351" t="s">
        <v>17252</v>
      </c>
      <c r="I54" s="351" t="s">
        <v>17253</v>
      </c>
      <c r="J54" s="351" t="s">
        <v>17254</v>
      </c>
      <c r="K54" s="311" t="s">
        <v>17255</v>
      </c>
      <c r="L54" s="351" t="s">
        <v>17256</v>
      </c>
      <c r="M54" s="351"/>
      <c r="N54" s="351" t="s">
        <v>487</v>
      </c>
      <c r="O54" s="351"/>
      <c r="P54" s="351"/>
      <c r="Q54" s="351"/>
      <c r="R54" s="351" t="s">
        <v>631</v>
      </c>
      <c r="S54" s="351" t="s">
        <v>490</v>
      </c>
      <c r="T54" s="351" t="s">
        <v>10980</v>
      </c>
      <c r="U54" s="351"/>
      <c r="V54" s="351"/>
      <c r="W54" s="351"/>
      <c r="X54" s="351"/>
      <c r="Y54" s="351"/>
      <c r="Z54" s="351"/>
      <c r="AA54" s="351" t="s">
        <v>487</v>
      </c>
      <c r="AB54" s="351" t="s">
        <v>17257</v>
      </c>
      <c r="AC54" s="351" t="s">
        <v>487</v>
      </c>
      <c r="AD54" s="351" t="s">
        <v>17258</v>
      </c>
      <c r="AE54" s="87"/>
    </row>
    <row r="55" spans="1:31" s="112" customFormat="1" ht="28.5">
      <c r="A55" s="318" t="s">
        <v>16758</v>
      </c>
      <c r="B55" s="318" t="s">
        <v>17208</v>
      </c>
      <c r="C55" s="318" t="s">
        <v>17259</v>
      </c>
      <c r="D55" s="318" t="s">
        <v>17260</v>
      </c>
      <c r="E55" s="318" t="s">
        <v>17261</v>
      </c>
      <c r="F55" s="318" t="s">
        <v>17262</v>
      </c>
      <c r="G55" s="318" t="s">
        <v>17263</v>
      </c>
      <c r="H55" s="318" t="s">
        <v>17264</v>
      </c>
      <c r="I55" s="318" t="s">
        <v>17265</v>
      </c>
      <c r="J55" s="318" t="s">
        <v>17266</v>
      </c>
      <c r="K55" s="308" t="s">
        <v>17267</v>
      </c>
      <c r="L55" s="318" t="s">
        <v>17268</v>
      </c>
      <c r="M55" s="318"/>
      <c r="N55" s="318"/>
      <c r="O55" s="318"/>
      <c r="P55" s="318"/>
      <c r="Q55" s="318"/>
      <c r="R55" s="318" t="s">
        <v>631</v>
      </c>
      <c r="S55" s="318" t="s">
        <v>490</v>
      </c>
      <c r="T55" s="318"/>
      <c r="U55" s="318"/>
      <c r="V55" s="318"/>
      <c r="W55" s="318"/>
      <c r="X55" s="318"/>
      <c r="Y55" s="318"/>
      <c r="Z55" s="318"/>
      <c r="AA55" s="318"/>
      <c r="AB55" s="318"/>
      <c r="AC55" s="318" t="s">
        <v>395</v>
      </c>
      <c r="AD55" s="318" t="s">
        <v>17269</v>
      </c>
      <c r="AE55" s="87"/>
    </row>
    <row r="56" spans="1:31" s="112" customFormat="1" ht="185.25">
      <c r="A56" s="351" t="s">
        <v>16714</v>
      </c>
      <c r="B56" s="351" t="s">
        <v>17208</v>
      </c>
      <c r="C56" s="351" t="s">
        <v>17270</v>
      </c>
      <c r="D56" s="351" t="s">
        <v>17271</v>
      </c>
      <c r="E56" s="351" t="s">
        <v>17272</v>
      </c>
      <c r="F56" s="351" t="s">
        <v>17273</v>
      </c>
      <c r="G56" s="351" t="s">
        <v>17274</v>
      </c>
      <c r="H56" s="351" t="s">
        <v>17275</v>
      </c>
      <c r="I56" s="351" t="s">
        <v>17276</v>
      </c>
      <c r="J56" s="351" t="s">
        <v>17277</v>
      </c>
      <c r="K56" s="311" t="s">
        <v>17278</v>
      </c>
      <c r="L56" s="351" t="s">
        <v>17279</v>
      </c>
      <c r="M56" s="351" t="s">
        <v>17280</v>
      </c>
      <c r="N56" s="351" t="s">
        <v>487</v>
      </c>
      <c r="O56" s="351" t="s">
        <v>487</v>
      </c>
      <c r="P56" s="351"/>
      <c r="Q56" s="351"/>
      <c r="R56" s="351" t="s">
        <v>631</v>
      </c>
      <c r="S56" s="351" t="s">
        <v>490</v>
      </c>
      <c r="T56" s="351" t="s">
        <v>17281</v>
      </c>
      <c r="U56" s="351"/>
      <c r="V56" s="351"/>
      <c r="W56" s="351" t="s">
        <v>487</v>
      </c>
      <c r="X56" s="351" t="s">
        <v>17282</v>
      </c>
      <c r="Y56" s="351" t="s">
        <v>487</v>
      </c>
      <c r="Z56" s="351" t="s">
        <v>17283</v>
      </c>
      <c r="AA56" s="351" t="s">
        <v>487</v>
      </c>
      <c r="AB56" s="311" t="s">
        <v>17284</v>
      </c>
      <c r="AC56" s="351" t="s">
        <v>487</v>
      </c>
      <c r="AD56" s="311" t="s">
        <v>17285</v>
      </c>
      <c r="AE56" s="87"/>
    </row>
    <row r="57" spans="1:31" s="112" customFormat="1" ht="142.5">
      <c r="A57" s="318" t="s">
        <v>16758</v>
      </c>
      <c r="B57" s="351" t="s">
        <v>17208</v>
      </c>
      <c r="C57" s="465" t="s">
        <v>17286</v>
      </c>
      <c r="D57" s="351" t="s">
        <v>17287</v>
      </c>
      <c r="E57" s="351" t="s">
        <v>17288</v>
      </c>
      <c r="F57" s="351" t="s">
        <v>17289</v>
      </c>
      <c r="G57" s="351" t="s">
        <v>17290</v>
      </c>
      <c r="H57" s="351" t="s">
        <v>17291</v>
      </c>
      <c r="I57" s="351" t="s">
        <v>17292</v>
      </c>
      <c r="J57" s="351" t="s">
        <v>17293</v>
      </c>
      <c r="K57" s="311" t="s">
        <v>17294</v>
      </c>
      <c r="L57" s="351" t="s">
        <v>17295</v>
      </c>
      <c r="M57" s="351" t="s">
        <v>16783</v>
      </c>
      <c r="N57" s="351" t="s">
        <v>487</v>
      </c>
      <c r="O57" s="351" t="s">
        <v>487</v>
      </c>
      <c r="P57" s="351" t="s">
        <v>487</v>
      </c>
      <c r="Q57" s="351"/>
      <c r="R57" s="318" t="s">
        <v>489</v>
      </c>
      <c r="S57" s="351" t="s">
        <v>490</v>
      </c>
      <c r="T57" s="351" t="s">
        <v>17296</v>
      </c>
      <c r="U57" s="351" t="s">
        <v>487</v>
      </c>
      <c r="V57" s="351" t="s">
        <v>16856</v>
      </c>
      <c r="W57" s="351" t="s">
        <v>487</v>
      </c>
      <c r="X57" s="351" t="s">
        <v>16856</v>
      </c>
      <c r="Y57" s="351"/>
      <c r="Z57" s="351"/>
      <c r="AA57" s="351" t="s">
        <v>487</v>
      </c>
      <c r="AB57" s="311" t="s">
        <v>17297</v>
      </c>
      <c r="AC57" s="351"/>
      <c r="AD57" s="465"/>
      <c r="AE57" s="156"/>
    </row>
    <row r="58" spans="1:31" s="112" customFormat="1" ht="28.5">
      <c r="A58" s="351" t="s">
        <v>16714</v>
      </c>
      <c r="B58" s="351" t="s">
        <v>17208</v>
      </c>
      <c r="C58" s="351" t="s">
        <v>17298</v>
      </c>
      <c r="D58" s="351" t="s">
        <v>17299</v>
      </c>
      <c r="E58" s="351" t="s">
        <v>17300</v>
      </c>
      <c r="F58" s="351" t="s">
        <v>17301</v>
      </c>
      <c r="G58" s="351" t="s">
        <v>17302</v>
      </c>
      <c r="H58" s="351" t="s">
        <v>17303</v>
      </c>
      <c r="I58" s="351" t="s">
        <v>17304</v>
      </c>
      <c r="J58" s="351" t="s">
        <v>17305</v>
      </c>
      <c r="K58" s="311" t="s">
        <v>17306</v>
      </c>
      <c r="L58" s="351" t="s">
        <v>533</v>
      </c>
      <c r="M58" s="351"/>
      <c r="N58" s="351" t="s">
        <v>487</v>
      </c>
      <c r="O58" s="351"/>
      <c r="P58" s="351"/>
      <c r="Q58" s="351"/>
      <c r="R58" s="351" t="s">
        <v>631</v>
      </c>
      <c r="S58" s="351" t="s">
        <v>490</v>
      </c>
      <c r="T58" s="351" t="s">
        <v>10980</v>
      </c>
      <c r="U58" s="351" t="s">
        <v>395</v>
      </c>
      <c r="V58" s="351" t="s">
        <v>17307</v>
      </c>
      <c r="W58" s="351" t="s">
        <v>487</v>
      </c>
      <c r="X58" s="351" t="s">
        <v>17308</v>
      </c>
      <c r="Y58" s="351" t="s">
        <v>487</v>
      </c>
      <c r="Z58" s="351" t="s">
        <v>17308</v>
      </c>
      <c r="AA58" s="351" t="s">
        <v>487</v>
      </c>
      <c r="AB58" s="351" t="s">
        <v>17309</v>
      </c>
      <c r="AC58" s="351" t="s">
        <v>487</v>
      </c>
      <c r="AD58" s="351" t="s">
        <v>17309</v>
      </c>
      <c r="AE58" s="87"/>
    </row>
    <row r="59" spans="1:31" s="112" customFormat="1" ht="85.5">
      <c r="A59" s="351" t="s">
        <v>16714</v>
      </c>
      <c r="B59" s="351" t="s">
        <v>17208</v>
      </c>
      <c r="C59" s="311" t="s">
        <v>17310</v>
      </c>
      <c r="D59" s="351" t="s">
        <v>17311</v>
      </c>
      <c r="E59" s="351" t="s">
        <v>17312</v>
      </c>
      <c r="F59" s="351" t="s">
        <v>17313</v>
      </c>
      <c r="G59" s="351" t="s">
        <v>17314</v>
      </c>
      <c r="H59" s="351" t="s">
        <v>17315</v>
      </c>
      <c r="I59" s="351" t="s">
        <v>17316</v>
      </c>
      <c r="J59" s="351" t="s">
        <v>17317</v>
      </c>
      <c r="K59" s="311" t="s">
        <v>17318</v>
      </c>
      <c r="L59" s="351" t="s">
        <v>17319</v>
      </c>
      <c r="M59" s="351" t="s">
        <v>17320</v>
      </c>
      <c r="N59" s="351" t="s">
        <v>395</v>
      </c>
      <c r="O59" s="351"/>
      <c r="P59" s="351"/>
      <c r="Q59" s="351"/>
      <c r="R59" s="351" t="s">
        <v>631</v>
      </c>
      <c r="S59" s="351" t="s">
        <v>490</v>
      </c>
      <c r="T59" s="351" t="s">
        <v>10980</v>
      </c>
      <c r="U59" s="351"/>
      <c r="V59" s="351"/>
      <c r="W59" s="351" t="s">
        <v>487</v>
      </c>
      <c r="X59" s="351" t="s">
        <v>17321</v>
      </c>
      <c r="Y59" s="351" t="s">
        <v>487</v>
      </c>
      <c r="Z59" s="351" t="s">
        <v>17321</v>
      </c>
      <c r="AA59" s="351" t="s">
        <v>487</v>
      </c>
      <c r="AB59" s="351" t="s">
        <v>17322</v>
      </c>
      <c r="AC59" s="351" t="s">
        <v>487</v>
      </c>
      <c r="AD59" s="351" t="s">
        <v>17323</v>
      </c>
      <c r="AE59" s="87"/>
    </row>
    <row r="60" spans="1:31" s="156" customFormat="1" ht="14.25">
      <c r="A60" s="351" t="s">
        <v>16727</v>
      </c>
      <c r="B60" s="351" t="s">
        <v>17208</v>
      </c>
      <c r="C60" s="465" t="s">
        <v>17324</v>
      </c>
      <c r="D60" s="351" t="s">
        <v>17325</v>
      </c>
      <c r="E60" s="351" t="s">
        <v>17326</v>
      </c>
      <c r="F60" s="351" t="s">
        <v>17327</v>
      </c>
      <c r="G60" s="351" t="s">
        <v>17328</v>
      </c>
      <c r="H60" s="351" t="s">
        <v>17329</v>
      </c>
      <c r="I60" s="351" t="s">
        <v>17330</v>
      </c>
      <c r="J60" s="469" t="s">
        <v>17331</v>
      </c>
      <c r="K60" s="351" t="s">
        <v>17332</v>
      </c>
      <c r="L60" s="351" t="s">
        <v>17295</v>
      </c>
      <c r="M60" s="351" t="s">
        <v>16783</v>
      </c>
      <c r="N60" s="351"/>
      <c r="O60" s="351"/>
      <c r="P60" s="351"/>
      <c r="Q60" s="351"/>
      <c r="R60" s="351" t="s">
        <v>631</v>
      </c>
      <c r="S60" s="351" t="s">
        <v>16739</v>
      </c>
      <c r="T60" s="351" t="s">
        <v>491</v>
      </c>
      <c r="U60" s="351"/>
      <c r="V60" s="351"/>
      <c r="W60" s="351"/>
      <c r="X60" s="351"/>
      <c r="Y60" s="351" t="s">
        <v>487</v>
      </c>
      <c r="Z60" s="351" t="s">
        <v>17333</v>
      </c>
      <c r="AA60" s="351"/>
      <c r="AB60" s="351"/>
      <c r="AC60" s="351"/>
      <c r="AD60" s="465"/>
      <c r="AE60" s="87"/>
    </row>
    <row r="61" spans="1:31" s="156" customFormat="1" ht="85.5">
      <c r="A61" s="351" t="s">
        <v>16727</v>
      </c>
      <c r="B61" s="351" t="s">
        <v>17208</v>
      </c>
      <c r="C61" s="465" t="s">
        <v>17334</v>
      </c>
      <c r="D61" s="351" t="s">
        <v>17335</v>
      </c>
      <c r="E61" s="351" t="s">
        <v>17336</v>
      </c>
      <c r="F61" s="351" t="s">
        <v>17337</v>
      </c>
      <c r="G61" s="351" t="s">
        <v>17338</v>
      </c>
      <c r="H61" s="351" t="s">
        <v>17339</v>
      </c>
      <c r="I61" s="351" t="s">
        <v>17340</v>
      </c>
      <c r="J61" s="351" t="s">
        <v>17341</v>
      </c>
      <c r="K61" s="311" t="s">
        <v>17342</v>
      </c>
      <c r="L61" s="351" t="s">
        <v>503</v>
      </c>
      <c r="M61" s="351" t="s">
        <v>16783</v>
      </c>
      <c r="N61" s="351" t="s">
        <v>487</v>
      </c>
      <c r="O61" s="351"/>
      <c r="P61" s="351"/>
      <c r="Q61" s="351"/>
      <c r="R61" s="351" t="s">
        <v>386</v>
      </c>
      <c r="S61" s="351" t="s">
        <v>16739</v>
      </c>
      <c r="T61" s="351" t="s">
        <v>17343</v>
      </c>
      <c r="U61" s="351"/>
      <c r="V61" s="351"/>
      <c r="W61" s="351"/>
      <c r="X61" s="351"/>
      <c r="Y61" s="351"/>
      <c r="Z61" s="351"/>
      <c r="AA61" s="351" t="s">
        <v>487</v>
      </c>
      <c r="AB61" s="351" t="s">
        <v>17344</v>
      </c>
      <c r="AC61" s="351"/>
      <c r="AD61" s="465"/>
      <c r="AE61" s="87"/>
    </row>
    <row r="62" spans="1:31" s="156" customFormat="1" ht="28.5">
      <c r="A62" s="351" t="s">
        <v>16714</v>
      </c>
      <c r="B62" s="351" t="s">
        <v>17208</v>
      </c>
      <c r="C62" s="351" t="s">
        <v>17345</v>
      </c>
      <c r="D62" s="351" t="s">
        <v>17346</v>
      </c>
      <c r="E62" s="351" t="s">
        <v>17347</v>
      </c>
      <c r="F62" s="351" t="s">
        <v>17348</v>
      </c>
      <c r="G62" s="351" t="s">
        <v>17349</v>
      </c>
      <c r="H62" s="351" t="s">
        <v>17350</v>
      </c>
      <c r="I62" s="351" t="s">
        <v>17351</v>
      </c>
      <c r="J62" s="351" t="s">
        <v>17352</v>
      </c>
      <c r="K62" s="311" t="s">
        <v>17353</v>
      </c>
      <c r="L62" s="351" t="s">
        <v>17354</v>
      </c>
      <c r="M62" s="351"/>
      <c r="N62" s="351" t="s">
        <v>17355</v>
      </c>
      <c r="O62" s="351"/>
      <c r="P62" s="351"/>
      <c r="Q62" s="351"/>
      <c r="R62" s="351" t="s">
        <v>631</v>
      </c>
      <c r="S62" s="351" t="s">
        <v>16739</v>
      </c>
      <c r="T62" s="351" t="s">
        <v>17356</v>
      </c>
      <c r="U62" s="351"/>
      <c r="V62" s="351"/>
      <c r="W62" s="351" t="s">
        <v>395</v>
      </c>
      <c r="X62" s="351" t="s">
        <v>17357</v>
      </c>
      <c r="Y62" s="351"/>
      <c r="Z62" s="351"/>
      <c r="AA62" s="351" t="s">
        <v>487</v>
      </c>
      <c r="AB62" s="351" t="s">
        <v>17358</v>
      </c>
      <c r="AC62" s="351"/>
      <c r="AD62" s="351"/>
      <c r="AE62" s="87"/>
    </row>
    <row r="63" spans="1:31" s="156" customFormat="1" ht="114">
      <c r="A63" s="318" t="s">
        <v>16758</v>
      </c>
      <c r="B63" s="318" t="s">
        <v>17208</v>
      </c>
      <c r="C63" s="464" t="s">
        <v>17359</v>
      </c>
      <c r="D63" s="318" t="s">
        <v>17360</v>
      </c>
      <c r="E63" s="318" t="s">
        <v>17361</v>
      </c>
      <c r="F63" s="318" t="s">
        <v>17362</v>
      </c>
      <c r="G63" s="318" t="s">
        <v>17363</v>
      </c>
      <c r="H63" s="318" t="s">
        <v>17364</v>
      </c>
      <c r="I63" s="318" t="s">
        <v>17365</v>
      </c>
      <c r="J63" s="318" t="s">
        <v>17366</v>
      </c>
      <c r="K63" s="308" t="s">
        <v>17367</v>
      </c>
      <c r="L63" s="318" t="s">
        <v>17069</v>
      </c>
      <c r="M63" s="318" t="s">
        <v>16783</v>
      </c>
      <c r="N63" s="318" t="s">
        <v>487</v>
      </c>
      <c r="O63" s="318"/>
      <c r="P63" s="318"/>
      <c r="Q63" s="318"/>
      <c r="R63" s="318" t="s">
        <v>631</v>
      </c>
      <c r="S63" s="318" t="s">
        <v>490</v>
      </c>
      <c r="T63" s="318" t="s">
        <v>17368</v>
      </c>
      <c r="U63" s="318"/>
      <c r="V63" s="318"/>
      <c r="W63" s="318"/>
      <c r="X63" s="318"/>
      <c r="Y63" s="318" t="s">
        <v>487</v>
      </c>
      <c r="Z63" s="318" t="s">
        <v>17369</v>
      </c>
      <c r="AA63" s="318" t="s">
        <v>487</v>
      </c>
      <c r="AB63" s="308" t="s">
        <v>17370</v>
      </c>
      <c r="AC63" s="318" t="s">
        <v>487</v>
      </c>
      <c r="AD63" s="308" t="s">
        <v>17371</v>
      </c>
      <c r="AE63" s="112"/>
    </row>
    <row r="64" spans="1:31" s="156" customFormat="1" ht="142.5">
      <c r="A64" s="318" t="s">
        <v>16758</v>
      </c>
      <c r="B64" s="351" t="s">
        <v>17208</v>
      </c>
      <c r="C64" s="465" t="s">
        <v>17372</v>
      </c>
      <c r="D64" s="351" t="s">
        <v>17373</v>
      </c>
      <c r="E64" s="351" t="s">
        <v>17374</v>
      </c>
      <c r="F64" s="351" t="s">
        <v>17375</v>
      </c>
      <c r="G64" s="351" t="s">
        <v>17376</v>
      </c>
      <c r="H64" s="351" t="s">
        <v>17377</v>
      </c>
      <c r="I64" s="311" t="s">
        <v>17378</v>
      </c>
      <c r="J64" s="420" t="s">
        <v>17379</v>
      </c>
      <c r="K64" s="311" t="s">
        <v>17380</v>
      </c>
      <c r="L64" s="311" t="s">
        <v>16755</v>
      </c>
      <c r="M64" s="351" t="s">
        <v>17280</v>
      </c>
      <c r="N64" s="311" t="s">
        <v>17381</v>
      </c>
      <c r="O64" s="351" t="s">
        <v>487</v>
      </c>
      <c r="P64" s="351" t="s">
        <v>487</v>
      </c>
      <c r="Q64" s="351"/>
      <c r="R64" s="318" t="s">
        <v>489</v>
      </c>
      <c r="S64" s="318" t="s">
        <v>490</v>
      </c>
      <c r="T64" s="351" t="s">
        <v>17382</v>
      </c>
      <c r="U64" s="351" t="s">
        <v>487</v>
      </c>
      <c r="V64" s="351" t="s">
        <v>17383</v>
      </c>
      <c r="W64" s="351" t="s">
        <v>487</v>
      </c>
      <c r="X64" s="351" t="s">
        <v>17383</v>
      </c>
      <c r="Y64" s="351"/>
      <c r="Z64" s="351"/>
      <c r="AA64" s="351" t="s">
        <v>487</v>
      </c>
      <c r="AB64" s="311" t="s">
        <v>17384</v>
      </c>
      <c r="AC64" s="351" t="s">
        <v>487</v>
      </c>
      <c r="AD64" s="311" t="s">
        <v>17385</v>
      </c>
    </row>
    <row r="65" spans="1:31" s="156" customFormat="1" ht="20.25" customHeight="1">
      <c r="A65" s="318" t="s">
        <v>16758</v>
      </c>
      <c r="B65" s="318" t="s">
        <v>17208</v>
      </c>
      <c r="C65" s="464" t="s">
        <v>17386</v>
      </c>
      <c r="D65" s="318" t="s">
        <v>17387</v>
      </c>
      <c r="E65" s="318" t="s">
        <v>17388</v>
      </c>
      <c r="F65" s="318" t="s">
        <v>17389</v>
      </c>
      <c r="G65" s="318" t="s">
        <v>17390</v>
      </c>
      <c r="H65" s="318" t="s">
        <v>17391</v>
      </c>
      <c r="I65" s="318" t="s">
        <v>17392</v>
      </c>
      <c r="J65" s="318" t="s">
        <v>17393</v>
      </c>
      <c r="K65" s="318" t="s">
        <v>17394</v>
      </c>
      <c r="L65" s="318" t="s">
        <v>17069</v>
      </c>
      <c r="M65" s="318" t="s">
        <v>16783</v>
      </c>
      <c r="N65" s="318"/>
      <c r="O65" s="318"/>
      <c r="P65" s="318"/>
      <c r="Q65" s="318"/>
      <c r="R65" s="318"/>
      <c r="S65" s="318" t="s">
        <v>2246</v>
      </c>
      <c r="T65" s="318"/>
      <c r="U65" s="318"/>
      <c r="V65" s="318"/>
      <c r="W65" s="318"/>
      <c r="X65" s="318"/>
      <c r="Y65" s="318"/>
      <c r="Z65" s="318"/>
      <c r="AA65" s="318"/>
      <c r="AB65" s="318"/>
      <c r="AC65" s="318"/>
      <c r="AD65" s="464"/>
      <c r="AE65" s="112"/>
    </row>
    <row r="66" spans="1:31" s="156" customFormat="1" ht="49.9" customHeight="1">
      <c r="A66" s="318" t="s">
        <v>16758</v>
      </c>
      <c r="B66" s="318" t="s">
        <v>17208</v>
      </c>
      <c r="C66" s="464" t="s">
        <v>17395</v>
      </c>
      <c r="D66" s="318" t="s">
        <v>17396</v>
      </c>
      <c r="E66" s="318" t="s">
        <v>17397</v>
      </c>
      <c r="F66" s="318" t="s">
        <v>17398</v>
      </c>
      <c r="G66" s="308" t="s">
        <v>17399</v>
      </c>
      <c r="H66" s="318" t="s">
        <v>17400</v>
      </c>
      <c r="I66" s="318" t="s">
        <v>17401</v>
      </c>
      <c r="J66" s="308" t="s">
        <v>17402</v>
      </c>
      <c r="K66" s="318" t="s">
        <v>17403</v>
      </c>
      <c r="L66" s="318" t="s">
        <v>17404</v>
      </c>
      <c r="M66" s="308" t="s">
        <v>17405</v>
      </c>
      <c r="N66" s="318"/>
      <c r="O66" s="318"/>
      <c r="P66" s="318"/>
      <c r="Q66" s="318"/>
      <c r="R66" s="318" t="s">
        <v>386</v>
      </c>
      <c r="S66" s="318" t="s">
        <v>1475</v>
      </c>
      <c r="T66" s="318"/>
      <c r="U66" s="318"/>
      <c r="V66" s="318"/>
      <c r="W66" s="318"/>
      <c r="X66" s="318"/>
      <c r="Y66" s="318"/>
      <c r="Z66" s="318"/>
      <c r="AA66" s="318"/>
      <c r="AB66" s="318"/>
      <c r="AC66" s="318"/>
      <c r="AD66" s="464"/>
      <c r="AE66" s="112"/>
    </row>
    <row r="67" spans="1:31" s="156" customFormat="1" ht="20.25" customHeight="1">
      <c r="A67" s="318" t="s">
        <v>16758</v>
      </c>
      <c r="B67" s="318" t="s">
        <v>17208</v>
      </c>
      <c r="C67" s="464" t="s">
        <v>17406</v>
      </c>
      <c r="D67" s="318" t="s">
        <v>17407</v>
      </c>
      <c r="E67" s="318" t="s">
        <v>17408</v>
      </c>
      <c r="F67" s="318" t="s">
        <v>17409</v>
      </c>
      <c r="G67" s="318" t="s">
        <v>17410</v>
      </c>
      <c r="H67" s="318" t="s">
        <v>17411</v>
      </c>
      <c r="I67" s="318" t="s">
        <v>17412</v>
      </c>
      <c r="J67" s="318" t="s">
        <v>17413</v>
      </c>
      <c r="K67" s="318" t="s">
        <v>1750</v>
      </c>
      <c r="L67" s="318" t="s">
        <v>16782</v>
      </c>
      <c r="M67" s="318" t="s">
        <v>16783</v>
      </c>
      <c r="N67" s="318"/>
      <c r="O67" s="318"/>
      <c r="P67" s="318"/>
      <c r="Q67" s="318"/>
      <c r="R67" s="318"/>
      <c r="S67" s="318" t="s">
        <v>2246</v>
      </c>
      <c r="T67" s="318"/>
      <c r="U67" s="318"/>
      <c r="V67" s="318"/>
      <c r="W67" s="318"/>
      <c r="X67" s="318"/>
      <c r="Y67" s="318"/>
      <c r="Z67" s="318"/>
      <c r="AA67" s="318"/>
      <c r="AB67" s="318"/>
      <c r="AC67" s="318"/>
      <c r="AD67" s="464"/>
      <c r="AE67" s="112"/>
    </row>
    <row r="68" spans="1:31" s="156" customFormat="1" ht="20.25" customHeight="1">
      <c r="A68" s="318" t="s">
        <v>16758</v>
      </c>
      <c r="B68" s="318" t="s">
        <v>17208</v>
      </c>
      <c r="C68" s="464" t="s">
        <v>17414</v>
      </c>
      <c r="D68" s="318" t="s">
        <v>17415</v>
      </c>
      <c r="E68" s="318" t="s">
        <v>17416</v>
      </c>
      <c r="F68" s="318" t="s">
        <v>17417</v>
      </c>
      <c r="G68" s="318" t="s">
        <v>17418</v>
      </c>
      <c r="H68" s="318" t="s">
        <v>17419</v>
      </c>
      <c r="I68" s="318" t="s">
        <v>17420</v>
      </c>
      <c r="J68" s="342" t="s">
        <v>17421</v>
      </c>
      <c r="K68" s="318" t="s">
        <v>17422</v>
      </c>
      <c r="L68" s="318" t="s">
        <v>6125</v>
      </c>
      <c r="M68" s="318" t="s">
        <v>17423</v>
      </c>
      <c r="N68" s="318"/>
      <c r="O68" s="318"/>
      <c r="P68" s="318"/>
      <c r="Q68" s="318"/>
      <c r="R68" s="318"/>
      <c r="S68" s="318" t="s">
        <v>2246</v>
      </c>
      <c r="T68" s="318"/>
      <c r="U68" s="318"/>
      <c r="V68" s="318"/>
      <c r="W68" s="318"/>
      <c r="X68" s="318"/>
      <c r="Y68" s="318"/>
      <c r="Z68" s="318"/>
      <c r="AA68" s="318"/>
      <c r="AB68" s="318"/>
      <c r="AC68" s="318"/>
      <c r="AD68" s="464"/>
      <c r="AE68" s="112"/>
    </row>
    <row r="69" spans="1:31" s="156" customFormat="1" ht="28.5">
      <c r="A69" s="318" t="s">
        <v>16758</v>
      </c>
      <c r="B69" s="318" t="s">
        <v>17208</v>
      </c>
      <c r="C69" s="464" t="s">
        <v>17424</v>
      </c>
      <c r="D69" s="318" t="s">
        <v>17425</v>
      </c>
      <c r="E69" s="318" t="s">
        <v>17426</v>
      </c>
      <c r="F69" s="318" t="s">
        <v>17427</v>
      </c>
      <c r="G69" s="318" t="s">
        <v>17428</v>
      </c>
      <c r="H69" s="318" t="s">
        <v>17429</v>
      </c>
      <c r="I69" s="318" t="s">
        <v>17430</v>
      </c>
      <c r="J69" s="318" t="s">
        <v>17431</v>
      </c>
      <c r="K69" s="308" t="s">
        <v>17432</v>
      </c>
      <c r="L69" s="318" t="s">
        <v>17433</v>
      </c>
      <c r="M69" s="318" t="s">
        <v>16783</v>
      </c>
      <c r="N69" s="318"/>
      <c r="O69" s="318"/>
      <c r="P69" s="318"/>
      <c r="Q69" s="318"/>
      <c r="R69" s="318"/>
      <c r="S69" s="318" t="s">
        <v>2246</v>
      </c>
      <c r="T69" s="318"/>
      <c r="U69" s="318"/>
      <c r="V69" s="318"/>
      <c r="W69" s="318"/>
      <c r="X69" s="318"/>
      <c r="Y69" s="318" t="s">
        <v>487</v>
      </c>
      <c r="Z69" s="318" t="s">
        <v>17434</v>
      </c>
      <c r="AA69" s="318"/>
      <c r="AB69" s="318"/>
      <c r="AC69" s="318" t="s">
        <v>487</v>
      </c>
      <c r="AD69" s="318" t="s">
        <v>17435</v>
      </c>
      <c r="AE69" s="112"/>
    </row>
    <row r="70" spans="1:31" s="156" customFormat="1" ht="28.5">
      <c r="A70" s="318" t="s">
        <v>16758</v>
      </c>
      <c r="B70" s="318" t="s">
        <v>17208</v>
      </c>
      <c r="C70" s="464" t="s">
        <v>17436</v>
      </c>
      <c r="D70" s="318" t="s">
        <v>17437</v>
      </c>
      <c r="E70" s="318" t="s">
        <v>17438</v>
      </c>
      <c r="F70" s="318" t="s">
        <v>17439</v>
      </c>
      <c r="G70" s="318" t="s">
        <v>17440</v>
      </c>
      <c r="H70" s="318" t="s">
        <v>17441</v>
      </c>
      <c r="I70" s="318" t="s">
        <v>17442</v>
      </c>
      <c r="J70" s="318" t="s">
        <v>17443</v>
      </c>
      <c r="K70" s="308" t="s">
        <v>16792</v>
      </c>
      <c r="L70" s="318" t="s">
        <v>17433</v>
      </c>
      <c r="M70" s="318" t="s">
        <v>17444</v>
      </c>
      <c r="N70" s="318"/>
      <c r="O70" s="318"/>
      <c r="P70" s="318"/>
      <c r="Q70" s="318"/>
      <c r="R70" s="318"/>
      <c r="S70" s="318" t="s">
        <v>2246</v>
      </c>
      <c r="T70" s="318"/>
      <c r="U70" s="318"/>
      <c r="V70" s="318"/>
      <c r="W70" s="318"/>
      <c r="X70" s="318"/>
      <c r="Y70" s="318"/>
      <c r="Z70" s="318"/>
      <c r="AA70" s="318"/>
      <c r="AB70" s="318"/>
      <c r="AC70" s="318" t="s">
        <v>487</v>
      </c>
      <c r="AD70" s="318" t="s">
        <v>17445</v>
      </c>
      <c r="AE70" s="112"/>
    </row>
    <row r="71" spans="1:31" s="156" customFormat="1" ht="20.25" customHeight="1">
      <c r="A71" s="318" t="s">
        <v>16758</v>
      </c>
      <c r="B71" s="318" t="s">
        <v>17208</v>
      </c>
      <c r="C71" s="464" t="s">
        <v>17446</v>
      </c>
      <c r="D71" s="318" t="s">
        <v>17447</v>
      </c>
      <c r="E71" s="318" t="s">
        <v>17448</v>
      </c>
      <c r="F71" s="318" t="s">
        <v>17449</v>
      </c>
      <c r="G71" s="318" t="s">
        <v>17450</v>
      </c>
      <c r="H71" s="318" t="s">
        <v>17451</v>
      </c>
      <c r="I71" s="318" t="s">
        <v>17452</v>
      </c>
      <c r="J71" s="318"/>
      <c r="K71" s="318" t="s">
        <v>16939</v>
      </c>
      <c r="L71" s="318" t="s">
        <v>17453</v>
      </c>
      <c r="M71" s="318" t="s">
        <v>17454</v>
      </c>
      <c r="N71" s="318"/>
      <c r="O71" s="318"/>
      <c r="P71" s="318"/>
      <c r="Q71" s="318"/>
      <c r="R71" s="318"/>
      <c r="S71" s="318" t="s">
        <v>2246</v>
      </c>
      <c r="T71" s="318"/>
      <c r="U71" s="318"/>
      <c r="V71" s="318"/>
      <c r="W71" s="318"/>
      <c r="X71" s="318"/>
      <c r="Y71" s="318"/>
      <c r="Z71" s="318"/>
      <c r="AA71" s="318"/>
      <c r="AB71" s="318"/>
      <c r="AC71" s="318"/>
      <c r="AD71" s="464"/>
      <c r="AE71" s="112"/>
    </row>
    <row r="72" spans="1:31" s="156" customFormat="1" ht="20.25" customHeight="1">
      <c r="A72" s="318" t="s">
        <v>16758</v>
      </c>
      <c r="B72" s="318" t="s">
        <v>17208</v>
      </c>
      <c r="C72" s="464" t="s">
        <v>17455</v>
      </c>
      <c r="D72" s="318" t="s">
        <v>17456</v>
      </c>
      <c r="E72" s="318" t="s">
        <v>17457</v>
      </c>
      <c r="F72" s="318" t="s">
        <v>17458</v>
      </c>
      <c r="G72" s="318" t="s">
        <v>17459</v>
      </c>
      <c r="H72" s="318" t="s">
        <v>17460</v>
      </c>
      <c r="I72" s="318" t="s">
        <v>17461</v>
      </c>
      <c r="J72" s="342" t="s">
        <v>17462</v>
      </c>
      <c r="K72" s="318" t="s">
        <v>1750</v>
      </c>
      <c r="L72" s="318" t="s">
        <v>17433</v>
      </c>
      <c r="M72" s="318" t="s">
        <v>17463</v>
      </c>
      <c r="N72" s="318"/>
      <c r="O72" s="318"/>
      <c r="P72" s="318"/>
      <c r="Q72" s="318"/>
      <c r="R72" s="318"/>
      <c r="S72" s="318" t="s">
        <v>2246</v>
      </c>
      <c r="T72" s="318"/>
      <c r="U72" s="318"/>
      <c r="V72" s="318"/>
      <c r="W72" s="318"/>
      <c r="X72" s="318"/>
      <c r="Y72" s="318"/>
      <c r="Z72" s="318"/>
      <c r="AA72" s="318"/>
      <c r="AB72" s="318"/>
      <c r="AC72" s="318"/>
      <c r="AD72" s="464"/>
      <c r="AE72" s="112"/>
    </row>
    <row r="73" spans="1:31" s="156" customFormat="1" ht="20.25" customHeight="1">
      <c r="A73" s="318" t="s">
        <v>16758</v>
      </c>
      <c r="B73" s="318" t="s">
        <v>17208</v>
      </c>
      <c r="C73" s="464" t="s">
        <v>17464</v>
      </c>
      <c r="D73" s="318" t="s">
        <v>17465</v>
      </c>
      <c r="E73" s="318" t="s">
        <v>17466</v>
      </c>
      <c r="F73" s="318" t="s">
        <v>17467</v>
      </c>
      <c r="G73" s="318" t="s">
        <v>17468</v>
      </c>
      <c r="H73" s="318" t="s">
        <v>17469</v>
      </c>
      <c r="I73" s="318" t="s">
        <v>17470</v>
      </c>
      <c r="J73" s="318" t="s">
        <v>17471</v>
      </c>
      <c r="K73" s="318" t="s">
        <v>3182</v>
      </c>
      <c r="L73" s="318" t="s">
        <v>6125</v>
      </c>
      <c r="M73" s="318" t="s">
        <v>3076</v>
      </c>
      <c r="N73" s="318"/>
      <c r="O73" s="318"/>
      <c r="P73" s="318"/>
      <c r="Q73" s="318"/>
      <c r="R73" s="318"/>
      <c r="S73" s="318" t="s">
        <v>2246</v>
      </c>
      <c r="T73" s="318"/>
      <c r="U73" s="318"/>
      <c r="V73" s="318"/>
      <c r="W73" s="318"/>
      <c r="X73" s="318"/>
      <c r="Y73" s="318"/>
      <c r="Z73" s="318"/>
      <c r="AA73" s="318"/>
      <c r="AB73" s="318"/>
      <c r="AC73" s="318"/>
      <c r="AD73" s="464"/>
      <c r="AE73" s="112"/>
    </row>
    <row r="74" spans="1:31" s="156" customFormat="1" ht="28.5">
      <c r="A74" s="318" t="s">
        <v>16758</v>
      </c>
      <c r="B74" s="318" t="s">
        <v>17208</v>
      </c>
      <c r="C74" s="464" t="s">
        <v>17472</v>
      </c>
      <c r="D74" s="318" t="s">
        <v>17473</v>
      </c>
      <c r="E74" s="318" t="s">
        <v>17474</v>
      </c>
      <c r="F74" s="318" t="s">
        <v>17475</v>
      </c>
      <c r="G74" s="318" t="s">
        <v>17476</v>
      </c>
      <c r="H74" s="318" t="s">
        <v>17477</v>
      </c>
      <c r="I74" s="318" t="s">
        <v>17478</v>
      </c>
      <c r="J74" s="342" t="s">
        <v>17479</v>
      </c>
      <c r="K74" s="308" t="s">
        <v>17480</v>
      </c>
      <c r="L74" s="318" t="s">
        <v>16782</v>
      </c>
      <c r="M74" s="318" t="s">
        <v>16783</v>
      </c>
      <c r="N74" s="318"/>
      <c r="O74" s="318"/>
      <c r="P74" s="318"/>
      <c r="Q74" s="318"/>
      <c r="R74" s="318"/>
      <c r="S74" s="318" t="s">
        <v>2246</v>
      </c>
      <c r="T74" s="318"/>
      <c r="U74" s="318"/>
      <c r="V74" s="318"/>
      <c r="W74" s="318"/>
      <c r="X74" s="318"/>
      <c r="Y74" s="318" t="s">
        <v>487</v>
      </c>
      <c r="Z74" s="318" t="s">
        <v>17481</v>
      </c>
      <c r="AA74" s="318"/>
      <c r="AB74" s="318"/>
      <c r="AC74" s="318"/>
      <c r="AD74" s="464"/>
      <c r="AE74" s="112"/>
    </row>
    <row r="75" spans="1:31" s="156" customFormat="1" ht="20.25" customHeight="1">
      <c r="A75" s="318" t="s">
        <v>16758</v>
      </c>
      <c r="B75" s="318" t="s">
        <v>17208</v>
      </c>
      <c r="C75" s="464" t="s">
        <v>17482</v>
      </c>
      <c r="D75" s="318" t="s">
        <v>17483</v>
      </c>
      <c r="E75" s="318" t="s">
        <v>17457</v>
      </c>
      <c r="F75" s="318" t="s">
        <v>17484</v>
      </c>
      <c r="G75" s="318" t="s">
        <v>17485</v>
      </c>
      <c r="H75" s="318" t="s">
        <v>17486</v>
      </c>
      <c r="I75" s="318" t="s">
        <v>17487</v>
      </c>
      <c r="J75" s="318" t="s">
        <v>17488</v>
      </c>
      <c r="K75" s="318" t="s">
        <v>17489</v>
      </c>
      <c r="L75" s="318" t="s">
        <v>16782</v>
      </c>
      <c r="M75" s="318" t="s">
        <v>16783</v>
      </c>
      <c r="N75" s="318"/>
      <c r="O75" s="318"/>
      <c r="P75" s="318"/>
      <c r="Q75" s="318"/>
      <c r="R75" s="318"/>
      <c r="S75" s="318" t="s">
        <v>2246</v>
      </c>
      <c r="T75" s="318"/>
      <c r="U75" s="318"/>
      <c r="V75" s="318"/>
      <c r="W75" s="318"/>
      <c r="X75" s="318"/>
      <c r="Y75" s="318"/>
      <c r="Z75" s="318"/>
      <c r="AA75" s="318"/>
      <c r="AB75" s="318"/>
      <c r="AC75" s="318"/>
      <c r="AD75" s="464"/>
      <c r="AE75" s="112"/>
    </row>
    <row r="76" spans="1:31" s="156" customFormat="1" ht="20.25" customHeight="1">
      <c r="A76" s="318" t="s">
        <v>16758</v>
      </c>
      <c r="B76" s="318" t="s">
        <v>17208</v>
      </c>
      <c r="C76" s="464" t="s">
        <v>17490</v>
      </c>
      <c r="D76" s="318" t="s">
        <v>17491</v>
      </c>
      <c r="E76" s="318" t="s">
        <v>17492</v>
      </c>
      <c r="F76" s="318" t="s">
        <v>17493</v>
      </c>
      <c r="G76" s="318" t="s">
        <v>17494</v>
      </c>
      <c r="H76" s="318" t="s">
        <v>17495</v>
      </c>
      <c r="I76" s="318" t="s">
        <v>17496</v>
      </c>
      <c r="J76" s="318" t="s">
        <v>17497</v>
      </c>
      <c r="K76" s="318" t="s">
        <v>17498</v>
      </c>
      <c r="L76" s="318" t="s">
        <v>16782</v>
      </c>
      <c r="M76" s="318" t="s">
        <v>16783</v>
      </c>
      <c r="N76" s="318"/>
      <c r="O76" s="318"/>
      <c r="P76" s="318"/>
      <c r="Q76" s="318"/>
      <c r="R76" s="318"/>
      <c r="S76" s="318" t="s">
        <v>1475</v>
      </c>
      <c r="T76" s="318"/>
      <c r="U76" s="318"/>
      <c r="V76" s="318"/>
      <c r="W76" s="318"/>
      <c r="X76" s="318"/>
      <c r="Y76" s="318"/>
      <c r="Z76" s="318"/>
      <c r="AA76" s="318"/>
      <c r="AB76" s="308"/>
      <c r="AC76" s="318"/>
      <c r="AD76" s="464"/>
      <c r="AE76" s="112"/>
    </row>
    <row r="77" spans="1:31" s="156" customFormat="1" ht="20.25" customHeight="1">
      <c r="A77" s="318" t="s">
        <v>16758</v>
      </c>
      <c r="B77" s="318" t="s">
        <v>337</v>
      </c>
      <c r="C77" s="464" t="s">
        <v>17499</v>
      </c>
      <c r="D77" s="318" t="s">
        <v>17500</v>
      </c>
      <c r="E77" s="318" t="s">
        <v>17501</v>
      </c>
      <c r="F77" s="318" t="s">
        <v>17502</v>
      </c>
      <c r="G77" s="318" t="s">
        <v>17503</v>
      </c>
      <c r="H77" s="318" t="s">
        <v>17504</v>
      </c>
      <c r="I77" s="318" t="s">
        <v>17505</v>
      </c>
      <c r="J77" s="467" t="s">
        <v>17506</v>
      </c>
      <c r="K77" s="318" t="s">
        <v>17507</v>
      </c>
      <c r="L77" s="318" t="s">
        <v>2406</v>
      </c>
      <c r="M77" s="318" t="s">
        <v>16783</v>
      </c>
      <c r="N77" s="318"/>
      <c r="O77" s="318"/>
      <c r="P77" s="318"/>
      <c r="Q77" s="318"/>
      <c r="R77" s="318"/>
      <c r="S77" s="318" t="s">
        <v>1475</v>
      </c>
      <c r="T77" s="318"/>
      <c r="U77" s="318"/>
      <c r="V77" s="318"/>
      <c r="W77" s="318"/>
      <c r="X77" s="318"/>
      <c r="Y77" s="318"/>
      <c r="Z77" s="318"/>
      <c r="AA77" s="318"/>
      <c r="AB77" s="318"/>
      <c r="AC77" s="318"/>
      <c r="AD77" s="464"/>
      <c r="AE77" s="112"/>
    </row>
    <row r="78" spans="1:31" s="156" customFormat="1" ht="20.25" customHeight="1">
      <c r="A78" s="318" t="s">
        <v>16758</v>
      </c>
      <c r="B78" s="351" t="s">
        <v>17208</v>
      </c>
      <c r="C78" s="465" t="s">
        <v>17508</v>
      </c>
      <c r="D78" s="351" t="s">
        <v>17509</v>
      </c>
      <c r="E78" s="351" t="s">
        <v>17510</v>
      </c>
      <c r="F78" s="351" t="s">
        <v>17511</v>
      </c>
      <c r="G78" s="351" t="s">
        <v>17512</v>
      </c>
      <c r="H78" s="351" t="s">
        <v>17513</v>
      </c>
      <c r="I78" s="351" t="s">
        <v>17514</v>
      </c>
      <c r="J78" s="351"/>
      <c r="K78" s="351" t="s">
        <v>17515</v>
      </c>
      <c r="L78" s="351" t="s">
        <v>16782</v>
      </c>
      <c r="M78" s="351" t="s">
        <v>16783</v>
      </c>
      <c r="N78" s="351"/>
      <c r="O78" s="351"/>
      <c r="P78" s="351"/>
      <c r="Q78" s="351"/>
      <c r="R78" s="351"/>
      <c r="S78" s="351" t="s">
        <v>2246</v>
      </c>
      <c r="T78" s="351"/>
      <c r="U78" s="351"/>
      <c r="V78" s="351"/>
      <c r="W78" s="351"/>
      <c r="X78" s="351"/>
      <c r="Y78" s="351"/>
      <c r="Z78" s="351"/>
      <c r="AA78" s="351"/>
      <c r="AB78" s="351"/>
      <c r="AC78" s="351"/>
      <c r="AD78" s="465"/>
    </row>
    <row r="79" spans="1:31" s="156" customFormat="1" ht="100.15" customHeight="1">
      <c r="A79" s="318" t="s">
        <v>16758</v>
      </c>
      <c r="B79" s="351" t="s">
        <v>17208</v>
      </c>
      <c r="C79" s="465" t="s">
        <v>17516</v>
      </c>
      <c r="D79" s="351" t="s">
        <v>17517</v>
      </c>
      <c r="E79" s="351" t="s">
        <v>17518</v>
      </c>
      <c r="F79" s="351" t="s">
        <v>17519</v>
      </c>
      <c r="G79" s="351" t="s">
        <v>17520</v>
      </c>
      <c r="H79" s="351" t="s">
        <v>17521</v>
      </c>
      <c r="I79" s="351" t="s">
        <v>17522</v>
      </c>
      <c r="J79" s="351" t="s">
        <v>17523</v>
      </c>
      <c r="K79" s="351" t="s">
        <v>2063</v>
      </c>
      <c r="L79" s="351"/>
      <c r="M79" s="351"/>
      <c r="N79" s="351"/>
      <c r="O79" s="351"/>
      <c r="P79" s="351"/>
      <c r="Q79" s="351"/>
      <c r="R79" s="351" t="s">
        <v>386</v>
      </c>
      <c r="S79" s="351" t="s">
        <v>1475</v>
      </c>
      <c r="T79" s="351"/>
      <c r="U79" s="351"/>
      <c r="V79" s="351"/>
      <c r="W79" s="351"/>
      <c r="X79" s="351"/>
      <c r="Y79" s="351" t="s">
        <v>487</v>
      </c>
      <c r="Z79" s="351"/>
      <c r="AA79" s="351"/>
      <c r="AB79" s="351"/>
      <c r="AC79" s="351"/>
      <c r="AD79" s="465"/>
    </row>
    <row r="80" spans="1:31" s="156" customFormat="1" ht="20.25" customHeight="1">
      <c r="A80" s="318" t="s">
        <v>16758</v>
      </c>
      <c r="B80" s="351" t="s">
        <v>17208</v>
      </c>
      <c r="C80" s="465" t="s">
        <v>17524</v>
      </c>
      <c r="D80" s="351" t="s">
        <v>17525</v>
      </c>
      <c r="E80" s="351" t="s">
        <v>17526</v>
      </c>
      <c r="F80" s="351" t="s">
        <v>17527</v>
      </c>
      <c r="G80" s="351" t="s">
        <v>17528</v>
      </c>
      <c r="H80" s="351" t="s">
        <v>17529</v>
      </c>
      <c r="I80" s="351" t="s">
        <v>17530</v>
      </c>
      <c r="J80" s="351" t="s">
        <v>17531</v>
      </c>
      <c r="K80" s="351" t="s">
        <v>1750</v>
      </c>
      <c r="L80" s="351" t="s">
        <v>6125</v>
      </c>
      <c r="M80" s="351" t="s">
        <v>16783</v>
      </c>
      <c r="N80" s="351"/>
      <c r="O80" s="351"/>
      <c r="P80" s="351"/>
      <c r="Q80" s="351"/>
      <c r="R80" s="351"/>
      <c r="S80" s="351" t="s">
        <v>2246</v>
      </c>
      <c r="T80" s="351"/>
      <c r="U80" s="351"/>
      <c r="V80" s="351"/>
      <c r="W80" s="351"/>
      <c r="X80" s="351"/>
      <c r="Y80" s="351"/>
      <c r="Z80" s="351"/>
      <c r="AA80" s="351"/>
      <c r="AB80" s="351"/>
      <c r="AC80" s="351"/>
      <c r="AD80" s="465"/>
    </row>
    <row r="81" spans="1:30" s="156" customFormat="1" ht="28.5">
      <c r="A81" s="318" t="s">
        <v>16758</v>
      </c>
      <c r="B81" s="351" t="s">
        <v>17208</v>
      </c>
      <c r="C81" s="465" t="s">
        <v>17532</v>
      </c>
      <c r="D81" s="351" t="s">
        <v>17533</v>
      </c>
      <c r="E81" s="351" t="s">
        <v>17534</v>
      </c>
      <c r="F81" s="351" t="s">
        <v>17535</v>
      </c>
      <c r="G81" s="351" t="s">
        <v>17536</v>
      </c>
      <c r="H81" s="351" t="s">
        <v>17537</v>
      </c>
      <c r="I81" s="351" t="s">
        <v>17538</v>
      </c>
      <c r="J81" s="351" t="s">
        <v>17539</v>
      </c>
      <c r="K81" s="311" t="s">
        <v>16792</v>
      </c>
      <c r="L81" s="351" t="s">
        <v>17433</v>
      </c>
      <c r="M81" s="351" t="s">
        <v>16783</v>
      </c>
      <c r="N81" s="351"/>
      <c r="O81" s="351"/>
      <c r="P81" s="351"/>
      <c r="Q81" s="351"/>
      <c r="R81" s="351"/>
      <c r="S81" s="351" t="s">
        <v>2246</v>
      </c>
      <c r="T81" s="351"/>
      <c r="U81" s="351"/>
      <c r="V81" s="351"/>
      <c r="W81" s="351"/>
      <c r="X81" s="351"/>
      <c r="Y81" s="351"/>
      <c r="Z81" s="351"/>
      <c r="AA81" s="351"/>
      <c r="AB81" s="351"/>
      <c r="AC81" s="351"/>
      <c r="AD81" s="465"/>
    </row>
    <row r="82" spans="1:30" s="156" customFormat="1" ht="20.25" customHeight="1">
      <c r="A82" s="318" t="s">
        <v>16758</v>
      </c>
      <c r="B82" s="351" t="s">
        <v>17208</v>
      </c>
      <c r="C82" s="465" t="s">
        <v>17540</v>
      </c>
      <c r="D82" s="351" t="s">
        <v>17541</v>
      </c>
      <c r="E82" s="351" t="s">
        <v>17542</v>
      </c>
      <c r="F82" s="351" t="s">
        <v>17543</v>
      </c>
      <c r="G82" s="351" t="s">
        <v>17544</v>
      </c>
      <c r="H82" s="351" t="s">
        <v>17545</v>
      </c>
      <c r="I82" s="351" t="s">
        <v>17546</v>
      </c>
      <c r="J82" s="351" t="s">
        <v>17547</v>
      </c>
      <c r="K82" s="351" t="s">
        <v>17051</v>
      </c>
      <c r="L82" s="351" t="s">
        <v>16782</v>
      </c>
      <c r="M82" s="351" t="s">
        <v>16783</v>
      </c>
      <c r="N82" s="351"/>
      <c r="O82" s="351"/>
      <c r="P82" s="351"/>
      <c r="Q82" s="351"/>
      <c r="R82" s="351"/>
      <c r="S82" s="351" t="s">
        <v>2246</v>
      </c>
      <c r="T82" s="351"/>
      <c r="U82" s="351"/>
      <c r="V82" s="351"/>
      <c r="W82" s="351"/>
      <c r="X82" s="351"/>
      <c r="Y82" s="351"/>
      <c r="Z82" s="351"/>
      <c r="AA82" s="351"/>
      <c r="AB82" s="351"/>
      <c r="AC82" s="351"/>
      <c r="AD82" s="465"/>
    </row>
    <row r="83" spans="1:30" s="156" customFormat="1" ht="20.25" customHeight="1">
      <c r="A83" s="318" t="s">
        <v>16758</v>
      </c>
      <c r="B83" s="351" t="s">
        <v>17208</v>
      </c>
      <c r="C83" s="465" t="s">
        <v>17548</v>
      </c>
      <c r="D83" s="351" t="s">
        <v>17549</v>
      </c>
      <c r="E83" s="351" t="s">
        <v>17550</v>
      </c>
      <c r="F83" s="351" t="s">
        <v>17551</v>
      </c>
      <c r="G83" s="351" t="s">
        <v>17552</v>
      </c>
      <c r="H83" s="351" t="s">
        <v>17553</v>
      </c>
      <c r="I83" s="351" t="s">
        <v>17554</v>
      </c>
      <c r="J83" s="351" t="s">
        <v>17555</v>
      </c>
      <c r="K83" s="351" t="s">
        <v>17130</v>
      </c>
      <c r="L83" s="351" t="s">
        <v>958</v>
      </c>
      <c r="M83" s="351" t="s">
        <v>16783</v>
      </c>
      <c r="N83" s="351"/>
      <c r="O83" s="351"/>
      <c r="P83" s="351"/>
      <c r="Q83" s="351"/>
      <c r="R83" s="351"/>
      <c r="S83" s="351" t="s">
        <v>2246</v>
      </c>
      <c r="T83" s="351"/>
      <c r="U83" s="351"/>
      <c r="V83" s="351"/>
      <c r="W83" s="351"/>
      <c r="X83" s="351"/>
      <c r="Y83" s="351"/>
      <c r="Z83" s="351"/>
      <c r="AA83" s="351"/>
      <c r="AB83" s="351"/>
      <c r="AC83" s="351"/>
      <c r="AD83" s="465"/>
    </row>
    <row r="84" spans="1:30" s="156" customFormat="1" ht="20.25" customHeight="1">
      <c r="A84" s="318" t="s">
        <v>16758</v>
      </c>
      <c r="B84" s="351" t="s">
        <v>17208</v>
      </c>
      <c r="C84" s="465" t="s">
        <v>17556</v>
      </c>
      <c r="D84" s="351" t="s">
        <v>17557</v>
      </c>
      <c r="E84" s="351" t="s">
        <v>17558</v>
      </c>
      <c r="F84" s="351" t="s">
        <v>17559</v>
      </c>
      <c r="G84" s="351" t="s">
        <v>17560</v>
      </c>
      <c r="H84" s="351" t="s">
        <v>17561</v>
      </c>
      <c r="I84" s="351" t="s">
        <v>17562</v>
      </c>
      <c r="J84" s="351" t="s">
        <v>17563</v>
      </c>
      <c r="K84" s="351" t="s">
        <v>630</v>
      </c>
      <c r="L84" s="351" t="s">
        <v>16782</v>
      </c>
      <c r="M84" s="351" t="s">
        <v>16783</v>
      </c>
      <c r="N84" s="351"/>
      <c r="O84" s="351"/>
      <c r="P84" s="351"/>
      <c r="Q84" s="351"/>
      <c r="R84" s="351"/>
      <c r="S84" s="351" t="s">
        <v>1475</v>
      </c>
      <c r="T84" s="351"/>
      <c r="U84" s="351"/>
      <c r="V84" s="351"/>
      <c r="W84" s="351"/>
      <c r="X84" s="351"/>
      <c r="Y84" s="351"/>
      <c r="Z84" s="351"/>
      <c r="AA84" s="351"/>
      <c r="AB84" s="351"/>
      <c r="AC84" s="351"/>
      <c r="AD84" s="465"/>
    </row>
    <row r="85" spans="1:30" s="156" customFormat="1" ht="42.75">
      <c r="A85" s="318" t="s">
        <v>16758</v>
      </c>
      <c r="B85" s="351" t="s">
        <v>17208</v>
      </c>
      <c r="C85" s="465" t="s">
        <v>17564</v>
      </c>
      <c r="D85" s="351" t="s">
        <v>17565</v>
      </c>
      <c r="E85" s="351" t="s">
        <v>17566</v>
      </c>
      <c r="F85" s="351" t="s">
        <v>17567</v>
      </c>
      <c r="G85" s="351" t="s">
        <v>17568</v>
      </c>
      <c r="H85" s="351" t="s">
        <v>17569</v>
      </c>
      <c r="I85" s="351" t="s">
        <v>17570</v>
      </c>
      <c r="J85" s="351" t="s">
        <v>17571</v>
      </c>
      <c r="K85" s="311" t="s">
        <v>17572</v>
      </c>
      <c r="L85" s="351" t="s">
        <v>16782</v>
      </c>
      <c r="M85" s="351" t="s">
        <v>16783</v>
      </c>
      <c r="N85" s="351"/>
      <c r="O85" s="351"/>
      <c r="P85" s="351"/>
      <c r="Q85" s="351"/>
      <c r="R85" s="351"/>
      <c r="S85" s="351" t="s">
        <v>2246</v>
      </c>
      <c r="T85" s="351"/>
      <c r="U85" s="351"/>
      <c r="V85" s="351"/>
      <c r="W85" s="351"/>
      <c r="X85" s="351"/>
      <c r="Y85" s="351"/>
      <c r="Z85" s="351"/>
      <c r="AA85" s="351"/>
      <c r="AB85" s="351"/>
      <c r="AC85" s="351"/>
      <c r="AD85" s="465"/>
    </row>
    <row r="86" spans="1:30" s="156" customFormat="1" ht="14.25">
      <c r="A86" s="318" t="s">
        <v>16758</v>
      </c>
      <c r="B86" s="351" t="s">
        <v>17208</v>
      </c>
      <c r="C86" s="465" t="s">
        <v>17573</v>
      </c>
      <c r="D86" s="351" t="s">
        <v>7263</v>
      </c>
      <c r="E86" s="351" t="s">
        <v>17574</v>
      </c>
      <c r="F86" s="351" t="s">
        <v>17575</v>
      </c>
      <c r="G86" s="351" t="s">
        <v>17576</v>
      </c>
      <c r="H86" s="351" t="s">
        <v>17577</v>
      </c>
      <c r="I86" s="351" t="s">
        <v>17578</v>
      </c>
      <c r="J86" s="351" t="s">
        <v>17579</v>
      </c>
      <c r="K86" s="311" t="s">
        <v>17580</v>
      </c>
      <c r="L86" s="351" t="s">
        <v>503</v>
      </c>
      <c r="M86" s="351" t="s">
        <v>16783</v>
      </c>
      <c r="N86" s="351"/>
      <c r="O86" s="351"/>
      <c r="P86" s="351"/>
      <c r="Q86" s="351"/>
      <c r="R86" s="351"/>
      <c r="S86" s="351" t="s">
        <v>1475</v>
      </c>
      <c r="T86" s="351"/>
      <c r="U86" s="351"/>
      <c r="V86" s="351"/>
      <c r="W86" s="351"/>
      <c r="X86" s="351"/>
      <c r="Y86" s="351"/>
      <c r="Z86" s="351"/>
      <c r="AA86" s="351"/>
      <c r="AB86" s="351"/>
      <c r="AC86" s="351"/>
      <c r="AD86" s="465"/>
    </row>
    <row r="87" spans="1:30" s="156" customFormat="1" ht="42.75">
      <c r="A87" s="318" t="s">
        <v>16758</v>
      </c>
      <c r="B87" s="351" t="s">
        <v>17208</v>
      </c>
      <c r="C87" s="465" t="s">
        <v>17581</v>
      </c>
      <c r="D87" s="351" t="s">
        <v>17582</v>
      </c>
      <c r="E87" s="351" t="s">
        <v>17583</v>
      </c>
      <c r="F87" s="351" t="s">
        <v>17584</v>
      </c>
      <c r="G87" s="351" t="s">
        <v>17585</v>
      </c>
      <c r="H87" s="351" t="s">
        <v>17586</v>
      </c>
      <c r="I87" s="351" t="s">
        <v>17587</v>
      </c>
      <c r="J87" s="351" t="s">
        <v>17588</v>
      </c>
      <c r="K87" s="311" t="s">
        <v>17589</v>
      </c>
      <c r="L87" s="351" t="s">
        <v>16782</v>
      </c>
      <c r="M87" s="351" t="s">
        <v>16783</v>
      </c>
      <c r="N87" s="351"/>
      <c r="O87" s="351"/>
      <c r="P87" s="351"/>
      <c r="Q87" s="351"/>
      <c r="R87" s="351"/>
      <c r="S87" s="351" t="s">
        <v>1475</v>
      </c>
      <c r="T87" s="351"/>
      <c r="U87" s="351"/>
      <c r="V87" s="351"/>
      <c r="W87" s="351"/>
      <c r="X87" s="351"/>
      <c r="Y87" s="351"/>
      <c r="Z87" s="351"/>
      <c r="AA87" s="351"/>
      <c r="AB87" s="351"/>
      <c r="AC87" s="351"/>
      <c r="AD87" s="465"/>
    </row>
    <row r="88" spans="1:30" s="156" customFormat="1" ht="14.25">
      <c r="A88" s="318" t="s">
        <v>16758</v>
      </c>
      <c r="B88" s="351" t="s">
        <v>17208</v>
      </c>
      <c r="C88" s="465" t="s">
        <v>17590</v>
      </c>
      <c r="D88" s="351" t="s">
        <v>17591</v>
      </c>
      <c r="E88" s="351" t="s">
        <v>17592</v>
      </c>
      <c r="F88" s="351" t="s">
        <v>17593</v>
      </c>
      <c r="G88" s="351" t="s">
        <v>17594</v>
      </c>
      <c r="H88" s="351" t="s">
        <v>17595</v>
      </c>
      <c r="I88" s="351" t="s">
        <v>17596</v>
      </c>
      <c r="J88" s="351" t="s">
        <v>17597</v>
      </c>
      <c r="K88" s="351" t="s">
        <v>17598</v>
      </c>
      <c r="L88" s="351" t="s">
        <v>6125</v>
      </c>
      <c r="M88" s="351" t="s">
        <v>16783</v>
      </c>
      <c r="N88" s="351"/>
      <c r="O88" s="351"/>
      <c r="P88" s="351"/>
      <c r="Q88" s="351"/>
      <c r="R88" s="351"/>
      <c r="S88" s="351" t="s">
        <v>2246</v>
      </c>
      <c r="T88" s="351"/>
      <c r="U88" s="351"/>
      <c r="V88" s="351"/>
      <c r="W88" s="351" t="s">
        <v>395</v>
      </c>
      <c r="X88" s="351" t="s">
        <v>17599</v>
      </c>
      <c r="Y88" s="351"/>
      <c r="Z88" s="351"/>
      <c r="AA88" s="351"/>
      <c r="AB88" s="351"/>
      <c r="AC88" s="351"/>
      <c r="AD88" s="465"/>
    </row>
    <row r="89" spans="1:30" s="156" customFormat="1" ht="28.5">
      <c r="A89" s="318" t="s">
        <v>16758</v>
      </c>
      <c r="B89" s="351" t="s">
        <v>17208</v>
      </c>
      <c r="C89" s="465" t="s">
        <v>17600</v>
      </c>
      <c r="D89" s="351" t="s">
        <v>17601</v>
      </c>
      <c r="E89" s="351" t="s">
        <v>17602</v>
      </c>
      <c r="F89" s="351" t="s">
        <v>17603</v>
      </c>
      <c r="G89" s="351" t="s">
        <v>17604</v>
      </c>
      <c r="H89" s="351" t="s">
        <v>17605</v>
      </c>
      <c r="I89" s="351" t="s">
        <v>17606</v>
      </c>
      <c r="J89" s="351" t="s">
        <v>17607</v>
      </c>
      <c r="K89" s="311" t="s">
        <v>16792</v>
      </c>
      <c r="L89" s="351" t="s">
        <v>6125</v>
      </c>
      <c r="M89" s="351" t="s">
        <v>16783</v>
      </c>
      <c r="N89" s="351"/>
      <c r="O89" s="351"/>
      <c r="P89" s="351"/>
      <c r="Q89" s="351"/>
      <c r="R89" s="351"/>
      <c r="S89" s="351" t="s">
        <v>2246</v>
      </c>
      <c r="T89" s="351"/>
      <c r="U89" s="351"/>
      <c r="V89" s="351"/>
      <c r="W89" s="351"/>
      <c r="X89" s="351"/>
      <c r="Y89" s="351"/>
      <c r="Z89" s="351"/>
      <c r="AA89" s="351"/>
      <c r="AB89" s="351"/>
      <c r="AC89" s="351"/>
      <c r="AD89" s="465"/>
    </row>
    <row r="90" spans="1:30" s="156" customFormat="1" ht="20.25" customHeight="1">
      <c r="A90" s="318" t="s">
        <v>16758</v>
      </c>
      <c r="B90" s="351" t="s">
        <v>17208</v>
      </c>
      <c r="C90" s="465" t="s">
        <v>17608</v>
      </c>
      <c r="D90" s="351" t="s">
        <v>17609</v>
      </c>
      <c r="E90" s="351" t="s">
        <v>17426</v>
      </c>
      <c r="F90" s="351" t="s">
        <v>17610</v>
      </c>
      <c r="G90" s="351" t="s">
        <v>17611</v>
      </c>
      <c r="H90" s="351" t="s">
        <v>17612</v>
      </c>
      <c r="I90" s="351" t="s">
        <v>17613</v>
      </c>
      <c r="J90" s="351"/>
      <c r="K90" s="351" t="s">
        <v>1750</v>
      </c>
      <c r="L90" s="351" t="s">
        <v>17433</v>
      </c>
      <c r="M90" s="351" t="s">
        <v>16783</v>
      </c>
      <c r="N90" s="351"/>
      <c r="O90" s="351"/>
      <c r="P90" s="351"/>
      <c r="Q90" s="351"/>
      <c r="R90" s="351"/>
      <c r="S90" s="351" t="s">
        <v>2246</v>
      </c>
      <c r="T90" s="351"/>
      <c r="U90" s="351"/>
      <c r="V90" s="351"/>
      <c r="W90" s="351"/>
      <c r="X90" s="351"/>
      <c r="Y90" s="351" t="s">
        <v>487</v>
      </c>
      <c r="Z90" s="351" t="s">
        <v>17614</v>
      </c>
      <c r="AA90" s="351"/>
      <c r="AB90" s="351"/>
      <c r="AC90" s="351"/>
      <c r="AD90" s="465"/>
    </row>
    <row r="91" spans="1:30" s="156" customFormat="1" ht="20.25" customHeight="1">
      <c r="A91" s="318" t="s">
        <v>16758</v>
      </c>
      <c r="B91" s="351" t="s">
        <v>17208</v>
      </c>
      <c r="C91" s="465" t="s">
        <v>17615</v>
      </c>
      <c r="D91" s="351" t="s">
        <v>17616</v>
      </c>
      <c r="E91" s="351" t="s">
        <v>17534</v>
      </c>
      <c r="F91" s="351" t="s">
        <v>17617</v>
      </c>
      <c r="G91" s="351" t="s">
        <v>17618</v>
      </c>
      <c r="H91" s="351" t="s">
        <v>17619</v>
      </c>
      <c r="I91" s="351" t="s">
        <v>17620</v>
      </c>
      <c r="J91" s="351" t="s">
        <v>17621</v>
      </c>
      <c r="K91" s="351" t="s">
        <v>17622</v>
      </c>
      <c r="L91" s="351" t="s">
        <v>6125</v>
      </c>
      <c r="M91" s="351" t="s">
        <v>16783</v>
      </c>
      <c r="N91" s="351"/>
      <c r="O91" s="351"/>
      <c r="P91" s="351"/>
      <c r="Q91" s="351"/>
      <c r="R91" s="351"/>
      <c r="S91" s="351" t="s">
        <v>2246</v>
      </c>
      <c r="T91" s="351"/>
      <c r="U91" s="351"/>
      <c r="V91" s="351"/>
      <c r="W91" s="351"/>
      <c r="X91" s="351"/>
      <c r="Y91" s="351"/>
      <c r="Z91" s="351"/>
      <c r="AA91" s="351"/>
      <c r="AB91" s="351"/>
      <c r="AC91" s="351"/>
      <c r="AD91" s="465"/>
    </row>
    <row r="92" spans="1:30" s="156" customFormat="1" ht="20.25" customHeight="1">
      <c r="A92" s="318" t="s">
        <v>16758</v>
      </c>
      <c r="B92" s="351" t="s">
        <v>17208</v>
      </c>
      <c r="C92" s="465" t="s">
        <v>17623</v>
      </c>
      <c r="D92" s="351" t="s">
        <v>17624</v>
      </c>
      <c r="E92" s="351" t="s">
        <v>17625</v>
      </c>
      <c r="F92" s="351" t="s">
        <v>17626</v>
      </c>
      <c r="G92" s="351" t="s">
        <v>17627</v>
      </c>
      <c r="H92" s="351" t="s">
        <v>17628</v>
      </c>
      <c r="I92" s="351" t="s">
        <v>17629</v>
      </c>
      <c r="J92" s="351" t="s">
        <v>17630</v>
      </c>
      <c r="K92" s="351" t="s">
        <v>3855</v>
      </c>
      <c r="L92" s="351" t="s">
        <v>16782</v>
      </c>
      <c r="M92" s="351" t="s">
        <v>16783</v>
      </c>
      <c r="N92" s="351"/>
      <c r="O92" s="351"/>
      <c r="P92" s="351"/>
      <c r="Q92" s="351"/>
      <c r="R92" s="351"/>
      <c r="S92" s="351" t="s">
        <v>1475</v>
      </c>
      <c r="T92" s="351"/>
      <c r="U92" s="351"/>
      <c r="V92" s="351"/>
      <c r="W92" s="351"/>
      <c r="X92" s="351"/>
      <c r="Y92" s="351"/>
      <c r="Z92" s="351"/>
      <c r="AA92" s="351"/>
      <c r="AB92" s="351"/>
      <c r="AC92" s="351"/>
      <c r="AD92" s="465"/>
    </row>
    <row r="93" spans="1:30" s="156" customFormat="1" ht="20.25" customHeight="1">
      <c r="A93" s="318" t="s">
        <v>16758</v>
      </c>
      <c r="B93" s="351" t="s">
        <v>17208</v>
      </c>
      <c r="C93" s="465" t="s">
        <v>17631</v>
      </c>
      <c r="D93" s="351" t="s">
        <v>17632</v>
      </c>
      <c r="E93" s="470" t="s">
        <v>17633</v>
      </c>
      <c r="F93" s="470" t="s">
        <v>17634</v>
      </c>
      <c r="G93" s="470" t="s">
        <v>17635</v>
      </c>
      <c r="H93" s="351" t="s">
        <v>17636</v>
      </c>
      <c r="I93" s="351" t="s">
        <v>17637</v>
      </c>
      <c r="J93" s="351"/>
      <c r="K93" s="351" t="s">
        <v>17638</v>
      </c>
      <c r="L93" s="351" t="s">
        <v>958</v>
      </c>
      <c r="M93" s="351" t="s">
        <v>16783</v>
      </c>
      <c r="N93" s="351"/>
      <c r="O93" s="351"/>
      <c r="P93" s="351"/>
      <c r="Q93" s="351"/>
      <c r="R93" s="351"/>
      <c r="S93" s="351" t="s">
        <v>2246</v>
      </c>
      <c r="T93" s="351"/>
      <c r="U93" s="351"/>
      <c r="V93" s="351"/>
      <c r="W93" s="351"/>
      <c r="X93" s="351"/>
      <c r="Y93" s="351"/>
      <c r="Z93" s="351"/>
      <c r="AA93" s="351"/>
      <c r="AB93" s="351"/>
      <c r="AC93" s="351"/>
      <c r="AD93" s="465"/>
    </row>
    <row r="94" spans="1:30" s="156" customFormat="1" ht="71.25">
      <c r="A94" s="318" t="s">
        <v>16758</v>
      </c>
      <c r="B94" s="351" t="s">
        <v>17208</v>
      </c>
      <c r="C94" s="465" t="s">
        <v>17639</v>
      </c>
      <c r="D94" s="351" t="s">
        <v>17640</v>
      </c>
      <c r="E94" s="351" t="s">
        <v>17641</v>
      </c>
      <c r="F94" s="351" t="s">
        <v>17642</v>
      </c>
      <c r="G94" s="351" t="s">
        <v>17643</v>
      </c>
      <c r="H94" s="351" t="s">
        <v>17644</v>
      </c>
      <c r="I94" s="351" t="s">
        <v>17645</v>
      </c>
      <c r="J94" s="351" t="s">
        <v>17646</v>
      </c>
      <c r="K94" s="311" t="s">
        <v>17647</v>
      </c>
      <c r="L94" s="351" t="s">
        <v>958</v>
      </c>
      <c r="M94" s="351" t="s">
        <v>3076</v>
      </c>
      <c r="N94" s="351"/>
      <c r="O94" s="351"/>
      <c r="P94" s="351"/>
      <c r="Q94" s="351"/>
      <c r="R94" s="351"/>
      <c r="S94" s="351" t="s">
        <v>1475</v>
      </c>
      <c r="T94" s="351" t="s">
        <v>16770</v>
      </c>
      <c r="U94" s="351"/>
      <c r="V94" s="351"/>
      <c r="W94" s="351"/>
      <c r="X94" s="351"/>
      <c r="Y94" s="351"/>
      <c r="Z94" s="351"/>
      <c r="AA94" s="351" t="s">
        <v>487</v>
      </c>
      <c r="AB94" s="311" t="s">
        <v>17648</v>
      </c>
      <c r="AC94" s="351"/>
      <c r="AD94" s="465"/>
    </row>
    <row r="95" spans="1:30" s="156" customFormat="1" ht="20.25" customHeight="1">
      <c r="A95" s="318" t="s">
        <v>16758</v>
      </c>
      <c r="B95" s="351" t="s">
        <v>17208</v>
      </c>
      <c r="C95" s="465" t="s">
        <v>17649</v>
      </c>
      <c r="D95" s="351" t="s">
        <v>17650</v>
      </c>
      <c r="E95" s="351" t="s">
        <v>17651</v>
      </c>
      <c r="F95" s="351" t="s">
        <v>17652</v>
      </c>
      <c r="G95" s="351" t="s">
        <v>17653</v>
      </c>
      <c r="H95" s="351" t="s">
        <v>17654</v>
      </c>
      <c r="I95" s="351" t="s">
        <v>17655</v>
      </c>
      <c r="J95" s="351" t="s">
        <v>17656</v>
      </c>
      <c r="K95" s="351" t="s">
        <v>17051</v>
      </c>
      <c r="L95" s="351" t="s">
        <v>17433</v>
      </c>
      <c r="M95" s="351" t="s">
        <v>17657</v>
      </c>
      <c r="N95" s="351"/>
      <c r="O95" s="351"/>
      <c r="P95" s="351"/>
      <c r="Q95" s="351"/>
      <c r="R95" s="351"/>
      <c r="S95" s="351" t="s">
        <v>2246</v>
      </c>
      <c r="T95" s="351"/>
      <c r="U95" s="351"/>
      <c r="V95" s="351"/>
      <c r="W95" s="351"/>
      <c r="X95" s="351"/>
      <c r="Y95" s="351"/>
      <c r="Z95" s="351"/>
      <c r="AA95" s="351"/>
      <c r="AB95" s="351"/>
      <c r="AC95" s="351"/>
      <c r="AD95" s="465"/>
    </row>
    <row r="96" spans="1:30" s="156" customFormat="1" ht="28.5">
      <c r="A96" s="318" t="s">
        <v>16758</v>
      </c>
      <c r="B96" s="351" t="s">
        <v>17208</v>
      </c>
      <c r="C96" s="465" t="s">
        <v>17658</v>
      </c>
      <c r="D96" s="351" t="s">
        <v>17659</v>
      </c>
      <c r="E96" s="351" t="s">
        <v>17660</v>
      </c>
      <c r="F96" s="351" t="s">
        <v>17661</v>
      </c>
      <c r="G96" s="351" t="s">
        <v>17662</v>
      </c>
      <c r="H96" s="351" t="s">
        <v>17663</v>
      </c>
      <c r="I96" s="351" t="s">
        <v>17664</v>
      </c>
      <c r="J96" s="351" t="s">
        <v>17665</v>
      </c>
      <c r="K96" s="311" t="s">
        <v>16792</v>
      </c>
      <c r="L96" s="351" t="s">
        <v>503</v>
      </c>
      <c r="M96" s="351" t="s">
        <v>16783</v>
      </c>
      <c r="N96" s="351"/>
      <c r="O96" s="351"/>
      <c r="P96" s="351"/>
      <c r="Q96" s="351"/>
      <c r="R96" s="351"/>
      <c r="S96" s="351" t="s">
        <v>2246</v>
      </c>
      <c r="T96" s="351"/>
      <c r="U96" s="351"/>
      <c r="V96" s="351"/>
      <c r="W96" s="351"/>
      <c r="X96" s="351"/>
      <c r="Y96" s="351"/>
      <c r="Z96" s="351"/>
      <c r="AA96" s="351"/>
      <c r="AB96" s="351"/>
      <c r="AC96" s="351"/>
      <c r="AD96" s="465"/>
    </row>
    <row r="97" spans="1:30" s="156" customFormat="1" ht="28.5">
      <c r="A97" s="318" t="s">
        <v>16758</v>
      </c>
      <c r="B97" s="351" t="s">
        <v>17208</v>
      </c>
      <c r="C97" s="465" t="s">
        <v>17666</v>
      </c>
      <c r="D97" s="351" t="s">
        <v>17667</v>
      </c>
      <c r="E97" s="351" t="s">
        <v>17668</v>
      </c>
      <c r="F97" s="351" t="s">
        <v>17669</v>
      </c>
      <c r="G97" s="351" t="s">
        <v>17670</v>
      </c>
      <c r="H97" s="351" t="s">
        <v>17671</v>
      </c>
      <c r="I97" s="351" t="s">
        <v>17672</v>
      </c>
      <c r="J97" s="351" t="s">
        <v>17673</v>
      </c>
      <c r="K97" s="351" t="s">
        <v>17674</v>
      </c>
      <c r="L97" s="351" t="s">
        <v>6125</v>
      </c>
      <c r="M97" s="351" t="s">
        <v>16783</v>
      </c>
      <c r="N97" s="351"/>
      <c r="O97" s="351"/>
      <c r="P97" s="351"/>
      <c r="Q97" s="351"/>
      <c r="R97" s="351"/>
      <c r="S97" s="351" t="s">
        <v>2246</v>
      </c>
      <c r="T97" s="351"/>
      <c r="U97" s="351"/>
      <c r="V97" s="351"/>
      <c r="W97" s="351"/>
      <c r="X97" s="351"/>
      <c r="Y97" s="351"/>
      <c r="Z97" s="351"/>
      <c r="AA97" s="351"/>
      <c r="AB97" s="351"/>
      <c r="AC97" s="351" t="s">
        <v>487</v>
      </c>
      <c r="AD97" s="308" t="s">
        <v>17675</v>
      </c>
    </row>
    <row r="98" spans="1:30" s="156" customFormat="1" ht="42.75">
      <c r="A98" s="318" t="s">
        <v>16758</v>
      </c>
      <c r="B98" s="351" t="s">
        <v>17208</v>
      </c>
      <c r="C98" s="465" t="s">
        <v>17676</v>
      </c>
      <c r="D98" s="351" t="s">
        <v>17677</v>
      </c>
      <c r="E98" s="351" t="s">
        <v>17678</v>
      </c>
      <c r="F98" s="351" t="s">
        <v>17679</v>
      </c>
      <c r="G98" s="351" t="s">
        <v>17680</v>
      </c>
      <c r="H98" s="351" t="s">
        <v>17681</v>
      </c>
      <c r="I98" s="351" t="s">
        <v>17682</v>
      </c>
      <c r="J98" s="351" t="s">
        <v>17683</v>
      </c>
      <c r="K98" s="311" t="s">
        <v>17684</v>
      </c>
      <c r="L98" s="351" t="s">
        <v>16782</v>
      </c>
      <c r="M98" s="351" t="s">
        <v>16783</v>
      </c>
      <c r="N98" s="351"/>
      <c r="O98" s="351"/>
      <c r="P98" s="351"/>
      <c r="Q98" s="351"/>
      <c r="R98" s="351"/>
      <c r="S98" s="351" t="s">
        <v>1475</v>
      </c>
      <c r="T98" s="351"/>
      <c r="U98" s="351"/>
      <c r="V98" s="351"/>
      <c r="W98" s="351"/>
      <c r="X98" s="351"/>
      <c r="Y98" s="351"/>
      <c r="Z98" s="351"/>
      <c r="AA98" s="351"/>
      <c r="AB98" s="351"/>
      <c r="AC98" s="351"/>
      <c r="AD98" s="465"/>
    </row>
    <row r="99" spans="1:30" s="156" customFormat="1" ht="14.25">
      <c r="A99" s="318" t="s">
        <v>16758</v>
      </c>
      <c r="B99" s="351" t="s">
        <v>17208</v>
      </c>
      <c r="C99" s="465" t="s">
        <v>17685</v>
      </c>
      <c r="D99" s="351" t="s">
        <v>17686</v>
      </c>
      <c r="E99" s="351" t="s">
        <v>17687</v>
      </c>
      <c r="F99" s="351" t="s">
        <v>17688</v>
      </c>
      <c r="G99" s="351" t="s">
        <v>17689</v>
      </c>
      <c r="H99" s="351" t="s">
        <v>17690</v>
      </c>
      <c r="I99" s="351" t="s">
        <v>17691</v>
      </c>
      <c r="J99" s="351" t="s">
        <v>17692</v>
      </c>
      <c r="K99" s="351" t="s">
        <v>17693</v>
      </c>
      <c r="L99" s="351" t="s">
        <v>16782</v>
      </c>
      <c r="M99" s="351" t="s">
        <v>16783</v>
      </c>
      <c r="N99" s="351"/>
      <c r="O99" s="351"/>
      <c r="P99" s="351"/>
      <c r="Q99" s="351"/>
      <c r="R99" s="351"/>
      <c r="S99" s="351" t="s">
        <v>1475</v>
      </c>
      <c r="T99" s="351"/>
      <c r="U99" s="351"/>
      <c r="V99" s="351"/>
      <c r="W99" s="351"/>
      <c r="X99" s="351"/>
      <c r="Y99" s="351" t="s">
        <v>487</v>
      </c>
      <c r="Z99" s="351" t="s">
        <v>17694</v>
      </c>
      <c r="AA99" s="351"/>
      <c r="AB99" s="351"/>
      <c r="AC99" s="351"/>
      <c r="AD99" s="465"/>
    </row>
    <row r="100" spans="1:30" s="156" customFormat="1" ht="57">
      <c r="A100" s="318" t="s">
        <v>16758</v>
      </c>
      <c r="B100" s="351" t="s">
        <v>17208</v>
      </c>
      <c r="C100" s="465" t="s">
        <v>17695</v>
      </c>
      <c r="D100" s="351" t="s">
        <v>17696</v>
      </c>
      <c r="E100" s="351" t="s">
        <v>17697</v>
      </c>
      <c r="F100" s="351" t="s">
        <v>17698</v>
      </c>
      <c r="G100" s="351" t="s">
        <v>17699</v>
      </c>
      <c r="H100" s="351" t="s">
        <v>17700</v>
      </c>
      <c r="I100" s="351" t="s">
        <v>17701</v>
      </c>
      <c r="J100" s="351" t="s">
        <v>17702</v>
      </c>
      <c r="K100" s="311" t="s">
        <v>17703</v>
      </c>
      <c r="L100" s="351" t="s">
        <v>17704</v>
      </c>
      <c r="M100" s="351" t="s">
        <v>17705</v>
      </c>
      <c r="N100" s="351"/>
      <c r="O100" s="351"/>
      <c r="P100" s="351"/>
      <c r="Q100" s="351"/>
      <c r="R100" s="351"/>
      <c r="S100" s="351" t="s">
        <v>2246</v>
      </c>
      <c r="T100" s="351"/>
      <c r="U100" s="351"/>
      <c r="V100" s="351"/>
      <c r="W100" s="351"/>
      <c r="X100" s="351"/>
      <c r="Y100" s="351"/>
      <c r="Z100" s="351"/>
      <c r="AA100" s="351"/>
      <c r="AB100" s="351"/>
      <c r="AC100" s="351"/>
      <c r="AD100" s="465"/>
    </row>
    <row r="101" spans="1:30" s="156" customFormat="1" ht="14.25">
      <c r="A101" s="318" t="s">
        <v>16758</v>
      </c>
      <c r="B101" s="351" t="s">
        <v>17208</v>
      </c>
      <c r="C101" s="465" t="s">
        <v>17706</v>
      </c>
      <c r="D101" s="351" t="s">
        <v>17707</v>
      </c>
      <c r="E101" s="351" t="s">
        <v>17708</v>
      </c>
      <c r="F101" s="351" t="s">
        <v>17709</v>
      </c>
      <c r="G101" s="351" t="s">
        <v>17710</v>
      </c>
      <c r="H101" s="351" t="s">
        <v>17711</v>
      </c>
      <c r="I101" s="351" t="s">
        <v>17712</v>
      </c>
      <c r="J101" s="351" t="s">
        <v>17713</v>
      </c>
      <c r="K101" s="351" t="s">
        <v>1750</v>
      </c>
      <c r="L101" s="351" t="s">
        <v>17433</v>
      </c>
      <c r="M101" s="351" t="s">
        <v>3076</v>
      </c>
      <c r="N101" s="351"/>
      <c r="O101" s="351"/>
      <c r="P101" s="351"/>
      <c r="Q101" s="351"/>
      <c r="R101" s="351"/>
      <c r="S101" s="351" t="s">
        <v>2246</v>
      </c>
      <c r="T101" s="351"/>
      <c r="U101" s="351"/>
      <c r="V101" s="351"/>
      <c r="W101" s="351"/>
      <c r="X101" s="351"/>
      <c r="Y101" s="351"/>
      <c r="Z101" s="351"/>
      <c r="AA101" s="351"/>
      <c r="AB101" s="351"/>
      <c r="AC101" s="351"/>
      <c r="AD101" s="465"/>
    </row>
    <row r="102" spans="1:30" s="156" customFormat="1" ht="28.5">
      <c r="A102" s="351" t="s">
        <v>16714</v>
      </c>
      <c r="B102" s="351" t="s">
        <v>17208</v>
      </c>
      <c r="C102" s="311" t="s">
        <v>17714</v>
      </c>
      <c r="D102" s="351" t="s">
        <v>17715</v>
      </c>
      <c r="E102" s="351" t="s">
        <v>17716</v>
      </c>
      <c r="F102" s="351" t="s">
        <v>17717</v>
      </c>
      <c r="G102" s="351" t="s">
        <v>17718</v>
      </c>
      <c r="H102" s="351" t="s">
        <v>17719</v>
      </c>
      <c r="I102" s="351" t="s">
        <v>17720</v>
      </c>
      <c r="J102" s="351" t="s">
        <v>17721</v>
      </c>
      <c r="K102" s="311" t="s">
        <v>17722</v>
      </c>
      <c r="L102" s="351" t="s">
        <v>15090</v>
      </c>
      <c r="M102" s="351" t="s">
        <v>16783</v>
      </c>
      <c r="N102" s="351"/>
      <c r="O102" s="351"/>
      <c r="P102" s="351"/>
      <c r="Q102" s="351"/>
      <c r="R102" s="351"/>
      <c r="S102" s="351" t="s">
        <v>2246</v>
      </c>
      <c r="T102" s="351"/>
      <c r="U102" s="351"/>
      <c r="V102" s="351"/>
      <c r="W102" s="351"/>
      <c r="X102" s="351"/>
      <c r="Y102" s="351"/>
      <c r="Z102" s="351"/>
      <c r="AA102" s="351"/>
      <c r="AB102" s="351"/>
      <c r="AC102" s="351"/>
      <c r="AD102" s="351"/>
    </row>
    <row r="103" spans="1:30" s="156" customFormat="1" ht="28.5">
      <c r="A103" s="351" t="s">
        <v>16727</v>
      </c>
      <c r="B103" s="351" t="s">
        <v>17208</v>
      </c>
      <c r="C103" s="465" t="s">
        <v>17723</v>
      </c>
      <c r="D103" s="351" t="s">
        <v>17724</v>
      </c>
      <c r="E103" s="351" t="s">
        <v>17725</v>
      </c>
      <c r="F103" s="351" t="s">
        <v>17726</v>
      </c>
      <c r="G103" s="351" t="s">
        <v>17727</v>
      </c>
      <c r="H103" s="351" t="s">
        <v>17728</v>
      </c>
      <c r="I103" s="351" t="s">
        <v>17729</v>
      </c>
      <c r="J103" s="351" t="s">
        <v>17730</v>
      </c>
      <c r="K103" s="311" t="s">
        <v>17731</v>
      </c>
      <c r="L103" s="351" t="s">
        <v>2406</v>
      </c>
      <c r="M103" s="351" t="s">
        <v>3076</v>
      </c>
      <c r="N103" s="351"/>
      <c r="O103" s="351"/>
      <c r="P103" s="351"/>
      <c r="Q103" s="351"/>
      <c r="R103" s="318"/>
      <c r="S103" s="351" t="s">
        <v>17732</v>
      </c>
      <c r="T103" s="351"/>
      <c r="U103" s="351"/>
      <c r="V103" s="351"/>
      <c r="W103" s="351"/>
      <c r="X103" s="351"/>
      <c r="Y103" s="351" t="s">
        <v>487</v>
      </c>
      <c r="Z103" s="351" t="s">
        <v>17733</v>
      </c>
      <c r="AA103" s="351"/>
      <c r="AB103" s="351"/>
      <c r="AC103" s="351"/>
      <c r="AD103" s="318"/>
    </row>
    <row r="104" spans="1:30" s="156" customFormat="1" ht="42.75">
      <c r="A104" s="351" t="s">
        <v>16714</v>
      </c>
      <c r="B104" s="351" t="s">
        <v>17208</v>
      </c>
      <c r="C104" s="351" t="s">
        <v>17734</v>
      </c>
      <c r="D104" s="351" t="s">
        <v>17735</v>
      </c>
      <c r="E104" s="351" t="s">
        <v>17199</v>
      </c>
      <c r="F104" s="351" t="s">
        <v>17736</v>
      </c>
      <c r="G104" s="351" t="s">
        <v>17737</v>
      </c>
      <c r="H104" s="351" t="s">
        <v>17738</v>
      </c>
      <c r="I104" s="351" t="s">
        <v>17739</v>
      </c>
      <c r="J104" s="351" t="s">
        <v>17740</v>
      </c>
      <c r="K104" s="311" t="s">
        <v>17741</v>
      </c>
      <c r="L104" s="351" t="s">
        <v>7747</v>
      </c>
      <c r="M104" s="351" t="s">
        <v>16783</v>
      </c>
      <c r="N104" s="351"/>
      <c r="O104" s="351"/>
      <c r="P104" s="351"/>
      <c r="Q104" s="351"/>
      <c r="R104" s="351"/>
      <c r="S104" s="351" t="s">
        <v>2246</v>
      </c>
      <c r="T104" s="351"/>
      <c r="U104" s="351" t="s">
        <v>487</v>
      </c>
      <c r="V104" s="351" t="s">
        <v>17742</v>
      </c>
      <c r="W104" s="351" t="s">
        <v>487</v>
      </c>
      <c r="X104" s="351" t="s">
        <v>17742</v>
      </c>
      <c r="Y104" s="351" t="s">
        <v>487</v>
      </c>
      <c r="Z104" s="351" t="s">
        <v>17743</v>
      </c>
      <c r="AA104" s="351" t="s">
        <v>487</v>
      </c>
      <c r="AB104" s="351" t="s">
        <v>17744</v>
      </c>
      <c r="AC104" s="351"/>
      <c r="AD104" s="351"/>
    </row>
    <row r="105" spans="1:30" s="156" customFormat="1" ht="28.5">
      <c r="A105" s="318" t="s">
        <v>16758</v>
      </c>
      <c r="B105" s="318" t="s">
        <v>17208</v>
      </c>
      <c r="C105" s="318" t="s">
        <v>17745</v>
      </c>
      <c r="D105" s="318" t="s">
        <v>17746</v>
      </c>
      <c r="E105" s="318" t="s">
        <v>17747</v>
      </c>
      <c r="F105" s="318" t="s">
        <v>17748</v>
      </c>
      <c r="G105" s="318" t="s">
        <v>17749</v>
      </c>
      <c r="H105" s="318" t="s">
        <v>17750</v>
      </c>
      <c r="I105" s="318" t="s">
        <v>17751</v>
      </c>
      <c r="J105" s="318" t="s">
        <v>17752</v>
      </c>
      <c r="K105" s="308" t="s">
        <v>17753</v>
      </c>
      <c r="L105" s="318" t="s">
        <v>17754</v>
      </c>
      <c r="M105" s="318" t="s">
        <v>17755</v>
      </c>
      <c r="N105" s="318"/>
      <c r="O105" s="318"/>
      <c r="P105" s="318"/>
      <c r="Q105" s="318"/>
      <c r="R105" s="318"/>
      <c r="S105" s="318" t="s">
        <v>2246</v>
      </c>
      <c r="T105" s="318"/>
      <c r="U105" s="318"/>
      <c r="V105" s="318"/>
      <c r="W105" s="318"/>
      <c r="X105" s="318"/>
      <c r="Y105" s="318"/>
      <c r="Z105" s="318"/>
      <c r="AA105" s="318"/>
      <c r="AB105" s="318"/>
      <c r="AC105" s="318"/>
      <c r="AD105" s="318"/>
    </row>
    <row r="106" spans="1:30" s="156" customFormat="1" ht="14.25">
      <c r="A106" s="318" t="s">
        <v>16758</v>
      </c>
      <c r="B106" s="318" t="s">
        <v>17208</v>
      </c>
      <c r="C106" s="464" t="s">
        <v>17756</v>
      </c>
      <c r="D106" s="318" t="s">
        <v>17757</v>
      </c>
      <c r="E106" s="318" t="s">
        <v>17408</v>
      </c>
      <c r="F106" s="318" t="s">
        <v>17758</v>
      </c>
      <c r="G106" s="318" t="s">
        <v>17759</v>
      </c>
      <c r="H106" s="318" t="s">
        <v>17760</v>
      </c>
      <c r="I106" s="318" t="s">
        <v>17761</v>
      </c>
      <c r="J106" s="318" t="s">
        <v>17762</v>
      </c>
      <c r="K106" s="318" t="s">
        <v>17763</v>
      </c>
      <c r="L106" s="318" t="s">
        <v>17764</v>
      </c>
      <c r="M106" s="318" t="s">
        <v>16783</v>
      </c>
      <c r="N106" s="318"/>
      <c r="O106" s="318"/>
      <c r="P106" s="318"/>
      <c r="Q106" s="318"/>
      <c r="R106" s="318"/>
      <c r="S106" s="318" t="s">
        <v>1475</v>
      </c>
      <c r="T106" s="318"/>
      <c r="U106" s="318"/>
      <c r="V106" s="318"/>
      <c r="W106" s="318"/>
      <c r="X106" s="318"/>
      <c r="Y106" s="318"/>
      <c r="Z106" s="318"/>
      <c r="AA106" s="318"/>
      <c r="AB106" s="318"/>
      <c r="AC106" s="318"/>
      <c r="AD106" s="464"/>
    </row>
    <row r="107" spans="1:30" s="156" customFormat="1" ht="28.5">
      <c r="A107" s="318" t="s">
        <v>16758</v>
      </c>
      <c r="B107" s="318" t="s">
        <v>17208</v>
      </c>
      <c r="C107" s="464" t="s">
        <v>17765</v>
      </c>
      <c r="D107" s="318" t="s">
        <v>17766</v>
      </c>
      <c r="E107" s="318" t="s">
        <v>17767</v>
      </c>
      <c r="F107" s="318" t="s">
        <v>17768</v>
      </c>
      <c r="G107" s="318" t="s">
        <v>17769</v>
      </c>
      <c r="H107" s="318" t="s">
        <v>17770</v>
      </c>
      <c r="I107" s="318" t="s">
        <v>17771</v>
      </c>
      <c r="J107" s="318" t="s">
        <v>17772</v>
      </c>
      <c r="K107" s="308" t="s">
        <v>17773</v>
      </c>
      <c r="L107" s="318" t="s">
        <v>16782</v>
      </c>
      <c r="M107" s="318" t="s">
        <v>16783</v>
      </c>
      <c r="N107" s="318"/>
      <c r="O107" s="318"/>
      <c r="P107" s="318"/>
      <c r="Q107" s="318"/>
      <c r="R107" s="318"/>
      <c r="S107" s="318" t="s">
        <v>1475</v>
      </c>
      <c r="T107" s="318"/>
      <c r="U107" s="318"/>
      <c r="V107" s="318"/>
      <c r="W107" s="318"/>
      <c r="X107" s="318"/>
      <c r="Y107" s="318"/>
      <c r="Z107" s="318"/>
      <c r="AA107" s="318"/>
      <c r="AB107" s="318"/>
      <c r="AC107" s="318"/>
      <c r="AD107" s="464"/>
    </row>
    <row r="108" spans="1:30" s="156" customFormat="1" ht="28.5">
      <c r="A108" s="318" t="s">
        <v>16758</v>
      </c>
      <c r="B108" s="318" t="s">
        <v>17208</v>
      </c>
      <c r="C108" s="464" t="s">
        <v>17774</v>
      </c>
      <c r="D108" s="318" t="s">
        <v>17775</v>
      </c>
      <c r="E108" s="318" t="s">
        <v>17776</v>
      </c>
      <c r="F108" s="318" t="s">
        <v>17777</v>
      </c>
      <c r="G108" s="318" t="s">
        <v>17778</v>
      </c>
      <c r="H108" s="318" t="s">
        <v>17779</v>
      </c>
      <c r="I108" s="318" t="s">
        <v>17780</v>
      </c>
      <c r="J108" s="318" t="s">
        <v>17781</v>
      </c>
      <c r="K108" s="308" t="s">
        <v>16792</v>
      </c>
      <c r="L108" s="318" t="s">
        <v>6125</v>
      </c>
      <c r="M108" s="318" t="s">
        <v>17782</v>
      </c>
      <c r="N108" s="318"/>
      <c r="O108" s="318"/>
      <c r="P108" s="318"/>
      <c r="Q108" s="318"/>
      <c r="R108" s="318"/>
      <c r="S108" s="318" t="s">
        <v>2246</v>
      </c>
      <c r="T108" s="318"/>
      <c r="U108" s="318"/>
      <c r="V108" s="318"/>
      <c r="W108" s="318"/>
      <c r="X108" s="318"/>
      <c r="Y108" s="318"/>
      <c r="Z108" s="318"/>
      <c r="AA108" s="318"/>
      <c r="AB108" s="318"/>
      <c r="AC108" s="318"/>
      <c r="AD108" s="464"/>
    </row>
    <row r="109" spans="1:30" s="156" customFormat="1" ht="156.75">
      <c r="A109" s="318" t="s">
        <v>16758</v>
      </c>
      <c r="B109" s="318" t="s">
        <v>17208</v>
      </c>
      <c r="C109" s="464" t="s">
        <v>17783</v>
      </c>
      <c r="D109" s="318" t="s">
        <v>17784</v>
      </c>
      <c r="E109" s="318" t="s">
        <v>17785</v>
      </c>
      <c r="F109" s="318" t="s">
        <v>17786</v>
      </c>
      <c r="G109" s="318" t="s">
        <v>17787</v>
      </c>
      <c r="H109" s="318" t="s">
        <v>17788</v>
      </c>
      <c r="I109" s="318" t="s">
        <v>17789</v>
      </c>
      <c r="J109" s="467" t="s">
        <v>17790</v>
      </c>
      <c r="K109" s="308" t="s">
        <v>17791</v>
      </c>
      <c r="L109" s="318" t="s">
        <v>17792</v>
      </c>
      <c r="M109" s="318" t="s">
        <v>16738</v>
      </c>
      <c r="N109" s="318"/>
      <c r="O109" s="318"/>
      <c r="P109" s="318" t="s">
        <v>2564</v>
      </c>
      <c r="Q109" s="318" t="s">
        <v>487</v>
      </c>
      <c r="R109" s="318"/>
      <c r="S109" s="318" t="s">
        <v>490</v>
      </c>
      <c r="T109" s="318"/>
      <c r="U109" s="318" t="s">
        <v>487</v>
      </c>
      <c r="V109" s="318" t="s">
        <v>17793</v>
      </c>
      <c r="W109" s="318" t="s">
        <v>487</v>
      </c>
      <c r="X109" s="318" t="s">
        <v>17793</v>
      </c>
      <c r="Y109" s="318"/>
      <c r="Z109" s="318"/>
      <c r="AA109" s="318" t="s">
        <v>487</v>
      </c>
      <c r="AB109" s="318" t="s">
        <v>17794</v>
      </c>
      <c r="AC109" s="318" t="s">
        <v>487</v>
      </c>
      <c r="AD109" s="308" t="s">
        <v>17795</v>
      </c>
    </row>
    <row r="110" spans="1:30" s="156" customFormat="1" ht="28.5">
      <c r="A110" s="318" t="s">
        <v>16758</v>
      </c>
      <c r="B110" s="351" t="s">
        <v>17208</v>
      </c>
      <c r="C110" s="465" t="s">
        <v>17796</v>
      </c>
      <c r="D110" s="351" t="s">
        <v>17797</v>
      </c>
      <c r="E110" s="351" t="s">
        <v>17798</v>
      </c>
      <c r="F110" s="351" t="s">
        <v>17799</v>
      </c>
      <c r="G110" s="351" t="s">
        <v>17800</v>
      </c>
      <c r="H110" s="351" t="s">
        <v>17801</v>
      </c>
      <c r="I110" s="351" t="s">
        <v>17802</v>
      </c>
      <c r="J110" s="351" t="s">
        <v>17803</v>
      </c>
      <c r="K110" s="311" t="s">
        <v>16792</v>
      </c>
      <c r="L110" s="351" t="s">
        <v>16782</v>
      </c>
      <c r="M110" s="351" t="s">
        <v>16783</v>
      </c>
      <c r="N110" s="351"/>
      <c r="O110" s="351"/>
      <c r="P110" s="351"/>
      <c r="Q110" s="351"/>
      <c r="R110" s="351"/>
      <c r="S110" s="351" t="s">
        <v>2246</v>
      </c>
      <c r="T110" s="351"/>
      <c r="U110" s="351" t="s">
        <v>487</v>
      </c>
      <c r="V110" s="351" t="s">
        <v>17804</v>
      </c>
      <c r="W110" s="351" t="s">
        <v>487</v>
      </c>
      <c r="X110" s="351" t="s">
        <v>17804</v>
      </c>
      <c r="Y110" s="351" t="s">
        <v>487</v>
      </c>
      <c r="Z110" s="351" t="s">
        <v>17804</v>
      </c>
      <c r="AA110" s="351" t="s">
        <v>487</v>
      </c>
      <c r="AB110" s="351" t="s">
        <v>17804</v>
      </c>
      <c r="AC110" s="351"/>
      <c r="AD110" s="465"/>
    </row>
    <row r="111" spans="1:30" s="156" customFormat="1" ht="20.25" customHeight="1">
      <c r="A111" s="318" t="s">
        <v>16758</v>
      </c>
      <c r="B111" s="351" t="s">
        <v>17208</v>
      </c>
      <c r="C111" s="465" t="s">
        <v>17805</v>
      </c>
      <c r="D111" s="351" t="s">
        <v>17806</v>
      </c>
      <c r="E111" s="351" t="s">
        <v>17807</v>
      </c>
      <c r="F111" s="351" t="s">
        <v>17808</v>
      </c>
      <c r="G111" s="351" t="s">
        <v>17809</v>
      </c>
      <c r="H111" s="351" t="s">
        <v>17810</v>
      </c>
      <c r="I111" s="351" t="s">
        <v>17811</v>
      </c>
      <c r="J111" s="351" t="s">
        <v>17812</v>
      </c>
      <c r="K111" s="351" t="s">
        <v>17813</v>
      </c>
      <c r="L111" s="351" t="s">
        <v>503</v>
      </c>
      <c r="M111" s="351" t="s">
        <v>16783</v>
      </c>
      <c r="N111" s="351"/>
      <c r="O111" s="351"/>
      <c r="P111" s="351"/>
      <c r="Q111" s="351"/>
      <c r="R111" s="351"/>
      <c r="S111" s="351" t="s">
        <v>1475</v>
      </c>
      <c r="T111" s="351"/>
      <c r="U111" s="351"/>
      <c r="V111" s="351"/>
      <c r="W111" s="351"/>
      <c r="X111" s="351"/>
      <c r="Y111" s="351"/>
      <c r="Z111" s="351"/>
      <c r="AA111" s="351"/>
      <c r="AB111" s="351"/>
      <c r="AC111" s="351"/>
      <c r="AD111" s="465"/>
    </row>
    <row r="112" spans="1:30" s="156" customFormat="1" ht="20.25" customHeight="1">
      <c r="A112" s="318" t="s">
        <v>16758</v>
      </c>
      <c r="B112" s="351" t="s">
        <v>17208</v>
      </c>
      <c r="C112" s="465" t="s">
        <v>17814</v>
      </c>
      <c r="D112" s="351" t="s">
        <v>17815</v>
      </c>
      <c r="E112" s="351" t="s">
        <v>17816</v>
      </c>
      <c r="F112" s="351" t="s">
        <v>17817</v>
      </c>
      <c r="G112" s="351" t="s">
        <v>17818</v>
      </c>
      <c r="H112" s="351" t="s">
        <v>17819</v>
      </c>
      <c r="I112" s="351" t="s">
        <v>17820</v>
      </c>
      <c r="J112" s="351" t="s">
        <v>17821</v>
      </c>
      <c r="K112" s="351" t="s">
        <v>17822</v>
      </c>
      <c r="L112" s="351" t="s">
        <v>16782</v>
      </c>
      <c r="M112" s="351" t="s">
        <v>16783</v>
      </c>
      <c r="N112" s="351"/>
      <c r="O112" s="351"/>
      <c r="P112" s="351"/>
      <c r="Q112" s="351"/>
      <c r="R112" s="351"/>
      <c r="S112" s="351" t="s">
        <v>1475</v>
      </c>
      <c r="T112" s="351"/>
      <c r="U112" s="351"/>
      <c r="V112" s="351"/>
      <c r="W112" s="351"/>
      <c r="X112" s="351"/>
      <c r="Y112" s="351"/>
      <c r="Z112" s="351"/>
      <c r="AA112" s="351"/>
      <c r="AB112" s="351"/>
      <c r="AC112" s="351"/>
      <c r="AD112" s="465"/>
    </row>
    <row r="113" spans="1:33" s="156" customFormat="1" ht="20.25" customHeight="1">
      <c r="A113" s="318" t="s">
        <v>16758</v>
      </c>
      <c r="B113" s="351" t="s">
        <v>17208</v>
      </c>
      <c r="C113" s="465" t="s">
        <v>17823</v>
      </c>
      <c r="D113" s="351" t="s">
        <v>17824</v>
      </c>
      <c r="E113" s="351" t="s">
        <v>17825</v>
      </c>
      <c r="F113" s="351" t="s">
        <v>17826</v>
      </c>
      <c r="G113" s="351" t="s">
        <v>17827</v>
      </c>
      <c r="H113" s="351" t="s">
        <v>17828</v>
      </c>
      <c r="I113" s="351" t="s">
        <v>17829</v>
      </c>
      <c r="J113" s="351" t="s">
        <v>17830</v>
      </c>
      <c r="K113" s="351" t="s">
        <v>17130</v>
      </c>
      <c r="L113" s="351" t="s">
        <v>6125</v>
      </c>
      <c r="M113" s="351" t="s">
        <v>17831</v>
      </c>
      <c r="N113" s="351"/>
      <c r="O113" s="351"/>
      <c r="P113" s="351"/>
      <c r="Q113" s="351"/>
      <c r="R113" s="351"/>
      <c r="S113" s="351" t="s">
        <v>2246</v>
      </c>
      <c r="T113" s="351"/>
      <c r="U113" s="351"/>
      <c r="V113" s="351"/>
      <c r="W113" s="351"/>
      <c r="X113" s="351"/>
      <c r="Y113" s="351"/>
      <c r="Z113" s="351"/>
      <c r="AA113" s="351"/>
      <c r="AB113" s="351"/>
      <c r="AC113" s="351"/>
      <c r="AD113" s="465"/>
    </row>
    <row r="114" spans="1:33" s="156" customFormat="1" ht="20.25" customHeight="1">
      <c r="A114" s="318" t="s">
        <v>16758</v>
      </c>
      <c r="B114" s="351" t="s">
        <v>17208</v>
      </c>
      <c r="C114" s="465" t="s">
        <v>17832</v>
      </c>
      <c r="D114" s="351" t="s">
        <v>17833</v>
      </c>
      <c r="E114" s="351" t="s">
        <v>17834</v>
      </c>
      <c r="F114" s="351" t="s">
        <v>17835</v>
      </c>
      <c r="G114" s="351" t="s">
        <v>17836</v>
      </c>
      <c r="H114" s="351" t="s">
        <v>17837</v>
      </c>
      <c r="I114" s="351" t="s">
        <v>17838</v>
      </c>
      <c r="J114" s="351" t="s">
        <v>17839</v>
      </c>
      <c r="K114" s="351" t="s">
        <v>17840</v>
      </c>
      <c r="L114" s="351" t="s">
        <v>16782</v>
      </c>
      <c r="M114" s="351" t="s">
        <v>16783</v>
      </c>
      <c r="N114" s="351"/>
      <c r="O114" s="351"/>
      <c r="P114" s="351"/>
      <c r="Q114" s="351"/>
      <c r="R114" s="351"/>
      <c r="S114" s="351" t="s">
        <v>2246</v>
      </c>
      <c r="T114" s="351"/>
      <c r="U114" s="351"/>
      <c r="V114" s="351"/>
      <c r="W114" s="351"/>
      <c r="X114" s="351"/>
      <c r="Y114" s="351"/>
      <c r="Z114" s="351"/>
      <c r="AA114" s="351"/>
      <c r="AB114" s="351"/>
      <c r="AC114" s="351"/>
      <c r="AD114" s="465"/>
    </row>
    <row r="115" spans="1:33" s="156" customFormat="1" ht="81" customHeight="1">
      <c r="A115" s="318" t="s">
        <v>16758</v>
      </c>
      <c r="B115" s="351" t="s">
        <v>17208</v>
      </c>
      <c r="C115" s="465" t="s">
        <v>17841</v>
      </c>
      <c r="D115" s="351" t="s">
        <v>17842</v>
      </c>
      <c r="E115" s="351" t="s">
        <v>17199</v>
      </c>
      <c r="F115" s="351" t="s">
        <v>17843</v>
      </c>
      <c r="G115" s="351" t="s">
        <v>17844</v>
      </c>
      <c r="H115" s="351" t="s">
        <v>17845</v>
      </c>
      <c r="I115" s="351" t="s">
        <v>17846</v>
      </c>
      <c r="J115" s="351" t="s">
        <v>17847</v>
      </c>
      <c r="K115" s="351" t="s">
        <v>17848</v>
      </c>
      <c r="L115" s="351" t="s">
        <v>16782</v>
      </c>
      <c r="M115" s="351" t="s">
        <v>16783</v>
      </c>
      <c r="N115" s="351"/>
      <c r="O115" s="351"/>
      <c r="P115" s="351"/>
      <c r="Q115" s="351"/>
      <c r="R115" s="318"/>
      <c r="S115" s="351" t="s">
        <v>2246</v>
      </c>
      <c r="T115" s="351"/>
      <c r="U115" s="351"/>
      <c r="V115" s="351"/>
      <c r="W115" s="351"/>
      <c r="X115" s="351"/>
      <c r="Y115" s="351"/>
      <c r="Z115" s="351"/>
      <c r="AA115" s="351"/>
      <c r="AB115" s="351"/>
      <c r="AC115" s="351" t="s">
        <v>487</v>
      </c>
      <c r="AD115" s="308" t="s">
        <v>17849</v>
      </c>
    </row>
    <row r="116" spans="1:33" s="156" customFormat="1" ht="28.5">
      <c r="A116" s="318" t="s">
        <v>16758</v>
      </c>
      <c r="B116" s="318" t="s">
        <v>17208</v>
      </c>
      <c r="C116" s="464" t="s">
        <v>17850</v>
      </c>
      <c r="D116" s="318" t="s">
        <v>17851</v>
      </c>
      <c r="E116" s="318" t="s">
        <v>17566</v>
      </c>
      <c r="F116" s="318" t="s">
        <v>17852</v>
      </c>
      <c r="G116" s="318" t="s">
        <v>17853</v>
      </c>
      <c r="H116" s="318" t="s">
        <v>17854</v>
      </c>
      <c r="I116" s="318" t="s">
        <v>17855</v>
      </c>
      <c r="J116" s="318" t="s">
        <v>17856</v>
      </c>
      <c r="K116" s="308" t="s">
        <v>17857</v>
      </c>
      <c r="L116" s="318"/>
      <c r="M116" s="318"/>
      <c r="N116" s="318"/>
      <c r="O116" s="318"/>
      <c r="P116" s="318"/>
      <c r="Q116" s="318"/>
      <c r="R116" s="318"/>
      <c r="S116" s="318" t="s">
        <v>1475</v>
      </c>
      <c r="T116" s="318"/>
      <c r="U116" s="318"/>
      <c r="V116" s="318"/>
      <c r="W116" s="318"/>
      <c r="X116" s="318"/>
      <c r="Y116" s="318"/>
      <c r="Z116" s="318"/>
      <c r="AA116" s="318"/>
      <c r="AB116" s="318"/>
      <c r="AC116" s="318"/>
      <c r="AD116" s="464"/>
    </row>
    <row r="117" spans="1:33" s="156" customFormat="1" ht="20.25" customHeight="1">
      <c r="A117" s="318" t="s">
        <v>16758</v>
      </c>
      <c r="B117" s="351" t="s">
        <v>17208</v>
      </c>
      <c r="C117" s="465" t="s">
        <v>17858</v>
      </c>
      <c r="D117" s="351" t="s">
        <v>17859</v>
      </c>
      <c r="E117" s="351" t="s">
        <v>17860</v>
      </c>
      <c r="F117" s="351" t="s">
        <v>17861</v>
      </c>
      <c r="G117" s="351" t="s">
        <v>17862</v>
      </c>
      <c r="H117" s="351" t="s">
        <v>17863</v>
      </c>
      <c r="I117" s="351" t="s">
        <v>17864</v>
      </c>
      <c r="J117" s="351" t="s">
        <v>17865</v>
      </c>
      <c r="K117" s="351" t="s">
        <v>17866</v>
      </c>
      <c r="L117" s="351" t="s">
        <v>6125</v>
      </c>
      <c r="M117" s="351" t="s">
        <v>3076</v>
      </c>
      <c r="N117" s="351"/>
      <c r="O117" s="351"/>
      <c r="P117" s="351"/>
      <c r="Q117" s="351"/>
      <c r="R117" s="351"/>
      <c r="S117" s="351" t="s">
        <v>1475</v>
      </c>
      <c r="T117" s="351"/>
      <c r="U117" s="351"/>
      <c r="V117" s="351"/>
      <c r="W117" s="351"/>
      <c r="X117" s="351"/>
      <c r="Y117" s="351"/>
      <c r="Z117" s="351"/>
      <c r="AA117" s="351"/>
      <c r="AB117" s="351"/>
      <c r="AC117" s="351"/>
      <c r="AD117" s="465"/>
    </row>
    <row r="118" spans="1:33" s="156" customFormat="1" ht="20.25" customHeight="1">
      <c r="A118" s="351" t="s">
        <v>16727</v>
      </c>
      <c r="B118" s="351" t="s">
        <v>17208</v>
      </c>
      <c r="C118" s="465" t="s">
        <v>17867</v>
      </c>
      <c r="D118" s="351" t="s">
        <v>17868</v>
      </c>
      <c r="E118" s="351" t="s">
        <v>17869</v>
      </c>
      <c r="F118" s="351" t="s">
        <v>17870</v>
      </c>
      <c r="G118" s="351" t="s">
        <v>17871</v>
      </c>
      <c r="H118" s="351" t="s">
        <v>17872</v>
      </c>
      <c r="I118" s="351" t="s">
        <v>17873</v>
      </c>
      <c r="J118" s="351" t="s">
        <v>17874</v>
      </c>
      <c r="K118" s="351" t="s">
        <v>17875</v>
      </c>
      <c r="L118" s="351"/>
      <c r="M118" s="351"/>
      <c r="N118" s="351"/>
      <c r="O118" s="351"/>
      <c r="P118" s="351"/>
      <c r="Q118" s="351"/>
      <c r="R118" s="351"/>
      <c r="S118" s="351" t="s">
        <v>17876</v>
      </c>
      <c r="T118" s="351"/>
      <c r="U118" s="351" t="s">
        <v>395</v>
      </c>
      <c r="V118" s="351" t="s">
        <v>17877</v>
      </c>
      <c r="W118" s="351"/>
      <c r="X118" s="351"/>
      <c r="Y118" s="351" t="s">
        <v>395</v>
      </c>
      <c r="Z118" s="351" t="s">
        <v>17877</v>
      </c>
      <c r="AA118" s="351"/>
      <c r="AB118" s="351"/>
      <c r="AC118" s="351"/>
      <c r="AD118" s="318"/>
    </row>
    <row r="119" spans="1:33" s="87" customFormat="1" ht="42.75">
      <c r="A119" s="318" t="s">
        <v>16758</v>
      </c>
      <c r="B119" s="351" t="s">
        <v>17208</v>
      </c>
      <c r="C119" s="465" t="s">
        <v>17878</v>
      </c>
      <c r="D119" s="351" t="s">
        <v>17879</v>
      </c>
      <c r="E119" s="351" t="s">
        <v>17880</v>
      </c>
      <c r="F119" s="351" t="s">
        <v>17881</v>
      </c>
      <c r="G119" s="351" t="s">
        <v>17882</v>
      </c>
      <c r="H119" s="351" t="s">
        <v>17883</v>
      </c>
      <c r="I119" s="351" t="s">
        <v>17884</v>
      </c>
      <c r="J119" s="351" t="s">
        <v>17885</v>
      </c>
      <c r="K119" s="351" t="s">
        <v>17886</v>
      </c>
      <c r="L119" s="351" t="s">
        <v>17887</v>
      </c>
      <c r="M119" s="351" t="s">
        <v>16783</v>
      </c>
      <c r="N119" s="351"/>
      <c r="O119" s="351"/>
      <c r="P119" s="351"/>
      <c r="Q119" s="351"/>
      <c r="R119" s="318"/>
      <c r="S119" s="351" t="s">
        <v>387</v>
      </c>
      <c r="T119" s="351"/>
      <c r="U119" s="351"/>
      <c r="V119" s="351"/>
      <c r="W119" s="351"/>
      <c r="X119" s="351"/>
      <c r="Y119" s="351" t="s">
        <v>395</v>
      </c>
      <c r="Z119" s="351" t="s">
        <v>17888</v>
      </c>
      <c r="AA119" s="351" t="s">
        <v>395</v>
      </c>
      <c r="AB119" s="351" t="s">
        <v>17888</v>
      </c>
      <c r="AC119" s="351" t="s">
        <v>395</v>
      </c>
      <c r="AD119" s="308" t="s">
        <v>17889</v>
      </c>
      <c r="AE119" s="203"/>
    </row>
    <row r="120" spans="1:33" s="87" customFormat="1" ht="20.25" customHeight="1">
      <c r="A120" s="318" t="s">
        <v>16758</v>
      </c>
      <c r="B120" s="318" t="s">
        <v>17208</v>
      </c>
      <c r="C120" s="464" t="s">
        <v>17890</v>
      </c>
      <c r="D120" s="318" t="s">
        <v>17891</v>
      </c>
      <c r="E120" s="318" t="s">
        <v>17892</v>
      </c>
      <c r="F120" s="318" t="s">
        <v>17893</v>
      </c>
      <c r="G120" s="318" t="s">
        <v>17894</v>
      </c>
      <c r="H120" s="318" t="s">
        <v>17895</v>
      </c>
      <c r="I120" s="318" t="s">
        <v>17896</v>
      </c>
      <c r="J120" s="351" t="s">
        <v>17897</v>
      </c>
      <c r="K120" s="318" t="s">
        <v>17898</v>
      </c>
      <c r="L120" s="318" t="s">
        <v>17899</v>
      </c>
      <c r="M120" s="351" t="s">
        <v>3076</v>
      </c>
      <c r="N120" s="318"/>
      <c r="O120" s="318"/>
      <c r="P120" s="318"/>
      <c r="Q120" s="318"/>
      <c r="R120" s="318"/>
      <c r="S120" s="318" t="s">
        <v>387</v>
      </c>
      <c r="T120" s="318"/>
      <c r="U120" s="318"/>
      <c r="V120" s="318"/>
      <c r="W120" s="318"/>
      <c r="X120" s="318"/>
      <c r="Y120" s="318"/>
      <c r="Z120" s="318"/>
      <c r="AA120" s="318"/>
      <c r="AB120" s="318"/>
      <c r="AC120" s="318" t="s">
        <v>487</v>
      </c>
      <c r="AD120" s="318" t="s">
        <v>17900</v>
      </c>
      <c r="AE120" s="203"/>
    </row>
    <row r="121" spans="1:33" s="87" customFormat="1" ht="28.5">
      <c r="A121" s="318" t="s">
        <v>16758</v>
      </c>
      <c r="B121" s="318" t="s">
        <v>17208</v>
      </c>
      <c r="C121" s="464" t="s">
        <v>17901</v>
      </c>
      <c r="D121" s="318" t="s">
        <v>17902</v>
      </c>
      <c r="E121" s="318" t="s">
        <v>17903</v>
      </c>
      <c r="F121" s="318" t="s">
        <v>17904</v>
      </c>
      <c r="G121" s="318" t="s">
        <v>17905</v>
      </c>
      <c r="H121" s="318" t="s">
        <v>17906</v>
      </c>
      <c r="I121" s="318" t="s">
        <v>17907</v>
      </c>
      <c r="J121" s="351" t="s">
        <v>17908</v>
      </c>
      <c r="K121" s="308" t="s">
        <v>17909</v>
      </c>
      <c r="L121" s="318" t="s">
        <v>17111</v>
      </c>
      <c r="M121" s="318" t="s">
        <v>17910</v>
      </c>
      <c r="N121" s="318"/>
      <c r="O121" s="318"/>
      <c r="P121" s="318"/>
      <c r="Q121" s="318"/>
      <c r="R121" s="318" t="s">
        <v>386</v>
      </c>
      <c r="S121" s="318" t="s">
        <v>387</v>
      </c>
      <c r="T121" s="318"/>
      <c r="U121" s="318"/>
      <c r="V121" s="318"/>
      <c r="W121" s="318" t="s">
        <v>395</v>
      </c>
      <c r="X121" s="318" t="s">
        <v>17911</v>
      </c>
      <c r="Y121" s="318" t="s">
        <v>395</v>
      </c>
      <c r="Z121" s="318" t="s">
        <v>17911</v>
      </c>
      <c r="AA121" s="318"/>
      <c r="AB121" s="318"/>
      <c r="AC121" s="318" t="s">
        <v>395</v>
      </c>
      <c r="AD121" s="318" t="s">
        <v>17911</v>
      </c>
      <c r="AE121" s="203"/>
    </row>
    <row r="122" spans="1:33" s="87" customFormat="1" ht="114">
      <c r="A122" s="318" t="s">
        <v>16758</v>
      </c>
      <c r="B122" s="351" t="s">
        <v>17208</v>
      </c>
      <c r="C122" s="465" t="s">
        <v>17912</v>
      </c>
      <c r="D122" s="351" t="s">
        <v>17913</v>
      </c>
      <c r="E122" s="351" t="s">
        <v>17914</v>
      </c>
      <c r="F122" s="351" t="s">
        <v>17915</v>
      </c>
      <c r="G122" s="351" t="s">
        <v>17916</v>
      </c>
      <c r="H122" s="351" t="s">
        <v>17917</v>
      </c>
      <c r="I122" s="351" t="s">
        <v>17918</v>
      </c>
      <c r="J122" s="351" t="s">
        <v>17919</v>
      </c>
      <c r="K122" s="311" t="s">
        <v>17920</v>
      </c>
      <c r="L122" s="351" t="s">
        <v>17111</v>
      </c>
      <c r="M122" s="351"/>
      <c r="N122" s="351"/>
      <c r="O122" s="351"/>
      <c r="P122" s="351"/>
      <c r="Q122" s="351"/>
      <c r="R122" s="351" t="s">
        <v>631</v>
      </c>
      <c r="S122" s="351" t="s">
        <v>840</v>
      </c>
      <c r="T122" s="351" t="s">
        <v>17921</v>
      </c>
      <c r="U122" s="351" t="s">
        <v>395</v>
      </c>
      <c r="V122" s="351"/>
      <c r="W122" s="351" t="s">
        <v>395</v>
      </c>
      <c r="X122" s="351"/>
      <c r="Y122" s="351"/>
      <c r="Z122" s="351"/>
      <c r="AA122" s="351" t="s">
        <v>395</v>
      </c>
      <c r="AB122" s="351" t="s">
        <v>17922</v>
      </c>
      <c r="AC122" s="351" t="s">
        <v>395</v>
      </c>
      <c r="AD122" s="308" t="s">
        <v>17923</v>
      </c>
      <c r="AE122" s="203"/>
    </row>
    <row r="123" spans="1:33" s="87" customFormat="1" ht="20.25" customHeight="1">
      <c r="A123" s="318" t="s">
        <v>16758</v>
      </c>
      <c r="B123" s="351" t="s">
        <v>17208</v>
      </c>
      <c r="C123" s="351" t="s">
        <v>17924</v>
      </c>
      <c r="D123" s="351" t="s">
        <v>17925</v>
      </c>
      <c r="E123" s="351" t="s">
        <v>17926</v>
      </c>
      <c r="F123" s="351" t="s">
        <v>17927</v>
      </c>
      <c r="G123" s="351" t="s">
        <v>17928</v>
      </c>
      <c r="H123" s="351" t="s">
        <v>17929</v>
      </c>
      <c r="I123" s="351" t="s">
        <v>17930</v>
      </c>
      <c r="J123" s="351" t="s">
        <v>17931</v>
      </c>
      <c r="K123" s="311" t="s">
        <v>17932</v>
      </c>
      <c r="L123" s="351" t="s">
        <v>17111</v>
      </c>
      <c r="M123" s="351" t="s">
        <v>12519</v>
      </c>
      <c r="N123" s="351"/>
      <c r="O123" s="351"/>
      <c r="P123" s="351"/>
      <c r="Q123" s="351"/>
      <c r="R123" s="351"/>
      <c r="S123" s="351" t="s">
        <v>387</v>
      </c>
      <c r="T123" s="351"/>
      <c r="U123" s="351"/>
      <c r="V123" s="351"/>
      <c r="W123" s="351"/>
      <c r="X123" s="351"/>
      <c r="Y123" s="351"/>
      <c r="Z123" s="351"/>
      <c r="AA123" s="351" t="s">
        <v>395</v>
      </c>
      <c r="AB123" s="351" t="s">
        <v>17933</v>
      </c>
      <c r="AC123" s="351"/>
      <c r="AD123" s="351"/>
      <c r="AE123" s="203"/>
    </row>
    <row r="124" spans="1:33" s="87" customFormat="1" ht="57">
      <c r="A124" s="351" t="s">
        <v>27</v>
      </c>
      <c r="B124" s="318" t="s">
        <v>337</v>
      </c>
      <c r="C124" s="351" t="s">
        <v>17934</v>
      </c>
      <c r="D124" s="351" t="s">
        <v>17935</v>
      </c>
      <c r="E124" s="351" t="s">
        <v>17936</v>
      </c>
      <c r="F124" s="351" t="s">
        <v>17937</v>
      </c>
      <c r="G124" s="351" t="s">
        <v>17938</v>
      </c>
      <c r="H124" s="351" t="s">
        <v>17939</v>
      </c>
      <c r="I124" s="351" t="s">
        <v>17940</v>
      </c>
      <c r="J124" s="351" t="s">
        <v>17941</v>
      </c>
      <c r="K124" s="311" t="s">
        <v>17942</v>
      </c>
      <c r="L124" s="351" t="s">
        <v>17943</v>
      </c>
      <c r="M124" s="351"/>
      <c r="N124" s="351"/>
      <c r="O124" s="351"/>
      <c r="P124" s="351" t="s">
        <v>487</v>
      </c>
      <c r="Q124" s="351"/>
      <c r="R124" s="295" t="s">
        <v>16269</v>
      </c>
      <c r="S124" s="351" t="s">
        <v>840</v>
      </c>
      <c r="T124" s="351" t="s">
        <v>17921</v>
      </c>
      <c r="U124" s="351" t="s">
        <v>487</v>
      </c>
      <c r="V124" s="351" t="s">
        <v>17944</v>
      </c>
      <c r="W124" s="351" t="s">
        <v>487</v>
      </c>
      <c r="X124" s="351" t="s">
        <v>17945</v>
      </c>
      <c r="Y124" s="351"/>
      <c r="Z124" s="351"/>
      <c r="AA124" s="351" t="s">
        <v>395</v>
      </c>
      <c r="AB124" s="351" t="s">
        <v>17946</v>
      </c>
      <c r="AC124" s="351" t="s">
        <v>395</v>
      </c>
      <c r="AD124" s="311" t="s">
        <v>17947</v>
      </c>
    </row>
    <row r="125" spans="1:33" s="87" customFormat="1" ht="128.25">
      <c r="A125" s="318" t="s">
        <v>16758</v>
      </c>
      <c r="B125" s="351" t="s">
        <v>17208</v>
      </c>
      <c r="C125" s="351" t="s">
        <v>17948</v>
      </c>
      <c r="D125" s="351" t="s">
        <v>17949</v>
      </c>
      <c r="E125" s="351" t="s">
        <v>17950</v>
      </c>
      <c r="F125" s="351" t="s">
        <v>17951</v>
      </c>
      <c r="G125" s="351" t="s">
        <v>17952</v>
      </c>
      <c r="H125" s="351" t="s">
        <v>17953</v>
      </c>
      <c r="I125" s="351" t="s">
        <v>17954</v>
      </c>
      <c r="J125" s="351" t="s">
        <v>17955</v>
      </c>
      <c r="K125" s="311" t="s">
        <v>17956</v>
      </c>
      <c r="L125" s="351" t="s">
        <v>17957</v>
      </c>
      <c r="M125" s="351" t="s">
        <v>17958</v>
      </c>
      <c r="N125" s="351" t="s">
        <v>395</v>
      </c>
      <c r="O125" s="351"/>
      <c r="P125" s="351"/>
      <c r="Q125" s="351"/>
      <c r="R125" s="351"/>
      <c r="S125" s="351" t="s">
        <v>490</v>
      </c>
      <c r="T125" s="318" t="s">
        <v>16855</v>
      </c>
      <c r="U125" s="351"/>
      <c r="V125" s="351" t="s">
        <v>17959</v>
      </c>
      <c r="W125" s="351" t="s">
        <v>487</v>
      </c>
      <c r="X125" s="351"/>
      <c r="Y125" s="351" t="s">
        <v>4023</v>
      </c>
      <c r="Z125" s="351"/>
      <c r="AA125" s="351" t="s">
        <v>17960</v>
      </c>
      <c r="AB125" s="351" t="s">
        <v>17946</v>
      </c>
      <c r="AC125" s="351"/>
      <c r="AD125" s="311" t="s">
        <v>17961</v>
      </c>
    </row>
    <row r="126" spans="1:33" s="87" customFormat="1" ht="114">
      <c r="A126" s="318" t="s">
        <v>16758</v>
      </c>
      <c r="B126" s="351" t="s">
        <v>17208</v>
      </c>
      <c r="C126" s="351" t="s">
        <v>17962</v>
      </c>
      <c r="D126" s="351" t="s">
        <v>17963</v>
      </c>
      <c r="E126" s="351" t="s">
        <v>17964</v>
      </c>
      <c r="F126" s="351" t="s">
        <v>17965</v>
      </c>
      <c r="G126" s="351" t="s">
        <v>17966</v>
      </c>
      <c r="H126" s="351" t="s">
        <v>17967</v>
      </c>
      <c r="I126" s="351" t="s">
        <v>17968</v>
      </c>
      <c r="J126" s="351" t="s">
        <v>17969</v>
      </c>
      <c r="K126" s="311" t="s">
        <v>17970</v>
      </c>
      <c r="L126" s="311" t="s">
        <v>17971</v>
      </c>
      <c r="M126" s="351"/>
      <c r="N126" s="351" t="s">
        <v>17972</v>
      </c>
      <c r="O126" s="351" t="s">
        <v>395</v>
      </c>
      <c r="P126" s="351"/>
      <c r="Q126" s="351"/>
      <c r="R126" s="351" t="s">
        <v>386</v>
      </c>
      <c r="S126" s="351" t="s">
        <v>384</v>
      </c>
      <c r="T126" s="318" t="s">
        <v>16855</v>
      </c>
      <c r="U126" s="351"/>
      <c r="V126" s="351"/>
      <c r="W126" s="351"/>
      <c r="X126" s="351"/>
      <c r="Y126" s="351"/>
      <c r="Z126" s="351"/>
      <c r="AA126" s="351" t="s">
        <v>395</v>
      </c>
      <c r="AB126" s="351" t="s">
        <v>17973</v>
      </c>
      <c r="AC126" s="351" t="s">
        <v>395</v>
      </c>
      <c r="AD126" s="308" t="s">
        <v>17974</v>
      </c>
    </row>
    <row r="127" spans="1:33" s="156" customFormat="1" ht="42.75">
      <c r="A127" s="318" t="s">
        <v>16758</v>
      </c>
      <c r="B127" s="351" t="s">
        <v>17208</v>
      </c>
      <c r="C127" s="351" t="s">
        <v>17975</v>
      </c>
      <c r="D127" s="351" t="s">
        <v>17976</v>
      </c>
      <c r="E127" s="351" t="s">
        <v>17977</v>
      </c>
      <c r="F127" s="351" t="s">
        <v>17978</v>
      </c>
      <c r="G127" s="351" t="s">
        <v>17979</v>
      </c>
      <c r="H127" s="351" t="s">
        <v>17980</v>
      </c>
      <c r="I127" s="351" t="s">
        <v>17981</v>
      </c>
      <c r="J127" s="350" t="s">
        <v>17982</v>
      </c>
      <c r="K127" s="311" t="s">
        <v>17983</v>
      </c>
      <c r="L127" s="351" t="s">
        <v>3892</v>
      </c>
      <c r="M127" s="351"/>
      <c r="N127" s="351" t="s">
        <v>17984</v>
      </c>
      <c r="O127" s="351"/>
      <c r="P127" s="351"/>
      <c r="Q127" s="351"/>
      <c r="R127" s="351"/>
      <c r="S127" s="351" t="s">
        <v>384</v>
      </c>
      <c r="T127" s="318" t="s">
        <v>16855</v>
      </c>
      <c r="U127" s="351"/>
      <c r="V127" s="351" t="s">
        <v>17985</v>
      </c>
      <c r="W127" s="351"/>
      <c r="X127" s="351"/>
      <c r="Y127" s="351"/>
      <c r="Z127" s="351"/>
      <c r="AA127" s="351"/>
      <c r="AB127" s="351"/>
      <c r="AC127" s="351"/>
      <c r="AD127" s="308"/>
      <c r="AE127" s="87"/>
      <c r="AF127" s="87"/>
      <c r="AG127" s="87"/>
    </row>
    <row r="128" spans="1:33" s="156" customFormat="1" ht="229.5">
      <c r="A128" s="318" t="s">
        <v>17986</v>
      </c>
      <c r="B128" s="318" t="s">
        <v>17208</v>
      </c>
      <c r="C128" s="318" t="s">
        <v>17987</v>
      </c>
      <c r="D128" s="296" t="s">
        <v>17988</v>
      </c>
      <c r="E128" s="297" t="s">
        <v>17989</v>
      </c>
      <c r="F128" s="297" t="s">
        <v>17990</v>
      </c>
      <c r="G128" s="297" t="s">
        <v>17991</v>
      </c>
      <c r="H128" s="298" t="s">
        <v>17992</v>
      </c>
      <c r="I128" s="297" t="s">
        <v>17993</v>
      </c>
      <c r="J128" s="297" t="s">
        <v>17994</v>
      </c>
      <c r="K128" s="299" t="s">
        <v>17995</v>
      </c>
      <c r="L128" s="297" t="s">
        <v>16782</v>
      </c>
      <c r="M128" s="297" t="s">
        <v>16783</v>
      </c>
      <c r="N128" s="300"/>
      <c r="O128" s="300"/>
      <c r="P128" s="300"/>
      <c r="Q128" s="300"/>
      <c r="R128" s="300"/>
      <c r="S128" s="297" t="s">
        <v>1475</v>
      </c>
      <c r="T128" s="297"/>
      <c r="U128" s="300"/>
      <c r="V128" s="300"/>
      <c r="W128" s="300"/>
      <c r="X128" s="300"/>
      <c r="Y128" s="300"/>
      <c r="Z128" s="300"/>
      <c r="AA128" s="300"/>
      <c r="AB128" s="300"/>
      <c r="AC128" s="297" t="s">
        <v>487</v>
      </c>
      <c r="AD128" s="299" t="s">
        <v>17996</v>
      </c>
      <c r="AE128" s="189"/>
      <c r="AF128" s="189"/>
      <c r="AG128" s="190"/>
    </row>
    <row r="129" spans="1:31" s="156" customFormat="1" ht="142.5">
      <c r="A129" s="318" t="s">
        <v>17986</v>
      </c>
      <c r="B129" s="351" t="s">
        <v>337</v>
      </c>
      <c r="C129" s="318" t="s">
        <v>17997</v>
      </c>
      <c r="D129" s="318" t="s">
        <v>17998</v>
      </c>
      <c r="E129" s="318" t="s">
        <v>17999</v>
      </c>
      <c r="F129" s="318" t="s">
        <v>18000</v>
      </c>
      <c r="G129" s="318" t="s">
        <v>18001</v>
      </c>
      <c r="H129" s="318" t="s">
        <v>18002</v>
      </c>
      <c r="I129" s="308" t="s">
        <v>18003</v>
      </c>
      <c r="J129" s="318" t="s">
        <v>18004</v>
      </c>
      <c r="K129" s="308" t="s">
        <v>18005</v>
      </c>
      <c r="L129" s="318" t="s">
        <v>18006</v>
      </c>
      <c r="M129" s="308" t="s">
        <v>18007</v>
      </c>
      <c r="N129" s="318"/>
      <c r="O129" s="318"/>
      <c r="P129" s="318"/>
      <c r="Q129" s="318"/>
      <c r="R129" s="318" t="s">
        <v>386</v>
      </c>
      <c r="S129" s="318" t="s">
        <v>17876</v>
      </c>
      <c r="T129" s="318"/>
      <c r="U129" s="318"/>
      <c r="V129" s="318"/>
      <c r="W129" s="318"/>
      <c r="X129" s="318"/>
      <c r="Y129" s="318"/>
      <c r="Z129" s="318"/>
      <c r="AA129" s="318"/>
      <c r="AB129" s="318"/>
      <c r="AC129" s="318" t="s">
        <v>13715</v>
      </c>
      <c r="AD129" s="308" t="s">
        <v>18008</v>
      </c>
      <c r="AE129" s="260"/>
    </row>
    <row r="130" spans="1:31" s="156" customFormat="1" ht="42.75">
      <c r="A130" s="216" t="s">
        <v>17986</v>
      </c>
      <c r="B130" s="233" t="s">
        <v>17208</v>
      </c>
      <c r="C130" s="216" t="s">
        <v>18009</v>
      </c>
      <c r="D130" s="216" t="s">
        <v>18010</v>
      </c>
      <c r="E130" s="216" t="s">
        <v>18011</v>
      </c>
      <c r="F130" s="216" t="s">
        <v>18012</v>
      </c>
      <c r="G130" s="234" t="s">
        <v>18013</v>
      </c>
      <c r="H130" s="235" t="s">
        <v>18014</v>
      </c>
      <c r="I130" s="216" t="s">
        <v>18015</v>
      </c>
      <c r="J130" s="216" t="s">
        <v>18016</v>
      </c>
      <c r="K130" s="214" t="s">
        <v>18017</v>
      </c>
      <c r="L130" s="216" t="s">
        <v>18018</v>
      </c>
      <c r="M130" s="301" t="s">
        <v>16783</v>
      </c>
      <c r="N130" s="216"/>
      <c r="O130" s="216"/>
      <c r="P130" s="216"/>
      <c r="Q130" s="216"/>
      <c r="R130" s="216"/>
      <c r="S130" s="216" t="s">
        <v>490</v>
      </c>
      <c r="T130" s="216" t="s">
        <v>491</v>
      </c>
      <c r="U130" s="216"/>
      <c r="V130" s="216"/>
      <c r="W130" s="216"/>
      <c r="X130" s="216"/>
      <c r="Y130" s="216"/>
      <c r="Z130" s="216"/>
      <c r="AA130" s="216"/>
      <c r="AB130" s="216"/>
      <c r="AC130" s="233" t="s">
        <v>395</v>
      </c>
      <c r="AD130" s="540" t="s">
        <v>18019</v>
      </c>
    </row>
    <row r="131" spans="1:31" s="87" customFormat="1" ht="128.25">
      <c r="A131" s="351" t="s">
        <v>17986</v>
      </c>
      <c r="B131" s="539" t="s">
        <v>17185</v>
      </c>
      <c r="C131" s="351" t="s">
        <v>18020</v>
      </c>
      <c r="D131" s="351" t="s">
        <v>18021</v>
      </c>
      <c r="E131" s="351" t="s">
        <v>18022</v>
      </c>
      <c r="F131" s="351" t="s">
        <v>18023</v>
      </c>
      <c r="G131" s="351" t="s">
        <v>18024</v>
      </c>
      <c r="H131" s="351" t="s">
        <v>18025</v>
      </c>
      <c r="I131" s="351" t="s">
        <v>18026</v>
      </c>
      <c r="J131" s="351" t="s">
        <v>18027</v>
      </c>
      <c r="K131" s="311" t="s">
        <v>18028</v>
      </c>
      <c r="L131" s="351" t="s">
        <v>18029</v>
      </c>
      <c r="M131" s="351"/>
      <c r="N131" s="351" t="s">
        <v>395</v>
      </c>
      <c r="O131" s="351"/>
      <c r="P131" s="351"/>
      <c r="Q131" s="351"/>
      <c r="R131" s="351" t="s">
        <v>631</v>
      </c>
      <c r="S131" s="351" t="s">
        <v>490</v>
      </c>
      <c r="T131" s="351"/>
      <c r="U131" s="351"/>
      <c r="V131" s="351"/>
      <c r="W131" s="351" t="s">
        <v>395</v>
      </c>
      <c r="X131" s="351" t="s">
        <v>18030</v>
      </c>
      <c r="Y131" s="351"/>
      <c r="Z131" s="351"/>
      <c r="AA131" s="351" t="s">
        <v>395</v>
      </c>
      <c r="AB131" s="311" t="s">
        <v>18031</v>
      </c>
      <c r="AC131" s="351"/>
      <c r="AD131" s="351"/>
    </row>
    <row r="132" spans="1:31" ht="150" customHeight="1">
      <c r="A132" s="308" t="s">
        <v>27</v>
      </c>
      <c r="B132" s="311" t="s">
        <v>17208</v>
      </c>
      <c r="C132" s="308" t="s">
        <v>18032</v>
      </c>
      <c r="D132" s="308" t="s">
        <v>18033</v>
      </c>
      <c r="E132" s="308" t="s">
        <v>18034</v>
      </c>
      <c r="F132" s="308" t="s">
        <v>18035</v>
      </c>
      <c r="G132" s="302" t="s">
        <v>18036</v>
      </c>
      <c r="H132" s="357" t="s">
        <v>18037</v>
      </c>
      <c r="I132" s="308" t="s">
        <v>18038</v>
      </c>
      <c r="J132" s="311" t="s">
        <v>18039</v>
      </c>
      <c r="K132" s="308" t="s">
        <v>18040</v>
      </c>
      <c r="L132" s="308" t="s">
        <v>18041</v>
      </c>
      <c r="M132" s="299" t="s">
        <v>18042</v>
      </c>
      <c r="N132" s="308"/>
      <c r="O132" s="308"/>
      <c r="P132" s="308"/>
      <c r="Q132" s="308"/>
      <c r="R132" s="308" t="s">
        <v>386</v>
      </c>
      <c r="S132" s="308" t="s">
        <v>18043</v>
      </c>
      <c r="T132" s="308"/>
      <c r="U132" s="308"/>
      <c r="V132" s="308" t="s">
        <v>18044</v>
      </c>
      <c r="W132" s="308" t="s">
        <v>487</v>
      </c>
      <c r="X132" s="308" t="s">
        <v>18045</v>
      </c>
      <c r="Y132" s="308" t="s">
        <v>487</v>
      </c>
      <c r="Z132" s="308" t="s">
        <v>18046</v>
      </c>
      <c r="AA132" s="308"/>
      <c r="AB132" s="308"/>
      <c r="AC132" s="311" t="s">
        <v>395</v>
      </c>
      <c r="AD132" s="311" t="s">
        <v>18047</v>
      </c>
    </row>
    <row r="133" spans="1:31" s="87" customFormat="1" ht="82.9" customHeight="1">
      <c r="A133" s="236" t="s">
        <v>17986</v>
      </c>
      <c r="B133" s="236" t="s">
        <v>17208</v>
      </c>
      <c r="C133" s="236" t="s">
        <v>18048</v>
      </c>
      <c r="D133" s="236" t="s">
        <v>18049</v>
      </c>
      <c r="E133" s="236" t="s">
        <v>18050</v>
      </c>
      <c r="F133" s="236" t="s">
        <v>18051</v>
      </c>
      <c r="G133" s="236" t="s">
        <v>18052</v>
      </c>
      <c r="H133" s="236" t="s">
        <v>18053</v>
      </c>
      <c r="I133" s="236" t="s">
        <v>18054</v>
      </c>
      <c r="J133" s="237" t="s">
        <v>18055</v>
      </c>
      <c r="K133" s="236" t="s">
        <v>18056</v>
      </c>
      <c r="L133" s="236" t="s">
        <v>18057</v>
      </c>
      <c r="M133" s="236" t="s">
        <v>1040</v>
      </c>
      <c r="N133" s="236" t="s">
        <v>487</v>
      </c>
      <c r="O133" s="236"/>
      <c r="P133" s="236"/>
      <c r="Q133" s="236"/>
      <c r="R133" s="236" t="s">
        <v>386</v>
      </c>
      <c r="S133" s="236" t="s">
        <v>490</v>
      </c>
      <c r="T133" s="236" t="s">
        <v>18058</v>
      </c>
      <c r="U133" s="236"/>
      <c r="V133" s="236"/>
      <c r="W133" s="236"/>
      <c r="X133" s="236"/>
      <c r="Y133" s="236"/>
      <c r="Z133" s="236"/>
      <c r="AA133" s="236" t="s">
        <v>487</v>
      </c>
      <c r="AB133" s="236" t="s">
        <v>17946</v>
      </c>
      <c r="AC133" s="236" t="s">
        <v>487</v>
      </c>
      <c r="AD133" s="236" t="s">
        <v>18059</v>
      </c>
    </row>
    <row r="134" spans="1:31" s="87" customFormat="1" ht="82.9" customHeight="1">
      <c r="A134" s="280" t="s">
        <v>17986</v>
      </c>
      <c r="B134" s="281" t="s">
        <v>337</v>
      </c>
      <c r="C134" s="280" t="s">
        <v>18060</v>
      </c>
      <c r="D134" s="280" t="s">
        <v>18061</v>
      </c>
      <c r="E134" s="280" t="s">
        <v>18062</v>
      </c>
      <c r="F134" s="280" t="s">
        <v>18063</v>
      </c>
      <c r="G134" s="280" t="s">
        <v>18064</v>
      </c>
      <c r="H134" s="280" t="s">
        <v>18065</v>
      </c>
      <c r="I134" s="280" t="s">
        <v>18066</v>
      </c>
      <c r="J134" s="280"/>
      <c r="K134" s="280" t="s">
        <v>18067</v>
      </c>
      <c r="L134" s="280" t="s">
        <v>16782</v>
      </c>
      <c r="M134" s="281" t="s">
        <v>16783</v>
      </c>
      <c r="N134" s="281" t="s">
        <v>395</v>
      </c>
      <c r="O134" s="280"/>
      <c r="P134" s="280"/>
      <c r="Q134" s="280"/>
      <c r="R134" s="280"/>
      <c r="S134" s="280" t="s">
        <v>840</v>
      </c>
      <c r="T134" s="280" t="s">
        <v>16855</v>
      </c>
      <c r="U134" s="280"/>
      <c r="V134" s="280"/>
      <c r="W134" s="280"/>
      <c r="X134" s="280"/>
      <c r="Y134" s="280"/>
      <c r="Z134" s="280"/>
      <c r="AA134" s="280"/>
      <c r="AB134" s="280"/>
      <c r="AC134" s="280"/>
      <c r="AD134" s="281" t="s">
        <v>17385</v>
      </c>
    </row>
    <row r="135" spans="1:31" s="87" customFormat="1" ht="82.9" customHeight="1">
      <c r="A135" s="280" t="s">
        <v>17986</v>
      </c>
      <c r="B135" s="281" t="s">
        <v>337</v>
      </c>
      <c r="C135" s="280" t="s">
        <v>18068</v>
      </c>
      <c r="D135" s="280" t="s">
        <v>18069</v>
      </c>
      <c r="E135" s="280" t="s">
        <v>18062</v>
      </c>
      <c r="F135" s="280" t="s">
        <v>18070</v>
      </c>
      <c r="G135" s="471" t="s">
        <v>18071</v>
      </c>
      <c r="H135" s="280" t="s">
        <v>18072</v>
      </c>
      <c r="I135" s="280" t="s">
        <v>18073</v>
      </c>
      <c r="J135" s="472" t="s">
        <v>18074</v>
      </c>
      <c r="K135" s="280" t="s">
        <v>18075</v>
      </c>
      <c r="L135" s="280" t="s">
        <v>18076</v>
      </c>
      <c r="M135" s="280"/>
      <c r="N135" s="280" t="s">
        <v>487</v>
      </c>
      <c r="O135" s="280" t="s">
        <v>487</v>
      </c>
      <c r="P135" s="280"/>
      <c r="Q135" s="280"/>
      <c r="R135" s="280"/>
      <c r="S135" s="280" t="s">
        <v>840</v>
      </c>
      <c r="T135" s="280" t="s">
        <v>16855</v>
      </c>
      <c r="U135" s="280"/>
      <c r="V135" s="280"/>
      <c r="W135" s="280"/>
      <c r="X135" s="280"/>
      <c r="Y135" s="280"/>
      <c r="Z135" s="280"/>
      <c r="AA135" s="280" t="s">
        <v>487</v>
      </c>
      <c r="AB135" s="280" t="s">
        <v>18077</v>
      </c>
      <c r="AC135" s="280" t="s">
        <v>487</v>
      </c>
      <c r="AD135" s="280" t="s">
        <v>18078</v>
      </c>
    </row>
    <row r="136" spans="1:31" s="87" customFormat="1" ht="82.9" customHeight="1">
      <c r="A136" s="281" t="s">
        <v>16714</v>
      </c>
      <c r="B136" s="281" t="s">
        <v>17208</v>
      </c>
      <c r="C136" s="281" t="s">
        <v>18079</v>
      </c>
      <c r="D136" s="281" t="s">
        <v>18080</v>
      </c>
      <c r="E136" s="281" t="s">
        <v>18081</v>
      </c>
      <c r="F136" s="281" t="s">
        <v>18082</v>
      </c>
      <c r="G136" s="281" t="s">
        <v>18083</v>
      </c>
      <c r="H136" s="281" t="s">
        <v>18084</v>
      </c>
      <c r="I136" s="281" t="s">
        <v>18085</v>
      </c>
      <c r="J136" s="472" t="s">
        <v>18086</v>
      </c>
      <c r="K136" s="281" t="s">
        <v>18087</v>
      </c>
      <c r="L136" s="281" t="s">
        <v>3230</v>
      </c>
      <c r="M136" s="281"/>
      <c r="N136" s="281" t="s">
        <v>487</v>
      </c>
      <c r="O136" s="281"/>
      <c r="P136" s="281"/>
      <c r="Q136" s="281"/>
      <c r="R136" s="281"/>
      <c r="S136" s="281" t="s">
        <v>490</v>
      </c>
      <c r="T136" s="281" t="s">
        <v>10980</v>
      </c>
      <c r="U136" s="281"/>
      <c r="V136" s="281"/>
      <c r="W136" s="281"/>
      <c r="X136" s="281"/>
      <c r="Y136" s="281"/>
      <c r="Z136" s="281"/>
      <c r="AA136" s="281"/>
      <c r="AB136" s="281"/>
      <c r="AC136" s="281" t="s">
        <v>487</v>
      </c>
      <c r="AD136" s="281" t="s">
        <v>18088</v>
      </c>
    </row>
    <row r="137" spans="1:31" s="87" customFormat="1" ht="196.5" customHeight="1">
      <c r="A137" s="280" t="s">
        <v>17986</v>
      </c>
      <c r="B137" s="281" t="s">
        <v>17208</v>
      </c>
      <c r="C137" s="280" t="s">
        <v>18089</v>
      </c>
      <c r="D137" s="280" t="s">
        <v>18090</v>
      </c>
      <c r="E137" s="280" t="s">
        <v>18091</v>
      </c>
      <c r="F137" s="280" t="s">
        <v>18092</v>
      </c>
      <c r="G137" s="280" t="s">
        <v>18093</v>
      </c>
      <c r="H137" s="280" t="s">
        <v>18094</v>
      </c>
      <c r="I137" s="280" t="s">
        <v>18095</v>
      </c>
      <c r="J137" s="472" t="s">
        <v>18096</v>
      </c>
      <c r="K137" s="280" t="s">
        <v>18097</v>
      </c>
      <c r="L137" s="280" t="s">
        <v>3230</v>
      </c>
      <c r="M137" s="280" t="s">
        <v>16783</v>
      </c>
      <c r="N137" s="280" t="s">
        <v>487</v>
      </c>
      <c r="O137" s="280"/>
      <c r="P137" s="280"/>
      <c r="Q137" s="280"/>
      <c r="R137" s="280"/>
      <c r="S137" s="280" t="s">
        <v>840</v>
      </c>
      <c r="T137" s="280" t="s">
        <v>18098</v>
      </c>
      <c r="U137" s="280"/>
      <c r="V137" s="280"/>
      <c r="W137" s="280"/>
      <c r="X137" s="280"/>
      <c r="Y137" s="280"/>
      <c r="Z137" s="280"/>
      <c r="AA137" s="280"/>
      <c r="AB137" s="280"/>
      <c r="AC137" s="280"/>
      <c r="AD137" s="280" t="s">
        <v>18099</v>
      </c>
    </row>
    <row r="138" spans="1:31" s="87" customFormat="1" ht="82.9" customHeight="1">
      <c r="A138" s="280" t="s">
        <v>17986</v>
      </c>
      <c r="B138" s="281" t="s">
        <v>337</v>
      </c>
      <c r="C138" s="280" t="s">
        <v>18100</v>
      </c>
      <c r="D138" s="280" t="s">
        <v>18101</v>
      </c>
      <c r="E138" s="280" t="s">
        <v>18102</v>
      </c>
      <c r="F138" s="280" t="s">
        <v>18103</v>
      </c>
      <c r="G138" s="280" t="s">
        <v>18104</v>
      </c>
      <c r="H138" s="280" t="s">
        <v>18105</v>
      </c>
      <c r="I138" s="280" t="s">
        <v>18106</v>
      </c>
      <c r="J138" s="472" t="s">
        <v>18107</v>
      </c>
      <c r="K138" s="280" t="s">
        <v>18108</v>
      </c>
      <c r="L138" s="280" t="s">
        <v>1062</v>
      </c>
      <c r="M138" s="280" t="s">
        <v>1062</v>
      </c>
      <c r="N138" s="280"/>
      <c r="O138" s="280"/>
      <c r="P138" s="280"/>
      <c r="Q138" s="280"/>
      <c r="R138" s="280"/>
      <c r="S138" s="280" t="s">
        <v>840</v>
      </c>
      <c r="T138" s="280"/>
      <c r="U138" s="280"/>
      <c r="V138" s="280"/>
      <c r="W138" s="280"/>
      <c r="X138" s="280"/>
      <c r="Y138" s="280"/>
      <c r="Z138" s="280"/>
      <c r="AA138" s="280"/>
      <c r="AB138" s="280"/>
      <c r="AC138" s="280" t="s">
        <v>487</v>
      </c>
      <c r="AD138" s="280" t="s">
        <v>18109</v>
      </c>
    </row>
    <row r="139" spans="1:31" s="87" customFormat="1" ht="82.9" customHeight="1">
      <c r="A139" s="280" t="s">
        <v>17986</v>
      </c>
      <c r="B139" s="281" t="s">
        <v>18110</v>
      </c>
      <c r="C139" s="280" t="s">
        <v>18111</v>
      </c>
      <c r="D139" s="280" t="s">
        <v>18112</v>
      </c>
      <c r="E139" s="280" t="s">
        <v>18113</v>
      </c>
      <c r="F139" s="280" t="s">
        <v>18114</v>
      </c>
      <c r="G139" s="280" t="s">
        <v>18115</v>
      </c>
      <c r="H139" s="280" t="s">
        <v>18116</v>
      </c>
      <c r="I139" s="280" t="s">
        <v>18117</v>
      </c>
      <c r="J139" s="238" t="s">
        <v>18118</v>
      </c>
      <c r="K139" s="280" t="s">
        <v>18119</v>
      </c>
      <c r="L139" s="280" t="s">
        <v>18120</v>
      </c>
      <c r="M139" s="280"/>
      <c r="N139" s="280"/>
      <c r="O139" s="280"/>
      <c r="P139" s="280"/>
      <c r="Q139" s="280"/>
      <c r="R139" s="280"/>
      <c r="S139" s="280" t="s">
        <v>840</v>
      </c>
      <c r="T139" s="281" t="s">
        <v>17343</v>
      </c>
      <c r="U139" s="280"/>
      <c r="V139" s="280"/>
      <c r="W139" s="280"/>
      <c r="X139" s="280"/>
      <c r="Y139" s="280"/>
      <c r="Z139" s="280"/>
      <c r="AA139" s="280"/>
      <c r="AB139" s="280"/>
      <c r="AC139" s="280"/>
      <c r="AD139" s="280"/>
    </row>
    <row r="140" spans="1:31" s="87" customFormat="1" ht="82.9" customHeight="1">
      <c r="A140" s="280" t="s">
        <v>17986</v>
      </c>
      <c r="B140" s="281" t="s">
        <v>337</v>
      </c>
      <c r="C140" s="280" t="s">
        <v>18121</v>
      </c>
      <c r="D140" s="280" t="s">
        <v>18122</v>
      </c>
      <c r="E140" s="280" t="s">
        <v>18123</v>
      </c>
      <c r="F140" s="280" t="s">
        <v>18124</v>
      </c>
      <c r="G140" s="280" t="s">
        <v>18125</v>
      </c>
      <c r="H140" s="280" t="s">
        <v>18126</v>
      </c>
      <c r="I140" s="280" t="s">
        <v>18127</v>
      </c>
      <c r="J140" s="472" t="s">
        <v>18128</v>
      </c>
      <c r="K140" s="280" t="s">
        <v>18129</v>
      </c>
      <c r="L140" s="280" t="s">
        <v>3230</v>
      </c>
      <c r="M140" s="280"/>
      <c r="N140" s="280"/>
      <c r="O140" s="280"/>
      <c r="P140" s="280"/>
      <c r="Q140" s="280"/>
      <c r="R140" s="280"/>
      <c r="S140" s="280" t="s">
        <v>840</v>
      </c>
      <c r="T140" s="280" t="s">
        <v>18130</v>
      </c>
      <c r="U140" s="280"/>
      <c r="V140" s="280"/>
      <c r="W140" s="280"/>
      <c r="X140" s="280"/>
      <c r="Y140" s="280"/>
      <c r="Z140" s="280"/>
      <c r="AA140" s="280"/>
      <c r="AB140" s="280"/>
      <c r="AC140" s="280" t="s">
        <v>487</v>
      </c>
      <c r="AD140" s="280" t="s">
        <v>18131</v>
      </c>
    </row>
    <row r="141" spans="1:31" s="87" customFormat="1" ht="82.9" customHeight="1">
      <c r="A141" s="280" t="s">
        <v>17986</v>
      </c>
      <c r="B141" s="281" t="s">
        <v>337</v>
      </c>
      <c r="C141" s="280" t="s">
        <v>18132</v>
      </c>
      <c r="D141" s="280" t="s">
        <v>18133</v>
      </c>
      <c r="E141" s="280" t="s">
        <v>18134</v>
      </c>
      <c r="F141" s="280" t="s">
        <v>18135</v>
      </c>
      <c r="G141" s="280" t="s">
        <v>18136</v>
      </c>
      <c r="H141" s="280" t="s">
        <v>18137</v>
      </c>
      <c r="I141" s="280" t="s">
        <v>18138</v>
      </c>
      <c r="J141" s="245" t="s">
        <v>18139</v>
      </c>
      <c r="K141" s="280" t="s">
        <v>18140</v>
      </c>
      <c r="L141" s="280" t="s">
        <v>18141</v>
      </c>
      <c r="M141" s="281" t="s">
        <v>16783</v>
      </c>
      <c r="N141" s="280"/>
      <c r="O141" s="280"/>
      <c r="P141" s="280"/>
      <c r="Q141" s="280"/>
      <c r="R141" s="280"/>
      <c r="S141" s="280" t="s">
        <v>387</v>
      </c>
      <c r="T141" s="280"/>
      <c r="U141" s="280"/>
      <c r="V141" s="280"/>
      <c r="W141" s="280"/>
      <c r="X141" s="280"/>
      <c r="Y141" s="280"/>
      <c r="Z141" s="280"/>
      <c r="AA141" s="280" t="s">
        <v>487</v>
      </c>
      <c r="AB141" s="280" t="s">
        <v>18142</v>
      </c>
      <c r="AC141" s="280"/>
      <c r="AD141" s="280"/>
    </row>
    <row r="142" spans="1:31" s="87" customFormat="1" ht="82.9" customHeight="1">
      <c r="A142" s="280" t="s">
        <v>17986</v>
      </c>
      <c r="B142" s="281" t="s">
        <v>337</v>
      </c>
      <c r="C142" s="280" t="s">
        <v>18143</v>
      </c>
      <c r="D142" s="280" t="s">
        <v>18144</v>
      </c>
      <c r="E142" s="280" t="s">
        <v>18145</v>
      </c>
      <c r="F142" s="280" t="s">
        <v>18146</v>
      </c>
      <c r="G142" s="280" t="s">
        <v>18147</v>
      </c>
      <c r="H142" s="280" t="s">
        <v>18148</v>
      </c>
      <c r="I142" s="280" t="s">
        <v>18149</v>
      </c>
      <c r="J142" s="472" t="s">
        <v>18150</v>
      </c>
      <c r="K142" s="280" t="s">
        <v>18151</v>
      </c>
      <c r="L142" s="280" t="s">
        <v>18152</v>
      </c>
      <c r="M142" s="280" t="s">
        <v>16940</v>
      </c>
      <c r="N142" s="280"/>
      <c r="O142" s="280"/>
      <c r="P142" s="280"/>
      <c r="Q142" s="280"/>
      <c r="R142" s="280"/>
      <c r="S142" s="280" t="s">
        <v>780</v>
      </c>
      <c r="T142" s="280" t="s">
        <v>18153</v>
      </c>
      <c r="U142" s="280"/>
      <c r="V142" s="280" t="s">
        <v>18154</v>
      </c>
      <c r="W142" s="280"/>
      <c r="X142" s="280"/>
      <c r="Y142" s="280"/>
      <c r="Z142" s="280"/>
      <c r="AA142" s="280"/>
      <c r="AB142" s="280"/>
      <c r="AC142" s="280" t="s">
        <v>487</v>
      </c>
      <c r="AD142" s="280" t="s">
        <v>18155</v>
      </c>
    </row>
    <row r="143" spans="1:31" s="87" customFormat="1" ht="82.9" customHeight="1">
      <c r="A143" s="280" t="s">
        <v>17986</v>
      </c>
      <c r="B143" s="281" t="s">
        <v>17208</v>
      </c>
      <c r="C143" s="280" t="s">
        <v>18156</v>
      </c>
      <c r="D143" s="280" t="s">
        <v>18157</v>
      </c>
      <c r="E143" s="280" t="s">
        <v>18158</v>
      </c>
      <c r="F143" s="280" t="s">
        <v>18159</v>
      </c>
      <c r="G143" s="280" t="s">
        <v>18160</v>
      </c>
      <c r="H143" s="280" t="s">
        <v>18161</v>
      </c>
      <c r="I143" s="280" t="s">
        <v>18162</v>
      </c>
      <c r="J143" s="472" t="s">
        <v>18163</v>
      </c>
      <c r="K143" s="280" t="s">
        <v>18164</v>
      </c>
      <c r="L143" s="280" t="s">
        <v>16755</v>
      </c>
      <c r="M143" s="280" t="s">
        <v>16940</v>
      </c>
      <c r="N143" s="280" t="s">
        <v>487</v>
      </c>
      <c r="O143" s="280"/>
      <c r="P143" s="280"/>
      <c r="Q143" s="280"/>
      <c r="R143" s="280"/>
      <c r="S143" s="280" t="s">
        <v>384</v>
      </c>
      <c r="T143" s="280" t="s">
        <v>388</v>
      </c>
      <c r="U143" s="280"/>
      <c r="V143" s="280"/>
      <c r="W143" s="280"/>
      <c r="X143" s="280"/>
      <c r="Y143" s="280"/>
      <c r="Z143" s="280"/>
      <c r="AA143" s="280"/>
      <c r="AB143" s="280"/>
      <c r="AC143" s="280"/>
      <c r="AD143" s="280"/>
    </row>
    <row r="144" spans="1:31" s="87" customFormat="1" ht="100.15" customHeight="1">
      <c r="A144" s="239" t="s">
        <v>17986</v>
      </c>
      <c r="B144" s="240" t="s">
        <v>17208</v>
      </c>
      <c r="C144" s="239" t="s">
        <v>18165</v>
      </c>
      <c r="D144" s="239" t="s">
        <v>18166</v>
      </c>
      <c r="E144" s="239" t="s">
        <v>18167</v>
      </c>
      <c r="F144" s="239" t="s">
        <v>18168</v>
      </c>
      <c r="G144" s="239" t="s">
        <v>18169</v>
      </c>
      <c r="H144" s="239" t="s">
        <v>18170</v>
      </c>
      <c r="I144" s="239" t="s">
        <v>18171</v>
      </c>
      <c r="J144" s="241" t="s">
        <v>18172</v>
      </c>
      <c r="K144" s="239" t="s">
        <v>18173</v>
      </c>
      <c r="L144" s="239" t="s">
        <v>7747</v>
      </c>
      <c r="M144" s="239" t="s">
        <v>16940</v>
      </c>
      <c r="N144" s="239" t="s">
        <v>487</v>
      </c>
      <c r="O144" s="239"/>
      <c r="P144" s="239"/>
      <c r="Q144" s="239"/>
      <c r="R144" s="305"/>
      <c r="S144" s="240" t="s">
        <v>840</v>
      </c>
      <c r="T144" s="240" t="s">
        <v>17921</v>
      </c>
      <c r="U144" s="239"/>
      <c r="V144" s="239"/>
      <c r="W144" s="239"/>
      <c r="X144" s="239"/>
      <c r="Y144" s="239"/>
      <c r="Z144" s="239"/>
      <c r="AA144" s="239"/>
      <c r="AB144" s="239"/>
      <c r="AC144" s="240" t="s">
        <v>395</v>
      </c>
      <c r="AD144" s="240" t="s">
        <v>17947</v>
      </c>
    </row>
    <row r="145" spans="1:30" s="87" customFormat="1" ht="82.9" customHeight="1">
      <c r="A145" s="280" t="s">
        <v>17986</v>
      </c>
      <c r="B145" s="281" t="s">
        <v>17208</v>
      </c>
      <c r="C145" s="280" t="s">
        <v>18174</v>
      </c>
      <c r="D145" s="306" t="s">
        <v>18175</v>
      </c>
      <c r="E145" s="306" t="s">
        <v>18176</v>
      </c>
      <c r="F145" s="306" t="s">
        <v>18177</v>
      </c>
      <c r="G145" s="307" t="s">
        <v>18178</v>
      </c>
      <c r="H145" s="306" t="s">
        <v>18179</v>
      </c>
      <c r="I145" s="281" t="s">
        <v>18180</v>
      </c>
      <c r="J145" s="472" t="s">
        <v>18181</v>
      </c>
      <c r="K145" s="308" t="s">
        <v>18182</v>
      </c>
      <c r="L145" s="280" t="s">
        <v>18120</v>
      </c>
      <c r="M145" s="309" t="s">
        <v>16783</v>
      </c>
      <c r="N145" s="306" t="s">
        <v>395</v>
      </c>
      <c r="O145" s="306"/>
      <c r="P145" s="306"/>
      <c r="Q145" s="306"/>
      <c r="R145" s="281"/>
      <c r="S145" s="280" t="s">
        <v>490</v>
      </c>
      <c r="T145" s="280" t="s">
        <v>16855</v>
      </c>
      <c r="U145" s="306"/>
      <c r="V145" s="306"/>
      <c r="W145" s="306"/>
      <c r="X145" s="306"/>
      <c r="Y145" s="306"/>
      <c r="Z145" s="306"/>
      <c r="AA145" s="306"/>
      <c r="AB145" s="306"/>
      <c r="AC145" s="306"/>
      <c r="AD145" s="306"/>
    </row>
    <row r="146" spans="1:30" s="87" customFormat="1" ht="82.9" customHeight="1">
      <c r="A146" s="280" t="s">
        <v>17986</v>
      </c>
      <c r="B146" s="280" t="s">
        <v>17208</v>
      </c>
      <c r="C146" s="280" t="s">
        <v>18183</v>
      </c>
      <c r="D146" s="281" t="s">
        <v>18184</v>
      </c>
      <c r="E146" s="280" t="s">
        <v>18185</v>
      </c>
      <c r="F146" s="280" t="s">
        <v>18186</v>
      </c>
      <c r="G146" s="280" t="s">
        <v>18187</v>
      </c>
      <c r="H146" s="280" t="s">
        <v>18188</v>
      </c>
      <c r="I146" s="280" t="s">
        <v>18189</v>
      </c>
      <c r="J146" s="472" t="s">
        <v>18190</v>
      </c>
      <c r="K146" s="281" t="s">
        <v>18191</v>
      </c>
      <c r="L146" s="281" t="s">
        <v>17899</v>
      </c>
      <c r="M146" s="281"/>
      <c r="N146" s="281" t="s">
        <v>17972</v>
      </c>
      <c r="O146" s="280"/>
      <c r="P146" s="280"/>
      <c r="Q146" s="280"/>
      <c r="R146" s="281"/>
      <c r="S146" s="281" t="s">
        <v>384</v>
      </c>
      <c r="T146" s="280" t="s">
        <v>16855</v>
      </c>
      <c r="U146" s="280"/>
      <c r="V146" s="280"/>
      <c r="W146" s="280"/>
      <c r="X146" s="280"/>
      <c r="Y146" s="280"/>
      <c r="Z146" s="280"/>
      <c r="AA146" s="280"/>
      <c r="AB146" s="280"/>
      <c r="AC146" s="281" t="s">
        <v>487</v>
      </c>
      <c r="AD146" s="280" t="s">
        <v>17371</v>
      </c>
    </row>
    <row r="147" spans="1:30" s="87" customFormat="1" ht="85.5">
      <c r="A147" s="280" t="s">
        <v>17986</v>
      </c>
      <c r="B147" s="281" t="s">
        <v>337</v>
      </c>
      <c r="C147" s="280" t="s">
        <v>18192</v>
      </c>
      <c r="D147" s="280" t="s">
        <v>18193</v>
      </c>
      <c r="E147" s="280" t="s">
        <v>18194</v>
      </c>
      <c r="F147" s="280" t="s">
        <v>18195</v>
      </c>
      <c r="G147" s="280" t="s">
        <v>18196</v>
      </c>
      <c r="H147" s="280" t="s">
        <v>18197</v>
      </c>
      <c r="I147" s="280" t="s">
        <v>18198</v>
      </c>
      <c r="J147" s="310" t="s">
        <v>18199</v>
      </c>
      <c r="K147" s="280" t="s">
        <v>18200</v>
      </c>
      <c r="L147" s="280" t="s">
        <v>17111</v>
      </c>
      <c r="M147" s="280" t="s">
        <v>16940</v>
      </c>
      <c r="N147" s="280" t="s">
        <v>487</v>
      </c>
      <c r="O147" s="280"/>
      <c r="P147" s="280"/>
      <c r="Q147" s="280"/>
      <c r="R147" s="280"/>
      <c r="S147" s="280" t="s">
        <v>840</v>
      </c>
      <c r="T147" s="280" t="s">
        <v>18098</v>
      </c>
      <c r="U147" s="280"/>
      <c r="V147" s="280"/>
      <c r="W147" s="280"/>
      <c r="X147" s="280"/>
      <c r="Y147" s="280"/>
      <c r="Z147" s="280"/>
      <c r="AA147" s="280"/>
      <c r="AB147" s="280"/>
      <c r="AC147" s="280" t="s">
        <v>487</v>
      </c>
      <c r="AD147" s="280" t="s">
        <v>18201</v>
      </c>
    </row>
    <row r="148" spans="1:30" s="87" customFormat="1" ht="128.25">
      <c r="A148" s="280" t="s">
        <v>17986</v>
      </c>
      <c r="B148" s="281" t="s">
        <v>337</v>
      </c>
      <c r="C148" s="280" t="s">
        <v>18202</v>
      </c>
      <c r="D148" s="280" t="s">
        <v>18203</v>
      </c>
      <c r="E148" s="280" t="s">
        <v>17999</v>
      </c>
      <c r="F148" s="280" t="s">
        <v>18204</v>
      </c>
      <c r="G148" s="280" t="s">
        <v>18205</v>
      </c>
      <c r="H148" s="280" t="s">
        <v>18206</v>
      </c>
      <c r="I148" s="280" t="s">
        <v>18207</v>
      </c>
      <c r="J148" s="280" t="s">
        <v>18208</v>
      </c>
      <c r="K148" s="311" t="s">
        <v>18209</v>
      </c>
      <c r="L148" s="280" t="s">
        <v>18120</v>
      </c>
      <c r="M148" s="280"/>
      <c r="N148" s="280"/>
      <c r="O148" s="280" t="s">
        <v>487</v>
      </c>
      <c r="P148" s="280"/>
      <c r="Q148" s="280"/>
      <c r="R148" s="280"/>
      <c r="S148" s="281" t="s">
        <v>384</v>
      </c>
      <c r="T148" s="280" t="s">
        <v>17281</v>
      </c>
      <c r="U148" s="280"/>
      <c r="V148" s="280"/>
      <c r="W148" s="280"/>
      <c r="X148" s="280"/>
      <c r="Y148" s="280" t="s">
        <v>487</v>
      </c>
      <c r="Z148" s="281" t="s">
        <v>18210</v>
      </c>
      <c r="AA148" s="280" t="s">
        <v>487</v>
      </c>
      <c r="AB148" s="281" t="s">
        <v>18211</v>
      </c>
      <c r="AC148" s="280"/>
      <c r="AD148" s="280"/>
    </row>
    <row r="149" spans="1:30" s="87" customFormat="1" ht="100.15" customHeight="1">
      <c r="A149" s="280" t="s">
        <v>17986</v>
      </c>
      <c r="B149" s="281" t="s">
        <v>337</v>
      </c>
      <c r="C149" s="280" t="s">
        <v>18212</v>
      </c>
      <c r="D149" s="280" t="s">
        <v>18213</v>
      </c>
      <c r="E149" s="280" t="s">
        <v>18214</v>
      </c>
      <c r="F149" s="280" t="s">
        <v>18215</v>
      </c>
      <c r="G149" s="280" t="s">
        <v>18216</v>
      </c>
      <c r="H149" s="280" t="s">
        <v>18217</v>
      </c>
      <c r="I149" s="280" t="s">
        <v>18218</v>
      </c>
      <c r="J149" s="472" t="s">
        <v>18219</v>
      </c>
      <c r="K149" s="280" t="s">
        <v>18220</v>
      </c>
      <c r="L149" s="280" t="s">
        <v>18221</v>
      </c>
      <c r="M149" s="280" t="s">
        <v>18222</v>
      </c>
      <c r="N149" s="280"/>
      <c r="O149" s="280"/>
      <c r="P149" s="280"/>
      <c r="Q149" s="280"/>
      <c r="R149" s="280" t="s">
        <v>386</v>
      </c>
      <c r="S149" s="280" t="s">
        <v>840</v>
      </c>
      <c r="T149" s="280"/>
      <c r="U149" s="280"/>
      <c r="V149" s="280" t="s">
        <v>18223</v>
      </c>
      <c r="W149" s="280"/>
      <c r="X149" s="280" t="s">
        <v>18223</v>
      </c>
      <c r="Y149" s="280"/>
      <c r="Z149" s="280" t="s">
        <v>18223</v>
      </c>
      <c r="AA149" s="280"/>
      <c r="AB149" s="280" t="s">
        <v>18224</v>
      </c>
      <c r="AC149" s="280"/>
      <c r="AD149" s="280" t="s">
        <v>18224</v>
      </c>
    </row>
    <row r="150" spans="1:30" s="87" customFormat="1" ht="82.9" customHeight="1">
      <c r="A150" s="308" t="s">
        <v>17986</v>
      </c>
      <c r="B150" s="311" t="s">
        <v>18110</v>
      </c>
      <c r="C150" s="308" t="s">
        <v>18225</v>
      </c>
      <c r="D150" s="308" t="s">
        <v>18226</v>
      </c>
      <c r="E150" s="308" t="s">
        <v>18214</v>
      </c>
      <c r="F150" s="308" t="s">
        <v>18227</v>
      </c>
      <c r="G150" s="308" t="s">
        <v>18228</v>
      </c>
      <c r="H150" s="308" t="s">
        <v>18229</v>
      </c>
      <c r="I150" s="308" t="s">
        <v>18230</v>
      </c>
      <c r="J150" s="472" t="s">
        <v>18231</v>
      </c>
      <c r="K150" s="308" t="s">
        <v>18232</v>
      </c>
      <c r="L150" s="308" t="s">
        <v>7747</v>
      </c>
      <c r="M150" s="169"/>
      <c r="N150" s="308" t="s">
        <v>487</v>
      </c>
      <c r="O150" s="308"/>
      <c r="P150" s="308"/>
      <c r="Q150" s="308"/>
      <c r="R150" s="308"/>
      <c r="S150" s="308" t="s">
        <v>840</v>
      </c>
      <c r="T150" s="308" t="s">
        <v>16855</v>
      </c>
      <c r="U150" s="308"/>
      <c r="V150" s="308"/>
      <c r="W150" s="308"/>
      <c r="X150" s="308"/>
      <c r="Y150" s="308"/>
      <c r="Z150" s="308"/>
      <c r="AA150" s="308"/>
      <c r="AB150" s="308"/>
      <c r="AC150" s="308"/>
      <c r="AD150" s="308"/>
    </row>
    <row r="151" spans="1:30" s="87" customFormat="1" ht="82.9" customHeight="1">
      <c r="A151" s="280" t="s">
        <v>17986</v>
      </c>
      <c r="B151" s="281" t="s">
        <v>18233</v>
      </c>
      <c r="C151" s="280" t="s">
        <v>18234</v>
      </c>
      <c r="D151" s="280" t="s">
        <v>18235</v>
      </c>
      <c r="E151" s="280" t="s">
        <v>18236</v>
      </c>
      <c r="F151" s="280" t="s">
        <v>18237</v>
      </c>
      <c r="G151" s="280" t="s">
        <v>18238</v>
      </c>
      <c r="H151" s="280" t="s">
        <v>18239</v>
      </c>
      <c r="I151" s="281" t="s">
        <v>18240</v>
      </c>
      <c r="J151" s="472" t="s">
        <v>18241</v>
      </c>
      <c r="K151" s="280" t="s">
        <v>18242</v>
      </c>
      <c r="L151" s="280" t="s">
        <v>18243</v>
      </c>
      <c r="M151" s="280" t="s">
        <v>18244</v>
      </c>
      <c r="N151" s="280"/>
      <c r="O151" s="280"/>
      <c r="P151" s="280"/>
      <c r="Q151" s="280"/>
      <c r="R151" s="280"/>
      <c r="S151" s="280" t="s">
        <v>840</v>
      </c>
      <c r="T151" s="280" t="s">
        <v>18098</v>
      </c>
      <c r="U151" s="280"/>
      <c r="V151" s="280"/>
      <c r="W151" s="280"/>
      <c r="X151" s="280"/>
      <c r="Y151" s="280"/>
      <c r="Z151" s="280"/>
      <c r="AA151" s="280"/>
      <c r="AB151" s="280"/>
      <c r="AC151" s="280" t="s">
        <v>487</v>
      </c>
      <c r="AD151" s="280" t="s">
        <v>18245</v>
      </c>
    </row>
    <row r="152" spans="1:30" s="87" customFormat="1" ht="106.5" customHeight="1">
      <c r="A152" s="280" t="s">
        <v>17986</v>
      </c>
      <c r="B152" s="281" t="s">
        <v>287</v>
      </c>
      <c r="C152" s="280" t="s">
        <v>18246</v>
      </c>
      <c r="D152" s="280" t="s">
        <v>18247</v>
      </c>
      <c r="E152" s="280" t="s">
        <v>18248</v>
      </c>
      <c r="F152" s="280" t="s">
        <v>18249</v>
      </c>
      <c r="G152" s="280" t="s">
        <v>18250</v>
      </c>
      <c r="H152" s="280" t="s">
        <v>18251</v>
      </c>
      <c r="I152" s="280" t="s">
        <v>18252</v>
      </c>
      <c r="J152" s="472" t="s">
        <v>18253</v>
      </c>
      <c r="K152" s="280" t="s">
        <v>18254</v>
      </c>
      <c r="L152" s="280" t="s">
        <v>18255</v>
      </c>
      <c r="M152" s="280"/>
      <c r="N152" s="280" t="s">
        <v>487</v>
      </c>
      <c r="O152" s="280"/>
      <c r="P152" s="280"/>
      <c r="Q152" s="280"/>
      <c r="R152" s="280" t="s">
        <v>386</v>
      </c>
      <c r="S152" s="280" t="s">
        <v>840</v>
      </c>
      <c r="T152" s="280"/>
      <c r="U152" s="280"/>
      <c r="V152" s="280"/>
      <c r="W152" s="280"/>
      <c r="X152" s="280"/>
      <c r="Y152" s="280"/>
      <c r="Z152" s="280"/>
      <c r="AA152" s="280" t="s">
        <v>487</v>
      </c>
      <c r="AB152" s="280" t="s">
        <v>18256</v>
      </c>
      <c r="AC152" s="280" t="s">
        <v>487</v>
      </c>
      <c r="AD152" s="280" t="s">
        <v>18257</v>
      </c>
    </row>
    <row r="153" spans="1:30" s="87" customFormat="1" ht="82.9" customHeight="1">
      <c r="A153" s="280" t="s">
        <v>17986</v>
      </c>
      <c r="B153" s="281" t="s">
        <v>287</v>
      </c>
      <c r="C153" s="280" t="s">
        <v>18258</v>
      </c>
      <c r="D153" s="280" t="s">
        <v>18259</v>
      </c>
      <c r="E153" s="280" t="s">
        <v>18248</v>
      </c>
      <c r="F153" s="280" t="s">
        <v>18260</v>
      </c>
      <c r="G153" s="280" t="s">
        <v>18261</v>
      </c>
      <c r="H153" s="280" t="s">
        <v>18262</v>
      </c>
      <c r="I153" s="280" t="s">
        <v>18263</v>
      </c>
      <c r="J153" s="472" t="s">
        <v>18264</v>
      </c>
      <c r="K153" s="280" t="s">
        <v>18265</v>
      </c>
      <c r="L153" s="280"/>
      <c r="M153" s="280"/>
      <c r="N153" s="280"/>
      <c r="O153" s="280"/>
      <c r="P153" s="280"/>
      <c r="Q153" s="280"/>
      <c r="R153" s="280"/>
      <c r="S153" s="280" t="s">
        <v>387</v>
      </c>
      <c r="T153" s="280"/>
      <c r="U153" s="280"/>
      <c r="V153" s="280"/>
      <c r="W153" s="280"/>
      <c r="X153" s="280"/>
      <c r="Y153" s="280"/>
      <c r="Z153" s="280"/>
      <c r="AA153" s="280"/>
      <c r="AB153" s="280"/>
      <c r="AC153" s="280" t="s">
        <v>487</v>
      </c>
      <c r="AD153" s="280" t="s">
        <v>18266</v>
      </c>
    </row>
    <row r="154" spans="1:30" s="87" customFormat="1" ht="82.9" customHeight="1">
      <c r="A154" s="280" t="s">
        <v>17986</v>
      </c>
      <c r="B154" s="281" t="s">
        <v>287</v>
      </c>
      <c r="C154" s="280" t="s">
        <v>18267</v>
      </c>
      <c r="D154" s="280" t="s">
        <v>18268</v>
      </c>
      <c r="E154" s="280" t="s">
        <v>18248</v>
      </c>
      <c r="F154" s="280" t="s">
        <v>18269</v>
      </c>
      <c r="G154" s="280" t="s">
        <v>18270</v>
      </c>
      <c r="H154" s="280" t="s">
        <v>18271</v>
      </c>
      <c r="I154" s="280" t="s">
        <v>18272</v>
      </c>
      <c r="J154" s="472" t="s">
        <v>18273</v>
      </c>
      <c r="K154" s="280" t="s">
        <v>18274</v>
      </c>
      <c r="L154" s="280" t="s">
        <v>18255</v>
      </c>
      <c r="M154" s="280"/>
      <c r="N154" s="280"/>
      <c r="O154" s="280"/>
      <c r="P154" s="280"/>
      <c r="Q154" s="280"/>
      <c r="R154" s="280"/>
      <c r="S154" s="280" t="s">
        <v>840</v>
      </c>
      <c r="T154" s="280"/>
      <c r="U154" s="280"/>
      <c r="V154" s="280"/>
      <c r="W154" s="280"/>
      <c r="X154" s="280"/>
      <c r="Y154" s="280"/>
      <c r="Z154" s="280"/>
      <c r="AA154" s="280"/>
      <c r="AB154" s="280"/>
      <c r="AC154" s="280" t="s">
        <v>487</v>
      </c>
      <c r="AD154" s="280" t="s">
        <v>18275</v>
      </c>
    </row>
    <row r="155" spans="1:30" s="87" customFormat="1" ht="82.9" customHeight="1">
      <c r="A155" s="280" t="s">
        <v>17986</v>
      </c>
      <c r="B155" s="281" t="s">
        <v>287</v>
      </c>
      <c r="C155" s="280" t="s">
        <v>18276</v>
      </c>
      <c r="D155" s="280" t="s">
        <v>18277</v>
      </c>
      <c r="E155" s="280" t="s">
        <v>18278</v>
      </c>
      <c r="F155" s="280" t="s">
        <v>18279</v>
      </c>
      <c r="G155" s="280" t="s">
        <v>18280</v>
      </c>
      <c r="H155" s="280" t="s">
        <v>18262</v>
      </c>
      <c r="I155" s="280" t="s">
        <v>18281</v>
      </c>
      <c r="J155" s="472" t="s">
        <v>18282</v>
      </c>
      <c r="K155" s="280" t="s">
        <v>18283</v>
      </c>
      <c r="L155" s="280"/>
      <c r="M155" s="280"/>
      <c r="N155" s="280"/>
      <c r="O155" s="280"/>
      <c r="P155" s="280"/>
      <c r="Q155" s="280"/>
      <c r="R155" s="280"/>
      <c r="S155" s="280" t="s">
        <v>387</v>
      </c>
      <c r="T155" s="280"/>
      <c r="U155" s="280"/>
      <c r="V155" s="280"/>
      <c r="W155" s="280"/>
      <c r="X155" s="280"/>
      <c r="Y155" s="280"/>
      <c r="Z155" s="280"/>
      <c r="AA155" s="280"/>
      <c r="AB155" s="280"/>
      <c r="AC155" s="280" t="s">
        <v>487</v>
      </c>
      <c r="AD155" s="280" t="s">
        <v>18275</v>
      </c>
    </row>
    <row r="156" spans="1:30" s="87" customFormat="1" ht="82.9" customHeight="1">
      <c r="A156" s="280" t="s">
        <v>17986</v>
      </c>
      <c r="B156" s="281" t="s">
        <v>314</v>
      </c>
      <c r="C156" s="280" t="s">
        <v>18284</v>
      </c>
      <c r="D156" s="280" t="s">
        <v>18285</v>
      </c>
      <c r="E156" s="280" t="s">
        <v>18286</v>
      </c>
      <c r="F156" s="280" t="s">
        <v>18287</v>
      </c>
      <c r="G156" s="280" t="s">
        <v>18288</v>
      </c>
      <c r="H156" s="280" t="s">
        <v>18289</v>
      </c>
      <c r="I156" s="280" t="s">
        <v>18290</v>
      </c>
      <c r="J156" s="472" t="s">
        <v>18291</v>
      </c>
      <c r="K156" s="280" t="s">
        <v>18292</v>
      </c>
      <c r="L156" s="280"/>
      <c r="M156" s="280"/>
      <c r="N156" s="280"/>
      <c r="O156" s="280"/>
      <c r="P156" s="280"/>
      <c r="Q156" s="280"/>
      <c r="R156" s="280"/>
      <c r="S156" s="280" t="s">
        <v>387</v>
      </c>
      <c r="T156" s="280"/>
      <c r="U156" s="280"/>
      <c r="V156" s="280"/>
      <c r="W156" s="280"/>
      <c r="X156" s="280"/>
      <c r="Y156" s="280"/>
      <c r="Z156" s="280"/>
      <c r="AA156" s="280"/>
      <c r="AB156" s="280"/>
      <c r="AC156" s="280" t="s">
        <v>487</v>
      </c>
      <c r="AD156" s="280" t="s">
        <v>18275</v>
      </c>
    </row>
    <row r="157" spans="1:30" s="87" customFormat="1" ht="82.9" customHeight="1">
      <c r="A157" s="280" t="s">
        <v>17986</v>
      </c>
      <c r="B157" s="281" t="s">
        <v>18293</v>
      </c>
      <c r="C157" s="280" t="s">
        <v>18294</v>
      </c>
      <c r="D157" s="280" t="s">
        <v>18295</v>
      </c>
      <c r="E157" s="280" t="s">
        <v>18296</v>
      </c>
      <c r="F157" s="280" t="s">
        <v>18297</v>
      </c>
      <c r="G157" s="280" t="s">
        <v>18298</v>
      </c>
      <c r="H157" s="280" t="s">
        <v>18299</v>
      </c>
      <c r="I157" s="280" t="s">
        <v>18300</v>
      </c>
      <c r="J157" s="472" t="s">
        <v>18301</v>
      </c>
      <c r="K157" s="280" t="s">
        <v>18302</v>
      </c>
      <c r="L157" s="280" t="s">
        <v>18303</v>
      </c>
      <c r="M157" s="280" t="s">
        <v>16940</v>
      </c>
      <c r="N157" s="280"/>
      <c r="O157" s="280"/>
      <c r="P157" s="280"/>
      <c r="Q157" s="280"/>
      <c r="R157" s="280"/>
      <c r="S157" s="280" t="s">
        <v>780</v>
      </c>
      <c r="T157" s="280" t="s">
        <v>16855</v>
      </c>
      <c r="U157" s="280"/>
      <c r="V157" s="280" t="s">
        <v>18304</v>
      </c>
      <c r="W157" s="280"/>
      <c r="X157" s="280"/>
      <c r="Y157" s="280" t="s">
        <v>487</v>
      </c>
      <c r="Z157" s="280" t="s">
        <v>18305</v>
      </c>
      <c r="AA157" s="280" t="s">
        <v>487</v>
      </c>
      <c r="AB157" s="280" t="s">
        <v>18306</v>
      </c>
      <c r="AC157" s="280" t="s">
        <v>487</v>
      </c>
      <c r="AD157" s="280" t="s">
        <v>18307</v>
      </c>
    </row>
    <row r="158" spans="1:30" s="87" customFormat="1" ht="82.9" customHeight="1">
      <c r="A158" s="280" t="s">
        <v>17986</v>
      </c>
      <c r="B158" s="281" t="s">
        <v>18293</v>
      </c>
      <c r="C158" s="280" t="s">
        <v>18308</v>
      </c>
      <c r="D158" s="280" t="s">
        <v>18309</v>
      </c>
      <c r="E158" s="280" t="s">
        <v>18310</v>
      </c>
      <c r="F158" s="280" t="s">
        <v>18311</v>
      </c>
      <c r="G158" s="280" t="s">
        <v>18312</v>
      </c>
      <c r="H158" s="280" t="s">
        <v>18313</v>
      </c>
      <c r="I158" s="280" t="s">
        <v>18314</v>
      </c>
      <c r="J158" s="472" t="s">
        <v>18315</v>
      </c>
      <c r="K158" s="280" t="s">
        <v>18316</v>
      </c>
      <c r="L158" s="280" t="s">
        <v>18317</v>
      </c>
      <c r="M158" s="280"/>
      <c r="N158" s="280"/>
      <c r="O158" s="280" t="s">
        <v>487</v>
      </c>
      <c r="P158" s="280"/>
      <c r="Q158" s="280"/>
      <c r="R158" s="280"/>
      <c r="S158" s="280" t="s">
        <v>840</v>
      </c>
      <c r="T158" s="312" t="s">
        <v>18318</v>
      </c>
      <c r="U158" s="280"/>
      <c r="V158" s="280"/>
      <c r="W158" s="280" t="s">
        <v>487</v>
      </c>
      <c r="X158" s="280" t="s">
        <v>18319</v>
      </c>
      <c r="Y158" s="280" t="s">
        <v>487</v>
      </c>
      <c r="Z158" s="280" t="s">
        <v>18320</v>
      </c>
      <c r="AA158" s="280" t="s">
        <v>487</v>
      </c>
      <c r="AB158" s="280" t="s">
        <v>18321</v>
      </c>
      <c r="AC158" s="280" t="s">
        <v>487</v>
      </c>
      <c r="AD158" s="280" t="s">
        <v>18322</v>
      </c>
    </row>
    <row r="159" spans="1:30" s="87" customFormat="1" ht="82.9" customHeight="1">
      <c r="A159" s="280" t="s">
        <v>17986</v>
      </c>
      <c r="B159" s="281" t="s">
        <v>18293</v>
      </c>
      <c r="C159" s="280" t="s">
        <v>18323</v>
      </c>
      <c r="D159" s="280" t="s">
        <v>18324</v>
      </c>
      <c r="E159" s="280" t="s">
        <v>18325</v>
      </c>
      <c r="F159" s="280" t="s">
        <v>18326</v>
      </c>
      <c r="G159" s="280" t="s">
        <v>18327</v>
      </c>
      <c r="H159" s="280" t="s">
        <v>18328</v>
      </c>
      <c r="I159" s="280" t="s">
        <v>18329</v>
      </c>
      <c r="J159" s="472" t="s">
        <v>18330</v>
      </c>
      <c r="K159" s="280" t="s">
        <v>18331</v>
      </c>
      <c r="L159" s="280" t="s">
        <v>18332</v>
      </c>
      <c r="M159" s="280"/>
      <c r="N159" s="280"/>
      <c r="O159" s="280"/>
      <c r="P159" s="280"/>
      <c r="Q159" s="280"/>
      <c r="R159" s="280"/>
      <c r="S159" s="280" t="s">
        <v>490</v>
      </c>
      <c r="T159" s="280" t="s">
        <v>388</v>
      </c>
      <c r="U159" s="280"/>
      <c r="V159" s="280" t="s">
        <v>18333</v>
      </c>
      <c r="W159" s="280"/>
      <c r="X159" s="280"/>
      <c r="Y159" s="280"/>
      <c r="Z159" s="280"/>
      <c r="AA159" s="280"/>
      <c r="AB159" s="280"/>
      <c r="AC159" s="280"/>
      <c r="AD159" s="280" t="s">
        <v>18334</v>
      </c>
    </row>
    <row r="160" spans="1:30" s="87" customFormat="1" ht="82.9" customHeight="1">
      <c r="A160" s="280" t="s">
        <v>17986</v>
      </c>
      <c r="B160" s="281" t="s">
        <v>314</v>
      </c>
      <c r="C160" s="280" t="s">
        <v>18335</v>
      </c>
      <c r="D160" s="280" t="s">
        <v>18336</v>
      </c>
      <c r="E160" s="280" t="s">
        <v>18337</v>
      </c>
      <c r="F160" s="280" t="s">
        <v>18338</v>
      </c>
      <c r="G160" s="280" t="s">
        <v>18339</v>
      </c>
      <c r="H160" s="280" t="s">
        <v>18340</v>
      </c>
      <c r="I160" s="280" t="s">
        <v>18341</v>
      </c>
      <c r="J160" s="472" t="s">
        <v>18342</v>
      </c>
      <c r="K160" s="280" t="s">
        <v>18343</v>
      </c>
      <c r="L160" s="280" t="s">
        <v>18344</v>
      </c>
      <c r="M160" s="280" t="s">
        <v>16940</v>
      </c>
      <c r="N160" s="280"/>
      <c r="O160" s="280"/>
      <c r="P160" s="280"/>
      <c r="Q160" s="280"/>
      <c r="R160" s="280"/>
      <c r="S160" s="280" t="s">
        <v>387</v>
      </c>
      <c r="T160" s="280"/>
      <c r="U160" s="280" t="s">
        <v>487</v>
      </c>
      <c r="V160" s="280" t="s">
        <v>18345</v>
      </c>
      <c r="W160" s="280" t="s">
        <v>487</v>
      </c>
      <c r="X160" s="280" t="s">
        <v>18346</v>
      </c>
      <c r="Y160" s="280" t="s">
        <v>487</v>
      </c>
      <c r="Z160" s="280" t="s">
        <v>18346</v>
      </c>
      <c r="AA160" s="280" t="s">
        <v>487</v>
      </c>
      <c r="AB160" s="281" t="s">
        <v>18347</v>
      </c>
      <c r="AC160" s="280"/>
      <c r="AD160" s="280"/>
    </row>
    <row r="161" spans="1:33" s="87" customFormat="1" ht="220.15" customHeight="1">
      <c r="A161" s="280" t="s">
        <v>17986</v>
      </c>
      <c r="B161" s="281" t="s">
        <v>18348</v>
      </c>
      <c r="C161" s="280" t="s">
        <v>18349</v>
      </c>
      <c r="D161" s="280" t="s">
        <v>18350</v>
      </c>
      <c r="E161" s="280" t="s">
        <v>18351</v>
      </c>
      <c r="F161" s="280" t="s">
        <v>18352</v>
      </c>
      <c r="G161" s="280" t="s">
        <v>18353</v>
      </c>
      <c r="H161" s="280" t="s">
        <v>18354</v>
      </c>
      <c r="I161" s="280" t="s">
        <v>18355</v>
      </c>
      <c r="J161" s="472" t="s">
        <v>18356</v>
      </c>
      <c r="K161" s="308" t="s">
        <v>18357</v>
      </c>
      <c r="L161" s="280" t="s">
        <v>18358</v>
      </c>
      <c r="M161" s="280" t="s">
        <v>18359</v>
      </c>
      <c r="N161" s="280" t="s">
        <v>395</v>
      </c>
      <c r="O161" s="280"/>
      <c r="P161" s="280"/>
      <c r="Q161" s="280"/>
      <c r="R161" s="280"/>
      <c r="S161" s="280" t="s">
        <v>840</v>
      </c>
      <c r="T161" s="280" t="s">
        <v>16855</v>
      </c>
      <c r="U161" s="280"/>
      <c r="V161" s="280"/>
      <c r="W161" s="280"/>
      <c r="X161" s="280"/>
      <c r="Y161" s="280"/>
      <c r="Z161" s="280"/>
      <c r="AA161" s="280"/>
      <c r="AB161" s="280"/>
      <c r="AC161" s="280" t="s">
        <v>487</v>
      </c>
      <c r="AD161" s="280" t="s">
        <v>18360</v>
      </c>
    </row>
    <row r="162" spans="1:33" s="87" customFormat="1" ht="82.9" customHeight="1">
      <c r="A162" s="280" t="s">
        <v>17986</v>
      </c>
      <c r="B162" s="281" t="s">
        <v>74</v>
      </c>
      <c r="C162" s="280" t="s">
        <v>18361</v>
      </c>
      <c r="D162" s="280" t="s">
        <v>18362</v>
      </c>
      <c r="E162" s="280" t="s">
        <v>18363</v>
      </c>
      <c r="F162" s="280" t="s">
        <v>18364</v>
      </c>
      <c r="G162" s="280" t="s">
        <v>18365</v>
      </c>
      <c r="H162" s="280" t="s">
        <v>18366</v>
      </c>
      <c r="I162" s="280" t="s">
        <v>18367</v>
      </c>
      <c r="J162" s="472" t="s">
        <v>18368</v>
      </c>
      <c r="K162" s="280" t="s">
        <v>18369</v>
      </c>
      <c r="L162" s="280" t="s">
        <v>17163</v>
      </c>
      <c r="M162" s="280" t="s">
        <v>18370</v>
      </c>
      <c r="N162" s="280"/>
      <c r="O162" s="280"/>
      <c r="P162" s="280"/>
      <c r="Q162" s="280"/>
      <c r="R162" s="280"/>
      <c r="S162" s="280" t="s">
        <v>387</v>
      </c>
      <c r="T162" s="280"/>
      <c r="U162" s="280"/>
      <c r="V162" s="280"/>
      <c r="W162" s="280"/>
      <c r="X162" s="280"/>
      <c r="Y162" s="280"/>
      <c r="Z162" s="280"/>
      <c r="AA162" s="280"/>
      <c r="AB162" s="280"/>
      <c r="AC162" s="280" t="s">
        <v>487</v>
      </c>
      <c r="AD162" s="280" t="s">
        <v>18371</v>
      </c>
    </row>
    <row r="163" spans="1:33" s="87" customFormat="1" ht="82.9" customHeight="1">
      <c r="A163" s="281" t="s">
        <v>16758</v>
      </c>
      <c r="B163" s="281" t="s">
        <v>17185</v>
      </c>
      <c r="C163" s="280" t="s">
        <v>18372</v>
      </c>
      <c r="D163" s="280" t="s">
        <v>18373</v>
      </c>
      <c r="E163" s="280" t="s">
        <v>18374</v>
      </c>
      <c r="F163" s="280" t="s">
        <v>18375</v>
      </c>
      <c r="G163" s="280" t="s">
        <v>18376</v>
      </c>
      <c r="H163" s="280" t="s">
        <v>18377</v>
      </c>
      <c r="I163" s="280" t="s">
        <v>18378</v>
      </c>
      <c r="J163" s="472" t="s">
        <v>18379</v>
      </c>
      <c r="K163" s="280" t="s">
        <v>18380</v>
      </c>
      <c r="L163" s="313" t="s">
        <v>16782</v>
      </c>
      <c r="M163" s="313" t="s">
        <v>16783</v>
      </c>
      <c r="N163" s="280"/>
      <c r="O163" s="280"/>
      <c r="P163" s="280"/>
      <c r="Q163" s="280"/>
      <c r="R163" s="280"/>
      <c r="S163" s="280" t="s">
        <v>840</v>
      </c>
      <c r="T163" s="280" t="s">
        <v>18381</v>
      </c>
      <c r="U163" s="280" t="s">
        <v>487</v>
      </c>
      <c r="V163" s="280" t="s">
        <v>18382</v>
      </c>
      <c r="W163" s="280"/>
      <c r="X163" s="280"/>
      <c r="Y163" s="280"/>
      <c r="Z163" s="280"/>
      <c r="AA163" s="280"/>
      <c r="AB163" s="280"/>
      <c r="AC163" s="280"/>
      <c r="AD163" s="280"/>
    </row>
    <row r="164" spans="1:33" ht="63.6" customHeight="1">
      <c r="A164" s="308" t="s">
        <v>27</v>
      </c>
      <c r="B164" s="311" t="s">
        <v>252</v>
      </c>
      <c r="C164" s="308" t="s">
        <v>18383</v>
      </c>
      <c r="D164" s="308" t="s">
        <v>18384</v>
      </c>
      <c r="E164" s="308" t="s">
        <v>18385</v>
      </c>
      <c r="F164" s="308" t="s">
        <v>18386</v>
      </c>
      <c r="G164" s="308" t="s">
        <v>18387</v>
      </c>
      <c r="H164" s="308" t="s">
        <v>18388</v>
      </c>
      <c r="I164" s="308" t="s">
        <v>18389</v>
      </c>
      <c r="J164" s="169" t="s">
        <v>18390</v>
      </c>
      <c r="K164" s="308" t="s">
        <v>18391</v>
      </c>
      <c r="L164" s="311" t="s">
        <v>17099</v>
      </c>
      <c r="M164" s="308"/>
      <c r="N164" s="308"/>
      <c r="O164" s="308"/>
      <c r="P164" s="308"/>
      <c r="Q164" s="308"/>
      <c r="R164" s="308"/>
      <c r="S164" s="308" t="s">
        <v>780</v>
      </c>
      <c r="T164" s="308" t="s">
        <v>18392</v>
      </c>
      <c r="U164" s="308"/>
      <c r="V164" s="308"/>
      <c r="W164" s="308"/>
      <c r="X164" s="308"/>
      <c r="Y164" s="308"/>
      <c r="Z164" s="308"/>
      <c r="AA164" s="308"/>
      <c r="AB164" s="308"/>
      <c r="AC164" s="308" t="s">
        <v>487</v>
      </c>
      <c r="AD164" s="308" t="s">
        <v>18393</v>
      </c>
    </row>
    <row r="165" spans="1:33" s="156" customFormat="1" ht="100.15" customHeight="1">
      <c r="A165" s="308" t="s">
        <v>17986</v>
      </c>
      <c r="B165" s="311" t="s">
        <v>18394</v>
      </c>
      <c r="C165" s="308" t="s">
        <v>18395</v>
      </c>
      <c r="D165" s="308" t="s">
        <v>18396</v>
      </c>
      <c r="E165" s="308" t="s">
        <v>18397</v>
      </c>
      <c r="F165" s="308" t="s">
        <v>18398</v>
      </c>
      <c r="G165" s="308" t="s">
        <v>18399</v>
      </c>
      <c r="H165" s="308" t="s">
        <v>18400</v>
      </c>
      <c r="I165" s="211" t="s">
        <v>18401</v>
      </c>
      <c r="J165" s="420" t="s">
        <v>18402</v>
      </c>
      <c r="K165" s="308" t="s">
        <v>18403</v>
      </c>
      <c r="L165" s="308"/>
      <c r="M165" s="308"/>
      <c r="N165" s="308"/>
      <c r="O165" s="308"/>
      <c r="P165" s="308"/>
      <c r="Q165" s="308"/>
      <c r="R165" s="308"/>
      <c r="S165" s="299" t="s">
        <v>1475</v>
      </c>
      <c r="T165" s="308"/>
      <c r="U165" s="308"/>
      <c r="V165" s="211" t="s">
        <v>18401</v>
      </c>
      <c r="W165" s="308"/>
      <c r="X165" s="308"/>
      <c r="Y165" s="308"/>
      <c r="Z165" s="308"/>
      <c r="AA165" s="308"/>
      <c r="AB165" s="308"/>
      <c r="AC165" s="308" t="s">
        <v>487</v>
      </c>
      <c r="AD165" s="308"/>
      <c r="AE165" s="204"/>
      <c r="AF165" s="87"/>
      <c r="AG165" s="87"/>
    </row>
    <row r="166" spans="1:33" s="156" customFormat="1" ht="88.15" customHeight="1">
      <c r="A166" s="308" t="s">
        <v>17986</v>
      </c>
      <c r="B166" s="311" t="s">
        <v>18348</v>
      </c>
      <c r="C166" s="308" t="s">
        <v>18404</v>
      </c>
      <c r="D166" s="308" t="s">
        <v>18405</v>
      </c>
      <c r="E166" s="308" t="s">
        <v>18406</v>
      </c>
      <c r="F166" s="308" t="s">
        <v>18407</v>
      </c>
      <c r="G166" s="308" t="s">
        <v>18408</v>
      </c>
      <c r="H166" s="308" t="s">
        <v>18409</v>
      </c>
      <c r="I166" s="308" t="s">
        <v>18410</v>
      </c>
      <c r="J166" s="420" t="s">
        <v>18411</v>
      </c>
      <c r="K166" s="308" t="s">
        <v>18412</v>
      </c>
      <c r="L166" s="308" t="s">
        <v>18413</v>
      </c>
      <c r="M166" s="308" t="s">
        <v>1062</v>
      </c>
      <c r="N166" s="308" t="s">
        <v>487</v>
      </c>
      <c r="O166" s="308"/>
      <c r="P166" s="308"/>
      <c r="Q166" s="308"/>
      <c r="R166" s="308"/>
      <c r="S166" s="308" t="s">
        <v>840</v>
      </c>
      <c r="T166" s="308"/>
      <c r="U166" s="308"/>
      <c r="V166" s="308"/>
      <c r="W166" s="308"/>
      <c r="X166" s="308"/>
      <c r="Y166" s="308"/>
      <c r="Z166" s="308"/>
      <c r="AA166" s="308"/>
      <c r="AB166" s="308"/>
      <c r="AC166" s="308"/>
      <c r="AD166" s="308"/>
      <c r="AE166" s="204"/>
      <c r="AF166" s="87"/>
      <c r="AG166" s="87"/>
    </row>
    <row r="167" spans="1:33" s="156" customFormat="1" ht="88.15" customHeight="1">
      <c r="A167" s="308" t="s">
        <v>17986</v>
      </c>
      <c r="B167" s="311" t="s">
        <v>17208</v>
      </c>
      <c r="C167" s="308" t="s">
        <v>18414</v>
      </c>
      <c r="D167" s="308" t="s">
        <v>18415</v>
      </c>
      <c r="E167" s="308" t="s">
        <v>18416</v>
      </c>
      <c r="F167" s="308" t="s">
        <v>18417</v>
      </c>
      <c r="G167" s="308" t="s">
        <v>18418</v>
      </c>
      <c r="H167" s="308" t="s">
        <v>18419</v>
      </c>
      <c r="I167" s="308" t="s">
        <v>18420</v>
      </c>
      <c r="J167" s="308" t="s">
        <v>18421</v>
      </c>
      <c r="K167" s="308" t="s">
        <v>18422</v>
      </c>
      <c r="L167" s="308"/>
      <c r="M167" s="308"/>
      <c r="N167" s="308"/>
      <c r="O167" s="308"/>
      <c r="P167" s="308"/>
      <c r="Q167" s="308"/>
      <c r="R167" s="308"/>
      <c r="S167" s="308" t="s">
        <v>1475</v>
      </c>
      <c r="T167" s="308"/>
      <c r="U167" s="308"/>
      <c r="V167" s="308"/>
      <c r="W167" s="308"/>
      <c r="X167" s="308"/>
      <c r="Y167" s="308"/>
      <c r="Z167" s="308" t="s">
        <v>18423</v>
      </c>
      <c r="AA167" s="308"/>
      <c r="AB167" s="308"/>
      <c r="AC167" s="308"/>
      <c r="AD167" s="308" t="s">
        <v>18424</v>
      </c>
      <c r="AE167" s="204"/>
      <c r="AF167" s="87"/>
      <c r="AG167" s="87"/>
    </row>
    <row r="168" spans="1:33" s="156" customFormat="1" ht="300" customHeight="1">
      <c r="A168" s="308" t="s">
        <v>17986</v>
      </c>
      <c r="B168" s="311" t="s">
        <v>18425</v>
      </c>
      <c r="C168" s="308" t="s">
        <v>18426</v>
      </c>
      <c r="D168" s="242" t="s">
        <v>18427</v>
      </c>
      <c r="E168" s="308" t="s">
        <v>18428</v>
      </c>
      <c r="F168" s="308" t="s">
        <v>18429</v>
      </c>
      <c r="G168" s="243" t="s">
        <v>18430</v>
      </c>
      <c r="H168" s="308" t="s">
        <v>18431</v>
      </c>
      <c r="I168" s="308" t="s">
        <v>18432</v>
      </c>
      <c r="J168" s="420" t="s">
        <v>18433</v>
      </c>
      <c r="K168" s="308" t="s">
        <v>18434</v>
      </c>
      <c r="L168" s="308" t="s">
        <v>17792</v>
      </c>
      <c r="M168" s="308" t="s">
        <v>18435</v>
      </c>
      <c r="N168" s="308" t="s">
        <v>487</v>
      </c>
      <c r="O168" s="308"/>
      <c r="P168" s="308"/>
      <c r="Q168" s="308"/>
      <c r="R168" s="308"/>
      <c r="S168" s="308" t="s">
        <v>780</v>
      </c>
      <c r="T168" s="308" t="s">
        <v>16855</v>
      </c>
      <c r="U168" s="308"/>
      <c r="V168" s="308"/>
      <c r="W168" s="308"/>
      <c r="X168" s="308"/>
      <c r="Y168" s="308"/>
      <c r="Z168" s="308"/>
      <c r="AA168" s="308"/>
      <c r="AB168" s="308"/>
      <c r="AC168" s="308"/>
      <c r="AD168" s="308"/>
      <c r="AE168" s="204"/>
      <c r="AF168" s="87"/>
      <c r="AG168" s="87"/>
    </row>
    <row r="169" spans="1:33" s="156" customFormat="1" ht="88.15" customHeight="1">
      <c r="A169" s="308" t="s">
        <v>17986</v>
      </c>
      <c r="B169" s="311" t="s">
        <v>18110</v>
      </c>
      <c r="C169" s="311" t="s">
        <v>18436</v>
      </c>
      <c r="D169" s="311" t="s">
        <v>18437</v>
      </c>
      <c r="E169" s="308" t="s">
        <v>18438</v>
      </c>
      <c r="F169" s="308" t="s">
        <v>18439</v>
      </c>
      <c r="G169" s="311" t="s">
        <v>18440</v>
      </c>
      <c r="H169" s="308" t="s">
        <v>18441</v>
      </c>
      <c r="I169" s="311" t="s">
        <v>18442</v>
      </c>
      <c r="J169" s="420" t="s">
        <v>18443</v>
      </c>
      <c r="K169" s="311" t="s">
        <v>18444</v>
      </c>
      <c r="L169" s="308" t="s">
        <v>18120</v>
      </c>
      <c r="M169" s="308"/>
      <c r="N169" s="308" t="s">
        <v>487</v>
      </c>
      <c r="O169" s="308"/>
      <c r="P169" s="308"/>
      <c r="Q169" s="308"/>
      <c r="R169" s="308"/>
      <c r="S169" s="308" t="s">
        <v>840</v>
      </c>
      <c r="T169" s="311" t="s">
        <v>17921</v>
      </c>
      <c r="U169" s="308"/>
      <c r="V169" s="308"/>
      <c r="W169" s="308"/>
      <c r="X169" s="308"/>
      <c r="Y169" s="308"/>
      <c r="Z169" s="308"/>
      <c r="AA169" s="308"/>
      <c r="AB169" s="308"/>
      <c r="AC169" s="308"/>
      <c r="AD169" s="311" t="s">
        <v>17196</v>
      </c>
      <c r="AE169" s="204"/>
      <c r="AF169" s="87"/>
      <c r="AG169" s="87"/>
    </row>
    <row r="170" spans="1:33" s="156" customFormat="1" ht="88.15" customHeight="1">
      <c r="A170" s="308" t="s">
        <v>17986</v>
      </c>
      <c r="B170" s="311" t="s">
        <v>18348</v>
      </c>
      <c r="C170" s="308" t="s">
        <v>18445</v>
      </c>
      <c r="D170" s="308" t="s">
        <v>18446</v>
      </c>
      <c r="E170" s="308" t="s">
        <v>18447</v>
      </c>
      <c r="F170" s="308" t="s">
        <v>18448</v>
      </c>
      <c r="G170" s="308" t="s">
        <v>18449</v>
      </c>
      <c r="H170" s="308" t="s">
        <v>18450</v>
      </c>
      <c r="I170" s="308" t="s">
        <v>18451</v>
      </c>
      <c r="J170" s="420" t="s">
        <v>18452</v>
      </c>
      <c r="K170" s="308" t="s">
        <v>18453</v>
      </c>
      <c r="L170" s="308" t="s">
        <v>7747</v>
      </c>
      <c r="M170" s="308" t="s">
        <v>16940</v>
      </c>
      <c r="N170" s="308"/>
      <c r="O170" s="308"/>
      <c r="P170" s="308"/>
      <c r="Q170" s="308"/>
      <c r="R170" s="308"/>
      <c r="S170" s="308" t="s">
        <v>18454</v>
      </c>
      <c r="T170" s="308" t="s">
        <v>18098</v>
      </c>
      <c r="U170" s="308"/>
      <c r="V170" s="31"/>
      <c r="W170" s="308"/>
      <c r="X170" s="308"/>
      <c r="Y170" s="308"/>
      <c r="Z170" s="308"/>
      <c r="AA170" s="308" t="s">
        <v>487</v>
      </c>
      <c r="AB170" s="308" t="s">
        <v>18455</v>
      </c>
      <c r="AC170" s="308"/>
      <c r="AD170" s="308"/>
      <c r="AE170" s="204"/>
      <c r="AF170" s="87"/>
      <c r="AG170" s="87"/>
    </row>
    <row r="171" spans="1:33" s="156" customFormat="1" ht="287.25" customHeight="1">
      <c r="A171" s="308" t="s">
        <v>17986</v>
      </c>
      <c r="B171" s="311" t="s">
        <v>252</v>
      </c>
      <c r="C171" s="308" t="s">
        <v>18456</v>
      </c>
      <c r="D171" s="308" t="s">
        <v>18457</v>
      </c>
      <c r="E171" s="308" t="s">
        <v>18458</v>
      </c>
      <c r="F171" s="308" t="s">
        <v>18459</v>
      </c>
      <c r="G171" s="308" t="s">
        <v>18460</v>
      </c>
      <c r="H171" s="308" t="s">
        <v>18461</v>
      </c>
      <c r="I171" s="308" t="s">
        <v>18462</v>
      </c>
      <c r="J171" s="420" t="s">
        <v>18463</v>
      </c>
      <c r="K171" s="308" t="s">
        <v>18464</v>
      </c>
      <c r="L171" s="308" t="s">
        <v>18465</v>
      </c>
      <c r="M171" s="308" t="s">
        <v>18466</v>
      </c>
      <c r="N171" s="308"/>
      <c r="O171" s="308"/>
      <c r="P171" s="308"/>
      <c r="Q171" s="308"/>
      <c r="R171" s="308" t="s">
        <v>386</v>
      </c>
      <c r="S171" s="308" t="s">
        <v>384</v>
      </c>
      <c r="T171" s="308" t="s">
        <v>18098</v>
      </c>
      <c r="U171" s="308"/>
      <c r="V171" s="308"/>
      <c r="W171" s="308"/>
      <c r="X171" s="308"/>
      <c r="Y171" s="308"/>
      <c r="Z171" s="308"/>
      <c r="AA171" s="308" t="s">
        <v>487</v>
      </c>
      <c r="AB171" s="308" t="s">
        <v>18467</v>
      </c>
      <c r="AC171" s="308" t="s">
        <v>487</v>
      </c>
      <c r="AD171" s="308" t="s">
        <v>18468</v>
      </c>
      <c r="AE171" s="204"/>
      <c r="AF171" s="87"/>
      <c r="AG171" s="87"/>
    </row>
    <row r="172" spans="1:33" s="156" customFormat="1" ht="88.15" customHeight="1">
      <c r="A172" s="308" t="s">
        <v>17986</v>
      </c>
      <c r="B172" s="311" t="s">
        <v>17208</v>
      </c>
      <c r="C172" s="308" t="s">
        <v>18469</v>
      </c>
      <c r="D172" s="308" t="s">
        <v>18470</v>
      </c>
      <c r="E172" s="308" t="s">
        <v>18471</v>
      </c>
      <c r="F172" s="308" t="s">
        <v>18472</v>
      </c>
      <c r="G172" s="308" t="s">
        <v>18473</v>
      </c>
      <c r="H172" s="308" t="s">
        <v>18474</v>
      </c>
      <c r="I172" s="308" t="s">
        <v>18475</v>
      </c>
      <c r="J172" s="420" t="s">
        <v>18476</v>
      </c>
      <c r="K172" s="308" t="s">
        <v>18477</v>
      </c>
      <c r="L172" s="308" t="s">
        <v>13073</v>
      </c>
      <c r="M172" s="308"/>
      <c r="N172" s="308"/>
      <c r="O172" s="308"/>
      <c r="P172" s="308"/>
      <c r="Q172" s="308"/>
      <c r="R172" s="308"/>
      <c r="S172" s="308" t="s">
        <v>387</v>
      </c>
      <c r="T172" s="308"/>
      <c r="U172" s="308"/>
      <c r="V172" s="308"/>
      <c r="W172" s="308"/>
      <c r="X172" s="308"/>
      <c r="Y172" s="308"/>
      <c r="Z172" s="308"/>
      <c r="AA172" s="308"/>
      <c r="AB172" s="308"/>
      <c r="AC172" s="308"/>
      <c r="AD172" s="308" t="s">
        <v>18478</v>
      </c>
      <c r="AE172" s="204"/>
      <c r="AF172" s="87"/>
      <c r="AG172" s="87"/>
    </row>
    <row r="173" spans="1:33" s="156" customFormat="1" ht="100.15" customHeight="1">
      <c r="A173" s="308" t="s">
        <v>17986</v>
      </c>
      <c r="B173" s="311" t="s">
        <v>17208</v>
      </c>
      <c r="C173" s="308" t="s">
        <v>18479</v>
      </c>
      <c r="D173" s="244" t="s">
        <v>18480</v>
      </c>
      <c r="E173" s="308" t="s">
        <v>18481</v>
      </c>
      <c r="F173" s="308" t="s">
        <v>18482</v>
      </c>
      <c r="G173" s="31" t="s">
        <v>18483</v>
      </c>
      <c r="H173" s="308" t="s">
        <v>18484</v>
      </c>
      <c r="I173" s="308" t="s">
        <v>18485</v>
      </c>
      <c r="J173" s="420" t="s">
        <v>18486</v>
      </c>
      <c r="K173" s="308" t="s">
        <v>18487</v>
      </c>
      <c r="L173" s="308" t="s">
        <v>18120</v>
      </c>
      <c r="M173" s="308"/>
      <c r="N173" s="308"/>
      <c r="O173" s="308"/>
      <c r="P173" s="308"/>
      <c r="Q173" s="308"/>
      <c r="R173" s="308"/>
      <c r="S173" s="308" t="s">
        <v>840</v>
      </c>
      <c r="T173" s="308"/>
      <c r="U173" s="308"/>
      <c r="V173" s="308"/>
      <c r="W173" s="308"/>
      <c r="X173" s="308"/>
      <c r="Y173" s="308"/>
      <c r="Z173" s="308" t="s">
        <v>18488</v>
      </c>
      <c r="AA173" s="308"/>
      <c r="AB173" s="308"/>
      <c r="AC173" s="308"/>
      <c r="AD173" s="308"/>
      <c r="AE173" s="204"/>
      <c r="AF173" s="87"/>
      <c r="AG173" s="87"/>
    </row>
    <row r="174" spans="1:33" s="156" customFormat="1" ht="200.1" customHeight="1">
      <c r="A174" s="308" t="s">
        <v>17986</v>
      </c>
      <c r="B174" s="311" t="s">
        <v>18110</v>
      </c>
      <c r="C174" s="308" t="s">
        <v>18489</v>
      </c>
      <c r="D174" s="308" t="s">
        <v>18490</v>
      </c>
      <c r="E174" s="308" t="s">
        <v>18491</v>
      </c>
      <c r="F174" s="308" t="s">
        <v>18492</v>
      </c>
      <c r="G174" s="308" t="s">
        <v>18493</v>
      </c>
      <c r="H174" s="308" t="s">
        <v>18494</v>
      </c>
      <c r="I174" s="308" t="s">
        <v>18495</v>
      </c>
      <c r="J174" s="420" t="s">
        <v>18496</v>
      </c>
      <c r="K174" s="308" t="s">
        <v>18497</v>
      </c>
      <c r="L174" s="308" t="s">
        <v>958</v>
      </c>
      <c r="M174" s="308" t="s">
        <v>16783</v>
      </c>
      <c r="N174" s="308" t="s">
        <v>487</v>
      </c>
      <c r="O174" s="308"/>
      <c r="P174" s="308"/>
      <c r="Q174" s="308"/>
      <c r="R174" s="308"/>
      <c r="S174" s="308" t="s">
        <v>490</v>
      </c>
      <c r="T174" s="308" t="s">
        <v>17195</v>
      </c>
      <c r="U174" s="308"/>
      <c r="V174" s="308"/>
      <c r="W174" s="308"/>
      <c r="X174" s="308"/>
      <c r="Y174" s="308"/>
      <c r="Z174" s="308"/>
      <c r="AA174" s="308" t="s">
        <v>487</v>
      </c>
      <c r="AB174" s="308" t="s">
        <v>18498</v>
      </c>
      <c r="AC174" s="308" t="s">
        <v>487</v>
      </c>
      <c r="AD174" s="308" t="s">
        <v>18499</v>
      </c>
      <c r="AE174" s="204"/>
      <c r="AF174" s="87"/>
      <c r="AG174" s="87"/>
    </row>
    <row r="175" spans="1:33" s="156" customFormat="1" ht="90" customHeight="1">
      <c r="A175" s="319" t="s">
        <v>18500</v>
      </c>
      <c r="B175" s="351" t="s">
        <v>17208</v>
      </c>
      <c r="C175" s="319" t="s">
        <v>18501</v>
      </c>
      <c r="D175" s="319" t="s">
        <v>18502</v>
      </c>
      <c r="E175" s="319" t="s">
        <v>18503</v>
      </c>
      <c r="F175" s="319" t="s">
        <v>18504</v>
      </c>
      <c r="G175" s="319" t="s">
        <v>18505</v>
      </c>
      <c r="H175" s="319" t="s">
        <v>18506</v>
      </c>
      <c r="I175" s="319" t="s">
        <v>18507</v>
      </c>
      <c r="J175" s="314" t="s">
        <v>18508</v>
      </c>
      <c r="K175" s="357" t="s">
        <v>17703</v>
      </c>
      <c r="L175" s="319" t="s">
        <v>17971</v>
      </c>
      <c r="M175" s="319"/>
      <c r="N175" s="319"/>
      <c r="O175" s="319"/>
      <c r="P175" s="319"/>
      <c r="Q175" s="319"/>
      <c r="R175" s="319"/>
      <c r="S175" s="319" t="s">
        <v>390</v>
      </c>
      <c r="T175" s="319"/>
      <c r="U175" s="319"/>
      <c r="V175" s="319"/>
      <c r="W175" s="319"/>
      <c r="X175" s="319"/>
      <c r="Y175" s="319"/>
      <c r="Z175" s="319"/>
      <c r="AA175" s="319"/>
      <c r="AB175" s="319"/>
      <c r="AC175" s="319"/>
      <c r="AD175" s="357" t="s">
        <v>18509</v>
      </c>
    </row>
    <row r="176" spans="1:33" s="156" customFormat="1" ht="90" customHeight="1">
      <c r="A176" s="318" t="s">
        <v>16758</v>
      </c>
      <c r="B176" s="351" t="s">
        <v>17208</v>
      </c>
      <c r="C176" s="465" t="s">
        <v>18510</v>
      </c>
      <c r="D176" s="351" t="s">
        <v>18511</v>
      </c>
      <c r="E176" s="351" t="s">
        <v>18512</v>
      </c>
      <c r="F176" s="351" t="s">
        <v>18513</v>
      </c>
      <c r="G176" s="351" t="s">
        <v>18514</v>
      </c>
      <c r="H176" s="351" t="s">
        <v>17810</v>
      </c>
      <c r="I176" s="351" t="s">
        <v>18515</v>
      </c>
      <c r="J176" s="351" t="s">
        <v>17812</v>
      </c>
      <c r="K176" s="351" t="s">
        <v>17813</v>
      </c>
      <c r="L176" s="351" t="s">
        <v>503</v>
      </c>
      <c r="M176" s="351" t="s">
        <v>16783</v>
      </c>
      <c r="N176" s="351"/>
      <c r="O176" s="351"/>
      <c r="P176" s="351"/>
      <c r="Q176" s="351"/>
      <c r="R176" s="351"/>
      <c r="S176" s="351" t="s">
        <v>1475</v>
      </c>
      <c r="T176" s="351"/>
      <c r="U176" s="351"/>
      <c r="V176" s="351"/>
      <c r="W176" s="351"/>
      <c r="X176" s="351"/>
      <c r="Y176" s="351"/>
      <c r="Z176" s="351"/>
      <c r="AA176" s="351"/>
      <c r="AB176" s="351"/>
      <c r="AC176" s="351"/>
      <c r="AD176" s="465"/>
    </row>
    <row r="177" spans="1:33" s="156" customFormat="1" ht="171">
      <c r="A177" s="318" t="s">
        <v>17986</v>
      </c>
      <c r="B177" s="351" t="s">
        <v>337</v>
      </c>
      <c r="C177" s="318" t="s">
        <v>18516</v>
      </c>
      <c r="D177" s="308" t="s">
        <v>18517</v>
      </c>
      <c r="E177" s="318" t="s">
        <v>18518</v>
      </c>
      <c r="F177" s="308" t="s">
        <v>18519</v>
      </c>
      <c r="G177" s="308" t="s">
        <v>18520</v>
      </c>
      <c r="H177" s="318" t="s">
        <v>18521</v>
      </c>
      <c r="I177" s="318" t="s">
        <v>18522</v>
      </c>
      <c r="J177" s="315" t="s">
        <v>18523</v>
      </c>
      <c r="K177" s="308" t="s">
        <v>18524</v>
      </c>
      <c r="L177" s="308" t="s">
        <v>18120</v>
      </c>
      <c r="M177" s="308" t="s">
        <v>16940</v>
      </c>
      <c r="N177" s="318" t="s">
        <v>487</v>
      </c>
      <c r="O177" s="318"/>
      <c r="P177" s="318"/>
      <c r="Q177" s="318"/>
      <c r="R177" s="318"/>
      <c r="S177" s="318" t="s">
        <v>840</v>
      </c>
      <c r="T177" s="318" t="s">
        <v>18525</v>
      </c>
      <c r="U177" s="318"/>
      <c r="V177" s="318"/>
      <c r="W177" s="318"/>
      <c r="X177" s="318"/>
      <c r="Y177" s="318"/>
      <c r="Z177" s="318"/>
      <c r="AA177" s="318"/>
      <c r="AB177" s="318"/>
      <c r="AC177" s="318" t="s">
        <v>487</v>
      </c>
      <c r="AD177" s="308" t="s">
        <v>18526</v>
      </c>
      <c r="AE177" s="204"/>
      <c r="AF177" s="87"/>
      <c r="AG177" s="87"/>
    </row>
    <row r="178" spans="1:33" s="156" customFormat="1" ht="88.15" customHeight="1">
      <c r="A178" s="318" t="s">
        <v>17986</v>
      </c>
      <c r="B178" s="351" t="s">
        <v>17208</v>
      </c>
      <c r="C178" s="318" t="s">
        <v>18527</v>
      </c>
      <c r="D178" s="318" t="s">
        <v>18528</v>
      </c>
      <c r="E178" s="318" t="s">
        <v>18529</v>
      </c>
      <c r="F178" s="318" t="s">
        <v>18530</v>
      </c>
      <c r="G178" s="318" t="s">
        <v>18531</v>
      </c>
      <c r="H178" s="318" t="s">
        <v>18532</v>
      </c>
      <c r="I178" s="318" t="s">
        <v>18533</v>
      </c>
      <c r="J178" s="361" t="s">
        <v>18534</v>
      </c>
      <c r="K178" s="308" t="s">
        <v>2719</v>
      </c>
      <c r="L178" s="308"/>
      <c r="M178" s="308"/>
      <c r="N178" s="318"/>
      <c r="O178" s="318"/>
      <c r="P178" s="318"/>
      <c r="Q178" s="318"/>
      <c r="R178" s="318"/>
      <c r="S178" s="318" t="s">
        <v>840</v>
      </c>
      <c r="T178" s="318" t="s">
        <v>18535</v>
      </c>
      <c r="U178" s="318"/>
      <c r="V178" s="318" t="s">
        <v>18536</v>
      </c>
      <c r="W178" s="318"/>
      <c r="X178" s="318"/>
      <c r="Y178" s="318"/>
      <c r="Z178" s="318"/>
      <c r="AA178" s="318"/>
      <c r="AB178" s="318"/>
      <c r="AC178" s="318"/>
      <c r="AD178" s="308"/>
      <c r="AE178" s="316"/>
      <c r="AF178" s="20"/>
      <c r="AG178" s="20"/>
    </row>
    <row r="179" spans="1:33" s="20" customFormat="1" ht="82.9" customHeight="1">
      <c r="A179" s="351" t="s">
        <v>17986</v>
      </c>
      <c r="B179" s="351" t="s">
        <v>17208</v>
      </c>
      <c r="C179" s="351" t="s">
        <v>18537</v>
      </c>
      <c r="D179" s="351" t="s">
        <v>18538</v>
      </c>
      <c r="E179" s="351" t="s">
        <v>18214</v>
      </c>
      <c r="F179" s="351" t="s">
        <v>18539</v>
      </c>
      <c r="G179" s="351" t="s">
        <v>18540</v>
      </c>
      <c r="H179" s="351" t="s">
        <v>18541</v>
      </c>
      <c r="I179" s="351" t="s">
        <v>18542</v>
      </c>
      <c r="J179" s="361" t="s">
        <v>18543</v>
      </c>
      <c r="K179" s="311" t="s">
        <v>18544</v>
      </c>
      <c r="L179" s="351" t="s">
        <v>17971</v>
      </c>
      <c r="M179" s="351" t="s">
        <v>18545</v>
      </c>
      <c r="N179" s="351"/>
      <c r="O179" s="351"/>
      <c r="P179" s="351"/>
      <c r="Q179" s="351"/>
      <c r="R179" s="308" t="s">
        <v>386</v>
      </c>
      <c r="S179" s="351" t="s">
        <v>18043</v>
      </c>
      <c r="T179" s="351"/>
      <c r="U179" s="351" t="s">
        <v>401</v>
      </c>
      <c r="V179" s="311" t="s">
        <v>18546</v>
      </c>
      <c r="W179" s="351" t="s">
        <v>401</v>
      </c>
      <c r="X179" s="311" t="s">
        <v>18547</v>
      </c>
      <c r="Y179" s="351" t="s">
        <v>401</v>
      </c>
      <c r="Z179" s="311" t="s">
        <v>18547</v>
      </c>
      <c r="AA179" s="351" t="s">
        <v>401</v>
      </c>
      <c r="AB179" s="311" t="s">
        <v>18548</v>
      </c>
      <c r="AC179" s="351" t="s">
        <v>487</v>
      </c>
      <c r="AD179" s="311" t="s">
        <v>18549</v>
      </c>
    </row>
    <row r="180" spans="1:33" s="21" customFormat="1" ht="77.45" customHeight="1">
      <c r="AB180"/>
      <c r="AC180"/>
      <c r="AD180"/>
    </row>
    <row r="181" spans="1:33" s="21" customFormat="1" ht="20.25" customHeight="1">
      <c r="AB181"/>
      <c r="AC181"/>
      <c r="AD181"/>
    </row>
    <row r="182" spans="1:33" s="21" customFormat="1" ht="20.25" customHeight="1">
      <c r="AB182"/>
      <c r="AC182"/>
      <c r="AD182"/>
    </row>
    <row r="183" spans="1:33" s="21" customFormat="1" ht="20.25" customHeight="1">
      <c r="AB183"/>
      <c r="AC183"/>
      <c r="AD183"/>
    </row>
    <row r="184" spans="1:33" s="21" customFormat="1" ht="20.25" customHeight="1"/>
    <row r="185" spans="1:33" s="21" customFormat="1" ht="20.25" customHeight="1"/>
    <row r="186" spans="1:33" s="21" customFormat="1" ht="20.25" customHeight="1"/>
    <row r="187" spans="1:33" s="21" customFormat="1" ht="20.25" customHeight="1"/>
    <row r="188" spans="1:33" s="21" customFormat="1" ht="20.25" customHeight="1"/>
    <row r="189" spans="1:33" s="21" customFormat="1" ht="20.25" customHeight="1"/>
    <row r="190" spans="1:33" s="21" customFormat="1" ht="20.25" customHeight="1"/>
    <row r="191" spans="1:33" s="21" customFormat="1" ht="20.25" customHeight="1"/>
    <row r="192" spans="1:33"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ht="20.25" customHeight="1"/>
    <row r="318" s="21" customFormat="1" ht="20.25" customHeight="1"/>
    <row r="319" s="21" customFormat="1" ht="20.25" customHeight="1"/>
    <row r="320" s="21" customFormat="1" ht="20.25" customHeight="1"/>
    <row r="321" s="21" customFormat="1" ht="20.25" customHeigh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sheetData>
  <autoFilter ref="A2:AI179" xr:uid="{00000000-0009-0000-0000-00001C000000}"/>
  <phoneticPr fontId="1"/>
  <dataValidations count="4">
    <dataValidation type="list" allowBlank="1" showInputMessage="1" showErrorMessage="1" sqref="N64" xr:uid="{C56ABDE7-0BA6-4215-B4DC-D0E9D3E40F17}">
      <formula1>"○（救急搬送のみ）"</formula1>
    </dataValidation>
    <dataValidation imeMode="off" allowBlank="1" showInputMessage="1" showErrorMessage="1" sqref="D21:E21 H12 D12:E12 D14:E18 H34 D3:E9 D25:E32 H25:H32 D34:E34 H21 H3:H9 H14:H18" xr:uid="{B157A23D-1966-403C-BA5C-79241627DCB5}"/>
    <dataValidation type="list" allowBlank="1" showInputMessage="1" showErrorMessage="1" sqref="N65:N130 Y132 AC132 W132 N134:Q144 AC134:AC144 U134:U144 W134:W144 Y134:Y144 AA134:AA144 U146:U157 AA146:AA174 Y146:Y174 W146:W174 AC146:AC174 U159:U174 AC3:AC130 O3:Q130 N3:N63 AA3:AA130 Y3:Y130 W3:W130 U3:U130 N146:Q174 W176:W178 U176:U178 AC176:AC178 N176:Q178 AA176:AA178 Y176:Y178" xr:uid="{904C5BC6-93F2-4C95-ABCA-CF686A34DF1B}">
      <formula1>"○"</formula1>
    </dataValidation>
    <dataValidation type="list" allowBlank="1" showErrorMessage="1" sqref="N133:Q133 U133 W133 Y133 AA133 AC133" xr:uid="{4F9AD0E7-17A6-417C-A6F1-EB1BA715EF22}">
      <formula1>"○"</formula1>
    </dataValidation>
  </dataValidations>
  <hyperlinks>
    <hyperlink ref="J119" r:id="rId1" xr:uid="{5691CD6E-1F62-4B3A-BC92-682283FAC6C9}"/>
    <hyperlink ref="J120" r:id="rId2" xr:uid="{CFD1BA1E-7B04-4268-94D7-9654FAD3FF54}"/>
    <hyperlink ref="J18" r:id="rId3" xr:uid="{EA4AEA60-D5CC-450A-922B-248319AAC272}"/>
    <hyperlink ref="J122" r:id="rId4" xr:uid="{172023AE-D504-4CB2-A4F6-5879CEAE0CBC}"/>
    <hyperlink ref="J123" r:id="rId5" xr:uid="{060C1F2B-60E9-4373-AD4B-60691D0D55DE}"/>
    <hyperlink ref="J124" r:id="rId6" xr:uid="{566F369A-5414-4B72-8BF6-912233901CAC}"/>
    <hyperlink ref="J121" r:id="rId7" xr:uid="{104A279C-904D-438E-A539-810D144B9FCC}"/>
    <hyperlink ref="J125" r:id="rId8" xr:uid="{39414933-34F5-472B-AD47-7B3411465584}"/>
    <hyperlink ref="J60" r:id="rId9" xr:uid="{548F03AB-A1AE-48F2-9F2D-3BF00A7A62FC}"/>
    <hyperlink ref="J19" r:id="rId10" xr:uid="{01B3D02D-94F5-4CC0-911C-5194C97E26DF}"/>
    <hyperlink ref="J40" r:id="rId11" xr:uid="{3D77A372-FFC3-403F-B6EC-9F667D0B1C92}"/>
    <hyperlink ref="J53" r:id="rId12" xr:uid="{204B2BE1-0BA3-41CC-A4A6-A6F694336401}"/>
    <hyperlink ref="J127" r:id="rId13" xr:uid="{54983EEE-F271-492B-87A1-E1C60E0E7AA5}"/>
    <hyperlink ref="J129" r:id="rId14" xr:uid="{67EECD6E-E28C-4ECD-96E0-6181FB64E4FE}"/>
    <hyperlink ref="J128" r:id="rId15" xr:uid="{68058AE5-D269-4620-824E-0D83D9A5409F}"/>
    <hyperlink ref="J10" r:id="rId16" xr:uid="{20D00434-026E-4AC6-8B6B-B07679C877C3}"/>
    <hyperlink ref="J11" r:id="rId17" xr:uid="{F6D2D191-04F3-4073-B37A-7DBF87D0FAD0}"/>
    <hyperlink ref="J12" r:id="rId18" xr:uid="{58A24FC0-8A9D-4007-BCC1-1F6D29647E45}"/>
    <hyperlink ref="J14" r:id="rId19" xr:uid="{25681E30-2A29-47EF-B8C8-0CE69767AC14}"/>
    <hyperlink ref="J17" r:id="rId20" xr:uid="{B572DCDA-724E-48C7-93CA-1078CBEF2360}"/>
    <hyperlink ref="J24" r:id="rId21" xr:uid="{B2C98E94-2077-41B6-AE67-B4B091A6415F}"/>
    <hyperlink ref="J64" r:id="rId22" display="https://www.hosp.omu.ac.jp/【日本語】" xr:uid="{506E03AD-829F-410B-A996-957F9890B6AB}"/>
    <hyperlink ref="J126" r:id="rId23" display="https://www.oph.gr.jp/" xr:uid="{78F3C475-0D17-45CE-86E2-69C5A1D24716}"/>
    <hyperlink ref="J133" r:id="rId24" xr:uid="{007531E7-D1CC-454F-824A-FB26A5C7FFDF}"/>
    <hyperlink ref="J136" r:id="rId25" xr:uid="{B971F9F1-C355-4448-8256-77284D811042}"/>
    <hyperlink ref="J137" r:id="rId26" xr:uid="{4484AD4E-FBCF-4E59-B682-B0FE86C4AB70}"/>
    <hyperlink ref="J138" r:id="rId27" xr:uid="{F823066B-63F5-46D7-9DB1-E05E1D0B01AC}"/>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FA6E58CA-88A1-4F6B-8470-D17135CDA293}"/>
    <hyperlink ref="J140" r:id="rId29" xr:uid="{B75ABE94-629D-4945-832F-71FB97C73B0D}"/>
    <hyperlink ref="J143" r:id="rId30" xr:uid="{1C50E904-4A90-4810-A820-AE5051F6592E}"/>
    <hyperlink ref="J145" r:id="rId31" xr:uid="{8C33A56A-0228-4904-A656-E881841E4A04}"/>
    <hyperlink ref="J146" r:id="rId32" xr:uid="{B04D3974-1A59-46D4-BA3C-4720643D2D26}"/>
    <hyperlink ref="J147" r:id="rId33" xr:uid="{1213034E-81F4-439C-8750-F8827098A43E}"/>
    <hyperlink ref="J149" r:id="rId34" xr:uid="{CBA404A3-E25D-4309-A7E6-9079897DA8B0}"/>
    <hyperlink ref="J151" r:id="rId35" xr:uid="{C7307DC3-F337-4440-978C-CCB751AC09AD}"/>
    <hyperlink ref="J152" r:id="rId36" xr:uid="{18EA6CBC-BDBF-4151-95D0-AB3780BDE759}"/>
    <hyperlink ref="J153" r:id="rId37" xr:uid="{E8C72639-3B59-468F-9723-5C9B74634B13}"/>
    <hyperlink ref="J154" r:id="rId38" xr:uid="{D69F6009-52DA-4495-8CB4-A4FC91DE1000}"/>
    <hyperlink ref="J155" r:id="rId39" xr:uid="{3D063EF5-05A6-4831-B82A-777B8844EE63}"/>
    <hyperlink ref="J156" r:id="rId40" xr:uid="{6DE9EC7C-5826-426F-A78A-B444FB4F49DA}"/>
    <hyperlink ref="J158" r:id="rId41" xr:uid="{CFC3420C-D021-43ED-8844-0D0216BFE3EB}"/>
    <hyperlink ref="J159" r:id="rId42" xr:uid="{DC9ED4D9-CC5A-4C4C-A3A7-3131CE7E996D}"/>
    <hyperlink ref="J161" r:id="rId43" xr:uid="{E700576E-034C-4571-A95A-C7DFD340F793}"/>
    <hyperlink ref="J162" r:id="rId44" xr:uid="{DA5DD620-523E-4D5C-8698-FB2336E98C36}"/>
    <hyperlink ref="J163" r:id="rId45" xr:uid="{50C0A9AD-DF87-46C0-A117-8E55891C6DAC}"/>
    <hyperlink ref="J157" r:id="rId46" xr:uid="{97F78B47-6ED7-447E-92FB-FB36D6A779DC}"/>
    <hyperlink ref="J160" r:id="rId47" xr:uid="{536C05A2-6625-4AC8-88AA-7A2A2C34910C}"/>
    <hyperlink ref="J144" r:id="rId48" location="main" xr:uid="{EE706086-193B-496E-86E8-2A7AAEC640F8}"/>
    <hyperlink ref="J142" r:id="rId49" xr:uid="{8E420709-2013-42CE-BF62-1EBCF25DA6F2}"/>
    <hyperlink ref="J169" r:id="rId50" xr:uid="{CF719A95-DA94-4688-89B7-79042F076A7D}"/>
    <hyperlink ref="J170" r:id="rId51" xr:uid="{7BEA8F67-526F-4129-B571-23C227FE01B2}"/>
    <hyperlink ref="J172" r:id="rId52" xr:uid="{87962999-43E7-49FD-870E-9C6ED07DC79A}"/>
    <hyperlink ref="J173" r:id="rId53" xr:uid="{82B3DC32-5887-4D98-BDB8-D6D25F2729BF}"/>
    <hyperlink ref="J174" r:id="rId54" xr:uid="{2CCF2980-B17F-487C-8CCB-3B32FD530EC5}"/>
    <hyperlink ref="J165" r:id="rId55" xr:uid="{A2501F89-553F-4139-9A60-D35DB584561F}"/>
    <hyperlink ref="J171" r:id="rId56" xr:uid="{1400A2F5-2EDC-4A1C-9640-890FFC31C56A}"/>
    <hyperlink ref="J168" r:id="rId57" xr:uid="{A86B10F3-2474-49DD-92B2-86885F2C0EBB}"/>
    <hyperlink ref="J166" r:id="rId58" xr:uid="{2C10CCCF-07D2-4DD1-8620-C5A22E2FA0A6}"/>
    <hyperlink ref="J135" r:id="rId59" xr:uid="{846E8790-FD86-4E48-9228-D741035D2B3B}"/>
    <hyperlink ref="J150" r:id="rId60" xr:uid="{06871B25-D4D6-41B2-AC2B-8A197DB43D8F}"/>
    <hyperlink ref="J175" r:id="rId61" xr:uid="{E5603304-248F-4AC8-A59E-52AD70BA6BD7}"/>
    <hyperlink ref="J178" r:id="rId62" xr:uid="{02D9C659-1161-4307-897C-B6888FDF82F9}"/>
    <hyperlink ref="J179" r:id="rId63" xr:uid="{7E99465F-B960-4BAA-A482-68560C346349}"/>
  </hyperlinks>
  <pageMargins left="0.70866141732283472" right="0.70866141732283472" top="0.74803149606299213" bottom="0.74803149606299213" header="0.31496062992125984" footer="0.31496062992125984"/>
  <pageSetup paperSize="8" scale="23" fitToHeight="4" orientation="landscape" r:id="rId6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573-4A44-49FB-B3C0-CB1DEB8995EC}">
  <sheetPr>
    <pageSetUpPr fitToPage="1"/>
  </sheetPr>
  <dimension ref="A1:AD575"/>
  <sheetViews>
    <sheetView showGridLines="0" zoomScale="64" zoomScaleNormal="64"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48.125" customWidth="1"/>
    <col min="4" max="4" width="11.25" customWidth="1"/>
    <col min="5" max="10" width="11.875" customWidth="1"/>
    <col min="11" max="11" width="47.62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56.5">
      <c r="A3" s="257" t="s">
        <v>18550</v>
      </c>
      <c r="B3" s="257" t="s">
        <v>75</v>
      </c>
      <c r="C3" s="270" t="s">
        <v>18551</v>
      </c>
      <c r="D3" s="257" t="s">
        <v>18552</v>
      </c>
      <c r="E3" s="257" t="s">
        <v>18553</v>
      </c>
      <c r="F3" s="257" t="s">
        <v>18554</v>
      </c>
      <c r="G3" s="257" t="s">
        <v>18555</v>
      </c>
      <c r="H3" s="257" t="s">
        <v>18556</v>
      </c>
      <c r="I3" s="257" t="s">
        <v>18557</v>
      </c>
      <c r="J3" s="257" t="s">
        <v>18558</v>
      </c>
      <c r="K3" s="270" t="s">
        <v>18559</v>
      </c>
      <c r="L3" s="270" t="s">
        <v>18560</v>
      </c>
      <c r="M3" s="270" t="s">
        <v>2985</v>
      </c>
      <c r="N3" s="257" t="s">
        <v>18561</v>
      </c>
      <c r="O3" s="257" t="s">
        <v>487</v>
      </c>
      <c r="P3" s="257" t="s">
        <v>487</v>
      </c>
      <c r="Q3" s="257" t="s">
        <v>487</v>
      </c>
      <c r="R3" s="257" t="s">
        <v>489</v>
      </c>
      <c r="S3" s="257" t="s">
        <v>2438</v>
      </c>
      <c r="T3" s="257" t="s">
        <v>10739</v>
      </c>
      <c r="U3" s="257" t="s">
        <v>488</v>
      </c>
      <c r="V3" s="270" t="s">
        <v>18562</v>
      </c>
      <c r="W3" s="257"/>
      <c r="X3" s="257"/>
      <c r="Y3" s="257" t="s">
        <v>488</v>
      </c>
      <c r="Z3" s="257" t="s">
        <v>18563</v>
      </c>
      <c r="AA3" s="257" t="s">
        <v>488</v>
      </c>
      <c r="AB3" s="270" t="s">
        <v>18564</v>
      </c>
      <c r="AC3" s="257" t="s">
        <v>487</v>
      </c>
      <c r="AD3" s="256" t="s">
        <v>18565</v>
      </c>
    </row>
    <row r="4" spans="1:30" s="19" customFormat="1" ht="156.75">
      <c r="A4" s="257" t="s">
        <v>18550</v>
      </c>
      <c r="B4" s="257" t="s">
        <v>75</v>
      </c>
      <c r="C4" s="293" t="s">
        <v>18566</v>
      </c>
      <c r="D4" s="257" t="s">
        <v>18567</v>
      </c>
      <c r="E4" s="257" t="s">
        <v>18568</v>
      </c>
      <c r="F4" s="257" t="s">
        <v>18569</v>
      </c>
      <c r="G4" s="257" t="s">
        <v>18570</v>
      </c>
      <c r="H4" s="257" t="s">
        <v>18571</v>
      </c>
      <c r="I4" s="257" t="s">
        <v>18572</v>
      </c>
      <c r="J4" s="257" t="s">
        <v>18573</v>
      </c>
      <c r="K4" s="270" t="s">
        <v>18574</v>
      </c>
      <c r="L4" s="270" t="s">
        <v>4058</v>
      </c>
      <c r="M4" s="257"/>
      <c r="N4" s="257" t="s">
        <v>395</v>
      </c>
      <c r="O4" s="257"/>
      <c r="P4" s="257"/>
      <c r="Q4" s="254"/>
      <c r="R4" s="257" t="s">
        <v>2330</v>
      </c>
      <c r="S4" s="257" t="s">
        <v>18575</v>
      </c>
      <c r="T4" s="257" t="s">
        <v>18576</v>
      </c>
      <c r="U4" s="257"/>
      <c r="V4" s="257"/>
      <c r="W4" s="257"/>
      <c r="X4" s="257"/>
      <c r="Y4" s="257"/>
      <c r="Z4" s="257"/>
      <c r="AA4" s="257"/>
      <c r="AB4" s="257"/>
      <c r="AC4" s="254" t="s">
        <v>487</v>
      </c>
      <c r="AD4" s="256" t="s">
        <v>18577</v>
      </c>
    </row>
    <row r="5" spans="1:30" s="19" customFormat="1" ht="28.5">
      <c r="A5" s="257" t="s">
        <v>18550</v>
      </c>
      <c r="B5" s="257" t="s">
        <v>75</v>
      </c>
      <c r="C5" s="257" t="s">
        <v>18578</v>
      </c>
      <c r="D5" s="257" t="s">
        <v>18579</v>
      </c>
      <c r="E5" s="257" t="s">
        <v>18580</v>
      </c>
      <c r="F5" s="257" t="s">
        <v>18581</v>
      </c>
      <c r="G5" s="257" t="s">
        <v>18582</v>
      </c>
      <c r="H5" s="257" t="s">
        <v>18583</v>
      </c>
      <c r="I5" s="257" t="s">
        <v>18584</v>
      </c>
      <c r="J5" s="257"/>
      <c r="K5" s="270" t="s">
        <v>18585</v>
      </c>
      <c r="L5" s="257"/>
      <c r="M5" s="257"/>
      <c r="N5" s="257"/>
      <c r="O5" s="257"/>
      <c r="P5" s="257"/>
      <c r="Q5" s="257"/>
      <c r="R5" s="257" t="s">
        <v>631</v>
      </c>
      <c r="S5" s="257" t="s">
        <v>780</v>
      </c>
      <c r="T5" s="257"/>
      <c r="U5" s="257"/>
      <c r="V5" s="257"/>
      <c r="W5" s="257"/>
      <c r="X5" s="257"/>
      <c r="Y5" s="257"/>
      <c r="Z5" s="257"/>
      <c r="AA5" s="257"/>
      <c r="AB5" s="257"/>
      <c r="AC5" s="257"/>
      <c r="AD5" s="254"/>
    </row>
    <row r="6" spans="1:30" s="19" customFormat="1" ht="42.75">
      <c r="A6" s="254" t="s">
        <v>18550</v>
      </c>
      <c r="B6" s="257" t="s">
        <v>75</v>
      </c>
      <c r="C6" s="254" t="s">
        <v>18586</v>
      </c>
      <c r="D6" s="254" t="s">
        <v>18587</v>
      </c>
      <c r="E6" s="254" t="s">
        <v>18588</v>
      </c>
      <c r="F6" s="254" t="s">
        <v>18589</v>
      </c>
      <c r="G6" s="254" t="s">
        <v>18590</v>
      </c>
      <c r="H6" s="254" t="s">
        <v>18591</v>
      </c>
      <c r="I6" s="254" t="s">
        <v>18592</v>
      </c>
      <c r="J6" s="473" t="s">
        <v>18593</v>
      </c>
      <c r="K6" s="256" t="s">
        <v>18594</v>
      </c>
      <c r="L6" s="254"/>
      <c r="M6" s="254"/>
      <c r="N6" s="254"/>
      <c r="O6" s="254"/>
      <c r="P6" s="254"/>
      <c r="Q6" s="254"/>
      <c r="R6" s="254" t="s">
        <v>631</v>
      </c>
      <c r="S6" s="254" t="s">
        <v>15332</v>
      </c>
      <c r="T6" s="254"/>
      <c r="U6" s="254"/>
      <c r="V6" s="254" t="s">
        <v>18595</v>
      </c>
      <c r="W6" s="254"/>
      <c r="X6" s="254"/>
      <c r="Y6" s="254"/>
      <c r="Z6" s="254"/>
      <c r="AA6" s="254"/>
      <c r="AB6" s="254"/>
      <c r="AC6" s="254" t="s">
        <v>18596</v>
      </c>
      <c r="AD6" s="256" t="s">
        <v>18597</v>
      </c>
    </row>
    <row r="7" spans="1:30" s="19" customFormat="1" ht="20.100000000000001" customHeight="1">
      <c r="A7" s="254" t="s">
        <v>18550</v>
      </c>
      <c r="B7" s="257" t="s">
        <v>75</v>
      </c>
      <c r="C7" s="291" t="s">
        <v>18598</v>
      </c>
      <c r="D7" s="254" t="s">
        <v>18599</v>
      </c>
      <c r="E7" s="254" t="s">
        <v>18600</v>
      </c>
      <c r="F7" s="254" t="s">
        <v>18601</v>
      </c>
      <c r="G7" s="254" t="s">
        <v>18602</v>
      </c>
      <c r="H7" s="254" t="s">
        <v>18603</v>
      </c>
      <c r="I7" s="254" t="s">
        <v>18604</v>
      </c>
      <c r="J7" s="254" t="s">
        <v>18605</v>
      </c>
      <c r="K7" s="256" t="s">
        <v>18606</v>
      </c>
      <c r="L7" s="254"/>
      <c r="M7" s="254"/>
      <c r="N7" s="254"/>
      <c r="O7" s="254"/>
      <c r="P7" s="254"/>
      <c r="Q7" s="254"/>
      <c r="R7" s="254" t="s">
        <v>631</v>
      </c>
      <c r="S7" s="254" t="s">
        <v>15332</v>
      </c>
      <c r="T7" s="254"/>
      <c r="U7" s="254"/>
      <c r="V7" s="254"/>
      <c r="W7" s="254"/>
      <c r="X7" s="254"/>
      <c r="Y7" s="254"/>
      <c r="Z7" s="254" t="s">
        <v>18607</v>
      </c>
      <c r="AA7" s="254"/>
      <c r="AB7" s="254"/>
      <c r="AC7" s="291"/>
      <c r="AD7" s="254"/>
    </row>
    <row r="8" spans="1:30" s="19" customFormat="1" ht="20.100000000000001" customHeight="1">
      <c r="A8" s="254" t="s">
        <v>18550</v>
      </c>
      <c r="B8" s="257" t="s">
        <v>75</v>
      </c>
      <c r="C8" s="291" t="s">
        <v>18608</v>
      </c>
      <c r="D8" s="254" t="s">
        <v>18609</v>
      </c>
      <c r="E8" s="254" t="s">
        <v>18610</v>
      </c>
      <c r="F8" s="254" t="s">
        <v>18611</v>
      </c>
      <c r="G8" s="254" t="s">
        <v>18612</v>
      </c>
      <c r="H8" s="254" t="s">
        <v>18613</v>
      </c>
      <c r="I8" s="254" t="s">
        <v>18614</v>
      </c>
      <c r="J8" s="254"/>
      <c r="K8" s="256" t="s">
        <v>18615</v>
      </c>
      <c r="L8" s="254"/>
      <c r="M8" s="254"/>
      <c r="N8" s="254"/>
      <c r="O8" s="254"/>
      <c r="P8" s="254"/>
      <c r="Q8" s="254"/>
      <c r="R8" s="254" t="s">
        <v>631</v>
      </c>
      <c r="S8" s="254" t="s">
        <v>15332</v>
      </c>
      <c r="T8" s="254"/>
      <c r="U8" s="254" t="s">
        <v>487</v>
      </c>
      <c r="V8" s="254" t="s">
        <v>18616</v>
      </c>
      <c r="W8" s="254"/>
      <c r="X8" s="254"/>
      <c r="Y8" s="254" t="s">
        <v>487</v>
      </c>
      <c r="Z8" s="254" t="s">
        <v>18617</v>
      </c>
      <c r="AA8" s="254"/>
      <c r="AB8" s="254"/>
      <c r="AC8" s="291"/>
      <c r="AD8" s="254"/>
    </row>
    <row r="9" spans="1:30" s="19" customFormat="1" ht="99.75">
      <c r="A9" s="254" t="s">
        <v>18618</v>
      </c>
      <c r="B9" s="257" t="s">
        <v>75</v>
      </c>
      <c r="C9" s="291" t="s">
        <v>18619</v>
      </c>
      <c r="D9" s="254" t="s">
        <v>18620</v>
      </c>
      <c r="E9" s="254" t="s">
        <v>18621</v>
      </c>
      <c r="F9" s="254" t="s">
        <v>18622</v>
      </c>
      <c r="G9" s="254" t="s">
        <v>18623</v>
      </c>
      <c r="H9" s="254" t="s">
        <v>18624</v>
      </c>
      <c r="I9" s="254" t="s">
        <v>18625</v>
      </c>
      <c r="J9" s="254" t="s">
        <v>18626</v>
      </c>
      <c r="K9" s="256" t="s">
        <v>18627</v>
      </c>
      <c r="L9" s="256" t="s">
        <v>18628</v>
      </c>
      <c r="M9" s="254" t="s">
        <v>18629</v>
      </c>
      <c r="N9" s="254"/>
      <c r="O9" s="254"/>
      <c r="P9" s="254"/>
      <c r="Q9" s="254"/>
      <c r="R9" s="254" t="s">
        <v>621</v>
      </c>
      <c r="S9" s="254" t="s">
        <v>15332</v>
      </c>
      <c r="T9" s="254"/>
      <c r="U9" s="254" t="s">
        <v>18630</v>
      </c>
      <c r="V9" s="256" t="s">
        <v>18631</v>
      </c>
      <c r="W9" s="254" t="s">
        <v>488</v>
      </c>
      <c r="X9" s="256" t="s">
        <v>18632</v>
      </c>
      <c r="Y9" s="254" t="s">
        <v>488</v>
      </c>
      <c r="Z9" s="256" t="s">
        <v>18633</v>
      </c>
      <c r="AA9" s="254" t="s">
        <v>488</v>
      </c>
      <c r="AB9" s="256" t="s">
        <v>18634</v>
      </c>
      <c r="AC9" s="291"/>
      <c r="AD9" s="259"/>
    </row>
    <row r="10" spans="1:30" s="19" customFormat="1" ht="57">
      <c r="A10" s="254" t="s">
        <v>18550</v>
      </c>
      <c r="B10" s="254" t="s">
        <v>315</v>
      </c>
      <c r="C10" s="291" t="s">
        <v>18635</v>
      </c>
      <c r="D10" s="254" t="s">
        <v>18636</v>
      </c>
      <c r="E10" s="254" t="s">
        <v>18637</v>
      </c>
      <c r="F10" s="254" t="s">
        <v>18638</v>
      </c>
      <c r="G10" s="254" t="s">
        <v>18639</v>
      </c>
      <c r="H10" s="254" t="s">
        <v>18640</v>
      </c>
      <c r="I10" s="254" t="s">
        <v>18641</v>
      </c>
      <c r="J10" s="294" t="s">
        <v>18642</v>
      </c>
      <c r="K10" s="256" t="s">
        <v>18643</v>
      </c>
      <c r="L10" s="256" t="s">
        <v>18644</v>
      </c>
      <c r="M10" s="254"/>
      <c r="N10" s="254"/>
      <c r="O10" s="254"/>
      <c r="P10" s="254"/>
      <c r="Q10" s="254"/>
      <c r="R10" s="254" t="s">
        <v>631</v>
      </c>
      <c r="S10" s="254" t="s">
        <v>2605</v>
      </c>
      <c r="T10" s="254"/>
      <c r="U10" s="254"/>
      <c r="V10" s="254" t="s">
        <v>18645</v>
      </c>
      <c r="W10" s="254" t="s">
        <v>487</v>
      </c>
      <c r="X10" s="254" t="s">
        <v>18646</v>
      </c>
      <c r="Y10" s="254" t="s">
        <v>487</v>
      </c>
      <c r="Z10" s="254" t="s">
        <v>18646</v>
      </c>
      <c r="AA10" s="254"/>
      <c r="AB10" s="254"/>
      <c r="AC10" s="291"/>
      <c r="AD10" s="254"/>
    </row>
    <row r="11" spans="1:30" s="19" customFormat="1" ht="20.100000000000001" customHeight="1">
      <c r="A11" s="254" t="s">
        <v>18550</v>
      </c>
      <c r="B11" s="257" t="s">
        <v>18647</v>
      </c>
      <c r="C11" s="293" t="s">
        <v>18648</v>
      </c>
      <c r="D11" s="257" t="s">
        <v>18649</v>
      </c>
      <c r="E11" s="257" t="s">
        <v>18650</v>
      </c>
      <c r="F11" s="257" t="s">
        <v>18651</v>
      </c>
      <c r="G11" s="257" t="s">
        <v>18652</v>
      </c>
      <c r="H11" s="257" t="s">
        <v>18653</v>
      </c>
      <c r="I11" s="257" t="s">
        <v>18654</v>
      </c>
      <c r="J11" s="257" t="s">
        <v>18655</v>
      </c>
      <c r="K11" s="270" t="s">
        <v>18656</v>
      </c>
      <c r="L11" s="257"/>
      <c r="M11" s="257"/>
      <c r="N11" s="257"/>
      <c r="O11" s="257"/>
      <c r="P11" s="257"/>
      <c r="Q11" s="257"/>
      <c r="R11" s="257" t="s">
        <v>631</v>
      </c>
      <c r="S11" s="257" t="s">
        <v>15332</v>
      </c>
      <c r="T11" s="257"/>
      <c r="U11" s="257"/>
      <c r="V11" s="257"/>
      <c r="W11" s="257"/>
      <c r="X11" s="257"/>
      <c r="Y11" s="257"/>
      <c r="Z11" s="257"/>
      <c r="AA11" s="257"/>
      <c r="AB11" s="257"/>
      <c r="AC11" s="293"/>
      <c r="AD11" s="254"/>
    </row>
    <row r="12" spans="1:30" s="19" customFormat="1" ht="22.5" customHeight="1">
      <c r="A12" s="254" t="s">
        <v>18550</v>
      </c>
      <c r="B12" s="257" t="s">
        <v>18647</v>
      </c>
      <c r="C12" s="293" t="s">
        <v>18657</v>
      </c>
      <c r="D12" s="257" t="s">
        <v>18658</v>
      </c>
      <c r="E12" s="257" t="s">
        <v>18659</v>
      </c>
      <c r="F12" s="257" t="s">
        <v>18660</v>
      </c>
      <c r="G12" s="257" t="s">
        <v>18661</v>
      </c>
      <c r="H12" s="257" t="s">
        <v>18662</v>
      </c>
      <c r="I12" s="257" t="s">
        <v>18663</v>
      </c>
      <c r="J12" s="257"/>
      <c r="K12" s="270" t="s">
        <v>18664</v>
      </c>
      <c r="L12" s="257"/>
      <c r="M12" s="257"/>
      <c r="N12" s="257"/>
      <c r="O12" s="257"/>
      <c r="P12" s="257"/>
      <c r="Q12" s="257"/>
      <c r="R12" s="257" t="s">
        <v>631</v>
      </c>
      <c r="S12" s="257" t="s">
        <v>15332</v>
      </c>
      <c r="T12" s="257"/>
      <c r="U12" s="257"/>
      <c r="V12" s="257"/>
      <c r="W12" s="257"/>
      <c r="X12" s="257"/>
      <c r="Y12" s="257"/>
      <c r="Z12" s="257"/>
      <c r="AA12" s="257"/>
      <c r="AB12" s="257"/>
      <c r="AC12" s="293"/>
      <c r="AD12" s="254"/>
    </row>
    <row r="13" spans="1:30" s="19" customFormat="1" ht="28.5">
      <c r="A13" s="254" t="s">
        <v>18550</v>
      </c>
      <c r="B13" s="257" t="s">
        <v>18647</v>
      </c>
      <c r="C13" s="293" t="s">
        <v>18665</v>
      </c>
      <c r="D13" s="257" t="s">
        <v>18666</v>
      </c>
      <c r="E13" s="257" t="s">
        <v>18667</v>
      </c>
      <c r="F13" s="257" t="s">
        <v>18668</v>
      </c>
      <c r="G13" s="257" t="s">
        <v>18669</v>
      </c>
      <c r="H13" s="257" t="s">
        <v>18670</v>
      </c>
      <c r="I13" s="257" t="s">
        <v>18671</v>
      </c>
      <c r="J13" s="257" t="s">
        <v>18672</v>
      </c>
      <c r="K13" s="270" t="s">
        <v>18673</v>
      </c>
      <c r="L13" s="270" t="s">
        <v>18674</v>
      </c>
      <c r="M13" s="257"/>
      <c r="N13" s="257"/>
      <c r="O13" s="257"/>
      <c r="P13" s="257"/>
      <c r="Q13" s="257"/>
      <c r="R13" s="257" t="s">
        <v>631</v>
      </c>
      <c r="S13" s="257" t="s">
        <v>15332</v>
      </c>
      <c r="T13" s="257"/>
      <c r="U13" s="257"/>
      <c r="V13" s="257"/>
      <c r="W13" s="257"/>
      <c r="X13" s="257"/>
      <c r="Y13" s="257"/>
      <c r="Z13" s="257"/>
      <c r="AA13" s="257"/>
      <c r="AB13" s="257"/>
      <c r="AC13" s="293"/>
      <c r="AD13" s="254"/>
    </row>
    <row r="14" spans="1:30" s="19" customFormat="1" ht="42.75">
      <c r="A14" s="254" t="s">
        <v>18550</v>
      </c>
      <c r="B14" s="257" t="s">
        <v>18647</v>
      </c>
      <c r="C14" s="293" t="s">
        <v>18675</v>
      </c>
      <c r="D14" s="257" t="s">
        <v>18676</v>
      </c>
      <c r="E14" s="257" t="s">
        <v>18677</v>
      </c>
      <c r="F14" s="257" t="s">
        <v>18678</v>
      </c>
      <c r="G14" s="257" t="s">
        <v>18679</v>
      </c>
      <c r="H14" s="257" t="s">
        <v>18680</v>
      </c>
      <c r="I14" s="257" t="s">
        <v>18681</v>
      </c>
      <c r="J14" s="257" t="s">
        <v>18682</v>
      </c>
      <c r="K14" s="270" t="s">
        <v>18683</v>
      </c>
      <c r="L14" s="270" t="s">
        <v>18684</v>
      </c>
      <c r="M14" s="257"/>
      <c r="N14" s="257"/>
      <c r="O14" s="257"/>
      <c r="P14" s="257"/>
      <c r="Q14" s="257"/>
      <c r="R14" s="257" t="s">
        <v>631</v>
      </c>
      <c r="S14" s="257" t="s">
        <v>15332</v>
      </c>
      <c r="T14" s="257"/>
      <c r="U14" s="257"/>
      <c r="V14" s="257"/>
      <c r="W14" s="257"/>
      <c r="X14" s="257"/>
      <c r="Y14" s="257"/>
      <c r="Z14" s="257" t="s">
        <v>18685</v>
      </c>
      <c r="AA14" s="257"/>
      <c r="AB14" s="257"/>
      <c r="AC14" s="293"/>
      <c r="AD14" s="254"/>
    </row>
    <row r="15" spans="1:30" s="19" customFormat="1" ht="20.100000000000001" customHeight="1">
      <c r="A15" s="254" t="s">
        <v>18550</v>
      </c>
      <c r="B15" s="257" t="s">
        <v>18647</v>
      </c>
      <c r="C15" s="293" t="s">
        <v>18686</v>
      </c>
      <c r="D15" s="257" t="s">
        <v>18687</v>
      </c>
      <c r="E15" s="257" t="s">
        <v>18688</v>
      </c>
      <c r="F15" s="257" t="s">
        <v>18689</v>
      </c>
      <c r="G15" s="257" t="s">
        <v>18690</v>
      </c>
      <c r="H15" s="257" t="s">
        <v>18691</v>
      </c>
      <c r="I15" s="257" t="s">
        <v>18692</v>
      </c>
      <c r="J15" s="257" t="s">
        <v>18693</v>
      </c>
      <c r="K15" s="270" t="s">
        <v>18694</v>
      </c>
      <c r="L15" s="257"/>
      <c r="M15" s="257"/>
      <c r="N15" s="257"/>
      <c r="O15" s="257"/>
      <c r="P15" s="257"/>
      <c r="Q15" s="257"/>
      <c r="R15" s="257" t="s">
        <v>631</v>
      </c>
      <c r="S15" s="257" t="s">
        <v>15332</v>
      </c>
      <c r="T15" s="257"/>
      <c r="U15" s="257"/>
      <c r="V15" s="257" t="s">
        <v>18695</v>
      </c>
      <c r="W15" s="257"/>
      <c r="X15" s="257"/>
      <c r="Y15" s="257"/>
      <c r="Z15" s="257" t="s">
        <v>18696</v>
      </c>
      <c r="AA15" s="257"/>
      <c r="AB15" s="257" t="s">
        <v>18697</v>
      </c>
      <c r="AC15" s="293"/>
      <c r="AD15" s="254"/>
    </row>
    <row r="16" spans="1:30" s="19" customFormat="1" ht="57">
      <c r="A16" s="254" t="s">
        <v>18550</v>
      </c>
      <c r="B16" s="257" t="s">
        <v>18647</v>
      </c>
      <c r="C16" s="293" t="s">
        <v>18698</v>
      </c>
      <c r="D16" s="257" t="s">
        <v>18699</v>
      </c>
      <c r="E16" s="257" t="s">
        <v>18700</v>
      </c>
      <c r="F16" s="257" t="s">
        <v>18701</v>
      </c>
      <c r="G16" s="257" t="s">
        <v>18702</v>
      </c>
      <c r="H16" s="257" t="s">
        <v>18703</v>
      </c>
      <c r="I16" s="257" t="s">
        <v>18704</v>
      </c>
      <c r="J16" s="257" t="s">
        <v>18705</v>
      </c>
      <c r="K16" s="270" t="s">
        <v>18706</v>
      </c>
      <c r="L16" s="257"/>
      <c r="M16" s="257"/>
      <c r="N16" s="257"/>
      <c r="O16" s="257"/>
      <c r="P16" s="257"/>
      <c r="Q16" s="254"/>
      <c r="R16" s="257" t="s">
        <v>631</v>
      </c>
      <c r="S16" s="257" t="s">
        <v>15332</v>
      </c>
      <c r="T16" s="257"/>
      <c r="U16" s="257"/>
      <c r="V16" s="257" t="s">
        <v>18595</v>
      </c>
      <c r="W16" s="257"/>
      <c r="X16" s="257"/>
      <c r="Y16" s="257"/>
      <c r="Z16" s="257"/>
      <c r="AA16" s="257"/>
      <c r="AB16" s="257"/>
      <c r="AC16" s="254"/>
      <c r="AD16" s="254"/>
    </row>
    <row r="17" spans="1:30" s="19" customFormat="1" ht="67.5" customHeight="1">
      <c r="A17" s="254" t="s">
        <v>18550</v>
      </c>
      <c r="B17" s="254" t="s">
        <v>18647</v>
      </c>
      <c r="C17" s="291" t="s">
        <v>18707</v>
      </c>
      <c r="D17" s="254" t="s">
        <v>18708</v>
      </c>
      <c r="E17" s="254" t="s">
        <v>18709</v>
      </c>
      <c r="F17" s="254" t="s">
        <v>18710</v>
      </c>
      <c r="G17" s="254" t="s">
        <v>18711</v>
      </c>
      <c r="H17" s="254" t="s">
        <v>18712</v>
      </c>
      <c r="I17" s="254" t="s">
        <v>18713</v>
      </c>
      <c r="J17" s="254" t="s">
        <v>18714</v>
      </c>
      <c r="K17" s="256" t="s">
        <v>18715</v>
      </c>
      <c r="L17" s="254"/>
      <c r="M17" s="254"/>
      <c r="N17" s="254"/>
      <c r="O17" s="254"/>
      <c r="P17" s="254"/>
      <c r="Q17" s="254"/>
      <c r="R17" s="254" t="s">
        <v>631</v>
      </c>
      <c r="S17" s="254" t="s">
        <v>15332</v>
      </c>
      <c r="T17" s="254" t="s">
        <v>18716</v>
      </c>
      <c r="U17" s="254" t="s">
        <v>487</v>
      </c>
      <c r="V17" s="256" t="s">
        <v>18717</v>
      </c>
      <c r="W17" s="254" t="s">
        <v>487</v>
      </c>
      <c r="X17" s="256" t="s">
        <v>18718</v>
      </c>
      <c r="Y17" s="254"/>
      <c r="Z17" s="254"/>
      <c r="AA17" s="254"/>
      <c r="AB17" s="254"/>
      <c r="AC17" s="291"/>
      <c r="AD17" s="254"/>
    </row>
    <row r="18" spans="1:30" s="19" customFormat="1" ht="242.25">
      <c r="A18" s="254" t="s">
        <v>18550</v>
      </c>
      <c r="B18" s="257" t="s">
        <v>122</v>
      </c>
      <c r="C18" s="293" t="s">
        <v>18719</v>
      </c>
      <c r="D18" s="257" t="s">
        <v>18720</v>
      </c>
      <c r="E18" s="257" t="s">
        <v>18721</v>
      </c>
      <c r="F18" s="257" t="s">
        <v>18722</v>
      </c>
      <c r="G18" s="257" t="s">
        <v>18723</v>
      </c>
      <c r="H18" s="257" t="s">
        <v>18724</v>
      </c>
      <c r="I18" s="257" t="s">
        <v>18725</v>
      </c>
      <c r="J18" s="253" t="s">
        <v>18726</v>
      </c>
      <c r="K18" s="270" t="s">
        <v>18727</v>
      </c>
      <c r="L18" s="270" t="s">
        <v>18728</v>
      </c>
      <c r="M18" s="270" t="s">
        <v>2985</v>
      </c>
      <c r="N18" s="257"/>
      <c r="O18" s="257"/>
      <c r="P18" s="257"/>
      <c r="Q18" s="257"/>
      <c r="R18" s="257" t="s">
        <v>631</v>
      </c>
      <c r="S18" s="257" t="s">
        <v>2438</v>
      </c>
      <c r="T18" s="257" t="s">
        <v>18729</v>
      </c>
      <c r="U18" s="257"/>
      <c r="V18" s="257"/>
      <c r="W18" s="257"/>
      <c r="X18" s="257"/>
      <c r="Y18" s="257"/>
      <c r="Z18" s="257"/>
      <c r="AA18" s="257" t="s">
        <v>395</v>
      </c>
      <c r="AB18" s="270" t="s">
        <v>18730</v>
      </c>
      <c r="AC18" s="293"/>
      <c r="AD18" s="254"/>
    </row>
    <row r="19" spans="1:30" s="19" customFormat="1" ht="112.5" customHeight="1">
      <c r="A19" s="257" t="s">
        <v>18550</v>
      </c>
      <c r="B19" s="257" t="s">
        <v>169</v>
      </c>
      <c r="C19" s="257" t="s">
        <v>18731</v>
      </c>
      <c r="D19" s="257" t="s">
        <v>18732</v>
      </c>
      <c r="E19" s="257" t="s">
        <v>18733</v>
      </c>
      <c r="F19" s="257" t="s">
        <v>18734</v>
      </c>
      <c r="G19" s="257" t="s">
        <v>18735</v>
      </c>
      <c r="H19" s="257" t="s">
        <v>18736</v>
      </c>
      <c r="I19" s="257" t="s">
        <v>18737</v>
      </c>
      <c r="J19" s="257"/>
      <c r="K19" s="270" t="s">
        <v>18738</v>
      </c>
      <c r="L19" s="270" t="s">
        <v>18739</v>
      </c>
      <c r="M19" s="270" t="s">
        <v>18740</v>
      </c>
      <c r="N19" s="257"/>
      <c r="O19" s="257"/>
      <c r="P19" s="257"/>
      <c r="Q19" s="257"/>
      <c r="R19" s="257" t="s">
        <v>631</v>
      </c>
      <c r="S19" s="257" t="s">
        <v>15332</v>
      </c>
      <c r="T19" s="257"/>
      <c r="U19" s="257"/>
      <c r="V19" s="257"/>
      <c r="W19" s="257"/>
      <c r="X19" s="257"/>
      <c r="Y19" s="257"/>
      <c r="Z19" s="257"/>
      <c r="AA19" s="257"/>
      <c r="AB19" s="257"/>
      <c r="AC19" s="257"/>
      <c r="AD19" s="254"/>
    </row>
    <row r="20" spans="1:30" s="19" customFormat="1" ht="270.75">
      <c r="A20" s="257" t="s">
        <v>18741</v>
      </c>
      <c r="B20" s="257" t="s">
        <v>169</v>
      </c>
      <c r="C20" s="293" t="s">
        <v>18742</v>
      </c>
      <c r="D20" s="257" t="s">
        <v>18743</v>
      </c>
      <c r="E20" s="257" t="s">
        <v>18744</v>
      </c>
      <c r="F20" s="257" t="s">
        <v>18745</v>
      </c>
      <c r="G20" s="257" t="s">
        <v>18746</v>
      </c>
      <c r="H20" s="257" t="s">
        <v>18747</v>
      </c>
      <c r="I20" s="257" t="s">
        <v>18748</v>
      </c>
      <c r="J20" s="257" t="s">
        <v>18749</v>
      </c>
      <c r="K20" s="270" t="s">
        <v>18750</v>
      </c>
      <c r="L20" s="270" t="s">
        <v>18751</v>
      </c>
      <c r="M20" s="270" t="s">
        <v>18629</v>
      </c>
      <c r="N20" s="257"/>
      <c r="O20" s="257"/>
      <c r="P20" s="257"/>
      <c r="Q20" s="257"/>
      <c r="R20" s="257" t="s">
        <v>2330</v>
      </c>
      <c r="S20" s="257" t="s">
        <v>780</v>
      </c>
      <c r="T20" s="257" t="s">
        <v>18752</v>
      </c>
      <c r="U20" s="257"/>
      <c r="V20" s="257"/>
      <c r="W20" s="257"/>
      <c r="X20" s="257"/>
      <c r="Y20" s="257"/>
      <c r="Z20" s="257"/>
      <c r="AA20" s="270" t="s">
        <v>18753</v>
      </c>
      <c r="AB20" s="270" t="s">
        <v>18754</v>
      </c>
      <c r="AC20" s="254"/>
      <c r="AD20" s="257"/>
    </row>
    <row r="21" spans="1:30" s="19" customFormat="1" ht="114">
      <c r="A21" s="254" t="s">
        <v>18550</v>
      </c>
      <c r="B21" s="257" t="s">
        <v>338</v>
      </c>
      <c r="C21" s="293" t="s">
        <v>18755</v>
      </c>
      <c r="D21" s="257" t="s">
        <v>18756</v>
      </c>
      <c r="E21" s="257" t="s">
        <v>18757</v>
      </c>
      <c r="F21" s="257" t="s">
        <v>18758</v>
      </c>
      <c r="G21" s="257" t="s">
        <v>18759</v>
      </c>
      <c r="H21" s="257" t="s">
        <v>18760</v>
      </c>
      <c r="I21" s="257" t="s">
        <v>18761</v>
      </c>
      <c r="J21" s="257" t="s">
        <v>18762</v>
      </c>
      <c r="K21" s="270" t="s">
        <v>18763</v>
      </c>
      <c r="L21" s="270" t="s">
        <v>18764</v>
      </c>
      <c r="M21" s="270" t="s">
        <v>18765</v>
      </c>
      <c r="N21" s="270" t="s">
        <v>18561</v>
      </c>
      <c r="O21" s="257" t="s">
        <v>487</v>
      </c>
      <c r="P21" s="257"/>
      <c r="Q21" s="254"/>
      <c r="R21" s="257" t="s">
        <v>489</v>
      </c>
      <c r="S21" s="257" t="s">
        <v>780</v>
      </c>
      <c r="T21" s="257" t="s">
        <v>5031</v>
      </c>
      <c r="U21" s="257"/>
      <c r="V21" s="270" t="s">
        <v>18766</v>
      </c>
      <c r="W21" s="257"/>
      <c r="X21" s="257"/>
      <c r="Y21" s="257"/>
      <c r="Z21" s="257"/>
      <c r="AA21" s="257"/>
      <c r="AB21" s="257"/>
      <c r="AC21" s="293" t="s">
        <v>395</v>
      </c>
      <c r="AD21" s="256" t="s">
        <v>18767</v>
      </c>
    </row>
    <row r="22" spans="1:30" s="19" customFormat="1" ht="71.25">
      <c r="A22" s="254" t="s">
        <v>18550</v>
      </c>
      <c r="B22" s="254" t="s">
        <v>18768</v>
      </c>
      <c r="C22" s="291" t="s">
        <v>18769</v>
      </c>
      <c r="D22" s="254" t="s">
        <v>18770</v>
      </c>
      <c r="E22" s="254" t="s">
        <v>18771</v>
      </c>
      <c r="F22" s="254" t="s">
        <v>18772</v>
      </c>
      <c r="G22" s="254" t="s">
        <v>18773</v>
      </c>
      <c r="H22" s="254" t="s">
        <v>18774</v>
      </c>
      <c r="I22" s="254" t="s">
        <v>18775</v>
      </c>
      <c r="J22" s="257" t="s">
        <v>18776</v>
      </c>
      <c r="K22" s="256" t="s">
        <v>18777</v>
      </c>
      <c r="L22" s="256" t="s">
        <v>18778</v>
      </c>
      <c r="M22" s="256" t="s">
        <v>18779</v>
      </c>
      <c r="N22" s="254"/>
      <c r="O22" s="254"/>
      <c r="P22" s="254"/>
      <c r="Q22" s="254"/>
      <c r="R22" s="254" t="s">
        <v>631</v>
      </c>
      <c r="S22" s="254" t="s">
        <v>780</v>
      </c>
      <c r="T22" s="254"/>
      <c r="U22" s="254"/>
      <c r="V22" s="254"/>
      <c r="W22" s="254"/>
      <c r="X22" s="254"/>
      <c r="Y22" s="254"/>
      <c r="Z22" s="254"/>
      <c r="AA22" s="254"/>
      <c r="AB22" s="254"/>
      <c r="AC22" s="291"/>
      <c r="AD22" s="254"/>
    </row>
    <row r="23" spans="1:30" s="19" customFormat="1" ht="114">
      <c r="A23" s="254" t="s">
        <v>18618</v>
      </c>
      <c r="B23" s="254" t="s">
        <v>18768</v>
      </c>
      <c r="C23" s="291" t="s">
        <v>18780</v>
      </c>
      <c r="D23" s="254" t="s">
        <v>18781</v>
      </c>
      <c r="E23" s="254" t="s">
        <v>18782</v>
      </c>
      <c r="F23" s="254" t="s">
        <v>18783</v>
      </c>
      <c r="G23" s="254" t="s">
        <v>18784</v>
      </c>
      <c r="H23" s="254" t="s">
        <v>18785</v>
      </c>
      <c r="I23" s="254" t="s">
        <v>18786</v>
      </c>
      <c r="J23" s="254" t="s">
        <v>18787</v>
      </c>
      <c r="K23" s="256" t="s">
        <v>18788</v>
      </c>
      <c r="L23" s="256" t="s">
        <v>18789</v>
      </c>
      <c r="M23" s="256"/>
      <c r="N23" s="254"/>
      <c r="O23" s="254"/>
      <c r="P23" s="254"/>
      <c r="Q23" s="254"/>
      <c r="R23" s="254" t="s">
        <v>631</v>
      </c>
      <c r="S23" s="254" t="s">
        <v>780</v>
      </c>
      <c r="T23" s="254" t="s">
        <v>18576</v>
      </c>
      <c r="U23" s="254"/>
      <c r="V23" s="256" t="s">
        <v>18790</v>
      </c>
      <c r="W23" s="254"/>
      <c r="X23" s="254"/>
      <c r="Y23" s="254"/>
      <c r="Z23" s="254"/>
      <c r="AA23" s="254"/>
      <c r="AB23" s="254"/>
      <c r="AC23" s="291"/>
      <c r="AD23" s="257"/>
    </row>
    <row r="24" spans="1:30" s="19" customFormat="1" ht="165" customHeight="1">
      <c r="A24" s="254" t="s">
        <v>18550</v>
      </c>
      <c r="B24" s="257" t="s">
        <v>18768</v>
      </c>
      <c r="C24" s="293" t="s">
        <v>18791</v>
      </c>
      <c r="D24" s="257" t="s">
        <v>18792</v>
      </c>
      <c r="E24" s="257" t="s">
        <v>18793</v>
      </c>
      <c r="F24" s="257" t="s">
        <v>18794</v>
      </c>
      <c r="G24" s="257" t="s">
        <v>18795</v>
      </c>
      <c r="H24" s="257" t="s">
        <v>18796</v>
      </c>
      <c r="I24" s="270" t="s">
        <v>18797</v>
      </c>
      <c r="J24" s="257" t="s">
        <v>18798</v>
      </c>
      <c r="K24" s="270" t="s">
        <v>18799</v>
      </c>
      <c r="L24" s="270" t="s">
        <v>18800</v>
      </c>
      <c r="M24" s="270"/>
      <c r="N24" s="257"/>
      <c r="O24" s="257" t="s">
        <v>487</v>
      </c>
      <c r="P24" s="257"/>
      <c r="Q24" s="257"/>
      <c r="R24" s="257" t="s">
        <v>631</v>
      </c>
      <c r="S24" s="257" t="s">
        <v>780</v>
      </c>
      <c r="T24" s="257" t="s">
        <v>18576</v>
      </c>
      <c r="U24" s="257"/>
      <c r="V24" s="257"/>
      <c r="W24" s="257"/>
      <c r="X24" s="257"/>
      <c r="Y24" s="257"/>
      <c r="Z24" s="257"/>
      <c r="AA24" s="257"/>
      <c r="AB24" s="257"/>
      <c r="AC24" s="293" t="s">
        <v>487</v>
      </c>
      <c r="AD24" s="254" t="s">
        <v>18801</v>
      </c>
    </row>
    <row r="25" spans="1:30" s="19" customFormat="1" ht="171">
      <c r="A25" s="254" t="s">
        <v>18618</v>
      </c>
      <c r="B25" s="257" t="s">
        <v>18802</v>
      </c>
      <c r="C25" s="293" t="s">
        <v>18803</v>
      </c>
      <c r="D25" s="257" t="s">
        <v>18804</v>
      </c>
      <c r="E25" s="257" t="s">
        <v>18805</v>
      </c>
      <c r="F25" s="257" t="s">
        <v>18806</v>
      </c>
      <c r="G25" s="257" t="s">
        <v>18807</v>
      </c>
      <c r="H25" s="257" t="s">
        <v>18808</v>
      </c>
      <c r="I25" s="257" t="s">
        <v>18809</v>
      </c>
      <c r="J25" s="257" t="s">
        <v>18810</v>
      </c>
      <c r="K25" s="270" t="s">
        <v>18811</v>
      </c>
      <c r="L25" s="270" t="s">
        <v>18812</v>
      </c>
      <c r="M25" s="270"/>
      <c r="N25" s="257"/>
      <c r="O25" s="257" t="s">
        <v>487</v>
      </c>
      <c r="P25" s="257"/>
      <c r="Q25" s="257"/>
      <c r="R25" s="257" t="s">
        <v>631</v>
      </c>
      <c r="S25" s="257" t="s">
        <v>18813</v>
      </c>
      <c r="T25" s="257" t="s">
        <v>1953</v>
      </c>
      <c r="U25" s="257"/>
      <c r="V25" s="257"/>
      <c r="W25" s="257"/>
      <c r="X25" s="257"/>
      <c r="Y25" s="257" t="s">
        <v>18814</v>
      </c>
      <c r="Z25" s="257" t="s">
        <v>723</v>
      </c>
      <c r="AA25" s="257"/>
      <c r="AB25" s="257"/>
      <c r="AC25" s="293" t="s">
        <v>395</v>
      </c>
      <c r="AD25" s="256" t="s">
        <v>18815</v>
      </c>
    </row>
    <row r="26" spans="1:30" s="19" customFormat="1" ht="72" customHeight="1">
      <c r="A26" s="254" t="s">
        <v>18550</v>
      </c>
      <c r="B26" s="257" t="s">
        <v>253</v>
      </c>
      <c r="C26" s="293" t="s">
        <v>18816</v>
      </c>
      <c r="D26" s="257" t="s">
        <v>18817</v>
      </c>
      <c r="E26" s="257" t="s">
        <v>18818</v>
      </c>
      <c r="F26" s="257" t="s">
        <v>18819</v>
      </c>
      <c r="G26" s="257" t="s">
        <v>18820</v>
      </c>
      <c r="H26" s="257" t="s">
        <v>18821</v>
      </c>
      <c r="I26" s="257" t="s">
        <v>18822</v>
      </c>
      <c r="J26" s="257" t="s">
        <v>18823</v>
      </c>
      <c r="K26" s="270" t="s">
        <v>18824</v>
      </c>
      <c r="L26" s="270" t="s">
        <v>18825</v>
      </c>
      <c r="M26" s="270" t="s">
        <v>2985</v>
      </c>
      <c r="N26" s="257"/>
      <c r="O26" s="257" t="s">
        <v>487</v>
      </c>
      <c r="P26" s="257"/>
      <c r="Q26" s="257"/>
      <c r="R26" s="257" t="s">
        <v>383</v>
      </c>
      <c r="S26" s="257" t="s">
        <v>780</v>
      </c>
      <c r="T26" s="257" t="s">
        <v>18826</v>
      </c>
      <c r="U26" s="257"/>
      <c r="V26" s="257" t="s">
        <v>18827</v>
      </c>
      <c r="W26" s="257"/>
      <c r="X26" s="257"/>
      <c r="Y26" s="257"/>
      <c r="Z26" s="257" t="s">
        <v>723</v>
      </c>
      <c r="AA26" s="257"/>
      <c r="AB26" s="257" t="s">
        <v>18828</v>
      </c>
      <c r="AC26" s="293" t="s">
        <v>487</v>
      </c>
      <c r="AD26" s="254" t="s">
        <v>18815</v>
      </c>
    </row>
    <row r="27" spans="1:30" s="19" customFormat="1" ht="28.5">
      <c r="A27" s="254" t="s">
        <v>18550</v>
      </c>
      <c r="B27" s="257" t="s">
        <v>288</v>
      </c>
      <c r="C27" s="293" t="s">
        <v>18829</v>
      </c>
      <c r="D27" s="257" t="s">
        <v>18830</v>
      </c>
      <c r="E27" s="257" t="s">
        <v>18831</v>
      </c>
      <c r="F27" s="257" t="s">
        <v>18832</v>
      </c>
      <c r="G27" s="257" t="s">
        <v>18833</v>
      </c>
      <c r="H27" s="257" t="s">
        <v>18834</v>
      </c>
      <c r="I27" s="257" t="s">
        <v>18835</v>
      </c>
      <c r="J27" s="257"/>
      <c r="K27" s="270" t="s">
        <v>18836</v>
      </c>
      <c r="L27" s="257"/>
      <c r="M27" s="257"/>
      <c r="N27" s="257"/>
      <c r="O27" s="257"/>
      <c r="P27" s="257"/>
      <c r="Q27" s="257"/>
      <c r="R27" s="257" t="s">
        <v>631</v>
      </c>
      <c r="S27" s="257" t="s">
        <v>15332</v>
      </c>
      <c r="T27" s="257"/>
      <c r="U27" s="257"/>
      <c r="V27" s="257"/>
      <c r="W27" s="257"/>
      <c r="X27" s="257"/>
      <c r="Y27" s="257"/>
      <c r="Z27" s="257"/>
      <c r="AA27" s="257"/>
      <c r="AB27" s="257"/>
      <c r="AC27" s="293"/>
      <c r="AD27" s="254"/>
    </row>
    <row r="28" spans="1:30" s="112" customFormat="1" ht="71.25">
      <c r="A28" s="257" t="s">
        <v>18550</v>
      </c>
      <c r="B28" s="257" t="s">
        <v>75</v>
      </c>
      <c r="C28" s="270" t="s">
        <v>18837</v>
      </c>
      <c r="D28" s="257" t="s">
        <v>9868</v>
      </c>
      <c r="E28" s="257" t="s">
        <v>18838</v>
      </c>
      <c r="F28" s="257" t="s">
        <v>18839</v>
      </c>
      <c r="G28" s="257" t="s">
        <v>18840</v>
      </c>
      <c r="H28" s="257" t="s">
        <v>18841</v>
      </c>
      <c r="I28" s="257" t="s">
        <v>18842</v>
      </c>
      <c r="J28" s="474" t="s">
        <v>18843</v>
      </c>
      <c r="K28" s="270" t="s">
        <v>18844</v>
      </c>
      <c r="L28" s="270"/>
      <c r="M28" s="257"/>
      <c r="N28" s="270"/>
      <c r="O28" s="257"/>
      <c r="P28" s="257"/>
      <c r="Q28" s="257"/>
      <c r="R28" s="257" t="s">
        <v>631</v>
      </c>
      <c r="S28" s="257" t="s">
        <v>2605</v>
      </c>
      <c r="T28" s="257"/>
      <c r="U28" s="257" t="s">
        <v>487</v>
      </c>
      <c r="V28" s="270" t="s">
        <v>18845</v>
      </c>
      <c r="W28" s="257"/>
      <c r="X28" s="257"/>
      <c r="Y28" s="257"/>
      <c r="Z28" s="257"/>
      <c r="AA28" s="257"/>
      <c r="AB28" s="257"/>
      <c r="AC28" s="257"/>
      <c r="AD28" s="254"/>
    </row>
    <row r="29" spans="1:30" s="112" customFormat="1" ht="128.25">
      <c r="A29" s="257" t="s">
        <v>18550</v>
      </c>
      <c r="B29" s="257" t="s">
        <v>18647</v>
      </c>
      <c r="C29" s="270" t="s">
        <v>18846</v>
      </c>
      <c r="D29" s="257" t="s">
        <v>18847</v>
      </c>
      <c r="E29" s="257" t="s">
        <v>18848</v>
      </c>
      <c r="F29" s="257" t="s">
        <v>18849</v>
      </c>
      <c r="G29" s="475" t="s">
        <v>18850</v>
      </c>
      <c r="H29" s="257" t="s">
        <v>18851</v>
      </c>
      <c r="I29" s="270" t="s">
        <v>18852</v>
      </c>
      <c r="J29" s="476" t="s">
        <v>18853</v>
      </c>
      <c r="K29" s="270" t="s">
        <v>18854</v>
      </c>
      <c r="L29" s="270" t="s">
        <v>18855</v>
      </c>
      <c r="M29" s="270" t="s">
        <v>18856</v>
      </c>
      <c r="N29" s="257"/>
      <c r="O29" s="257"/>
      <c r="P29" s="257"/>
      <c r="Q29" s="257"/>
      <c r="R29" s="257" t="s">
        <v>631</v>
      </c>
      <c r="S29" s="257" t="s">
        <v>18857</v>
      </c>
      <c r="T29" s="270"/>
      <c r="U29" s="257"/>
      <c r="V29" s="270"/>
      <c r="W29" s="257"/>
      <c r="X29" s="270"/>
      <c r="Y29" s="257"/>
      <c r="Z29" s="257"/>
      <c r="AA29" s="257"/>
      <c r="AB29" s="257"/>
      <c r="AC29" s="257"/>
      <c r="AD29" s="256"/>
    </row>
    <row r="30" spans="1:30" s="19" customFormat="1" ht="20.25" customHeight="1">
      <c r="B30" s="20"/>
      <c r="C30" s="94"/>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4"/>
    </row>
    <row r="31" spans="1:30" s="19" customFormat="1" ht="20.25" customHeight="1">
      <c r="A31" s="21"/>
      <c r="B31" s="20"/>
      <c r="C31" s="94"/>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4"/>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A0E0E256-D2C1-43BB-A133-ADABAAF45B7C}">
      <formula1>"○"</formula1>
    </dataValidation>
  </dataValidations>
  <hyperlinks>
    <hyperlink ref="J9" r:id="rId1" xr:uid="{B2222B4F-4D8D-42DA-9118-9EA52BF8B8A1}"/>
    <hyperlink ref="J23" r:id="rId2" display="http://www.inohos.com/ino" xr:uid="{A0B62DEE-A42E-49BF-9DC9-C0F625F50E57}"/>
    <hyperlink ref="J10" r:id="rId3" xr:uid="{963A6D77-734B-4BB7-8C33-796BD5E38976}"/>
    <hyperlink ref="J18" r:id="rId4" xr:uid="{E8970437-63A9-4B40-8E0F-6F3305E1467A}"/>
    <hyperlink ref="J6" r:id="rId5" xr:uid="{BF37EE8C-61CE-4896-844C-F9E178B70CB6}"/>
    <hyperlink ref="J28" r:id="rId6" xr:uid="{B8D71C7C-D52C-4D35-9548-228766762869}"/>
    <hyperlink ref="J29" r:id="rId7" xr:uid="{81E0ACC9-BEE6-495A-A01B-4C50649186FF}"/>
  </hyperlinks>
  <pageMargins left="0.70866141732283472" right="0.70866141732283472" top="0.74803149606299213" bottom="0.74803149606299213" header="0.31496062992125984" footer="0.31496062992125984"/>
  <pageSetup paperSize="8" scale="69" fitToWidth="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6388-0260-4919-8FEB-1131E486549E}">
  <sheetPr>
    <pageSetUpPr fitToPage="1"/>
  </sheetPr>
  <dimension ref="A1:CIU571"/>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8" customFormat="1" ht="114">
      <c r="A3" s="254" t="s">
        <v>18858</v>
      </c>
      <c r="B3" s="254" t="s">
        <v>76</v>
      </c>
      <c r="C3" s="254" t="s">
        <v>18859</v>
      </c>
      <c r="D3" s="254" t="s">
        <v>18860</v>
      </c>
      <c r="E3" s="254" t="s">
        <v>18861</v>
      </c>
      <c r="F3" s="254" t="s">
        <v>18862</v>
      </c>
      <c r="G3" s="254" t="s">
        <v>18863</v>
      </c>
      <c r="H3" s="254" t="s">
        <v>18864</v>
      </c>
      <c r="I3" s="256" t="s">
        <v>18865</v>
      </c>
      <c r="J3" s="294" t="s">
        <v>18866</v>
      </c>
      <c r="K3" s="256" t="s">
        <v>18867</v>
      </c>
      <c r="L3" s="256" t="s">
        <v>18868</v>
      </c>
      <c r="M3" s="254"/>
      <c r="N3" s="254" t="s">
        <v>487</v>
      </c>
      <c r="O3" s="254" t="s">
        <v>487</v>
      </c>
      <c r="P3" s="254"/>
      <c r="Q3" s="254"/>
      <c r="R3" s="254" t="s">
        <v>572</v>
      </c>
      <c r="S3" s="254" t="s">
        <v>2438</v>
      </c>
      <c r="T3" s="254" t="s">
        <v>14943</v>
      </c>
      <c r="U3" s="254"/>
      <c r="V3" s="254"/>
      <c r="W3" s="254"/>
      <c r="X3" s="254"/>
      <c r="Y3" s="254"/>
      <c r="Z3" s="254"/>
      <c r="AA3" s="254" t="s">
        <v>395</v>
      </c>
      <c r="AB3" s="256" t="s">
        <v>18869</v>
      </c>
      <c r="AC3" s="254" t="s">
        <v>487</v>
      </c>
      <c r="AD3" s="256" t="s">
        <v>18870</v>
      </c>
      <c r="AE3" s="115"/>
    </row>
    <row r="4" spans="1:31" s="18" customFormat="1" ht="102.75" customHeight="1">
      <c r="A4" s="254" t="s">
        <v>18858</v>
      </c>
      <c r="B4" s="254" t="s">
        <v>217</v>
      </c>
      <c r="C4" s="254" t="s">
        <v>18871</v>
      </c>
      <c r="D4" s="254" t="s">
        <v>18872</v>
      </c>
      <c r="E4" s="254" t="s">
        <v>18873</v>
      </c>
      <c r="F4" s="254" t="s">
        <v>18874</v>
      </c>
      <c r="G4" s="254" t="s">
        <v>18875</v>
      </c>
      <c r="H4" s="254" t="s">
        <v>18876</v>
      </c>
      <c r="I4" s="254" t="s">
        <v>18877</v>
      </c>
      <c r="J4" s="294" t="s">
        <v>18878</v>
      </c>
      <c r="K4" s="254" t="s">
        <v>18879</v>
      </c>
      <c r="L4" s="256" t="s">
        <v>18880</v>
      </c>
      <c r="M4" s="254"/>
      <c r="N4" s="254" t="s">
        <v>487</v>
      </c>
      <c r="O4" s="254"/>
      <c r="P4" s="254"/>
      <c r="Q4" s="254"/>
      <c r="R4" s="254" t="s">
        <v>572</v>
      </c>
      <c r="S4" s="254" t="s">
        <v>2438</v>
      </c>
      <c r="T4" s="254" t="s">
        <v>10980</v>
      </c>
      <c r="U4" s="254"/>
      <c r="V4" s="254"/>
      <c r="W4" s="254"/>
      <c r="X4" s="254"/>
      <c r="Y4" s="254"/>
      <c r="Z4" s="254"/>
      <c r="AA4" s="254" t="s">
        <v>395</v>
      </c>
      <c r="AB4" s="256" t="s">
        <v>18881</v>
      </c>
      <c r="AC4" s="254"/>
      <c r="AD4" s="254"/>
      <c r="AE4" s="115"/>
    </row>
    <row r="5" spans="1:31" s="18" customFormat="1" ht="142.5">
      <c r="A5" s="254" t="s">
        <v>18858</v>
      </c>
      <c r="B5" s="254" t="s">
        <v>18882</v>
      </c>
      <c r="C5" s="254" t="s">
        <v>18883</v>
      </c>
      <c r="D5" s="254" t="s">
        <v>18884</v>
      </c>
      <c r="E5" s="254" t="s">
        <v>18885</v>
      </c>
      <c r="F5" s="254" t="s">
        <v>18886</v>
      </c>
      <c r="G5" s="254" t="s">
        <v>18887</v>
      </c>
      <c r="H5" s="254" t="s">
        <v>18888</v>
      </c>
      <c r="I5" s="254" t="s">
        <v>18889</v>
      </c>
      <c r="J5" s="294" t="s">
        <v>18890</v>
      </c>
      <c r="K5" s="256" t="s">
        <v>18891</v>
      </c>
      <c r="L5" s="256" t="s">
        <v>18892</v>
      </c>
      <c r="M5" s="254"/>
      <c r="N5" s="254" t="s">
        <v>487</v>
      </c>
      <c r="O5" s="254"/>
      <c r="P5" s="254"/>
      <c r="Q5" s="254"/>
      <c r="R5" s="254" t="s">
        <v>572</v>
      </c>
      <c r="S5" s="254" t="s">
        <v>18893</v>
      </c>
      <c r="T5" s="254" t="s">
        <v>18894</v>
      </c>
      <c r="U5" s="254"/>
      <c r="V5" s="254"/>
      <c r="W5" s="254"/>
      <c r="X5" s="254"/>
      <c r="Y5" s="254"/>
      <c r="Z5" s="254"/>
      <c r="AA5" s="254" t="s">
        <v>395</v>
      </c>
      <c r="AB5" s="256" t="s">
        <v>18895</v>
      </c>
      <c r="AC5" s="254"/>
      <c r="AD5" s="254"/>
    </row>
    <row r="6" spans="1:31" s="18" customFormat="1" ht="149.25" customHeight="1">
      <c r="A6" s="256" t="s">
        <v>29</v>
      </c>
      <c r="B6" s="256" t="s">
        <v>18896</v>
      </c>
      <c r="C6" s="256" t="s">
        <v>18897</v>
      </c>
      <c r="D6" s="254" t="s">
        <v>18898</v>
      </c>
      <c r="E6" s="254" t="s">
        <v>18899</v>
      </c>
      <c r="F6" s="254" t="s">
        <v>18900</v>
      </c>
      <c r="G6" s="254" t="s">
        <v>18901</v>
      </c>
      <c r="H6" s="254" t="s">
        <v>18902</v>
      </c>
      <c r="I6" s="254" t="s">
        <v>18903</v>
      </c>
      <c r="J6" s="294" t="s">
        <v>18904</v>
      </c>
      <c r="K6" s="256" t="s">
        <v>18905</v>
      </c>
      <c r="L6" s="256" t="s">
        <v>18906</v>
      </c>
      <c r="M6" s="256"/>
      <c r="N6" s="256"/>
      <c r="O6" s="256"/>
      <c r="P6" s="256"/>
      <c r="Q6" s="256"/>
      <c r="R6" s="254" t="s">
        <v>572</v>
      </c>
      <c r="S6" s="256" t="s">
        <v>18893</v>
      </c>
      <c r="T6" s="254" t="s">
        <v>18907</v>
      </c>
      <c r="U6" s="256"/>
      <c r="V6" s="256"/>
      <c r="W6" s="256"/>
      <c r="X6" s="256"/>
      <c r="Y6" s="256"/>
      <c r="Z6" s="254"/>
      <c r="AA6" s="256"/>
      <c r="AB6" s="256"/>
      <c r="AC6" s="256"/>
      <c r="AD6" s="256"/>
      <c r="AE6" s="115"/>
    </row>
    <row r="7" spans="1:31" s="18" customFormat="1" ht="18" customHeight="1">
      <c r="A7" s="254" t="s">
        <v>18858</v>
      </c>
      <c r="B7" s="254" t="s">
        <v>76</v>
      </c>
      <c r="C7" s="254" t="s">
        <v>18908</v>
      </c>
      <c r="D7" s="254" t="s">
        <v>18909</v>
      </c>
      <c r="E7" s="254" t="s">
        <v>18910</v>
      </c>
      <c r="F7" s="254" t="s">
        <v>18911</v>
      </c>
      <c r="G7" s="254" t="s">
        <v>18912</v>
      </c>
      <c r="H7" s="254" t="s">
        <v>18913</v>
      </c>
      <c r="I7" s="254" t="s">
        <v>18914</v>
      </c>
      <c r="J7" s="294" t="s">
        <v>18915</v>
      </c>
      <c r="K7" s="254" t="s">
        <v>18916</v>
      </c>
      <c r="L7" s="254"/>
      <c r="M7" s="254"/>
      <c r="N7" s="254"/>
      <c r="O7" s="254"/>
      <c r="P7" s="254"/>
      <c r="Q7" s="254"/>
      <c r="R7" s="254" t="s">
        <v>631</v>
      </c>
      <c r="S7" s="254" t="s">
        <v>18917</v>
      </c>
      <c r="T7" s="254"/>
      <c r="U7" s="254"/>
      <c r="V7" s="254"/>
      <c r="W7" s="254"/>
      <c r="X7" s="254"/>
      <c r="Y7" s="254"/>
      <c r="Z7" s="254"/>
      <c r="AA7" s="254"/>
      <c r="AB7" s="254"/>
      <c r="AC7" s="254"/>
      <c r="AD7" s="254"/>
    </row>
    <row r="8" spans="1:31" s="18" customFormat="1" ht="18" customHeight="1">
      <c r="A8" s="254" t="s">
        <v>18858</v>
      </c>
      <c r="B8" s="254" t="s">
        <v>76</v>
      </c>
      <c r="C8" s="254" t="s">
        <v>18918</v>
      </c>
      <c r="D8" s="254" t="s">
        <v>18919</v>
      </c>
      <c r="E8" s="254" t="s">
        <v>18920</v>
      </c>
      <c r="F8" s="254" t="s">
        <v>18921</v>
      </c>
      <c r="G8" s="254" t="s">
        <v>18922</v>
      </c>
      <c r="H8" s="254" t="s">
        <v>18923</v>
      </c>
      <c r="I8" s="254" t="s">
        <v>18924</v>
      </c>
      <c r="J8" s="294" t="s">
        <v>18925</v>
      </c>
      <c r="K8" s="254" t="s">
        <v>18926</v>
      </c>
      <c r="L8" s="254"/>
      <c r="M8" s="254"/>
      <c r="N8" s="254"/>
      <c r="O8" s="254"/>
      <c r="P8" s="254"/>
      <c r="Q8" s="254"/>
      <c r="R8" s="254" t="s">
        <v>631</v>
      </c>
      <c r="S8" s="254" t="s">
        <v>18917</v>
      </c>
      <c r="T8" s="254"/>
      <c r="U8" s="254"/>
      <c r="V8" s="254"/>
      <c r="W8" s="254"/>
      <c r="X8" s="254"/>
      <c r="Y8" s="254"/>
      <c r="Z8" s="254"/>
      <c r="AA8" s="254"/>
      <c r="AB8" s="254"/>
      <c r="AC8" s="254"/>
      <c r="AD8" s="254"/>
    </row>
    <row r="9" spans="1:31" s="18" customFormat="1" ht="18" customHeight="1">
      <c r="A9" s="254" t="s">
        <v>18858</v>
      </c>
      <c r="B9" s="254" t="s">
        <v>76</v>
      </c>
      <c r="C9" s="254" t="s">
        <v>18927</v>
      </c>
      <c r="D9" s="254" t="s">
        <v>18928</v>
      </c>
      <c r="E9" s="254" t="s">
        <v>18929</v>
      </c>
      <c r="F9" s="254" t="s">
        <v>18930</v>
      </c>
      <c r="G9" s="254" t="s">
        <v>18931</v>
      </c>
      <c r="H9" s="254" t="s">
        <v>18932</v>
      </c>
      <c r="I9" s="254" t="s">
        <v>18933</v>
      </c>
      <c r="J9" s="294" t="s">
        <v>18934</v>
      </c>
      <c r="K9" s="254" t="s">
        <v>18935</v>
      </c>
      <c r="L9" s="254"/>
      <c r="M9" s="254"/>
      <c r="N9" s="254"/>
      <c r="O9" s="254"/>
      <c r="P9" s="254"/>
      <c r="Q9" s="254"/>
      <c r="R9" s="254" t="s">
        <v>631</v>
      </c>
      <c r="S9" s="254" t="s">
        <v>18917</v>
      </c>
      <c r="T9" s="254"/>
      <c r="U9" s="254"/>
      <c r="V9" s="254"/>
      <c r="W9" s="254"/>
      <c r="X9" s="254"/>
      <c r="Y9" s="254"/>
      <c r="Z9" s="254"/>
      <c r="AA9" s="254"/>
      <c r="AB9" s="254"/>
      <c r="AC9" s="254"/>
      <c r="AD9" s="254"/>
    </row>
    <row r="10" spans="1:31" s="18" customFormat="1" ht="18" customHeight="1">
      <c r="A10" s="254" t="s">
        <v>18858</v>
      </c>
      <c r="B10" s="254" t="s">
        <v>76</v>
      </c>
      <c r="C10" s="254" t="s">
        <v>18936</v>
      </c>
      <c r="D10" s="254" t="s">
        <v>18937</v>
      </c>
      <c r="E10" s="254" t="s">
        <v>18938</v>
      </c>
      <c r="F10" s="254" t="s">
        <v>18939</v>
      </c>
      <c r="G10" s="254" t="s">
        <v>18940</v>
      </c>
      <c r="H10" s="254" t="s">
        <v>18941</v>
      </c>
      <c r="I10" s="254" t="s">
        <v>18942</v>
      </c>
      <c r="J10" s="294"/>
      <c r="K10" s="254" t="s">
        <v>18943</v>
      </c>
      <c r="L10" s="254"/>
      <c r="M10" s="254"/>
      <c r="N10" s="254"/>
      <c r="O10" s="254"/>
      <c r="P10" s="254"/>
      <c r="Q10" s="254"/>
      <c r="R10" s="254" t="s">
        <v>631</v>
      </c>
      <c r="S10" s="254" t="s">
        <v>18917</v>
      </c>
      <c r="T10" s="254"/>
      <c r="U10" s="254"/>
      <c r="V10" s="254"/>
      <c r="W10" s="254"/>
      <c r="X10" s="254"/>
      <c r="Y10" s="254"/>
      <c r="Z10" s="254"/>
      <c r="AA10" s="254"/>
      <c r="AB10" s="254"/>
      <c r="AC10" s="254"/>
      <c r="AD10" s="254"/>
    </row>
    <row r="11" spans="1:31" s="18" customFormat="1" ht="18" customHeight="1">
      <c r="A11" s="254" t="s">
        <v>18858</v>
      </c>
      <c r="B11" s="254" t="s">
        <v>76</v>
      </c>
      <c r="C11" s="254" t="s">
        <v>18944</v>
      </c>
      <c r="D11" s="254" t="s">
        <v>18945</v>
      </c>
      <c r="E11" s="254" t="s">
        <v>18946</v>
      </c>
      <c r="F11" s="254" t="s">
        <v>18947</v>
      </c>
      <c r="G11" s="254" t="s">
        <v>18948</v>
      </c>
      <c r="H11" s="254" t="s">
        <v>18949</v>
      </c>
      <c r="I11" s="254" t="s">
        <v>18950</v>
      </c>
      <c r="J11" s="294" t="s">
        <v>18951</v>
      </c>
      <c r="K11" s="254" t="s">
        <v>18952</v>
      </c>
      <c r="L11" s="254"/>
      <c r="M11" s="254"/>
      <c r="N11" s="254"/>
      <c r="O11" s="254"/>
      <c r="P11" s="254"/>
      <c r="Q11" s="254"/>
      <c r="R11" s="254" t="s">
        <v>631</v>
      </c>
      <c r="S11" s="254" t="s">
        <v>18917</v>
      </c>
      <c r="T11" s="254"/>
      <c r="U11" s="254"/>
      <c r="V11" s="254"/>
      <c r="W11" s="254"/>
      <c r="X11" s="254"/>
      <c r="Y11" s="254"/>
      <c r="Z11" s="254"/>
      <c r="AA11" s="254"/>
      <c r="AB11" s="254"/>
      <c r="AC11" s="254"/>
      <c r="AD11" s="254"/>
    </row>
    <row r="12" spans="1:31" s="18" customFormat="1" ht="21" customHeight="1">
      <c r="A12" s="254" t="s">
        <v>18858</v>
      </c>
      <c r="B12" s="254" t="s">
        <v>76</v>
      </c>
      <c r="C12" s="254" t="s">
        <v>18953</v>
      </c>
      <c r="D12" s="254" t="s">
        <v>18954</v>
      </c>
      <c r="E12" s="254" t="s">
        <v>18955</v>
      </c>
      <c r="F12" s="254" t="s">
        <v>18956</v>
      </c>
      <c r="G12" s="254" t="s">
        <v>18957</v>
      </c>
      <c r="H12" s="254" t="s">
        <v>18958</v>
      </c>
      <c r="I12" s="254" t="s">
        <v>18959</v>
      </c>
      <c r="J12" s="294" t="s">
        <v>18960</v>
      </c>
      <c r="K12" s="254" t="s">
        <v>18916</v>
      </c>
      <c r="L12" s="254"/>
      <c r="M12" s="254"/>
      <c r="N12" s="254"/>
      <c r="O12" s="254"/>
      <c r="P12" s="254"/>
      <c r="Q12" s="254"/>
      <c r="R12" s="254" t="s">
        <v>631</v>
      </c>
      <c r="S12" s="254" t="s">
        <v>18917</v>
      </c>
      <c r="T12" s="254"/>
      <c r="U12" s="254"/>
      <c r="V12" s="254"/>
      <c r="W12" s="254"/>
      <c r="X12" s="254"/>
      <c r="Y12" s="254"/>
      <c r="Z12" s="254"/>
      <c r="AA12" s="254"/>
      <c r="AB12" s="254"/>
      <c r="AC12" s="254"/>
      <c r="AD12" s="254"/>
    </row>
    <row r="13" spans="1:31" s="18" customFormat="1" ht="20.25" customHeight="1">
      <c r="A13" s="254" t="s">
        <v>18858</v>
      </c>
      <c r="B13" s="254" t="s">
        <v>76</v>
      </c>
      <c r="C13" s="254" t="s">
        <v>18961</v>
      </c>
      <c r="D13" s="254" t="s">
        <v>18962</v>
      </c>
      <c r="E13" s="254" t="s">
        <v>18929</v>
      </c>
      <c r="F13" s="254" t="s">
        <v>18963</v>
      </c>
      <c r="G13" s="254" t="s">
        <v>18964</v>
      </c>
      <c r="H13" s="254" t="s">
        <v>18965</v>
      </c>
      <c r="I13" s="254" t="s">
        <v>18966</v>
      </c>
      <c r="J13" s="294" t="s">
        <v>18967</v>
      </c>
      <c r="K13" s="254" t="s">
        <v>18926</v>
      </c>
      <c r="L13" s="254"/>
      <c r="M13" s="254"/>
      <c r="N13" s="254"/>
      <c r="O13" s="254"/>
      <c r="P13" s="254"/>
      <c r="Q13" s="254"/>
      <c r="R13" s="254" t="s">
        <v>631</v>
      </c>
      <c r="S13" s="254" t="s">
        <v>18917</v>
      </c>
      <c r="T13" s="254"/>
      <c r="U13" s="254"/>
      <c r="V13" s="254"/>
      <c r="W13" s="254"/>
      <c r="X13" s="254"/>
      <c r="Y13" s="254"/>
      <c r="Z13" s="254"/>
      <c r="AA13" s="254"/>
      <c r="AB13" s="254"/>
      <c r="AC13" s="254"/>
      <c r="AD13" s="254"/>
    </row>
    <row r="14" spans="1:31" s="18" customFormat="1" ht="81" customHeight="1">
      <c r="A14" s="254" t="s">
        <v>18858</v>
      </c>
      <c r="B14" s="254" t="s">
        <v>76</v>
      </c>
      <c r="C14" s="254" t="s">
        <v>18968</v>
      </c>
      <c r="D14" s="254" t="s">
        <v>18969</v>
      </c>
      <c r="E14" s="254" t="s">
        <v>18970</v>
      </c>
      <c r="F14" s="254" t="s">
        <v>18971</v>
      </c>
      <c r="G14" s="254" t="s">
        <v>18972</v>
      </c>
      <c r="H14" s="254" t="s">
        <v>18973</v>
      </c>
      <c r="I14" s="254" t="s">
        <v>18974</v>
      </c>
      <c r="J14" s="294" t="s">
        <v>18975</v>
      </c>
      <c r="K14" s="254" t="s">
        <v>18976</v>
      </c>
      <c r="L14" s="256" t="s">
        <v>18977</v>
      </c>
      <c r="M14" s="256" t="s">
        <v>18978</v>
      </c>
      <c r="N14" s="254"/>
      <c r="O14" s="254"/>
      <c r="P14" s="254"/>
      <c r="Q14" s="254"/>
      <c r="R14" s="254" t="s">
        <v>631</v>
      </c>
      <c r="S14" s="254" t="s">
        <v>18917</v>
      </c>
      <c r="T14" s="254"/>
      <c r="U14" s="254"/>
      <c r="V14" s="254"/>
      <c r="W14" s="254"/>
      <c r="X14" s="254"/>
      <c r="Y14" s="254"/>
      <c r="Z14" s="254"/>
      <c r="AA14" s="254"/>
      <c r="AB14" s="254"/>
      <c r="AC14" s="254"/>
      <c r="AD14" s="254"/>
    </row>
    <row r="15" spans="1:31" s="18" customFormat="1" ht="18" customHeight="1">
      <c r="A15" s="254" t="s">
        <v>18979</v>
      </c>
      <c r="B15" s="254" t="s">
        <v>76</v>
      </c>
      <c r="C15" s="254" t="s">
        <v>18980</v>
      </c>
      <c r="D15" s="254" t="s">
        <v>18981</v>
      </c>
      <c r="E15" s="254" t="s">
        <v>18982</v>
      </c>
      <c r="F15" s="254" t="s">
        <v>18983</v>
      </c>
      <c r="G15" s="254" t="s">
        <v>18984</v>
      </c>
      <c r="H15" s="254" t="s">
        <v>18985</v>
      </c>
      <c r="I15" s="254" t="s">
        <v>18986</v>
      </c>
      <c r="J15" s="294" t="s">
        <v>18987</v>
      </c>
      <c r="K15" s="254" t="s">
        <v>1010</v>
      </c>
      <c r="L15" s="254"/>
      <c r="M15" s="254"/>
      <c r="N15" s="254"/>
      <c r="O15" s="254"/>
      <c r="P15" s="254"/>
      <c r="Q15" s="254"/>
      <c r="R15" s="254" t="s">
        <v>631</v>
      </c>
      <c r="S15" s="254" t="s">
        <v>18988</v>
      </c>
      <c r="T15" s="254"/>
      <c r="U15" s="254"/>
      <c r="V15" s="254"/>
      <c r="W15" s="254"/>
      <c r="X15" s="254"/>
      <c r="Y15" s="254"/>
      <c r="Z15" s="254"/>
      <c r="AA15" s="254"/>
      <c r="AB15" s="254"/>
      <c r="AC15" s="254"/>
      <c r="AD15" s="254"/>
    </row>
    <row r="16" spans="1:31" s="18" customFormat="1" ht="18" customHeight="1">
      <c r="A16" s="254" t="s">
        <v>18858</v>
      </c>
      <c r="B16" s="256" t="s">
        <v>18896</v>
      </c>
      <c r="C16" s="254" t="s">
        <v>18989</v>
      </c>
      <c r="D16" s="254" t="s">
        <v>18990</v>
      </c>
      <c r="E16" s="254" t="s">
        <v>18991</v>
      </c>
      <c r="F16" s="254" t="s">
        <v>18992</v>
      </c>
      <c r="G16" s="254" t="s">
        <v>18993</v>
      </c>
      <c r="H16" s="254" t="s">
        <v>18994</v>
      </c>
      <c r="I16" s="254" t="s">
        <v>18995</v>
      </c>
      <c r="J16" s="294" t="s">
        <v>18996</v>
      </c>
      <c r="K16" s="254" t="s">
        <v>1010</v>
      </c>
      <c r="L16" s="254" t="s">
        <v>2564</v>
      </c>
      <c r="M16" s="254"/>
      <c r="N16" s="254"/>
      <c r="O16" s="254"/>
      <c r="P16" s="254"/>
      <c r="Q16" s="254"/>
      <c r="R16" s="254" t="s">
        <v>631</v>
      </c>
      <c r="S16" s="254" t="s">
        <v>18917</v>
      </c>
      <c r="T16" s="254"/>
      <c r="U16" s="254"/>
      <c r="V16" s="254"/>
      <c r="W16" s="254"/>
      <c r="X16" s="254"/>
      <c r="Y16" s="254"/>
      <c r="Z16" s="254"/>
      <c r="AA16" s="254"/>
      <c r="AB16" s="254"/>
      <c r="AC16" s="254"/>
      <c r="AD16" s="254"/>
    </row>
    <row r="17" spans="1:30" s="18" customFormat="1" ht="28.5">
      <c r="A17" s="254" t="s">
        <v>18858</v>
      </c>
      <c r="B17" s="256" t="s">
        <v>18896</v>
      </c>
      <c r="C17" s="254" t="s">
        <v>18997</v>
      </c>
      <c r="D17" s="254" t="s">
        <v>18998</v>
      </c>
      <c r="E17" s="254" t="s">
        <v>18999</v>
      </c>
      <c r="F17" s="254" t="s">
        <v>19000</v>
      </c>
      <c r="G17" s="254" t="s">
        <v>19001</v>
      </c>
      <c r="H17" s="254" t="s">
        <v>19002</v>
      </c>
      <c r="I17" s="254" t="s">
        <v>19003</v>
      </c>
      <c r="J17" s="294" t="s">
        <v>2564</v>
      </c>
      <c r="K17" s="256" t="s">
        <v>19004</v>
      </c>
      <c r="L17" s="254" t="s">
        <v>2564</v>
      </c>
      <c r="M17" s="254"/>
      <c r="N17" s="254"/>
      <c r="O17" s="254"/>
      <c r="P17" s="254"/>
      <c r="Q17" s="254"/>
      <c r="R17" s="254" t="s">
        <v>631</v>
      </c>
      <c r="S17" s="254" t="s">
        <v>18917</v>
      </c>
      <c r="T17" s="254"/>
      <c r="U17" s="254"/>
      <c r="V17" s="254"/>
      <c r="W17" s="254"/>
      <c r="X17" s="254"/>
      <c r="Y17" s="254"/>
      <c r="Z17" s="254"/>
      <c r="AA17" s="254"/>
      <c r="AB17" s="254"/>
      <c r="AC17" s="254"/>
      <c r="AD17" s="254"/>
    </row>
    <row r="18" spans="1:30" s="18" customFormat="1" ht="18" customHeight="1">
      <c r="A18" s="254" t="s">
        <v>18858</v>
      </c>
      <c r="B18" s="256" t="s">
        <v>18896</v>
      </c>
      <c r="C18" s="254" t="s">
        <v>19005</v>
      </c>
      <c r="D18" s="254" t="s">
        <v>19006</v>
      </c>
      <c r="E18" s="254" t="s">
        <v>19007</v>
      </c>
      <c r="F18" s="254" t="s">
        <v>19008</v>
      </c>
      <c r="G18" s="254" t="s">
        <v>19009</v>
      </c>
      <c r="H18" s="254" t="s">
        <v>19010</v>
      </c>
      <c r="I18" s="254" t="s">
        <v>19011</v>
      </c>
      <c r="J18" s="294" t="s">
        <v>19012</v>
      </c>
      <c r="K18" s="254" t="s">
        <v>19013</v>
      </c>
      <c r="L18" s="254"/>
      <c r="M18" s="254"/>
      <c r="N18" s="254"/>
      <c r="O18" s="254"/>
      <c r="P18" s="254"/>
      <c r="Q18" s="254"/>
      <c r="R18" s="254" t="s">
        <v>631</v>
      </c>
      <c r="S18" s="254" t="s">
        <v>18917</v>
      </c>
      <c r="T18" s="254"/>
      <c r="U18" s="254"/>
      <c r="V18" s="254"/>
      <c r="W18" s="254"/>
      <c r="X18" s="254"/>
      <c r="Y18" s="254"/>
      <c r="Z18" s="254"/>
      <c r="AA18" s="254"/>
      <c r="AB18" s="254"/>
      <c r="AC18" s="254"/>
      <c r="AD18" s="254"/>
    </row>
    <row r="19" spans="1:30" s="18" customFormat="1" ht="18" customHeight="1">
      <c r="A19" s="254" t="s">
        <v>18858</v>
      </c>
      <c r="B19" s="254" t="s">
        <v>18882</v>
      </c>
      <c r="C19" s="254" t="s">
        <v>19014</v>
      </c>
      <c r="D19" s="254" t="s">
        <v>19015</v>
      </c>
      <c r="E19" s="254" t="s">
        <v>19016</v>
      </c>
      <c r="F19" s="254" t="s">
        <v>19017</v>
      </c>
      <c r="G19" s="254" t="s">
        <v>19018</v>
      </c>
      <c r="H19" s="254" t="s">
        <v>19019</v>
      </c>
      <c r="I19" s="254" t="s">
        <v>19020</v>
      </c>
      <c r="J19" s="294" t="s">
        <v>19021</v>
      </c>
      <c r="K19" s="254" t="s">
        <v>19022</v>
      </c>
      <c r="L19" s="254"/>
      <c r="M19" s="254"/>
      <c r="N19" s="254"/>
      <c r="O19" s="254"/>
      <c r="P19" s="254"/>
      <c r="Q19" s="254"/>
      <c r="R19" s="254" t="s">
        <v>631</v>
      </c>
      <c r="S19" s="254" t="s">
        <v>18917</v>
      </c>
      <c r="T19" s="254"/>
      <c r="U19" s="254"/>
      <c r="V19" s="254"/>
      <c r="W19" s="254"/>
      <c r="X19" s="254"/>
      <c r="Y19" s="254"/>
      <c r="Z19" s="254"/>
      <c r="AA19" s="254"/>
      <c r="AB19" s="254"/>
      <c r="AC19" s="254"/>
      <c r="AD19" s="254"/>
    </row>
    <row r="20" spans="1:30" s="18" customFormat="1" ht="18" customHeight="1">
      <c r="A20" s="254" t="s">
        <v>18858</v>
      </c>
      <c r="B20" s="254" t="s">
        <v>18882</v>
      </c>
      <c r="C20" s="254" t="s">
        <v>19023</v>
      </c>
      <c r="D20" s="254" t="s">
        <v>19024</v>
      </c>
      <c r="E20" s="254" t="s">
        <v>19025</v>
      </c>
      <c r="F20" s="254" t="s">
        <v>19026</v>
      </c>
      <c r="G20" s="254" t="s">
        <v>19027</v>
      </c>
      <c r="H20" s="254" t="s">
        <v>19028</v>
      </c>
      <c r="I20" s="254" t="s">
        <v>19029</v>
      </c>
      <c r="J20" s="294" t="s">
        <v>19030</v>
      </c>
      <c r="K20" s="254" t="s">
        <v>19031</v>
      </c>
      <c r="L20" s="254"/>
      <c r="M20" s="254"/>
      <c r="N20" s="254"/>
      <c r="O20" s="254"/>
      <c r="P20" s="254"/>
      <c r="Q20" s="254"/>
      <c r="R20" s="254" t="s">
        <v>631</v>
      </c>
      <c r="S20" s="254" t="s">
        <v>18917</v>
      </c>
      <c r="T20" s="254"/>
      <c r="U20" s="254"/>
      <c r="V20" s="254"/>
      <c r="W20" s="254"/>
      <c r="X20" s="254"/>
      <c r="Y20" s="254"/>
      <c r="Z20" s="254"/>
      <c r="AA20" s="254"/>
      <c r="AB20" s="254"/>
      <c r="AC20" s="254"/>
      <c r="AD20" s="254"/>
    </row>
    <row r="21" spans="1:30" s="18" customFormat="1" ht="18" customHeight="1">
      <c r="A21" s="254" t="s">
        <v>18858</v>
      </c>
      <c r="B21" s="254" t="s">
        <v>18882</v>
      </c>
      <c r="C21" s="254" t="s">
        <v>19032</v>
      </c>
      <c r="D21" s="254" t="s">
        <v>19033</v>
      </c>
      <c r="E21" s="254" t="s">
        <v>19034</v>
      </c>
      <c r="F21" s="254" t="s">
        <v>19035</v>
      </c>
      <c r="G21" s="254" t="s">
        <v>19036</v>
      </c>
      <c r="H21" s="254" t="s">
        <v>19037</v>
      </c>
      <c r="I21" s="254" t="s">
        <v>19038</v>
      </c>
      <c r="J21" s="294" t="s">
        <v>19039</v>
      </c>
      <c r="K21" s="254" t="s">
        <v>18916</v>
      </c>
      <c r="L21" s="254"/>
      <c r="M21" s="254"/>
      <c r="N21" s="254"/>
      <c r="O21" s="254"/>
      <c r="P21" s="254"/>
      <c r="Q21" s="254"/>
      <c r="R21" s="254" t="s">
        <v>631</v>
      </c>
      <c r="S21" s="254" t="s">
        <v>18917</v>
      </c>
      <c r="T21" s="254"/>
      <c r="U21" s="254"/>
      <c r="V21" s="254"/>
      <c r="W21" s="254"/>
      <c r="X21" s="254"/>
      <c r="Y21" s="254"/>
      <c r="Z21" s="254"/>
      <c r="AA21" s="254"/>
      <c r="AB21" s="254"/>
      <c r="AC21" s="254"/>
      <c r="AD21" s="254"/>
    </row>
    <row r="22" spans="1:30" s="18" customFormat="1" ht="18" customHeight="1">
      <c r="A22" s="254" t="s">
        <v>18858</v>
      </c>
      <c r="B22" s="254" t="s">
        <v>18882</v>
      </c>
      <c r="C22" s="254" t="s">
        <v>19040</v>
      </c>
      <c r="D22" s="254" t="s">
        <v>19041</v>
      </c>
      <c r="E22" s="254" t="s">
        <v>19042</v>
      </c>
      <c r="F22" s="254" t="s">
        <v>19043</v>
      </c>
      <c r="G22" s="254" t="s">
        <v>19044</v>
      </c>
      <c r="H22" s="254" t="s">
        <v>19045</v>
      </c>
      <c r="I22" s="254" t="s">
        <v>19046</v>
      </c>
      <c r="J22" s="294"/>
      <c r="K22" s="254" t="s">
        <v>18916</v>
      </c>
      <c r="L22" s="254"/>
      <c r="M22" s="254"/>
      <c r="N22" s="254"/>
      <c r="O22" s="254"/>
      <c r="P22" s="254"/>
      <c r="Q22" s="254"/>
      <c r="R22" s="254" t="s">
        <v>631</v>
      </c>
      <c r="S22" s="254" t="s">
        <v>18917</v>
      </c>
      <c r="T22" s="254"/>
      <c r="U22" s="254"/>
      <c r="V22" s="254"/>
      <c r="W22" s="254"/>
      <c r="X22" s="254"/>
      <c r="Y22" s="254"/>
      <c r="Z22" s="254"/>
      <c r="AA22" s="254"/>
      <c r="AB22" s="254"/>
      <c r="AC22" s="254"/>
      <c r="AD22" s="254"/>
    </row>
    <row r="23" spans="1:30" s="18" customFormat="1" ht="18" customHeight="1">
      <c r="A23" s="254" t="s">
        <v>18858</v>
      </c>
      <c r="B23" s="254" t="s">
        <v>217</v>
      </c>
      <c r="C23" s="254" t="s">
        <v>19047</v>
      </c>
      <c r="D23" s="254" t="s">
        <v>19048</v>
      </c>
      <c r="E23" s="254" t="s">
        <v>19049</v>
      </c>
      <c r="F23" s="254" t="s">
        <v>19050</v>
      </c>
      <c r="G23" s="254" t="s">
        <v>19051</v>
      </c>
      <c r="H23" s="254" t="s">
        <v>19052</v>
      </c>
      <c r="I23" s="254" t="s">
        <v>19053</v>
      </c>
      <c r="J23" s="294" t="s">
        <v>2564</v>
      </c>
      <c r="K23" s="254" t="s">
        <v>19054</v>
      </c>
      <c r="L23" s="254" t="s">
        <v>2564</v>
      </c>
      <c r="M23" s="254"/>
      <c r="N23" s="254"/>
      <c r="O23" s="254"/>
      <c r="P23" s="254"/>
      <c r="Q23" s="254"/>
      <c r="R23" s="254" t="s">
        <v>631</v>
      </c>
      <c r="S23" s="254" t="s">
        <v>18917</v>
      </c>
      <c r="T23" s="254"/>
      <c r="U23" s="254"/>
      <c r="V23" s="254"/>
      <c r="W23" s="254"/>
      <c r="X23" s="254"/>
      <c r="Y23" s="254"/>
      <c r="Z23" s="254"/>
      <c r="AA23" s="254"/>
      <c r="AB23" s="254"/>
      <c r="AC23" s="254"/>
      <c r="AD23" s="254"/>
    </row>
    <row r="24" spans="1:30" s="18" customFormat="1" ht="18" customHeight="1">
      <c r="A24" s="254" t="s">
        <v>18858</v>
      </c>
      <c r="B24" s="254" t="s">
        <v>217</v>
      </c>
      <c r="C24" s="254" t="s">
        <v>19055</v>
      </c>
      <c r="D24" s="254" t="s">
        <v>19056</v>
      </c>
      <c r="E24" s="254" t="s">
        <v>19057</v>
      </c>
      <c r="F24" s="254" t="s">
        <v>19058</v>
      </c>
      <c r="G24" s="254" t="s">
        <v>19059</v>
      </c>
      <c r="H24" s="254" t="s">
        <v>19060</v>
      </c>
      <c r="I24" s="254" t="s">
        <v>19061</v>
      </c>
      <c r="J24" s="294"/>
      <c r="K24" s="254" t="s">
        <v>18943</v>
      </c>
      <c r="L24" s="254"/>
      <c r="M24" s="254"/>
      <c r="N24" s="254"/>
      <c r="O24" s="254"/>
      <c r="P24" s="254"/>
      <c r="Q24" s="254"/>
      <c r="R24" s="254" t="s">
        <v>631</v>
      </c>
      <c r="S24" s="254" t="s">
        <v>18917</v>
      </c>
      <c r="T24" s="254"/>
      <c r="U24" s="254"/>
      <c r="V24" s="254"/>
      <c r="W24" s="254"/>
      <c r="X24" s="254"/>
      <c r="Y24" s="254"/>
      <c r="Z24" s="254"/>
      <c r="AA24" s="254"/>
      <c r="AB24" s="254"/>
      <c r="AC24" s="254"/>
      <c r="AD24" s="254"/>
    </row>
    <row r="25" spans="1:30" s="18" customFormat="1" ht="18" customHeight="1">
      <c r="A25" s="254" t="s">
        <v>18858</v>
      </c>
      <c r="B25" s="254" t="s">
        <v>217</v>
      </c>
      <c r="C25" s="254" t="s">
        <v>19062</v>
      </c>
      <c r="D25" s="254" t="s">
        <v>19063</v>
      </c>
      <c r="E25" s="254" t="s">
        <v>19064</v>
      </c>
      <c r="F25" s="254" t="s">
        <v>19065</v>
      </c>
      <c r="G25" s="254" t="s">
        <v>19066</v>
      </c>
      <c r="H25" s="254" t="s">
        <v>19067</v>
      </c>
      <c r="I25" s="254" t="s">
        <v>19068</v>
      </c>
      <c r="J25" s="294" t="s">
        <v>19069</v>
      </c>
      <c r="K25" s="254" t="s">
        <v>19070</v>
      </c>
      <c r="L25" s="254"/>
      <c r="M25" s="254"/>
      <c r="N25" s="254"/>
      <c r="O25" s="254"/>
      <c r="P25" s="254"/>
      <c r="Q25" s="254"/>
      <c r="R25" s="254" t="s">
        <v>631</v>
      </c>
      <c r="S25" s="254" t="s">
        <v>1338</v>
      </c>
      <c r="T25" s="254"/>
      <c r="U25" s="254"/>
      <c r="V25" s="254"/>
      <c r="W25" s="254"/>
      <c r="X25" s="254"/>
      <c r="Y25" s="254"/>
      <c r="Z25" s="254"/>
      <c r="AA25" s="254"/>
      <c r="AB25" s="254"/>
      <c r="AC25" s="254"/>
      <c r="AD25" s="254"/>
    </row>
    <row r="26" spans="1:30" s="39" customFormat="1" ht="18" customHeight="1">
      <c r="A26" s="257" t="s">
        <v>29</v>
      </c>
      <c r="B26" s="254" t="s">
        <v>76</v>
      </c>
      <c r="C26" s="257" t="s">
        <v>19071</v>
      </c>
      <c r="D26" s="257" t="s">
        <v>19072</v>
      </c>
      <c r="E26" s="257" t="s">
        <v>19073</v>
      </c>
      <c r="F26" s="257" t="s">
        <v>19074</v>
      </c>
      <c r="G26" s="257" t="s">
        <v>19075</v>
      </c>
      <c r="H26" s="257" t="s">
        <v>19076</v>
      </c>
      <c r="I26" s="257" t="s">
        <v>19077</v>
      </c>
      <c r="J26" s="294" t="s">
        <v>19078</v>
      </c>
      <c r="K26" s="257" t="s">
        <v>3746</v>
      </c>
      <c r="L26" s="257"/>
      <c r="M26" s="257"/>
      <c r="N26" s="257"/>
      <c r="O26" s="257"/>
      <c r="P26" s="257"/>
      <c r="Q26" s="257"/>
      <c r="R26" s="254" t="s">
        <v>631</v>
      </c>
      <c r="S26" s="254" t="s">
        <v>1338</v>
      </c>
      <c r="T26" s="257"/>
      <c r="U26" s="257"/>
      <c r="V26" s="258"/>
      <c r="W26" s="258"/>
      <c r="X26" s="258"/>
      <c r="Y26" s="258"/>
      <c r="Z26" s="258"/>
      <c r="AA26" s="258"/>
      <c r="AB26" s="258"/>
      <c r="AC26" s="258"/>
      <c r="AD26" s="258"/>
    </row>
    <row r="27" spans="1:30" s="39" customFormat="1" ht="18" customHeight="1">
      <c r="A27" s="257" t="s">
        <v>29</v>
      </c>
      <c r="B27" s="254" t="s">
        <v>217</v>
      </c>
      <c r="C27" s="257" t="s">
        <v>19079</v>
      </c>
      <c r="D27" s="257" t="s">
        <v>19080</v>
      </c>
      <c r="E27" s="257" t="s">
        <v>19081</v>
      </c>
      <c r="F27" s="257" t="s">
        <v>19082</v>
      </c>
      <c r="G27" s="257" t="s">
        <v>19083</v>
      </c>
      <c r="H27" s="257" t="s">
        <v>19084</v>
      </c>
      <c r="I27" s="257" t="s">
        <v>19085</v>
      </c>
      <c r="J27" s="294" t="s">
        <v>19086</v>
      </c>
      <c r="K27" s="257" t="s">
        <v>2063</v>
      </c>
      <c r="L27" s="257"/>
      <c r="M27" s="257"/>
      <c r="N27" s="257"/>
      <c r="O27" s="257"/>
      <c r="P27" s="257"/>
      <c r="Q27" s="257"/>
      <c r="R27" s="254" t="s">
        <v>631</v>
      </c>
      <c r="S27" s="254" t="s">
        <v>1338</v>
      </c>
      <c r="T27" s="257"/>
      <c r="U27" s="257"/>
      <c r="V27" s="258"/>
      <c r="W27" s="258"/>
      <c r="X27" s="258"/>
      <c r="Y27" s="258"/>
      <c r="Z27" s="258"/>
      <c r="AA27" s="258"/>
      <c r="AB27" s="258"/>
      <c r="AC27" s="258"/>
      <c r="AD27" s="258"/>
    </row>
    <row r="28" spans="1:30" s="39" customFormat="1" ht="18" customHeight="1">
      <c r="A28" s="257" t="s">
        <v>29</v>
      </c>
      <c r="B28" s="254" t="s">
        <v>76</v>
      </c>
      <c r="C28" s="257" t="s">
        <v>19087</v>
      </c>
      <c r="D28" s="257" t="s">
        <v>19088</v>
      </c>
      <c r="E28" s="257" t="s">
        <v>19089</v>
      </c>
      <c r="F28" s="257" t="s">
        <v>19090</v>
      </c>
      <c r="G28" s="257" t="s">
        <v>19091</v>
      </c>
      <c r="H28" s="257" t="s">
        <v>19092</v>
      </c>
      <c r="I28" s="257" t="s">
        <v>19093</v>
      </c>
      <c r="J28" s="294"/>
      <c r="K28" s="257" t="s">
        <v>3746</v>
      </c>
      <c r="L28" s="257"/>
      <c r="M28" s="257"/>
      <c r="N28" s="257"/>
      <c r="O28" s="257"/>
      <c r="P28" s="257"/>
      <c r="Q28" s="257"/>
      <c r="R28" s="254" t="s">
        <v>631</v>
      </c>
      <c r="S28" s="254" t="s">
        <v>1338</v>
      </c>
      <c r="T28" s="257"/>
      <c r="U28" s="257"/>
      <c r="V28" s="258"/>
      <c r="W28" s="258"/>
      <c r="X28" s="258"/>
      <c r="Y28" s="258"/>
      <c r="Z28" s="258"/>
      <c r="AA28" s="258"/>
      <c r="AB28" s="258"/>
      <c r="AC28" s="258"/>
      <c r="AD28" s="258"/>
    </row>
    <row r="29" spans="1:30" s="39" customFormat="1" ht="18" customHeight="1">
      <c r="A29" s="257" t="s">
        <v>29</v>
      </c>
      <c r="B29" s="254" t="s">
        <v>76</v>
      </c>
      <c r="C29" s="257" t="s">
        <v>19094</v>
      </c>
      <c r="D29" s="257" t="s">
        <v>19095</v>
      </c>
      <c r="E29" s="257" t="s">
        <v>19096</v>
      </c>
      <c r="F29" s="257" t="s">
        <v>19097</v>
      </c>
      <c r="G29" s="257" t="s">
        <v>19098</v>
      </c>
      <c r="H29" s="257" t="s">
        <v>19099</v>
      </c>
      <c r="I29" s="257" t="s">
        <v>19100</v>
      </c>
      <c r="J29" s="294" t="s">
        <v>19101</v>
      </c>
      <c r="K29" s="257" t="s">
        <v>19102</v>
      </c>
      <c r="L29" s="257" t="s">
        <v>1062</v>
      </c>
      <c r="M29" s="257" t="s">
        <v>1062</v>
      </c>
      <c r="N29" s="257"/>
      <c r="O29" s="257"/>
      <c r="P29" s="257"/>
      <c r="Q29" s="257"/>
      <c r="R29" s="254" t="s">
        <v>572</v>
      </c>
      <c r="S29" s="256" t="s">
        <v>18893</v>
      </c>
      <c r="T29" s="257" t="s">
        <v>10980</v>
      </c>
      <c r="U29" s="257"/>
      <c r="V29" s="258"/>
      <c r="W29" s="258"/>
      <c r="X29" s="258"/>
      <c r="Y29" s="258"/>
      <c r="Z29" s="258"/>
      <c r="AA29" s="258"/>
      <c r="AB29" s="258"/>
      <c r="AC29" s="258"/>
      <c r="AD29" s="258"/>
    </row>
    <row r="30" spans="1:30" s="39" customFormat="1" ht="18" customHeight="1">
      <c r="A30" s="257" t="s">
        <v>29</v>
      </c>
      <c r="B30" s="254" t="s">
        <v>76</v>
      </c>
      <c r="C30" s="257" t="s">
        <v>19103</v>
      </c>
      <c r="D30" s="257" t="s">
        <v>19104</v>
      </c>
      <c r="E30" s="257" t="s">
        <v>19105</v>
      </c>
      <c r="F30" s="257" t="s">
        <v>19106</v>
      </c>
      <c r="G30" s="257" t="s">
        <v>19107</v>
      </c>
      <c r="H30" s="257" t="s">
        <v>19108</v>
      </c>
      <c r="I30" s="257" t="s">
        <v>19109</v>
      </c>
      <c r="J30" s="294"/>
      <c r="K30" s="257" t="s">
        <v>19110</v>
      </c>
      <c r="L30" s="257"/>
      <c r="M30" s="257"/>
      <c r="N30" s="257"/>
      <c r="O30" s="257"/>
      <c r="P30" s="257"/>
      <c r="Q30" s="257"/>
      <c r="R30" s="254" t="s">
        <v>631</v>
      </c>
      <c r="S30" s="254" t="s">
        <v>1338</v>
      </c>
      <c r="T30" s="257"/>
      <c r="U30" s="257"/>
      <c r="V30" s="258"/>
      <c r="W30" s="258"/>
      <c r="X30" s="258"/>
      <c r="Y30" s="258"/>
      <c r="Z30" s="258"/>
      <c r="AA30" s="258"/>
      <c r="AB30" s="258"/>
      <c r="AC30" s="258"/>
      <c r="AD30" s="258"/>
    </row>
    <row r="31" spans="1:30" s="39" customFormat="1" ht="18" customHeight="1">
      <c r="A31" s="257" t="s">
        <v>29</v>
      </c>
      <c r="B31" s="254" t="s">
        <v>18882</v>
      </c>
      <c r="C31" s="257" t="s">
        <v>19111</v>
      </c>
      <c r="D31" s="257" t="s">
        <v>19112</v>
      </c>
      <c r="E31" s="257" t="s">
        <v>19113</v>
      </c>
      <c r="F31" s="257" t="s">
        <v>19114</v>
      </c>
      <c r="G31" s="257" t="s">
        <v>19115</v>
      </c>
      <c r="H31" s="257" t="s">
        <v>19116</v>
      </c>
      <c r="I31" s="257" t="s">
        <v>19117</v>
      </c>
      <c r="J31" s="294" t="s">
        <v>19118</v>
      </c>
      <c r="K31" s="257" t="s">
        <v>3746</v>
      </c>
      <c r="L31" s="257" t="s">
        <v>19119</v>
      </c>
      <c r="M31" s="257"/>
      <c r="N31" s="257"/>
      <c r="O31" s="257"/>
      <c r="P31" s="257"/>
      <c r="Q31" s="257"/>
      <c r="R31" s="254" t="s">
        <v>631</v>
      </c>
      <c r="S31" s="254" t="s">
        <v>1338</v>
      </c>
      <c r="T31" s="257"/>
      <c r="U31" s="257"/>
      <c r="V31" s="258"/>
      <c r="W31" s="258"/>
      <c r="X31" s="258"/>
      <c r="Y31" s="258"/>
      <c r="Z31" s="258"/>
      <c r="AA31" s="258"/>
      <c r="AB31" s="258"/>
      <c r="AC31" s="258"/>
      <c r="AD31" s="258"/>
    </row>
    <row r="32" spans="1:30" s="39" customFormat="1" ht="18" customHeight="1">
      <c r="A32" s="257" t="s">
        <v>29</v>
      </c>
      <c r="B32" s="257" t="s">
        <v>19120</v>
      </c>
      <c r="C32" s="257" t="s">
        <v>19121</v>
      </c>
      <c r="D32" s="257" t="s">
        <v>19122</v>
      </c>
      <c r="E32" s="257" t="s">
        <v>19123</v>
      </c>
      <c r="F32" s="257" t="s">
        <v>19124</v>
      </c>
      <c r="G32" s="257" t="s">
        <v>19125</v>
      </c>
      <c r="H32" s="257" t="s">
        <v>19126</v>
      </c>
      <c r="I32" s="257" t="s">
        <v>19127</v>
      </c>
      <c r="J32" s="294"/>
      <c r="K32" s="257" t="s">
        <v>19128</v>
      </c>
      <c r="L32" s="257"/>
      <c r="M32" s="257"/>
      <c r="N32" s="257"/>
      <c r="O32" s="257"/>
      <c r="P32" s="257"/>
      <c r="Q32" s="257"/>
      <c r="R32" s="254" t="s">
        <v>631</v>
      </c>
      <c r="S32" s="254" t="s">
        <v>1338</v>
      </c>
      <c r="T32" s="257"/>
      <c r="U32" s="257"/>
      <c r="V32" s="258"/>
      <c r="W32" s="258"/>
      <c r="X32" s="258"/>
      <c r="Y32" s="258"/>
      <c r="Z32" s="258"/>
      <c r="AA32" s="258"/>
      <c r="AB32" s="258"/>
      <c r="AC32" s="258"/>
      <c r="AD32" s="258"/>
    </row>
    <row r="33" spans="1:2283" s="39" customFormat="1" ht="18" customHeight="1">
      <c r="A33" s="257" t="s">
        <v>29</v>
      </c>
      <c r="B33" s="254" t="s">
        <v>76</v>
      </c>
      <c r="C33" s="257" t="s">
        <v>19129</v>
      </c>
      <c r="D33" s="257" t="s">
        <v>19130</v>
      </c>
      <c r="E33" s="257" t="s">
        <v>19131</v>
      </c>
      <c r="F33" s="257" t="s">
        <v>19132</v>
      </c>
      <c r="G33" s="257" t="s">
        <v>19133</v>
      </c>
      <c r="H33" s="257" t="s">
        <v>19134</v>
      </c>
      <c r="I33" s="257" t="s">
        <v>19135</v>
      </c>
      <c r="J33" s="294" t="s">
        <v>19136</v>
      </c>
      <c r="K33" s="257" t="s">
        <v>2063</v>
      </c>
      <c r="L33" s="257"/>
      <c r="M33" s="257"/>
      <c r="N33" s="257"/>
      <c r="O33" s="257"/>
      <c r="P33" s="257"/>
      <c r="Q33" s="257"/>
      <c r="R33" s="254" t="s">
        <v>631</v>
      </c>
      <c r="S33" s="254" t="s">
        <v>1338</v>
      </c>
      <c r="T33" s="257"/>
      <c r="U33" s="257"/>
      <c r="V33" s="258"/>
      <c r="W33" s="258"/>
      <c r="X33" s="258"/>
      <c r="Y33" s="258"/>
      <c r="Z33" s="258"/>
      <c r="AA33" s="258"/>
      <c r="AB33" s="258"/>
      <c r="AC33" s="258"/>
      <c r="AD33" s="258"/>
    </row>
    <row r="34" spans="1:2283" s="39" customFormat="1" ht="18" customHeight="1">
      <c r="A34" s="257" t="s">
        <v>29</v>
      </c>
      <c r="B34" s="254" t="s">
        <v>18882</v>
      </c>
      <c r="C34" s="257" t="s">
        <v>19137</v>
      </c>
      <c r="D34" s="257" t="s">
        <v>19138</v>
      </c>
      <c r="E34" s="257" t="s">
        <v>19139</v>
      </c>
      <c r="F34" s="257" t="s">
        <v>19140</v>
      </c>
      <c r="G34" s="257" t="s">
        <v>19141</v>
      </c>
      <c r="H34" s="257" t="s">
        <v>19142</v>
      </c>
      <c r="I34" s="257" t="s">
        <v>19143</v>
      </c>
      <c r="J34" s="257" t="s">
        <v>19144</v>
      </c>
      <c r="K34" s="257" t="s">
        <v>1010</v>
      </c>
      <c r="L34" s="257" t="s">
        <v>2564</v>
      </c>
      <c r="M34" s="257" t="s">
        <v>2564</v>
      </c>
      <c r="N34" s="257"/>
      <c r="O34" s="257"/>
      <c r="P34" s="257"/>
      <c r="Q34" s="257"/>
      <c r="R34" s="254" t="s">
        <v>631</v>
      </c>
      <c r="S34" s="254" t="s">
        <v>1338</v>
      </c>
      <c r="T34" s="257"/>
      <c r="U34" s="257"/>
      <c r="V34" s="257"/>
      <c r="W34" s="257"/>
      <c r="X34" s="257"/>
      <c r="Y34" s="257"/>
      <c r="Z34" s="257"/>
      <c r="AA34" s="257"/>
      <c r="AB34" s="257"/>
      <c r="AC34" s="257"/>
      <c r="AD34" s="257"/>
    </row>
    <row r="35" spans="1:2283" s="39" customFormat="1" ht="18" customHeight="1">
      <c r="A35" s="257" t="s">
        <v>29</v>
      </c>
      <c r="B35" s="254" t="s">
        <v>76</v>
      </c>
      <c r="C35" s="257" t="s">
        <v>19145</v>
      </c>
      <c r="D35" s="257" t="s">
        <v>19146</v>
      </c>
      <c r="E35" s="257" t="s">
        <v>19147</v>
      </c>
      <c r="F35" s="257" t="s">
        <v>19148</v>
      </c>
      <c r="G35" s="257" t="s">
        <v>19149</v>
      </c>
      <c r="H35" s="257" t="s">
        <v>19150</v>
      </c>
      <c r="I35" s="257" t="s">
        <v>19151</v>
      </c>
      <c r="J35" s="257" t="s">
        <v>19152</v>
      </c>
      <c r="K35" s="257" t="s">
        <v>19153</v>
      </c>
      <c r="L35" s="257" t="s">
        <v>2564</v>
      </c>
      <c r="M35" s="257" t="s">
        <v>2564</v>
      </c>
      <c r="N35" s="257"/>
      <c r="O35" s="257"/>
      <c r="P35" s="257"/>
      <c r="Q35" s="257"/>
      <c r="R35" s="254" t="s">
        <v>631</v>
      </c>
      <c r="S35" s="254" t="s">
        <v>1338</v>
      </c>
      <c r="T35" s="257"/>
      <c r="U35" s="257"/>
      <c r="V35" s="257"/>
      <c r="W35" s="257"/>
      <c r="X35" s="257"/>
      <c r="Y35" s="257"/>
      <c r="Z35" s="257"/>
      <c r="AA35" s="257"/>
      <c r="AB35" s="257"/>
      <c r="AC35" s="257"/>
      <c r="AD35" s="257"/>
    </row>
    <row r="36" spans="1:2283" s="39" customFormat="1" ht="30.75" customHeight="1">
      <c r="A36" s="257" t="s">
        <v>29</v>
      </c>
      <c r="B36" s="254" t="s">
        <v>217</v>
      </c>
      <c r="C36" s="257" t="s">
        <v>19154</v>
      </c>
      <c r="D36" s="257" t="s">
        <v>19155</v>
      </c>
      <c r="E36" s="257" t="s">
        <v>19156</v>
      </c>
      <c r="F36" s="257" t="s">
        <v>19157</v>
      </c>
      <c r="G36" s="257" t="s">
        <v>19158</v>
      </c>
      <c r="H36" s="257" t="s">
        <v>19159</v>
      </c>
      <c r="I36" s="257" t="s">
        <v>19160</v>
      </c>
      <c r="J36" s="257" t="s">
        <v>19161</v>
      </c>
      <c r="K36" s="257" t="s">
        <v>570</v>
      </c>
      <c r="L36" s="270" t="s">
        <v>958</v>
      </c>
      <c r="M36" s="270" t="s">
        <v>2564</v>
      </c>
      <c r="N36" s="257"/>
      <c r="O36" s="257"/>
      <c r="P36" s="257"/>
      <c r="Q36" s="257"/>
      <c r="R36" s="254" t="s">
        <v>631</v>
      </c>
      <c r="S36" s="254" t="s">
        <v>490</v>
      </c>
      <c r="T36" s="257" t="s">
        <v>10980</v>
      </c>
      <c r="U36" s="257"/>
      <c r="V36" s="257"/>
      <c r="W36" s="257"/>
      <c r="X36" s="257"/>
      <c r="Y36" s="257"/>
      <c r="Z36" s="257"/>
      <c r="AA36" s="257"/>
      <c r="AB36" s="257"/>
      <c r="AC36" s="257"/>
      <c r="AD36" s="257"/>
    </row>
    <row r="37" spans="1:2283" s="39" customFormat="1" ht="84" customHeight="1">
      <c r="A37" s="257" t="s">
        <v>29</v>
      </c>
      <c r="B37" s="254" t="s">
        <v>76</v>
      </c>
      <c r="C37" s="257" t="s">
        <v>19162</v>
      </c>
      <c r="D37" s="257" t="s">
        <v>19163</v>
      </c>
      <c r="E37" s="257" t="s">
        <v>19164</v>
      </c>
      <c r="F37" s="257" t="s">
        <v>19165</v>
      </c>
      <c r="G37" s="257" t="s">
        <v>19166</v>
      </c>
      <c r="H37" s="257" t="s">
        <v>19167</v>
      </c>
      <c r="I37" s="257" t="s">
        <v>19168</v>
      </c>
      <c r="J37" s="257" t="s">
        <v>19169</v>
      </c>
      <c r="K37" s="257" t="s">
        <v>1010</v>
      </c>
      <c r="L37" s="270" t="s">
        <v>19170</v>
      </c>
      <c r="M37" s="270" t="s">
        <v>19171</v>
      </c>
      <c r="N37" s="257"/>
      <c r="O37" s="257"/>
      <c r="P37" s="257"/>
      <c r="Q37" s="257"/>
      <c r="R37" s="254" t="s">
        <v>631</v>
      </c>
      <c r="S37" s="254" t="s">
        <v>1338</v>
      </c>
      <c r="T37" s="257"/>
      <c r="U37" s="257"/>
      <c r="V37" s="257"/>
      <c r="W37" s="257"/>
      <c r="X37" s="257"/>
      <c r="Y37" s="257"/>
      <c r="Z37" s="257"/>
      <c r="AA37" s="257"/>
      <c r="AB37" s="257"/>
      <c r="AC37" s="257" t="s">
        <v>487</v>
      </c>
      <c r="AD37" s="270" t="s">
        <v>19172</v>
      </c>
      <c r="AE37" s="116"/>
    </row>
    <row r="38" spans="1:2283" s="39" customFormat="1" ht="18" customHeight="1">
      <c r="A38" s="257" t="s">
        <v>29</v>
      </c>
      <c r="B38" s="254" t="s">
        <v>18882</v>
      </c>
      <c r="C38" s="257" t="s">
        <v>19173</v>
      </c>
      <c r="D38" s="257" t="s">
        <v>19174</v>
      </c>
      <c r="E38" s="257" t="s">
        <v>19175</v>
      </c>
      <c r="F38" s="257" t="s">
        <v>19176</v>
      </c>
      <c r="G38" s="257" t="s">
        <v>19177</v>
      </c>
      <c r="H38" s="257" t="s">
        <v>19178</v>
      </c>
      <c r="I38" s="257" t="s">
        <v>19179</v>
      </c>
      <c r="J38" s="257" t="s">
        <v>19180</v>
      </c>
      <c r="K38" s="257" t="s">
        <v>779</v>
      </c>
      <c r="L38" s="257" t="s">
        <v>19181</v>
      </c>
      <c r="M38" s="257"/>
      <c r="N38" s="257"/>
      <c r="O38" s="257"/>
      <c r="P38" s="257"/>
      <c r="Q38" s="257"/>
      <c r="R38" s="254" t="s">
        <v>631</v>
      </c>
      <c r="S38" s="254" t="s">
        <v>2363</v>
      </c>
      <c r="T38" s="257"/>
      <c r="U38" s="257"/>
      <c r="V38" s="257"/>
      <c r="W38" s="257"/>
      <c r="X38" s="257"/>
      <c r="Y38" s="257"/>
      <c r="Z38" s="257"/>
      <c r="AA38" s="257"/>
      <c r="AB38" s="257"/>
      <c r="AC38" s="257"/>
      <c r="AD38" s="257"/>
      <c r="AE38" s="117"/>
    </row>
    <row r="39" spans="1:2283" s="39" customFormat="1" ht="28.5">
      <c r="A39" s="257" t="s">
        <v>29</v>
      </c>
      <c r="B39" s="254" t="s">
        <v>217</v>
      </c>
      <c r="C39" s="257" t="s">
        <v>19182</v>
      </c>
      <c r="D39" s="257" t="s">
        <v>19183</v>
      </c>
      <c r="E39" s="257" t="s">
        <v>19184</v>
      </c>
      <c r="F39" s="257" t="s">
        <v>19185</v>
      </c>
      <c r="G39" s="257" t="s">
        <v>19186</v>
      </c>
      <c r="H39" s="257" t="s">
        <v>19187</v>
      </c>
      <c r="I39" s="257" t="s">
        <v>19188</v>
      </c>
      <c r="J39" s="257" t="s">
        <v>19189</v>
      </c>
      <c r="K39" s="270" t="s">
        <v>19190</v>
      </c>
      <c r="L39" s="257" t="s">
        <v>19191</v>
      </c>
      <c r="M39" s="257"/>
      <c r="N39" s="257"/>
      <c r="O39" s="257"/>
      <c r="P39" s="257"/>
      <c r="Q39" s="257"/>
      <c r="R39" s="254" t="s">
        <v>572</v>
      </c>
      <c r="S39" s="254" t="s">
        <v>490</v>
      </c>
      <c r="T39" s="257" t="s">
        <v>10980</v>
      </c>
      <c r="U39" s="257"/>
      <c r="V39" s="257"/>
      <c r="W39" s="257"/>
      <c r="X39" s="257"/>
      <c r="Y39" s="257"/>
      <c r="Z39" s="257"/>
      <c r="AA39" s="257"/>
      <c r="AB39" s="257"/>
      <c r="AC39" s="257"/>
      <c r="AD39" s="257"/>
      <c r="AE39" s="116"/>
    </row>
    <row r="40" spans="1:2283" s="12" customFormat="1" ht="299.25">
      <c r="A40" s="257" t="s">
        <v>29</v>
      </c>
      <c r="B40" s="254" t="s">
        <v>217</v>
      </c>
      <c r="C40" s="257" t="s">
        <v>19192</v>
      </c>
      <c r="D40" s="257" t="s">
        <v>19193</v>
      </c>
      <c r="E40" s="257" t="s">
        <v>19194</v>
      </c>
      <c r="F40" s="257" t="s">
        <v>19195</v>
      </c>
      <c r="G40" s="257" t="s">
        <v>19196</v>
      </c>
      <c r="H40" s="257" t="s">
        <v>19197</v>
      </c>
      <c r="I40" s="257" t="s">
        <v>19198</v>
      </c>
      <c r="J40" s="257" t="s">
        <v>19199</v>
      </c>
      <c r="K40" s="270" t="s">
        <v>19200</v>
      </c>
      <c r="L40" s="270" t="s">
        <v>19201</v>
      </c>
      <c r="M40" s="257"/>
      <c r="N40" s="257"/>
      <c r="O40" s="254" t="s">
        <v>487</v>
      </c>
      <c r="P40" s="257"/>
      <c r="Q40" s="257"/>
      <c r="R40" s="254" t="s">
        <v>572</v>
      </c>
      <c r="S40" s="254" t="s">
        <v>490</v>
      </c>
      <c r="T40" s="257" t="s">
        <v>19202</v>
      </c>
      <c r="U40" s="257"/>
      <c r="V40" s="257"/>
      <c r="W40" s="257"/>
      <c r="X40" s="257"/>
      <c r="Y40" s="257"/>
      <c r="Z40" s="257"/>
      <c r="AA40" s="257" t="s">
        <v>395</v>
      </c>
      <c r="AB40" s="270" t="s">
        <v>19203</v>
      </c>
      <c r="AC40" s="257"/>
      <c r="AD40" s="257"/>
      <c r="AE40" s="118"/>
    </row>
    <row r="41" spans="1:2283" s="21" customFormat="1">
      <c r="A41" s="257" t="s">
        <v>29</v>
      </c>
      <c r="B41" s="254" t="s">
        <v>76</v>
      </c>
      <c r="C41" s="257" t="s">
        <v>19204</v>
      </c>
      <c r="D41" s="257" t="s">
        <v>19205</v>
      </c>
      <c r="E41" s="257" t="s">
        <v>19206</v>
      </c>
      <c r="F41" s="257" t="s">
        <v>19207</v>
      </c>
      <c r="G41" s="257" t="s">
        <v>19208</v>
      </c>
      <c r="H41" s="257" t="s">
        <v>19209</v>
      </c>
      <c r="I41" s="257" t="s">
        <v>19210</v>
      </c>
      <c r="J41" s="257" t="s">
        <v>19211</v>
      </c>
      <c r="K41" s="257" t="s">
        <v>19212</v>
      </c>
      <c r="L41" s="257" t="s">
        <v>19213</v>
      </c>
      <c r="M41" s="257"/>
      <c r="N41" s="257"/>
      <c r="O41" s="257"/>
      <c r="P41" s="257"/>
      <c r="Q41" s="257"/>
      <c r="R41" s="254" t="s">
        <v>631</v>
      </c>
      <c r="S41" s="254" t="s">
        <v>1475</v>
      </c>
      <c r="T41" s="257"/>
      <c r="U41" s="257" t="s">
        <v>2564</v>
      </c>
      <c r="V41" s="257" t="s">
        <v>2564</v>
      </c>
      <c r="W41" s="257" t="s">
        <v>2564</v>
      </c>
      <c r="X41" s="257" t="s">
        <v>2564</v>
      </c>
      <c r="Y41" s="257" t="s">
        <v>2564</v>
      </c>
      <c r="Z41" s="257" t="s">
        <v>2564</v>
      </c>
      <c r="AA41" s="257" t="s">
        <v>2564</v>
      </c>
      <c r="AB41" s="257" t="s">
        <v>2564</v>
      </c>
      <c r="AC41" s="257" t="s">
        <v>2564</v>
      </c>
      <c r="AD41" s="257" t="s">
        <v>2564</v>
      </c>
    </row>
    <row r="42" spans="1:2283" s="21" customFormat="1">
      <c r="A42" s="257" t="s">
        <v>29</v>
      </c>
      <c r="B42" s="254" t="s">
        <v>18882</v>
      </c>
      <c r="C42" s="257" t="s">
        <v>19214</v>
      </c>
      <c r="D42" s="257" t="s">
        <v>19215</v>
      </c>
      <c r="E42" s="257" t="s">
        <v>19216</v>
      </c>
      <c r="F42" s="257" t="s">
        <v>19217</v>
      </c>
      <c r="G42" s="257" t="s">
        <v>19218</v>
      </c>
      <c r="H42" s="257" t="s">
        <v>19219</v>
      </c>
      <c r="I42" s="257" t="s">
        <v>19220</v>
      </c>
      <c r="J42" s="257" t="s">
        <v>19221</v>
      </c>
      <c r="K42" s="257" t="s">
        <v>570</v>
      </c>
      <c r="L42" s="257" t="s">
        <v>19222</v>
      </c>
      <c r="M42" s="257"/>
      <c r="N42" s="257"/>
      <c r="O42" s="257"/>
      <c r="P42" s="257"/>
      <c r="Q42" s="257"/>
      <c r="R42" s="254" t="s">
        <v>631</v>
      </c>
      <c r="S42" s="254" t="s">
        <v>1475</v>
      </c>
      <c r="T42" s="257"/>
      <c r="U42" s="257" t="s">
        <v>487</v>
      </c>
      <c r="V42" s="257" t="s">
        <v>19223</v>
      </c>
      <c r="W42" s="257" t="s">
        <v>2564</v>
      </c>
      <c r="X42" s="257" t="s">
        <v>2564</v>
      </c>
      <c r="Y42" s="257" t="s">
        <v>2564</v>
      </c>
      <c r="Z42" s="257" t="s">
        <v>2564</v>
      </c>
      <c r="AA42" s="257" t="s">
        <v>2564</v>
      </c>
      <c r="AB42" s="257" t="s">
        <v>2564</v>
      </c>
      <c r="AC42" s="257" t="s">
        <v>2564</v>
      </c>
      <c r="AD42" s="257" t="s">
        <v>2564</v>
      </c>
    </row>
    <row r="43" spans="1:2283" s="21" customFormat="1" ht="114">
      <c r="A43" s="257" t="s">
        <v>29</v>
      </c>
      <c r="B43" s="254" t="s">
        <v>18882</v>
      </c>
      <c r="C43" s="257" t="s">
        <v>19224</v>
      </c>
      <c r="D43" s="257" t="s">
        <v>19225</v>
      </c>
      <c r="E43" s="257" t="s">
        <v>19226</v>
      </c>
      <c r="F43" s="257" t="s">
        <v>19227</v>
      </c>
      <c r="G43" s="257" t="s">
        <v>19228</v>
      </c>
      <c r="H43" s="257" t="s">
        <v>19229</v>
      </c>
      <c r="I43" s="257" t="s">
        <v>19230</v>
      </c>
      <c r="J43" s="257" t="s">
        <v>19231</v>
      </c>
      <c r="K43" s="257" t="s">
        <v>19232</v>
      </c>
      <c r="L43" s="270" t="s">
        <v>18880</v>
      </c>
      <c r="M43" s="270" t="s">
        <v>19233</v>
      </c>
      <c r="N43" s="257"/>
      <c r="O43" s="257"/>
      <c r="P43" s="257"/>
      <c r="Q43" s="257"/>
      <c r="R43" s="254" t="s">
        <v>631</v>
      </c>
      <c r="S43" s="254" t="s">
        <v>1475</v>
      </c>
      <c r="T43" s="257"/>
      <c r="U43" s="257" t="s">
        <v>2564</v>
      </c>
      <c r="V43" s="257" t="s">
        <v>2564</v>
      </c>
      <c r="W43" s="257" t="s">
        <v>2564</v>
      </c>
      <c r="X43" s="257" t="s">
        <v>2564</v>
      </c>
      <c r="Y43" s="257" t="s">
        <v>2564</v>
      </c>
      <c r="Z43" s="257" t="s">
        <v>2564</v>
      </c>
      <c r="AA43" s="257" t="s">
        <v>2564</v>
      </c>
      <c r="AB43" s="257" t="s">
        <v>2564</v>
      </c>
      <c r="AC43" s="257" t="s">
        <v>2564</v>
      </c>
      <c r="AD43" s="257" t="s">
        <v>2564</v>
      </c>
    </row>
    <row r="44" spans="1:2283" s="21" customFormat="1">
      <c r="A44" s="257" t="s">
        <v>29</v>
      </c>
      <c r="B44" s="254" t="s">
        <v>76</v>
      </c>
      <c r="C44" s="257" t="s">
        <v>19234</v>
      </c>
      <c r="D44" s="257" t="s">
        <v>19235</v>
      </c>
      <c r="E44" s="257" t="s">
        <v>19236</v>
      </c>
      <c r="F44" s="257" t="s">
        <v>19237</v>
      </c>
      <c r="G44" s="257" t="s">
        <v>19238</v>
      </c>
      <c r="H44" s="257" t="s">
        <v>19239</v>
      </c>
      <c r="I44" s="257" t="s">
        <v>19240</v>
      </c>
      <c r="J44" s="257" t="s">
        <v>19241</v>
      </c>
      <c r="K44" s="257" t="s">
        <v>19242</v>
      </c>
      <c r="L44" s="257" t="s">
        <v>19243</v>
      </c>
      <c r="M44" s="257"/>
      <c r="N44" s="257"/>
      <c r="O44" s="257"/>
      <c r="P44" s="257"/>
      <c r="Q44" s="257"/>
      <c r="R44" s="254" t="s">
        <v>631</v>
      </c>
      <c r="S44" s="254" t="s">
        <v>1475</v>
      </c>
      <c r="T44" s="257"/>
      <c r="U44" s="257" t="s">
        <v>2564</v>
      </c>
      <c r="V44" s="257" t="s">
        <v>2564</v>
      </c>
      <c r="W44" s="257" t="s">
        <v>2564</v>
      </c>
      <c r="X44" s="257" t="s">
        <v>2564</v>
      </c>
      <c r="Y44" s="257" t="s">
        <v>2564</v>
      </c>
      <c r="Z44" s="257" t="s">
        <v>2564</v>
      </c>
      <c r="AA44" s="257" t="s">
        <v>2564</v>
      </c>
      <c r="AB44" s="257" t="s">
        <v>2564</v>
      </c>
      <c r="AC44" s="257" t="s">
        <v>2564</v>
      </c>
      <c r="AD44" s="257" t="s">
        <v>2564</v>
      </c>
    </row>
    <row r="45" spans="1:2283" s="21" customFormat="1">
      <c r="A45" s="257" t="s">
        <v>29</v>
      </c>
      <c r="B45" s="254" t="s">
        <v>217</v>
      </c>
      <c r="C45" s="257" t="s">
        <v>19244</v>
      </c>
      <c r="D45" s="257" t="s">
        <v>19245</v>
      </c>
      <c r="E45" s="257" t="s">
        <v>19246</v>
      </c>
      <c r="F45" s="257" t="s">
        <v>19247</v>
      </c>
      <c r="G45" s="257" t="s">
        <v>19248</v>
      </c>
      <c r="H45" s="257" t="s">
        <v>19249</v>
      </c>
      <c r="I45" s="257" t="s">
        <v>19250</v>
      </c>
      <c r="J45" s="257" t="s">
        <v>19251</v>
      </c>
      <c r="K45" s="257" t="s">
        <v>19252</v>
      </c>
      <c r="L45" s="257"/>
      <c r="M45" s="257"/>
      <c r="N45" s="257"/>
      <c r="O45" s="257"/>
      <c r="P45" s="257"/>
      <c r="Q45" s="257"/>
      <c r="R45" s="254" t="s">
        <v>631</v>
      </c>
      <c r="S45" s="254" t="s">
        <v>1475</v>
      </c>
      <c r="T45" s="257"/>
      <c r="U45" s="257" t="s">
        <v>2564</v>
      </c>
      <c r="V45" s="257" t="s">
        <v>2564</v>
      </c>
      <c r="W45" s="257" t="s">
        <v>2564</v>
      </c>
      <c r="X45" s="257" t="s">
        <v>2564</v>
      </c>
      <c r="Y45" s="257" t="s">
        <v>2564</v>
      </c>
      <c r="Z45" s="257" t="s">
        <v>2564</v>
      </c>
      <c r="AA45" s="257" t="s">
        <v>2564</v>
      </c>
      <c r="AB45" s="257" t="s">
        <v>2564</v>
      </c>
      <c r="AC45" s="257" t="s">
        <v>2564</v>
      </c>
      <c r="AD45" s="257" t="s">
        <v>2564</v>
      </c>
    </row>
    <row r="46" spans="1:2283" s="21" customFormat="1">
      <c r="A46" s="257" t="s">
        <v>29</v>
      </c>
      <c r="B46" s="256" t="s">
        <v>18896</v>
      </c>
      <c r="C46" s="257" t="s">
        <v>19253</v>
      </c>
      <c r="D46" s="257" t="s">
        <v>19254</v>
      </c>
      <c r="E46" s="257" t="s">
        <v>19255</v>
      </c>
      <c r="F46" s="257" t="s">
        <v>19256</v>
      </c>
      <c r="G46" s="257" t="s">
        <v>19257</v>
      </c>
      <c r="H46" s="257" t="s">
        <v>19258</v>
      </c>
      <c r="I46" s="257" t="s">
        <v>19259</v>
      </c>
      <c r="J46" s="257" t="s">
        <v>19260</v>
      </c>
      <c r="K46" s="257" t="s">
        <v>19261</v>
      </c>
      <c r="L46" s="257"/>
      <c r="M46" s="257"/>
      <c r="N46" s="257"/>
      <c r="O46" s="257"/>
      <c r="P46" s="257"/>
      <c r="Q46" s="257"/>
      <c r="R46" s="254" t="s">
        <v>631</v>
      </c>
      <c r="S46" s="254" t="s">
        <v>1475</v>
      </c>
      <c r="T46" s="257"/>
      <c r="U46" s="257" t="s">
        <v>2564</v>
      </c>
      <c r="V46" s="257" t="s">
        <v>2564</v>
      </c>
      <c r="W46" s="257" t="s">
        <v>2564</v>
      </c>
      <c r="X46" s="257" t="s">
        <v>2564</v>
      </c>
      <c r="Y46" s="257" t="s">
        <v>2564</v>
      </c>
      <c r="Z46" s="257" t="s">
        <v>2564</v>
      </c>
      <c r="AA46" s="257" t="s">
        <v>2564</v>
      </c>
      <c r="AB46" s="257" t="s">
        <v>2564</v>
      </c>
      <c r="AC46" s="257" t="s">
        <v>2564</v>
      </c>
      <c r="AD46" s="257" t="s">
        <v>2564</v>
      </c>
    </row>
    <row r="47" spans="1:2283" s="21" customFormat="1">
      <c r="A47" s="257" t="s">
        <v>29</v>
      </c>
      <c r="B47" s="254" t="s">
        <v>76</v>
      </c>
      <c r="C47" s="257" t="s">
        <v>19262</v>
      </c>
      <c r="D47" s="257" t="s">
        <v>19263</v>
      </c>
      <c r="E47" s="257" t="s">
        <v>19264</v>
      </c>
      <c r="F47" s="257" t="s">
        <v>19265</v>
      </c>
      <c r="G47" s="257" t="s">
        <v>19266</v>
      </c>
      <c r="H47" s="257" t="s">
        <v>19267</v>
      </c>
      <c r="I47" s="254" t="s">
        <v>19268</v>
      </c>
      <c r="J47" s="257"/>
      <c r="K47" s="257" t="s">
        <v>1484</v>
      </c>
      <c r="L47" s="257"/>
      <c r="M47" s="257"/>
      <c r="N47" s="257"/>
      <c r="O47" s="257"/>
      <c r="P47" s="257"/>
      <c r="Q47" s="257"/>
      <c r="R47" s="254" t="s">
        <v>631</v>
      </c>
      <c r="S47" s="254" t="s">
        <v>1475</v>
      </c>
      <c r="T47" s="257"/>
      <c r="U47" s="257" t="s">
        <v>2564</v>
      </c>
      <c r="V47" s="257" t="s">
        <v>2564</v>
      </c>
      <c r="W47" s="257" t="s">
        <v>2564</v>
      </c>
      <c r="X47" s="257" t="s">
        <v>2564</v>
      </c>
      <c r="Y47" s="257" t="s">
        <v>2564</v>
      </c>
      <c r="Z47" s="257" t="s">
        <v>2564</v>
      </c>
      <c r="AA47" s="257" t="s">
        <v>2564</v>
      </c>
      <c r="AB47" s="257" t="s">
        <v>2564</v>
      </c>
      <c r="AC47" s="257" t="s">
        <v>2564</v>
      </c>
      <c r="AD47" s="257" t="s">
        <v>2564</v>
      </c>
    </row>
    <row r="48" spans="1:2283" s="91" customFormat="1">
      <c r="A48" s="257" t="s">
        <v>29</v>
      </c>
      <c r="B48" s="254" t="s">
        <v>76</v>
      </c>
      <c r="C48" s="257" t="s">
        <v>19269</v>
      </c>
      <c r="D48" s="257" t="s">
        <v>19270</v>
      </c>
      <c r="E48" s="257" t="s">
        <v>19271</v>
      </c>
      <c r="F48" s="257" t="s">
        <v>19272</v>
      </c>
      <c r="G48" s="257" t="s">
        <v>19273</v>
      </c>
      <c r="H48" s="257" t="s">
        <v>19274</v>
      </c>
      <c r="I48" s="257" t="s">
        <v>19275</v>
      </c>
      <c r="J48" s="257"/>
      <c r="K48" s="257" t="s">
        <v>19276</v>
      </c>
      <c r="L48" s="257"/>
      <c r="M48" s="257"/>
      <c r="N48" s="257"/>
      <c r="O48" s="257"/>
      <c r="P48" s="257"/>
      <c r="Q48" s="257"/>
      <c r="R48" s="254" t="s">
        <v>631</v>
      </c>
      <c r="S48" s="254" t="s">
        <v>1475</v>
      </c>
      <c r="T48" s="257"/>
      <c r="U48" s="257" t="s">
        <v>2564</v>
      </c>
      <c r="V48" s="257" t="s">
        <v>2564</v>
      </c>
      <c r="W48" s="257" t="s">
        <v>2564</v>
      </c>
      <c r="X48" s="257" t="s">
        <v>2564</v>
      </c>
      <c r="Y48" s="257" t="s">
        <v>2564</v>
      </c>
      <c r="Z48" s="257" t="s">
        <v>2564</v>
      </c>
      <c r="AA48" s="257" t="s">
        <v>2564</v>
      </c>
      <c r="AB48" s="257" t="s">
        <v>2564</v>
      </c>
      <c r="AC48" s="257" t="s">
        <v>2564</v>
      </c>
      <c r="AD48" s="257" t="s">
        <v>2564</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06" customFormat="1" ht="42.75">
      <c r="A49" s="257" t="s">
        <v>19277</v>
      </c>
      <c r="B49" s="254" t="s">
        <v>76</v>
      </c>
      <c r="C49" s="257" t="s">
        <v>19278</v>
      </c>
      <c r="D49" s="257" t="s">
        <v>19279</v>
      </c>
      <c r="E49" s="257" t="s">
        <v>19280</v>
      </c>
      <c r="F49" s="257" t="s">
        <v>19281</v>
      </c>
      <c r="G49" s="257" t="s">
        <v>19282</v>
      </c>
      <c r="H49" s="257" t="s">
        <v>19283</v>
      </c>
      <c r="I49" s="257" t="s">
        <v>19284</v>
      </c>
      <c r="J49" s="257" t="s">
        <v>19285</v>
      </c>
      <c r="K49" s="257" t="s">
        <v>19286</v>
      </c>
      <c r="L49" s="257"/>
      <c r="M49" s="257"/>
      <c r="N49" s="257"/>
      <c r="O49" s="257"/>
      <c r="P49" s="257"/>
      <c r="Q49" s="257"/>
      <c r="R49" s="257" t="s">
        <v>572</v>
      </c>
      <c r="S49" s="257" t="s">
        <v>490</v>
      </c>
      <c r="T49" s="257" t="s">
        <v>10980</v>
      </c>
      <c r="U49" s="257" t="s">
        <v>395</v>
      </c>
      <c r="V49" s="270" t="s">
        <v>19287</v>
      </c>
      <c r="W49" s="257" t="s">
        <v>395</v>
      </c>
      <c r="X49" s="270" t="s">
        <v>19287</v>
      </c>
      <c r="Y49" s="257" t="s">
        <v>395</v>
      </c>
      <c r="Z49" s="270" t="s">
        <v>19287</v>
      </c>
      <c r="AA49" s="257" t="s">
        <v>395</v>
      </c>
      <c r="AB49" s="270" t="s">
        <v>19287</v>
      </c>
      <c r="AC49" s="257" t="s">
        <v>395</v>
      </c>
      <c r="AD49" s="270" t="s">
        <v>19288</v>
      </c>
      <c r="AE49" s="9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06" customFormat="1">
      <c r="A50" s="257" t="s">
        <v>19277</v>
      </c>
      <c r="B50" s="254" t="s">
        <v>76</v>
      </c>
      <c r="C50" s="257" t="s">
        <v>19289</v>
      </c>
      <c r="D50" s="257" t="s">
        <v>19290</v>
      </c>
      <c r="E50" s="257" t="s">
        <v>19291</v>
      </c>
      <c r="F50" s="257" t="s">
        <v>19292</v>
      </c>
      <c r="G50" s="257" t="s">
        <v>19293</v>
      </c>
      <c r="H50" s="257" t="s">
        <v>19294</v>
      </c>
      <c r="I50" s="257" t="s">
        <v>19295</v>
      </c>
      <c r="J50" s="257" t="s">
        <v>19296</v>
      </c>
      <c r="K50" s="270" t="s">
        <v>19297</v>
      </c>
      <c r="L50" s="257" t="s">
        <v>1062</v>
      </c>
      <c r="M50" s="257" t="s">
        <v>1062</v>
      </c>
      <c r="N50" s="257"/>
      <c r="O50" s="257"/>
      <c r="P50" s="257"/>
      <c r="Q50" s="257"/>
      <c r="R50" s="257" t="s">
        <v>572</v>
      </c>
      <c r="S50" s="257" t="s">
        <v>490</v>
      </c>
      <c r="T50" s="257" t="s">
        <v>10980</v>
      </c>
      <c r="U50" s="257" t="s">
        <v>2564</v>
      </c>
      <c r="V50" s="257" t="s">
        <v>2564</v>
      </c>
      <c r="W50" s="257" t="s">
        <v>2564</v>
      </c>
      <c r="X50" s="257" t="s">
        <v>2564</v>
      </c>
      <c r="Y50" s="257" t="s">
        <v>2564</v>
      </c>
      <c r="Z50" s="257" t="s">
        <v>2564</v>
      </c>
      <c r="AA50" s="257" t="s">
        <v>2564</v>
      </c>
      <c r="AB50" s="257" t="s">
        <v>2564</v>
      </c>
      <c r="AC50" s="257" t="s">
        <v>2564</v>
      </c>
      <c r="AD50" s="257" t="s">
        <v>2564</v>
      </c>
      <c r="AE50" s="9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06" customFormat="1">
      <c r="A51" s="257" t="s">
        <v>19277</v>
      </c>
      <c r="B51" s="254" t="s">
        <v>76</v>
      </c>
      <c r="C51" s="257" t="s">
        <v>19298</v>
      </c>
      <c r="D51" s="257" t="s">
        <v>19299</v>
      </c>
      <c r="E51" s="257" t="s">
        <v>19300</v>
      </c>
      <c r="F51" s="257" t="s">
        <v>19301</v>
      </c>
      <c r="G51" s="257" t="s">
        <v>19302</v>
      </c>
      <c r="H51" s="257" t="s">
        <v>19303</v>
      </c>
      <c r="I51" s="257" t="s">
        <v>19304</v>
      </c>
      <c r="J51" s="257" t="s">
        <v>19305</v>
      </c>
      <c r="K51" s="257" t="s">
        <v>19306</v>
      </c>
      <c r="L51" s="257"/>
      <c r="M51" s="257"/>
      <c r="N51" s="257"/>
      <c r="O51" s="257"/>
      <c r="P51" s="257"/>
      <c r="Q51" s="257"/>
      <c r="R51" s="257" t="s">
        <v>631</v>
      </c>
      <c r="S51" s="257" t="s">
        <v>1475</v>
      </c>
      <c r="T51" s="257"/>
      <c r="U51" s="257" t="s">
        <v>2564</v>
      </c>
      <c r="V51" s="257" t="s">
        <v>2564</v>
      </c>
      <c r="W51" s="257" t="s">
        <v>2564</v>
      </c>
      <c r="X51" s="257" t="s">
        <v>2564</v>
      </c>
      <c r="Y51" s="257" t="s">
        <v>2564</v>
      </c>
      <c r="Z51" s="257" t="s">
        <v>2564</v>
      </c>
      <c r="AA51" s="257" t="s">
        <v>2564</v>
      </c>
      <c r="AB51" s="257" t="s">
        <v>2564</v>
      </c>
      <c r="AC51" s="257" t="s">
        <v>2564</v>
      </c>
      <c r="AD51" s="257" t="s">
        <v>2564</v>
      </c>
      <c r="AE51" s="9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06" customFormat="1" ht="114">
      <c r="A52" s="257" t="s">
        <v>19277</v>
      </c>
      <c r="B52" s="254" t="s">
        <v>76</v>
      </c>
      <c r="C52" s="257" t="s">
        <v>19307</v>
      </c>
      <c r="D52" s="257" t="s">
        <v>19308</v>
      </c>
      <c r="E52" s="257" t="s">
        <v>19309</v>
      </c>
      <c r="F52" s="257" t="s">
        <v>19310</v>
      </c>
      <c r="G52" s="257" t="s">
        <v>19311</v>
      </c>
      <c r="H52" s="257" t="s">
        <v>19312</v>
      </c>
      <c r="I52" s="270" t="s">
        <v>19313</v>
      </c>
      <c r="J52" s="257" t="s">
        <v>19314</v>
      </c>
      <c r="K52" s="270" t="s">
        <v>19315</v>
      </c>
      <c r="L52" s="257" t="s">
        <v>3646</v>
      </c>
      <c r="M52" s="257" t="s">
        <v>3646</v>
      </c>
      <c r="N52" s="257"/>
      <c r="O52" s="257"/>
      <c r="P52" s="257"/>
      <c r="Q52" s="257"/>
      <c r="R52" s="257" t="s">
        <v>631</v>
      </c>
      <c r="S52" s="257" t="s">
        <v>1475</v>
      </c>
      <c r="T52" s="257"/>
      <c r="U52" s="257" t="s">
        <v>2564</v>
      </c>
      <c r="V52" s="257" t="s">
        <v>2564</v>
      </c>
      <c r="W52" s="257" t="s">
        <v>2564</v>
      </c>
      <c r="X52" s="257" t="s">
        <v>2564</v>
      </c>
      <c r="Y52" s="257" t="s">
        <v>2564</v>
      </c>
      <c r="Z52" s="257" t="s">
        <v>2564</v>
      </c>
      <c r="AA52" s="257" t="s">
        <v>2564</v>
      </c>
      <c r="AB52" s="257" t="s">
        <v>2564</v>
      </c>
      <c r="AC52" s="257" t="s">
        <v>2564</v>
      </c>
      <c r="AD52" s="257" t="s">
        <v>2564</v>
      </c>
      <c r="AE52" s="9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57" t="s">
        <v>19277</v>
      </c>
      <c r="B53" s="254" t="s">
        <v>76</v>
      </c>
      <c r="C53" s="257" t="s">
        <v>19316</v>
      </c>
      <c r="D53" s="257" t="s">
        <v>19317</v>
      </c>
      <c r="E53" s="257" t="s">
        <v>19318</v>
      </c>
      <c r="F53" s="257" t="s">
        <v>19319</v>
      </c>
      <c r="G53" s="257" t="s">
        <v>19320</v>
      </c>
      <c r="H53" s="257" t="s">
        <v>19321</v>
      </c>
      <c r="I53" s="257" t="s">
        <v>19322</v>
      </c>
      <c r="J53" s="257" t="s">
        <v>19323</v>
      </c>
      <c r="K53" s="257" t="s">
        <v>3625</v>
      </c>
      <c r="L53" s="257"/>
      <c r="M53" s="257"/>
      <c r="N53" s="257"/>
      <c r="O53" s="257"/>
      <c r="P53" s="257"/>
      <c r="Q53" s="257"/>
      <c r="R53" s="257" t="s">
        <v>631</v>
      </c>
      <c r="S53" s="257" t="s">
        <v>1475</v>
      </c>
      <c r="T53" s="257"/>
      <c r="U53" s="257" t="s">
        <v>2564</v>
      </c>
      <c r="V53" s="257" t="s">
        <v>2564</v>
      </c>
      <c r="W53" s="257" t="s">
        <v>2564</v>
      </c>
      <c r="X53" s="257" t="s">
        <v>2564</v>
      </c>
      <c r="Y53" s="257" t="s">
        <v>2564</v>
      </c>
      <c r="Z53" s="257" t="s">
        <v>2564</v>
      </c>
      <c r="AA53" s="257" t="s">
        <v>2564</v>
      </c>
      <c r="AB53" s="257" t="s">
        <v>2564</v>
      </c>
      <c r="AC53" s="257" t="s">
        <v>2564</v>
      </c>
      <c r="AD53" s="257" t="s">
        <v>2564</v>
      </c>
      <c r="AE53" s="91"/>
    </row>
    <row r="54" spans="1:2283" s="106" customFormat="1">
      <c r="A54" s="257" t="s">
        <v>19277</v>
      </c>
      <c r="B54" s="254" t="s">
        <v>217</v>
      </c>
      <c r="C54" s="257" t="s">
        <v>19324</v>
      </c>
      <c r="D54" s="257" t="s">
        <v>19325</v>
      </c>
      <c r="E54" s="257" t="s">
        <v>19326</v>
      </c>
      <c r="F54" s="257" t="s">
        <v>19327</v>
      </c>
      <c r="G54" s="257" t="s">
        <v>19328</v>
      </c>
      <c r="H54" s="257" t="s">
        <v>19329</v>
      </c>
      <c r="I54" s="257" t="s">
        <v>19330</v>
      </c>
      <c r="J54" s="257" t="s">
        <v>19331</v>
      </c>
      <c r="K54" s="257" t="s">
        <v>19332</v>
      </c>
      <c r="L54" s="257" t="s">
        <v>19333</v>
      </c>
      <c r="M54" s="257"/>
      <c r="N54" s="257"/>
      <c r="O54" s="257"/>
      <c r="P54" s="257"/>
      <c r="Q54" s="257"/>
      <c r="R54" s="257" t="s">
        <v>631</v>
      </c>
      <c r="S54" s="257" t="s">
        <v>1475</v>
      </c>
      <c r="T54" s="257"/>
      <c r="U54" s="257" t="s">
        <v>2564</v>
      </c>
      <c r="V54" s="257" t="s">
        <v>2564</v>
      </c>
      <c r="W54" s="257" t="s">
        <v>2564</v>
      </c>
      <c r="X54" s="257" t="s">
        <v>2564</v>
      </c>
      <c r="Y54" s="257" t="s">
        <v>2564</v>
      </c>
      <c r="Z54" s="257" t="s">
        <v>2564</v>
      </c>
      <c r="AA54" s="257" t="s">
        <v>2564</v>
      </c>
      <c r="AB54" s="257" t="s">
        <v>2564</v>
      </c>
      <c r="AC54" s="257" t="s">
        <v>2564</v>
      </c>
      <c r="AD54" s="257" t="s">
        <v>2564</v>
      </c>
      <c r="AE54" s="9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06" customFormat="1">
      <c r="A55" s="257" t="s">
        <v>19277</v>
      </c>
      <c r="B55" s="254" t="s">
        <v>217</v>
      </c>
      <c r="C55" s="257" t="s">
        <v>19334</v>
      </c>
      <c r="D55" s="257" t="s">
        <v>19335</v>
      </c>
      <c r="E55" s="257" t="s">
        <v>19336</v>
      </c>
      <c r="F55" s="257" t="s">
        <v>19337</v>
      </c>
      <c r="G55" s="257" t="s">
        <v>19338</v>
      </c>
      <c r="H55" s="257" t="s">
        <v>19339</v>
      </c>
      <c r="I55" s="257" t="s">
        <v>19340</v>
      </c>
      <c r="J55" s="257" t="s">
        <v>19341</v>
      </c>
      <c r="K55" s="257" t="s">
        <v>19342</v>
      </c>
      <c r="L55" s="257" t="s">
        <v>1062</v>
      </c>
      <c r="M55" s="257" t="s">
        <v>1062</v>
      </c>
      <c r="N55" s="257"/>
      <c r="O55" s="257"/>
      <c r="P55" s="257"/>
      <c r="Q55" s="257"/>
      <c r="R55" s="257" t="s">
        <v>631</v>
      </c>
      <c r="S55" s="257" t="s">
        <v>1475</v>
      </c>
      <c r="T55" s="257"/>
      <c r="U55" s="257" t="s">
        <v>2564</v>
      </c>
      <c r="V55" s="257" t="s">
        <v>2564</v>
      </c>
      <c r="W55" s="257" t="s">
        <v>2564</v>
      </c>
      <c r="X55" s="257" t="s">
        <v>2564</v>
      </c>
      <c r="Y55" s="257" t="s">
        <v>2564</v>
      </c>
      <c r="Z55" s="257" t="s">
        <v>2564</v>
      </c>
      <c r="AA55" s="257" t="s">
        <v>2564</v>
      </c>
      <c r="AB55" s="257" t="s">
        <v>2564</v>
      </c>
      <c r="AC55" s="257" t="s">
        <v>2564</v>
      </c>
      <c r="AD55" s="257" t="s">
        <v>2564</v>
      </c>
      <c r="AE55" s="9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06" customFormat="1">
      <c r="A56" s="257" t="s">
        <v>19277</v>
      </c>
      <c r="B56" s="254" t="s">
        <v>18882</v>
      </c>
      <c r="C56" s="257" t="s">
        <v>19343</v>
      </c>
      <c r="D56" s="257" t="s">
        <v>19344</v>
      </c>
      <c r="E56" s="257" t="s">
        <v>19345</v>
      </c>
      <c r="F56" s="257" t="s">
        <v>19346</v>
      </c>
      <c r="G56" s="257" t="s">
        <v>19347</v>
      </c>
      <c r="H56" s="257" t="s">
        <v>19348</v>
      </c>
      <c r="I56" s="257" t="s">
        <v>19349</v>
      </c>
      <c r="J56" s="257" t="s">
        <v>19350</v>
      </c>
      <c r="K56" s="257" t="s">
        <v>19351</v>
      </c>
      <c r="L56" s="257" t="s">
        <v>1062</v>
      </c>
      <c r="M56" s="257" t="s">
        <v>1062</v>
      </c>
      <c r="N56" s="257"/>
      <c r="O56" s="257"/>
      <c r="P56" s="257"/>
      <c r="Q56" s="257"/>
      <c r="R56" s="257" t="s">
        <v>572</v>
      </c>
      <c r="S56" s="257" t="s">
        <v>490</v>
      </c>
      <c r="T56" s="257" t="s">
        <v>10980</v>
      </c>
      <c r="U56" s="257" t="s">
        <v>2564</v>
      </c>
      <c r="V56" s="257" t="s">
        <v>2564</v>
      </c>
      <c r="W56" s="257" t="s">
        <v>2564</v>
      </c>
      <c r="X56" s="257" t="s">
        <v>2564</v>
      </c>
      <c r="Y56" s="257" t="s">
        <v>2564</v>
      </c>
      <c r="Z56" s="257" t="s">
        <v>2564</v>
      </c>
      <c r="AA56" s="257" t="s">
        <v>2564</v>
      </c>
      <c r="AB56" s="257" t="s">
        <v>2564</v>
      </c>
      <c r="AC56" s="257" t="s">
        <v>2564</v>
      </c>
      <c r="AD56" s="257" t="s">
        <v>2564</v>
      </c>
      <c r="AE56" s="9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06" customFormat="1" ht="142.5">
      <c r="A57" s="257" t="s">
        <v>19277</v>
      </c>
      <c r="B57" s="254" t="s">
        <v>217</v>
      </c>
      <c r="C57" s="257" t="s">
        <v>19352</v>
      </c>
      <c r="D57" s="257" t="s">
        <v>19353</v>
      </c>
      <c r="E57" s="257" t="s">
        <v>19354</v>
      </c>
      <c r="F57" s="257" t="s">
        <v>19355</v>
      </c>
      <c r="G57" s="257" t="s">
        <v>19356</v>
      </c>
      <c r="H57" s="257" t="s">
        <v>19357</v>
      </c>
      <c r="I57" s="257" t="s">
        <v>19358</v>
      </c>
      <c r="J57" s="257" t="s">
        <v>19359</v>
      </c>
      <c r="K57" s="270" t="s">
        <v>19360</v>
      </c>
      <c r="L57" s="270" t="s">
        <v>19361</v>
      </c>
      <c r="M57" s="270" t="s">
        <v>19362</v>
      </c>
      <c r="N57" s="257"/>
      <c r="O57" s="257"/>
      <c r="P57" s="257"/>
      <c r="Q57" s="257"/>
      <c r="R57" s="257" t="s">
        <v>631</v>
      </c>
      <c r="S57" s="257" t="s">
        <v>1475</v>
      </c>
      <c r="T57" s="257"/>
      <c r="U57" s="257" t="s">
        <v>2564</v>
      </c>
      <c r="V57" s="257" t="s">
        <v>2564</v>
      </c>
      <c r="W57" s="257" t="s">
        <v>2564</v>
      </c>
      <c r="X57" s="257" t="s">
        <v>2564</v>
      </c>
      <c r="Y57" s="257" t="s">
        <v>2564</v>
      </c>
      <c r="Z57" s="257" t="s">
        <v>2564</v>
      </c>
      <c r="AA57" s="257" t="s">
        <v>395</v>
      </c>
      <c r="AB57" s="270" t="s">
        <v>19363</v>
      </c>
      <c r="AC57" s="257" t="s">
        <v>2564</v>
      </c>
      <c r="AD57" s="257" t="s">
        <v>2564</v>
      </c>
      <c r="AE57" s="9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106" customFormat="1" ht="57">
      <c r="A58" s="257" t="s">
        <v>19277</v>
      </c>
      <c r="B58" s="254" t="s">
        <v>76</v>
      </c>
      <c r="C58" s="257" t="s">
        <v>19364</v>
      </c>
      <c r="D58" s="257" t="s">
        <v>19365</v>
      </c>
      <c r="E58" s="257" t="s">
        <v>19131</v>
      </c>
      <c r="F58" s="257" t="s">
        <v>19366</v>
      </c>
      <c r="G58" s="477" t="s">
        <v>19367</v>
      </c>
      <c r="H58" s="257" t="s">
        <v>19368</v>
      </c>
      <c r="I58" s="257" t="s">
        <v>19369</v>
      </c>
      <c r="J58" s="257" t="s">
        <v>19370</v>
      </c>
      <c r="K58" s="270" t="s">
        <v>19371</v>
      </c>
      <c r="L58" s="270" t="s">
        <v>19372</v>
      </c>
      <c r="M58" s="270" t="s">
        <v>1062</v>
      </c>
      <c r="N58" s="257"/>
      <c r="O58" s="257"/>
      <c r="P58" s="257"/>
      <c r="Q58" s="257"/>
      <c r="R58" s="254" t="s">
        <v>572</v>
      </c>
      <c r="S58" s="257" t="s">
        <v>840</v>
      </c>
      <c r="T58" s="257"/>
      <c r="U58" s="257" t="s">
        <v>2564</v>
      </c>
      <c r="V58" s="257" t="s">
        <v>2564</v>
      </c>
      <c r="W58" s="257" t="s">
        <v>2564</v>
      </c>
      <c r="X58" s="257" t="s">
        <v>2564</v>
      </c>
      <c r="Y58" s="257" t="s">
        <v>2564</v>
      </c>
      <c r="Z58" s="257" t="s">
        <v>2564</v>
      </c>
      <c r="AA58" s="257"/>
      <c r="AB58" s="270"/>
      <c r="AC58" s="257" t="s">
        <v>487</v>
      </c>
      <c r="AD58" s="270" t="s">
        <v>19373</v>
      </c>
      <c r="AE58" s="9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row>
    <row r="59" spans="1:2283" s="106" customFormat="1" ht="57">
      <c r="A59" s="257" t="s">
        <v>19277</v>
      </c>
      <c r="B59" s="254" t="s">
        <v>19120</v>
      </c>
      <c r="C59" s="257" t="s">
        <v>19374</v>
      </c>
      <c r="D59" s="257" t="s">
        <v>19375</v>
      </c>
      <c r="E59" s="257" t="s">
        <v>19376</v>
      </c>
      <c r="F59" s="257" t="s">
        <v>19377</v>
      </c>
      <c r="G59" s="477" t="s">
        <v>19378</v>
      </c>
      <c r="H59" s="257" t="s">
        <v>19379</v>
      </c>
      <c r="I59" s="270" t="s">
        <v>19380</v>
      </c>
      <c r="J59" s="257" t="s">
        <v>1062</v>
      </c>
      <c r="K59" s="270" t="s">
        <v>2063</v>
      </c>
      <c r="L59" s="270" t="s">
        <v>1062</v>
      </c>
      <c r="M59" s="270" t="s">
        <v>1062</v>
      </c>
      <c r="N59" s="257"/>
      <c r="O59" s="257"/>
      <c r="P59" s="257"/>
      <c r="Q59" s="257"/>
      <c r="R59" s="254" t="s">
        <v>631</v>
      </c>
      <c r="S59" s="257" t="s">
        <v>10221</v>
      </c>
      <c r="T59" s="257"/>
      <c r="U59" s="257"/>
      <c r="V59" s="257"/>
      <c r="W59" s="257"/>
      <c r="X59" s="257"/>
      <c r="Y59" s="257"/>
      <c r="Z59" s="257"/>
      <c r="AA59" s="257"/>
      <c r="AB59" s="270"/>
      <c r="AC59" s="257"/>
      <c r="AD59" s="270"/>
      <c r="AE59" s="9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row>
    <row r="60" spans="1:2283" s="106" customFormat="1" ht="71.25">
      <c r="A60" s="257" t="s">
        <v>19277</v>
      </c>
      <c r="B60" s="254" t="s">
        <v>19381</v>
      </c>
      <c r="C60" s="257" t="s">
        <v>19382</v>
      </c>
      <c r="D60" s="257" t="s">
        <v>19383</v>
      </c>
      <c r="E60" s="257" t="s">
        <v>19384</v>
      </c>
      <c r="F60" s="257" t="s">
        <v>19385</v>
      </c>
      <c r="G60" s="477" t="s">
        <v>19386</v>
      </c>
      <c r="H60" s="257" t="s">
        <v>19387</v>
      </c>
      <c r="I60" s="257" t="s">
        <v>19388</v>
      </c>
      <c r="J60" s="257" t="s">
        <v>19389</v>
      </c>
      <c r="K60" s="270" t="s">
        <v>19390</v>
      </c>
      <c r="L60" s="270" t="s">
        <v>19391</v>
      </c>
      <c r="M60" s="270" t="s">
        <v>3668</v>
      </c>
      <c r="N60" s="257"/>
      <c r="O60" s="257"/>
      <c r="P60" s="257"/>
      <c r="Q60" s="257"/>
      <c r="R60" s="254" t="s">
        <v>572</v>
      </c>
      <c r="S60" s="257" t="s">
        <v>840</v>
      </c>
      <c r="T60" s="270" t="s">
        <v>10980</v>
      </c>
      <c r="U60" s="257"/>
      <c r="V60" s="257"/>
      <c r="W60" s="257"/>
      <c r="X60" s="257"/>
      <c r="Y60" s="257"/>
      <c r="Z60" s="257"/>
      <c r="AA60" s="257"/>
      <c r="AB60" s="270"/>
      <c r="AC60" s="257"/>
      <c r="AD60" s="270"/>
      <c r="AE60" s="9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row>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I60" xr:uid="{00000000-0009-0000-0000-00001E000000}"/>
  <phoneticPr fontId="1"/>
  <dataValidations count="1">
    <dataValidation type="list" allowBlank="1" showInputMessage="1" showErrorMessage="1" sqref="U3:U60 W3:W60 Y3:Y60 AA3:AA60 AC3:AC60 N3:R60" xr:uid="{5A8C47D1-0904-4E29-9410-5DB56892A58B}">
      <formula1>"○"</formula1>
    </dataValidation>
  </dataValidations>
  <hyperlinks>
    <hyperlink ref="J7" r:id="rId1" xr:uid="{75FD56EC-89FC-47A0-9FDA-99D4BBB84AC6}"/>
    <hyperlink ref="J8" r:id="rId2" xr:uid="{C67D834C-DDF8-4666-B6F0-960D36842AB8}"/>
    <hyperlink ref="J9" r:id="rId3" xr:uid="{DB32811A-635B-49DE-A15C-26C9EB96F0DC}"/>
    <hyperlink ref="J18" r:id="rId4" xr:uid="{60CA89E2-8D52-4BBD-9CFD-65EF9088A5F1}"/>
    <hyperlink ref="J19" r:id="rId5" xr:uid="{AFD42713-159F-42A3-AD55-D8400B98B514}"/>
    <hyperlink ref="J20" r:id="rId6" xr:uid="{2E2CDFC3-3836-40E2-98F0-78668824E475}"/>
    <hyperlink ref="J12" r:id="rId7" xr:uid="{8A26C58A-1F06-4B05-92C4-F8B5C71CF7A4}"/>
    <hyperlink ref="J13" r:id="rId8" xr:uid="{D37A5F5B-D8C5-4868-9F81-970571EF1F2A}"/>
    <hyperlink ref="J14" r:id="rId9" display="http://yo-clinic.squares.net" xr:uid="{440E4110-DD94-41FE-A34E-FF9ABB11687F}"/>
    <hyperlink ref="J21" r:id="rId10" xr:uid="{AF9807EA-3FCF-4C1A-ABC0-1D49956D5EC4}"/>
  </hyperlinks>
  <pageMargins left="0.23622047244094491" right="0.23622047244094491" top="0.74803149606299213" bottom="0.74803149606299213" header="0.31496062992125984" footer="0.31496062992125984"/>
  <pageSetup paperSize="8" scale="53"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855-B91F-44CC-B3E3-037B855DB5E7}">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C3" sqref="C3"/>
    </sheetView>
  </sheetViews>
  <sheetFormatPr defaultRowHeight="18.75"/>
  <cols>
    <col min="1" max="1" width="10.75" customWidth="1"/>
    <col min="2" max="2" width="12.5" customWidth="1"/>
    <col min="3" max="3" width="69.375" customWidth="1"/>
    <col min="4" max="9" width="11.625" customWidth="1"/>
    <col min="10" max="10" width="22" customWidth="1"/>
    <col min="11" max="11" width="46.75" customWidth="1"/>
    <col min="12" max="30" width="11.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13.75">
      <c r="A3" s="311" t="s">
        <v>19392</v>
      </c>
      <c r="B3" s="311" t="s">
        <v>77</v>
      </c>
      <c r="C3" s="311" t="s">
        <v>19393</v>
      </c>
      <c r="D3" s="311" t="s">
        <v>19394</v>
      </c>
      <c r="E3" s="311" t="s">
        <v>19395</v>
      </c>
      <c r="F3" s="311" t="s">
        <v>19396</v>
      </c>
      <c r="G3" s="311" t="s">
        <v>19397</v>
      </c>
      <c r="H3" s="311" t="s">
        <v>19398</v>
      </c>
      <c r="I3" s="311" t="s">
        <v>19399</v>
      </c>
      <c r="J3" s="311" t="s">
        <v>19400</v>
      </c>
      <c r="K3" s="311" t="s">
        <v>19401</v>
      </c>
      <c r="L3" s="308" t="s">
        <v>19402</v>
      </c>
      <c r="M3" s="311"/>
      <c r="N3" s="311" t="s">
        <v>487</v>
      </c>
      <c r="O3" s="311" t="s">
        <v>395</v>
      </c>
      <c r="P3" s="311"/>
      <c r="Q3" s="311"/>
      <c r="R3" s="439" t="s">
        <v>383</v>
      </c>
      <c r="S3" s="308" t="s">
        <v>384</v>
      </c>
      <c r="T3" s="311" t="s">
        <v>13780</v>
      </c>
      <c r="U3" s="311"/>
      <c r="V3" s="311"/>
      <c r="W3" s="311"/>
      <c r="X3" s="311"/>
      <c r="Y3" s="311"/>
      <c r="Z3" s="311"/>
      <c r="AA3" s="311" t="s">
        <v>487</v>
      </c>
      <c r="AB3" s="311" t="s">
        <v>19403</v>
      </c>
      <c r="AC3" s="311" t="s">
        <v>487</v>
      </c>
      <c r="AD3" s="311" t="s">
        <v>19404</v>
      </c>
    </row>
    <row r="4" spans="1:30" s="18" customFormat="1" ht="228">
      <c r="A4" s="311" t="s">
        <v>30</v>
      </c>
      <c r="B4" s="311" t="s">
        <v>77</v>
      </c>
      <c r="C4" s="311" t="s">
        <v>19405</v>
      </c>
      <c r="D4" s="311" t="s">
        <v>19406</v>
      </c>
      <c r="E4" s="311" t="s">
        <v>19407</v>
      </c>
      <c r="F4" s="311" t="s">
        <v>19408</v>
      </c>
      <c r="G4" s="311" t="s">
        <v>19409</v>
      </c>
      <c r="H4" s="311" t="s">
        <v>19410</v>
      </c>
      <c r="I4" s="311" t="s">
        <v>19411</v>
      </c>
      <c r="J4" s="311" t="s">
        <v>19412</v>
      </c>
      <c r="K4" s="311" t="s">
        <v>19413</v>
      </c>
      <c r="L4" s="311" t="s">
        <v>19414</v>
      </c>
      <c r="M4" s="311" t="s">
        <v>19415</v>
      </c>
      <c r="N4" s="311"/>
      <c r="O4" s="311"/>
      <c r="P4" s="311"/>
      <c r="Q4" s="311"/>
      <c r="R4" s="439" t="s">
        <v>386</v>
      </c>
      <c r="S4" s="308" t="s">
        <v>852</v>
      </c>
      <c r="T4" s="311"/>
      <c r="U4" s="311"/>
      <c r="V4" s="311"/>
      <c r="W4" s="311" t="s">
        <v>487</v>
      </c>
      <c r="X4" s="311" t="s">
        <v>19416</v>
      </c>
      <c r="Y4" s="311"/>
      <c r="Z4" s="311"/>
      <c r="AA4" s="311"/>
      <c r="AB4" s="311"/>
      <c r="AC4" s="311" t="s">
        <v>487</v>
      </c>
      <c r="AD4" s="311" t="s">
        <v>19417</v>
      </c>
    </row>
    <row r="5" spans="1:30" s="18" customFormat="1" ht="85.5">
      <c r="A5" s="311" t="s">
        <v>30</v>
      </c>
      <c r="B5" s="311" t="s">
        <v>77</v>
      </c>
      <c r="C5" s="311" t="s">
        <v>19418</v>
      </c>
      <c r="D5" s="311" t="s">
        <v>19419</v>
      </c>
      <c r="E5" s="311" t="s">
        <v>19420</v>
      </c>
      <c r="F5" s="311" t="s">
        <v>19421</v>
      </c>
      <c r="G5" s="311" t="s">
        <v>19422</v>
      </c>
      <c r="H5" s="311" t="s">
        <v>19423</v>
      </c>
      <c r="I5" s="311" t="s">
        <v>19424</v>
      </c>
      <c r="J5" s="478" t="s">
        <v>19425</v>
      </c>
      <c r="K5" s="311" t="s">
        <v>19426</v>
      </c>
      <c r="L5" s="311" t="s">
        <v>19427</v>
      </c>
      <c r="M5" s="311" t="s">
        <v>19428</v>
      </c>
      <c r="N5" s="311"/>
      <c r="O5" s="311"/>
      <c r="P5" s="311"/>
      <c r="Q5" s="311"/>
      <c r="R5" s="439" t="s">
        <v>386</v>
      </c>
      <c r="S5" s="308" t="s">
        <v>8180</v>
      </c>
      <c r="T5" s="311"/>
      <c r="U5" s="311"/>
      <c r="V5" s="311"/>
      <c r="W5" s="311"/>
      <c r="X5" s="311"/>
      <c r="Y5" s="311"/>
      <c r="Z5" s="311"/>
      <c r="AA5" s="311" t="s">
        <v>487</v>
      </c>
      <c r="AB5" s="311" t="s">
        <v>19429</v>
      </c>
      <c r="AC5" s="311" t="s">
        <v>487</v>
      </c>
      <c r="AD5" s="311" t="s">
        <v>19430</v>
      </c>
    </row>
    <row r="6" spans="1:30" s="18" customFormat="1" ht="84.75" customHeight="1">
      <c r="A6" s="351" t="s">
        <v>30</v>
      </c>
      <c r="B6" s="351" t="s">
        <v>19431</v>
      </c>
      <c r="C6" s="351" t="s">
        <v>19432</v>
      </c>
      <c r="D6" s="311" t="s">
        <v>19433</v>
      </c>
      <c r="E6" s="311" t="s">
        <v>19434</v>
      </c>
      <c r="F6" s="311" t="s">
        <v>19435</v>
      </c>
      <c r="G6" s="311" t="s">
        <v>19436</v>
      </c>
      <c r="H6" s="311" t="s">
        <v>19437</v>
      </c>
      <c r="I6" s="311" t="s">
        <v>19438</v>
      </c>
      <c r="J6" s="311" t="s">
        <v>19439</v>
      </c>
      <c r="K6" s="311" t="s">
        <v>19440</v>
      </c>
      <c r="L6" s="308" t="s">
        <v>3010</v>
      </c>
      <c r="M6" s="311" t="s">
        <v>19441</v>
      </c>
      <c r="N6" s="351"/>
      <c r="O6" s="351"/>
      <c r="P6" s="351"/>
      <c r="Q6" s="351"/>
      <c r="R6" s="320" t="s">
        <v>631</v>
      </c>
      <c r="S6" s="318" t="s">
        <v>1475</v>
      </c>
      <c r="T6" s="351"/>
      <c r="U6" s="351"/>
      <c r="V6" s="351"/>
      <c r="W6" s="351"/>
      <c r="X6" s="351" t="s">
        <v>723</v>
      </c>
      <c r="Y6" s="351"/>
      <c r="Z6" s="351"/>
      <c r="AA6" s="351" t="s">
        <v>487</v>
      </c>
      <c r="AB6" s="311"/>
      <c r="AC6" s="351" t="s">
        <v>487</v>
      </c>
      <c r="AD6" s="311" t="s">
        <v>19442</v>
      </c>
    </row>
    <row r="7" spans="1:30" s="18" customFormat="1" ht="171">
      <c r="A7" s="308" t="s">
        <v>30</v>
      </c>
      <c r="B7" s="308" t="s">
        <v>171</v>
      </c>
      <c r="C7" s="308" t="s">
        <v>19443</v>
      </c>
      <c r="D7" s="308" t="s">
        <v>19444</v>
      </c>
      <c r="E7" s="308" t="s">
        <v>19445</v>
      </c>
      <c r="F7" s="308" t="s">
        <v>19446</v>
      </c>
      <c r="G7" s="308" t="s">
        <v>19447</v>
      </c>
      <c r="H7" s="308" t="s">
        <v>19448</v>
      </c>
      <c r="I7" s="308" t="s">
        <v>19449</v>
      </c>
      <c r="J7" s="308" t="s">
        <v>19450</v>
      </c>
      <c r="K7" s="308" t="s">
        <v>19451</v>
      </c>
      <c r="L7" s="308" t="s">
        <v>6646</v>
      </c>
      <c r="M7" s="308"/>
      <c r="N7" s="308"/>
      <c r="O7" s="308"/>
      <c r="P7" s="308"/>
      <c r="Q7" s="308"/>
      <c r="R7" s="439" t="s">
        <v>631</v>
      </c>
      <c r="S7" s="308" t="s">
        <v>1475</v>
      </c>
      <c r="T7" s="308" t="s">
        <v>19452</v>
      </c>
      <c r="U7" s="308"/>
      <c r="V7" s="308"/>
      <c r="W7" s="308"/>
      <c r="X7" s="308"/>
      <c r="Y7" s="308"/>
      <c r="Z7" s="308"/>
      <c r="AA7" s="308"/>
      <c r="AB7" s="308"/>
      <c r="AC7" s="308" t="s">
        <v>487</v>
      </c>
      <c r="AD7" s="308" t="s">
        <v>19453</v>
      </c>
    </row>
    <row r="8" spans="1:30" s="18" customFormat="1" ht="85.5">
      <c r="A8" s="308" t="s">
        <v>19392</v>
      </c>
      <c r="B8" s="308" t="s">
        <v>171</v>
      </c>
      <c r="C8" s="308" t="s">
        <v>19454</v>
      </c>
      <c r="D8" s="308" t="s">
        <v>19455</v>
      </c>
      <c r="E8" s="308" t="s">
        <v>19456</v>
      </c>
      <c r="F8" s="308" t="s">
        <v>19457</v>
      </c>
      <c r="G8" s="308" t="s">
        <v>19458</v>
      </c>
      <c r="H8" s="308" t="s">
        <v>19459</v>
      </c>
      <c r="I8" s="308" t="s">
        <v>19460</v>
      </c>
      <c r="J8" s="308"/>
      <c r="K8" s="308" t="s">
        <v>19461</v>
      </c>
      <c r="L8" s="308"/>
      <c r="M8" s="308"/>
      <c r="N8" s="308"/>
      <c r="O8" s="308"/>
      <c r="P8" s="308"/>
      <c r="Q8" s="308"/>
      <c r="R8" s="439" t="s">
        <v>631</v>
      </c>
      <c r="S8" s="308" t="s">
        <v>8227</v>
      </c>
      <c r="T8" s="308"/>
      <c r="U8" s="308"/>
      <c r="V8" s="308"/>
      <c r="W8" s="308"/>
      <c r="X8" s="308"/>
      <c r="Y8" s="308"/>
      <c r="Z8" s="308"/>
      <c r="AA8" s="308"/>
      <c r="AB8" s="308"/>
      <c r="AC8" s="308" t="s">
        <v>487</v>
      </c>
      <c r="AD8" s="308" t="s">
        <v>19462</v>
      </c>
    </row>
    <row r="9" spans="1:30" s="18" customFormat="1" ht="256.5">
      <c r="A9" s="308" t="s">
        <v>19392</v>
      </c>
      <c r="B9" s="308" t="s">
        <v>289</v>
      </c>
      <c r="C9" s="308" t="s">
        <v>19463</v>
      </c>
      <c r="D9" s="308" t="s">
        <v>19464</v>
      </c>
      <c r="E9" s="308" t="s">
        <v>19465</v>
      </c>
      <c r="F9" s="308" t="s">
        <v>19466</v>
      </c>
      <c r="G9" s="308" t="s">
        <v>19467</v>
      </c>
      <c r="H9" s="308" t="s">
        <v>19468</v>
      </c>
      <c r="I9" s="308" t="s">
        <v>19469</v>
      </c>
      <c r="J9" s="308" t="s">
        <v>19470</v>
      </c>
      <c r="K9" s="308" t="s">
        <v>4647</v>
      </c>
      <c r="L9" s="308"/>
      <c r="M9" s="308"/>
      <c r="N9" s="308"/>
      <c r="O9" s="308"/>
      <c r="P9" s="308"/>
      <c r="Q9" s="308"/>
      <c r="R9" s="439" t="s">
        <v>631</v>
      </c>
      <c r="S9" s="308" t="s">
        <v>2605</v>
      </c>
      <c r="T9" s="308"/>
      <c r="U9" s="308"/>
      <c r="V9" s="308"/>
      <c r="W9" s="308"/>
      <c r="X9" s="308"/>
      <c r="Y9" s="308"/>
      <c r="Z9" s="308"/>
      <c r="AA9" s="308"/>
      <c r="AB9" s="308"/>
      <c r="AC9" s="308"/>
      <c r="AD9" s="308"/>
    </row>
    <row r="10" spans="1:30" s="18" customFormat="1" ht="99.75">
      <c r="A10" s="308" t="s">
        <v>19392</v>
      </c>
      <c r="B10" s="308" t="s">
        <v>289</v>
      </c>
      <c r="C10" s="308" t="s">
        <v>19471</v>
      </c>
      <c r="D10" s="308" t="s">
        <v>19472</v>
      </c>
      <c r="E10" s="308" t="s">
        <v>19473</v>
      </c>
      <c r="F10" s="308" t="s">
        <v>19474</v>
      </c>
      <c r="G10" s="308" t="s">
        <v>19475</v>
      </c>
      <c r="H10" s="308" t="s">
        <v>19476</v>
      </c>
      <c r="I10" s="308" t="s">
        <v>19477</v>
      </c>
      <c r="J10" s="308" t="s">
        <v>19478</v>
      </c>
      <c r="K10" s="308" t="s">
        <v>19479</v>
      </c>
      <c r="L10" s="308" t="s">
        <v>6646</v>
      </c>
      <c r="M10" s="308"/>
      <c r="N10" s="308" t="s">
        <v>487</v>
      </c>
      <c r="O10" s="308"/>
      <c r="P10" s="308"/>
      <c r="Q10" s="308"/>
      <c r="R10" s="439"/>
      <c r="S10" s="308" t="s">
        <v>2438</v>
      </c>
      <c r="T10" s="308"/>
      <c r="U10" s="308"/>
      <c r="V10" s="308"/>
      <c r="W10" s="308"/>
      <c r="X10" s="308"/>
      <c r="Y10" s="308"/>
      <c r="Z10" s="308"/>
      <c r="AA10" s="308"/>
      <c r="AB10" s="308"/>
      <c r="AC10" s="308"/>
      <c r="AD10" s="308"/>
    </row>
    <row r="11" spans="1:30" s="18" customFormat="1" ht="185.25">
      <c r="A11" s="308" t="s">
        <v>19392</v>
      </c>
      <c r="B11" s="308" t="s">
        <v>289</v>
      </c>
      <c r="C11" s="308" t="s">
        <v>19480</v>
      </c>
      <c r="D11" s="308" t="s">
        <v>19481</v>
      </c>
      <c r="E11" s="308" t="s">
        <v>19482</v>
      </c>
      <c r="F11" s="308" t="s">
        <v>19483</v>
      </c>
      <c r="G11" s="308" t="s">
        <v>19484</v>
      </c>
      <c r="H11" s="308" t="s">
        <v>19485</v>
      </c>
      <c r="I11" s="308" t="s">
        <v>19486</v>
      </c>
      <c r="J11" s="308" t="s">
        <v>19487</v>
      </c>
      <c r="K11" s="308" t="s">
        <v>19488</v>
      </c>
      <c r="L11" s="308" t="s">
        <v>3010</v>
      </c>
      <c r="M11" s="308"/>
      <c r="N11" s="308" t="s">
        <v>487</v>
      </c>
      <c r="O11" s="308" t="s">
        <v>395</v>
      </c>
      <c r="P11" s="308"/>
      <c r="Q11" s="308"/>
      <c r="R11" s="439"/>
      <c r="S11" s="308" t="s">
        <v>2438</v>
      </c>
      <c r="T11" s="308" t="s">
        <v>13780</v>
      </c>
      <c r="U11" s="308"/>
      <c r="V11" s="308"/>
      <c r="W11" s="308"/>
      <c r="X11" s="308"/>
      <c r="Y11" s="308"/>
      <c r="Z11" s="308"/>
      <c r="AA11" s="308"/>
      <c r="AB11" s="308"/>
      <c r="AC11" s="308"/>
      <c r="AD11" s="308"/>
    </row>
    <row r="12" spans="1:30" s="18" customFormat="1" ht="199.5">
      <c r="A12" s="308" t="s">
        <v>19392</v>
      </c>
      <c r="B12" s="308" t="s">
        <v>316</v>
      </c>
      <c r="C12" s="308" t="s">
        <v>19489</v>
      </c>
      <c r="D12" s="308" t="s">
        <v>19490</v>
      </c>
      <c r="E12" s="308" t="s">
        <v>19491</v>
      </c>
      <c r="F12" s="308" t="s">
        <v>19492</v>
      </c>
      <c r="G12" s="308" t="s">
        <v>19493</v>
      </c>
      <c r="H12" s="308" t="s">
        <v>19494</v>
      </c>
      <c r="I12" s="308" t="s">
        <v>13735</v>
      </c>
      <c r="J12" s="308" t="s">
        <v>19495</v>
      </c>
      <c r="K12" s="308" t="s">
        <v>19496</v>
      </c>
      <c r="L12" s="308" t="s">
        <v>2072</v>
      </c>
      <c r="M12" s="308"/>
      <c r="N12" s="308" t="s">
        <v>395</v>
      </c>
      <c r="O12" s="308" t="s">
        <v>487</v>
      </c>
      <c r="P12" s="308"/>
      <c r="Q12" s="308"/>
      <c r="R12" s="439" t="s">
        <v>631</v>
      </c>
      <c r="S12" s="308" t="s">
        <v>2438</v>
      </c>
      <c r="T12" s="308" t="s">
        <v>19497</v>
      </c>
      <c r="U12" s="308"/>
      <c r="V12" s="308"/>
      <c r="W12" s="308"/>
      <c r="X12" s="308"/>
      <c r="Y12" s="308"/>
      <c r="Z12" s="308"/>
      <c r="AA12" s="308"/>
      <c r="AB12" s="308"/>
      <c r="AC12" s="308" t="s">
        <v>487</v>
      </c>
      <c r="AD12" s="308" t="s">
        <v>19498</v>
      </c>
    </row>
    <row r="13" spans="1:30" s="39"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2.15"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00000000000001" customHeight="1">
      <c r="A20" s="19"/>
      <c r="B20" s="19"/>
      <c r="C20" s="19"/>
      <c r="D20" s="19"/>
      <c r="E20" s="19"/>
      <c r="F20" s="19"/>
      <c r="G20" s="19"/>
      <c r="H20" s="19"/>
      <c r="I20" s="19"/>
      <c r="J20" s="19"/>
      <c r="K20" s="19"/>
      <c r="L20" s="19"/>
      <c r="M20" s="19"/>
      <c r="N20" s="19"/>
      <c r="O20" s="19"/>
      <c r="P20" s="19"/>
      <c r="Q20" s="19"/>
      <c r="R20" s="66"/>
      <c r="S20" s="19"/>
      <c r="T20" s="19"/>
      <c r="U20" s="19"/>
      <c r="V20" s="19"/>
      <c r="W20" s="19"/>
      <c r="X20" s="19"/>
      <c r="Y20" s="19"/>
      <c r="Z20" s="19"/>
      <c r="AA20" s="19"/>
      <c r="AB20" s="19"/>
      <c r="AC20" s="19"/>
      <c r="AD20" s="19"/>
    </row>
    <row r="21" spans="1:30" s="21" customFormat="1" ht="20.100000000000001" customHeight="1"/>
    <row r="22" spans="1:30" s="21" customFormat="1" ht="20.100000000000001" customHeight="1"/>
    <row r="23" spans="1:30" s="21" customFormat="1" ht="20.100000000000001" customHeight="1"/>
    <row r="24" spans="1:30" s="21" customFormat="1" ht="20.100000000000001"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2" xr:uid="{00000000-0009-0000-0000-00001F000000}"/>
  <phoneticPr fontId="1"/>
  <dataValidations count="1">
    <dataValidation type="list" allowBlank="1" showInputMessage="1" showErrorMessage="1" sqref="U3:U12 W3:W12 Y3:Y12 AA3:AA12 AC3:AC12 N3:Q12" xr:uid="{5E297FAA-EC13-4930-B25F-B5C803212A24}">
      <formula1>"○"</formula1>
    </dataValidation>
  </dataValidations>
  <hyperlinks>
    <hyperlink ref="J5" r:id="rId1" xr:uid="{A8D0EBB5-76BA-4038-85CA-0C2F778E1C17}"/>
  </hyperlinks>
  <pageMargins left="0.51181102362204722" right="0.51181102362204722" top="0.55118110236220474" bottom="0.55118110236220474" header="0.31496062992125984" footer="0.31496062992125984"/>
  <pageSetup paperSize="9" scale="28"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45A3-1BFD-41CC-8FBF-9FE67E584AC7}">
  <sheetPr>
    <pageSetUpPr fitToPage="1"/>
  </sheetPr>
  <dimension ref="A1:AD571"/>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146" t="s">
        <v>448</v>
      </c>
      <c r="C1"/>
      <c r="E1"/>
      <c r="H1"/>
      <c r="N1"/>
      <c r="O1"/>
      <c r="P1"/>
      <c r="Q1"/>
      <c r="R1" s="19"/>
      <c r="S1"/>
      <c r="U1"/>
      <c r="V1"/>
      <c r="W1"/>
      <c r="X1"/>
      <c r="Y1"/>
      <c r="Z1"/>
      <c r="AA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02.75" customHeight="1">
      <c r="A3" s="351" t="s">
        <v>31</v>
      </c>
      <c r="B3" s="351" t="s">
        <v>78</v>
      </c>
      <c r="C3" s="351" t="s">
        <v>19499</v>
      </c>
      <c r="D3" s="311" t="s">
        <v>19500</v>
      </c>
      <c r="E3" s="351" t="s">
        <v>19501</v>
      </c>
      <c r="F3" s="311" t="s">
        <v>19502</v>
      </c>
      <c r="G3" s="311" t="s">
        <v>19503</v>
      </c>
      <c r="H3" s="351" t="s">
        <v>19504</v>
      </c>
      <c r="I3" s="311" t="s">
        <v>19505</v>
      </c>
      <c r="J3" s="311" t="s">
        <v>19506</v>
      </c>
      <c r="K3" s="311" t="s">
        <v>19507</v>
      </c>
      <c r="L3" s="311" t="s">
        <v>19508</v>
      </c>
      <c r="M3" s="311" t="s">
        <v>19509</v>
      </c>
      <c r="N3" s="351"/>
      <c r="O3" s="351"/>
      <c r="P3" s="351"/>
      <c r="Q3" s="351"/>
      <c r="R3" s="320" t="s">
        <v>386</v>
      </c>
      <c r="S3" s="318" t="s">
        <v>384</v>
      </c>
      <c r="T3" s="311" t="s">
        <v>4009</v>
      </c>
      <c r="U3" s="351"/>
      <c r="V3" s="351"/>
      <c r="W3" s="351"/>
      <c r="X3" s="351"/>
      <c r="Y3" s="351"/>
      <c r="Z3" s="351"/>
      <c r="AA3" s="351"/>
      <c r="AB3" s="311"/>
      <c r="AC3" s="351"/>
      <c r="AD3" s="351"/>
    </row>
    <row r="4" spans="1:30" s="18" customFormat="1" ht="59.25" customHeight="1">
      <c r="A4" s="351" t="s">
        <v>31</v>
      </c>
      <c r="B4" s="351" t="s">
        <v>78</v>
      </c>
      <c r="C4" s="351" t="s">
        <v>19510</v>
      </c>
      <c r="D4" s="311" t="s">
        <v>19511</v>
      </c>
      <c r="E4" s="351" t="s">
        <v>19512</v>
      </c>
      <c r="F4" s="311" t="s">
        <v>19513</v>
      </c>
      <c r="G4" s="311" t="s">
        <v>19514</v>
      </c>
      <c r="H4" s="351" t="s">
        <v>19515</v>
      </c>
      <c r="I4" s="311" t="s">
        <v>19516</v>
      </c>
      <c r="J4" s="311" t="s">
        <v>19517</v>
      </c>
      <c r="K4" s="311" t="s">
        <v>19518</v>
      </c>
      <c r="L4" s="311" t="s">
        <v>1552</v>
      </c>
      <c r="M4" s="311" t="s">
        <v>19519</v>
      </c>
      <c r="N4" s="351"/>
      <c r="O4" s="351"/>
      <c r="P4" s="351"/>
      <c r="Q4" s="351"/>
      <c r="R4" s="320" t="s">
        <v>389</v>
      </c>
      <c r="S4" s="318" t="s">
        <v>384</v>
      </c>
      <c r="T4" s="311" t="s">
        <v>4009</v>
      </c>
      <c r="U4" s="351"/>
      <c r="V4" s="351"/>
      <c r="W4" s="351"/>
      <c r="X4" s="351"/>
      <c r="Y4" s="351"/>
      <c r="Z4" s="351"/>
      <c r="AA4" s="351"/>
      <c r="AB4" s="311"/>
      <c r="AC4" s="351"/>
      <c r="AD4" s="351"/>
    </row>
    <row r="5" spans="1:30" s="18" customFormat="1" ht="75" customHeight="1">
      <c r="A5" s="351" t="s">
        <v>31</v>
      </c>
      <c r="B5" s="351" t="s">
        <v>78</v>
      </c>
      <c r="C5" s="351" t="s">
        <v>19520</v>
      </c>
      <c r="D5" s="311" t="s">
        <v>19521</v>
      </c>
      <c r="E5" s="351" t="s">
        <v>19522</v>
      </c>
      <c r="F5" s="311" t="s">
        <v>19523</v>
      </c>
      <c r="G5" s="311" t="s">
        <v>19524</v>
      </c>
      <c r="H5" s="351" t="s">
        <v>19525</v>
      </c>
      <c r="I5" s="311" t="s">
        <v>19526</v>
      </c>
      <c r="J5" s="311" t="s">
        <v>19527</v>
      </c>
      <c r="K5" s="311" t="s">
        <v>19528</v>
      </c>
      <c r="L5" s="311"/>
      <c r="M5" s="311"/>
      <c r="N5" s="351"/>
      <c r="O5" s="351"/>
      <c r="P5" s="351"/>
      <c r="Q5" s="351"/>
      <c r="R5" s="320"/>
      <c r="S5" s="318" t="s">
        <v>852</v>
      </c>
      <c r="T5" s="311"/>
      <c r="U5" s="351"/>
      <c r="V5" s="351"/>
      <c r="W5" s="351"/>
      <c r="X5" s="351"/>
      <c r="Y5" s="351"/>
      <c r="Z5" s="351"/>
      <c r="AA5" s="351"/>
      <c r="AB5" s="311"/>
      <c r="AC5" s="351"/>
      <c r="AD5" s="351"/>
    </row>
    <row r="6" spans="1:30" s="18" customFormat="1" ht="207.75" customHeight="1">
      <c r="A6" s="351" t="s">
        <v>31</v>
      </c>
      <c r="B6" s="351" t="s">
        <v>78</v>
      </c>
      <c r="C6" s="351" t="s">
        <v>19529</v>
      </c>
      <c r="D6" s="311" t="s">
        <v>19530</v>
      </c>
      <c r="E6" s="351" t="s">
        <v>19531</v>
      </c>
      <c r="F6" s="311" t="s">
        <v>19532</v>
      </c>
      <c r="G6" s="311" t="s">
        <v>19533</v>
      </c>
      <c r="H6" s="351" t="s">
        <v>19534</v>
      </c>
      <c r="I6" s="311" t="s">
        <v>19535</v>
      </c>
      <c r="J6" s="311" t="s">
        <v>19536</v>
      </c>
      <c r="K6" s="311" t="s">
        <v>19537</v>
      </c>
      <c r="L6" s="311" t="s">
        <v>19538</v>
      </c>
      <c r="M6" s="311"/>
      <c r="N6" s="351" t="s">
        <v>487</v>
      </c>
      <c r="O6" s="351" t="s">
        <v>487</v>
      </c>
      <c r="P6" s="351"/>
      <c r="Q6" s="351"/>
      <c r="R6" s="320" t="s">
        <v>389</v>
      </c>
      <c r="S6" s="318" t="s">
        <v>384</v>
      </c>
      <c r="T6" s="311" t="s">
        <v>5031</v>
      </c>
      <c r="U6" s="351"/>
      <c r="V6" s="351"/>
      <c r="W6" s="351"/>
      <c r="X6" s="351"/>
      <c r="Y6" s="351"/>
      <c r="Z6" s="351"/>
      <c r="AA6" s="351"/>
      <c r="AB6" s="311"/>
      <c r="AC6" s="351"/>
      <c r="AD6" s="351"/>
    </row>
    <row r="7" spans="1:30" s="18" customFormat="1" ht="50.25" customHeight="1">
      <c r="A7" s="318" t="s">
        <v>19539</v>
      </c>
      <c r="B7" s="351" t="s">
        <v>78</v>
      </c>
      <c r="C7" s="318" t="s">
        <v>19540</v>
      </c>
      <c r="D7" s="308" t="s">
        <v>19541</v>
      </c>
      <c r="E7" s="318" t="s">
        <v>19542</v>
      </c>
      <c r="F7" s="308" t="s">
        <v>19543</v>
      </c>
      <c r="G7" s="308" t="s">
        <v>19544</v>
      </c>
      <c r="H7" s="318" t="s">
        <v>19545</v>
      </c>
      <c r="I7" s="308" t="s">
        <v>19546</v>
      </c>
      <c r="J7" s="308" t="s">
        <v>19547</v>
      </c>
      <c r="K7" s="308" t="s">
        <v>19548</v>
      </c>
      <c r="L7" s="308" t="s">
        <v>19549</v>
      </c>
      <c r="M7" s="308"/>
      <c r="N7" s="318"/>
      <c r="O7" s="318"/>
      <c r="P7" s="318"/>
      <c r="Q7" s="318"/>
      <c r="R7" s="320" t="s">
        <v>572</v>
      </c>
      <c r="S7" s="318" t="s">
        <v>490</v>
      </c>
      <c r="T7" s="308" t="s">
        <v>13880</v>
      </c>
      <c r="U7" s="318"/>
      <c r="V7" s="318"/>
      <c r="W7" s="318"/>
      <c r="X7" s="318"/>
      <c r="Y7" s="318"/>
      <c r="Z7" s="318"/>
      <c r="AA7" s="318"/>
      <c r="AB7" s="308"/>
      <c r="AC7" s="318"/>
      <c r="AD7" s="318"/>
    </row>
    <row r="8" spans="1:30" s="18" customFormat="1" ht="62.25" customHeight="1">
      <c r="A8" s="318" t="s">
        <v>19539</v>
      </c>
      <c r="B8" s="351" t="s">
        <v>78</v>
      </c>
      <c r="C8" s="318" t="s">
        <v>19550</v>
      </c>
      <c r="D8" s="308" t="s">
        <v>19551</v>
      </c>
      <c r="E8" s="318" t="s">
        <v>19552</v>
      </c>
      <c r="F8" s="308" t="s">
        <v>19553</v>
      </c>
      <c r="G8" s="308" t="s">
        <v>19554</v>
      </c>
      <c r="H8" s="318" t="s">
        <v>19555</v>
      </c>
      <c r="I8" s="308" t="s">
        <v>19556</v>
      </c>
      <c r="J8" s="308" t="s">
        <v>19557</v>
      </c>
      <c r="K8" s="308" t="s">
        <v>19558</v>
      </c>
      <c r="L8" s="308" t="s">
        <v>19559</v>
      </c>
      <c r="M8" s="308"/>
      <c r="N8" s="318"/>
      <c r="O8" s="318"/>
      <c r="P8" s="318"/>
      <c r="Q8" s="318"/>
      <c r="R8" s="320" t="s">
        <v>631</v>
      </c>
      <c r="S8" s="318" t="s">
        <v>2438</v>
      </c>
      <c r="T8" s="308" t="s">
        <v>13880</v>
      </c>
      <c r="U8" s="318"/>
      <c r="V8" s="318"/>
      <c r="W8" s="318"/>
      <c r="X8" s="318"/>
      <c r="Y8" s="318"/>
      <c r="Z8" s="318"/>
      <c r="AA8" s="318"/>
      <c r="AB8" s="308"/>
      <c r="AC8" s="318"/>
      <c r="AD8" s="318"/>
    </row>
    <row r="9" spans="1:30" s="18" customFormat="1" ht="75.75" customHeight="1">
      <c r="A9" s="318" t="s">
        <v>19539</v>
      </c>
      <c r="B9" s="351" t="s">
        <v>78</v>
      </c>
      <c r="C9" s="318" t="s">
        <v>19560</v>
      </c>
      <c r="D9" s="308" t="s">
        <v>19561</v>
      </c>
      <c r="E9" s="318" t="s">
        <v>19562</v>
      </c>
      <c r="F9" s="308" t="s">
        <v>19563</v>
      </c>
      <c r="G9" s="308" t="s">
        <v>19564</v>
      </c>
      <c r="H9" s="318" t="s">
        <v>19565</v>
      </c>
      <c r="I9" s="308" t="s">
        <v>19566</v>
      </c>
      <c r="J9" s="308" t="s">
        <v>19567</v>
      </c>
      <c r="K9" s="308" t="s">
        <v>19568</v>
      </c>
      <c r="L9" s="308" t="s">
        <v>19569</v>
      </c>
      <c r="M9" s="308"/>
      <c r="N9" s="318" t="s">
        <v>487</v>
      </c>
      <c r="O9" s="318" t="s">
        <v>487</v>
      </c>
      <c r="P9" s="318"/>
      <c r="Q9" s="318"/>
      <c r="R9" s="320" t="s">
        <v>572</v>
      </c>
      <c r="S9" s="318" t="s">
        <v>2438</v>
      </c>
      <c r="T9" s="308" t="s">
        <v>10980</v>
      </c>
      <c r="U9" s="318"/>
      <c r="V9" s="318"/>
      <c r="W9" s="318"/>
      <c r="X9" s="318"/>
      <c r="Y9" s="318"/>
      <c r="Z9" s="318"/>
      <c r="AA9" s="318"/>
      <c r="AB9" s="308"/>
      <c r="AC9" s="318"/>
      <c r="AD9" s="318"/>
    </row>
    <row r="10" spans="1:30" s="18" customFormat="1" ht="59.25" customHeight="1">
      <c r="A10" s="318" t="s">
        <v>19539</v>
      </c>
      <c r="B10" s="351" t="s">
        <v>78</v>
      </c>
      <c r="C10" s="318" t="s">
        <v>19570</v>
      </c>
      <c r="D10" s="308" t="s">
        <v>19571</v>
      </c>
      <c r="E10" s="318" t="s">
        <v>19572</v>
      </c>
      <c r="F10" s="308" t="s">
        <v>19573</v>
      </c>
      <c r="G10" s="308" t="s">
        <v>19574</v>
      </c>
      <c r="H10" s="318" t="s">
        <v>19575</v>
      </c>
      <c r="I10" s="308" t="s">
        <v>19576</v>
      </c>
      <c r="J10" s="308" t="s">
        <v>19577</v>
      </c>
      <c r="K10" s="308" t="s">
        <v>19578</v>
      </c>
      <c r="L10" s="308"/>
      <c r="M10" s="308"/>
      <c r="N10" s="318" t="s">
        <v>487</v>
      </c>
      <c r="O10" s="318"/>
      <c r="P10" s="318"/>
      <c r="Q10" s="318"/>
      <c r="R10" s="320"/>
      <c r="S10" s="318" t="s">
        <v>852</v>
      </c>
      <c r="T10" s="308"/>
      <c r="U10" s="318"/>
      <c r="V10" s="318"/>
      <c r="W10" s="318"/>
      <c r="X10" s="318"/>
      <c r="Y10" s="318"/>
      <c r="Z10" s="318"/>
      <c r="AA10" s="318"/>
      <c r="AB10" s="308"/>
      <c r="AC10" s="318"/>
      <c r="AD10" s="318"/>
    </row>
    <row r="11" spans="1:30" s="18" customFormat="1" ht="47.25" customHeight="1">
      <c r="A11" s="318" t="s">
        <v>19539</v>
      </c>
      <c r="B11" s="351" t="s">
        <v>78</v>
      </c>
      <c r="C11" s="318" t="s">
        <v>19579</v>
      </c>
      <c r="D11" s="308" t="s">
        <v>19580</v>
      </c>
      <c r="E11" s="318" t="s">
        <v>19581</v>
      </c>
      <c r="F11" s="308" t="s">
        <v>19582</v>
      </c>
      <c r="G11" s="308" t="s">
        <v>19583</v>
      </c>
      <c r="H11" s="318" t="s">
        <v>19584</v>
      </c>
      <c r="I11" s="308" t="s">
        <v>19585</v>
      </c>
      <c r="J11" s="308"/>
      <c r="K11" s="308" t="s">
        <v>6266</v>
      </c>
      <c r="L11" s="308"/>
      <c r="M11" s="308"/>
      <c r="N11" s="318"/>
      <c r="O11" s="318"/>
      <c r="P11" s="318"/>
      <c r="Q11" s="318"/>
      <c r="R11" s="320"/>
      <c r="S11" s="318" t="s">
        <v>852</v>
      </c>
      <c r="T11" s="308"/>
      <c r="U11" s="318"/>
      <c r="V11" s="318"/>
      <c r="W11" s="318"/>
      <c r="X11" s="318"/>
      <c r="Y11" s="318"/>
      <c r="Z11" s="318"/>
      <c r="AA11" s="318"/>
      <c r="AB11" s="308"/>
      <c r="AC11" s="318"/>
      <c r="AD11" s="318"/>
    </row>
    <row r="12" spans="1:30" s="18" customFormat="1" ht="62.25" customHeight="1">
      <c r="A12" s="318" t="s">
        <v>31</v>
      </c>
      <c r="B12" s="351" t="s">
        <v>78</v>
      </c>
      <c r="C12" s="318" t="s">
        <v>19586</v>
      </c>
      <c r="D12" s="308" t="s">
        <v>19587</v>
      </c>
      <c r="E12" s="318" t="s">
        <v>19588</v>
      </c>
      <c r="F12" s="308" t="s">
        <v>19589</v>
      </c>
      <c r="G12" s="308" t="s">
        <v>19590</v>
      </c>
      <c r="H12" s="318" t="s">
        <v>19591</v>
      </c>
      <c r="I12" s="308" t="s">
        <v>19592</v>
      </c>
      <c r="J12" s="308"/>
      <c r="K12" s="308" t="s">
        <v>19593</v>
      </c>
      <c r="L12" s="308"/>
      <c r="M12" s="308"/>
      <c r="N12" s="318"/>
      <c r="O12" s="318"/>
      <c r="P12" s="318"/>
      <c r="Q12" s="318"/>
      <c r="R12" s="320"/>
      <c r="S12" s="318" t="s">
        <v>852</v>
      </c>
      <c r="T12" s="308"/>
      <c r="U12" s="318"/>
      <c r="V12" s="318"/>
      <c r="W12" s="318"/>
      <c r="X12" s="318"/>
      <c r="Y12" s="318"/>
      <c r="Z12" s="318"/>
      <c r="AA12" s="318"/>
      <c r="AB12" s="308"/>
      <c r="AC12" s="318"/>
      <c r="AD12" s="318"/>
    </row>
    <row r="13" spans="1:30" s="31" customFormat="1" ht="45.75" customHeight="1">
      <c r="A13" s="318" t="s">
        <v>19539</v>
      </c>
      <c r="B13" s="351" t="s">
        <v>78</v>
      </c>
      <c r="C13" s="318" t="s">
        <v>19594</v>
      </c>
      <c r="D13" s="308" t="s">
        <v>19595</v>
      </c>
      <c r="E13" s="318" t="s">
        <v>19596</v>
      </c>
      <c r="F13" s="308" t="s">
        <v>19597</v>
      </c>
      <c r="G13" s="308" t="s">
        <v>19598</v>
      </c>
      <c r="H13" s="318" t="s">
        <v>19599</v>
      </c>
      <c r="I13" s="308" t="s">
        <v>19600</v>
      </c>
      <c r="J13" s="308"/>
      <c r="K13" s="308" t="s">
        <v>19601</v>
      </c>
      <c r="L13" s="308"/>
      <c r="M13" s="308"/>
      <c r="N13" s="318"/>
      <c r="O13" s="318"/>
      <c r="P13" s="318"/>
      <c r="Q13" s="318"/>
      <c r="R13" s="320"/>
      <c r="S13" s="318" t="s">
        <v>852</v>
      </c>
      <c r="T13" s="308"/>
      <c r="U13" s="318"/>
      <c r="V13" s="318"/>
      <c r="W13" s="318"/>
      <c r="X13" s="318"/>
      <c r="Y13" s="318"/>
      <c r="Z13" s="318"/>
      <c r="AA13" s="318"/>
      <c r="AB13" s="308"/>
      <c r="AC13" s="318"/>
      <c r="AD13" s="318"/>
    </row>
    <row r="14" spans="1:30" s="18" customFormat="1" ht="57.75" customHeight="1">
      <c r="A14" s="318" t="s">
        <v>19539</v>
      </c>
      <c r="B14" s="318" t="s">
        <v>125</v>
      </c>
      <c r="C14" s="318" t="s">
        <v>19602</v>
      </c>
      <c r="D14" s="308" t="s">
        <v>19603</v>
      </c>
      <c r="E14" s="318" t="s">
        <v>19604</v>
      </c>
      <c r="F14" s="308" t="s">
        <v>19605</v>
      </c>
      <c r="G14" s="308" t="s">
        <v>19606</v>
      </c>
      <c r="H14" s="318" t="s">
        <v>19607</v>
      </c>
      <c r="I14" s="308" t="s">
        <v>19608</v>
      </c>
      <c r="J14" s="308" t="s">
        <v>19609</v>
      </c>
      <c r="K14" s="308" t="s">
        <v>19610</v>
      </c>
      <c r="L14" s="308" t="s">
        <v>19611</v>
      </c>
      <c r="M14" s="308"/>
      <c r="N14" s="318"/>
      <c r="O14" s="318"/>
      <c r="P14" s="318"/>
      <c r="Q14" s="318"/>
      <c r="R14" s="320" t="s">
        <v>631</v>
      </c>
      <c r="S14" s="318" t="s">
        <v>780</v>
      </c>
      <c r="T14" s="308" t="s">
        <v>19612</v>
      </c>
      <c r="U14" s="318"/>
      <c r="V14" s="318"/>
      <c r="W14" s="318"/>
      <c r="X14" s="318"/>
      <c r="Y14" s="318"/>
      <c r="Z14" s="318"/>
      <c r="AA14" s="318"/>
      <c r="AB14" s="308"/>
      <c r="AC14" s="318"/>
      <c r="AD14" s="318"/>
    </row>
    <row r="15" spans="1:30" s="18" customFormat="1" ht="51.75" customHeight="1">
      <c r="A15" s="318" t="s">
        <v>19539</v>
      </c>
      <c r="B15" s="318" t="s">
        <v>125</v>
      </c>
      <c r="C15" s="318" t="s">
        <v>19613</v>
      </c>
      <c r="D15" s="308" t="s">
        <v>19614</v>
      </c>
      <c r="E15" s="318" t="s">
        <v>19615</v>
      </c>
      <c r="F15" s="308" t="s">
        <v>19616</v>
      </c>
      <c r="G15" s="308" t="s">
        <v>19617</v>
      </c>
      <c r="H15" s="318" t="s">
        <v>19618</v>
      </c>
      <c r="I15" s="308" t="s">
        <v>19619</v>
      </c>
      <c r="J15" s="308" t="s">
        <v>19620</v>
      </c>
      <c r="K15" s="308" t="s">
        <v>19621</v>
      </c>
      <c r="L15" s="308" t="s">
        <v>4058</v>
      </c>
      <c r="M15" s="308" t="s">
        <v>19622</v>
      </c>
      <c r="N15" s="318"/>
      <c r="O15" s="318"/>
      <c r="P15" s="318"/>
      <c r="Q15" s="318"/>
      <c r="R15" s="320" t="s">
        <v>572</v>
      </c>
      <c r="S15" s="318" t="s">
        <v>780</v>
      </c>
      <c r="T15" s="308" t="s">
        <v>19623</v>
      </c>
      <c r="U15" s="318"/>
      <c r="V15" s="318"/>
      <c r="W15" s="318"/>
      <c r="X15" s="318"/>
      <c r="Y15" s="318"/>
      <c r="Z15" s="318"/>
      <c r="AA15" s="318"/>
      <c r="AB15" s="308"/>
      <c r="AC15" s="318"/>
      <c r="AD15" s="318"/>
    </row>
    <row r="16" spans="1:30" s="18" customFormat="1" ht="80.25" customHeight="1">
      <c r="A16" s="318" t="s">
        <v>19539</v>
      </c>
      <c r="B16" s="318" t="s">
        <v>125</v>
      </c>
      <c r="C16" s="318" t="s">
        <v>19624</v>
      </c>
      <c r="D16" s="308" t="s">
        <v>19625</v>
      </c>
      <c r="E16" s="318" t="s">
        <v>19626</v>
      </c>
      <c r="F16" s="308" t="s">
        <v>19627</v>
      </c>
      <c r="G16" s="308" t="s">
        <v>19628</v>
      </c>
      <c r="H16" s="318" t="s">
        <v>19629</v>
      </c>
      <c r="I16" s="308" t="s">
        <v>14928</v>
      </c>
      <c r="J16" s="308" t="s">
        <v>19630</v>
      </c>
      <c r="K16" s="308" t="s">
        <v>19631</v>
      </c>
      <c r="L16" s="308" t="s">
        <v>2406</v>
      </c>
      <c r="M16" s="308"/>
      <c r="N16" s="318"/>
      <c r="O16" s="318" t="s">
        <v>487</v>
      </c>
      <c r="P16" s="318"/>
      <c r="Q16" s="318"/>
      <c r="R16" s="320" t="s">
        <v>572</v>
      </c>
      <c r="S16" s="318" t="s">
        <v>2438</v>
      </c>
      <c r="T16" s="308" t="s">
        <v>608</v>
      </c>
      <c r="U16" s="318"/>
      <c r="V16" s="318"/>
      <c r="W16" s="318"/>
      <c r="X16" s="318"/>
      <c r="Y16" s="318"/>
      <c r="Z16" s="318"/>
      <c r="AA16" s="318"/>
      <c r="AB16" s="308"/>
      <c r="AC16" s="318"/>
      <c r="AD16" s="318"/>
    </row>
    <row r="17" spans="1:30" s="18" customFormat="1" ht="201.75" customHeight="1">
      <c r="A17" s="318" t="s">
        <v>19539</v>
      </c>
      <c r="B17" s="318" t="s">
        <v>125</v>
      </c>
      <c r="C17" s="318" t="s">
        <v>19632</v>
      </c>
      <c r="D17" s="308" t="s">
        <v>19633</v>
      </c>
      <c r="E17" s="318" t="s">
        <v>19634</v>
      </c>
      <c r="F17" s="308" t="s">
        <v>19635</v>
      </c>
      <c r="G17" s="308" t="s">
        <v>19636</v>
      </c>
      <c r="H17" s="318" t="s">
        <v>19637</v>
      </c>
      <c r="I17" s="308" t="s">
        <v>19638</v>
      </c>
      <c r="J17" s="308" t="s">
        <v>19639</v>
      </c>
      <c r="K17" s="308" t="s">
        <v>19640</v>
      </c>
      <c r="L17" s="308" t="s">
        <v>19641</v>
      </c>
      <c r="M17" s="308"/>
      <c r="N17" s="318"/>
      <c r="O17" s="318"/>
      <c r="P17" s="318"/>
      <c r="Q17" s="318"/>
      <c r="R17" s="320" t="s">
        <v>572</v>
      </c>
      <c r="S17" s="318" t="s">
        <v>2438</v>
      </c>
      <c r="T17" s="308" t="s">
        <v>608</v>
      </c>
      <c r="U17" s="318"/>
      <c r="V17" s="318"/>
      <c r="W17" s="318"/>
      <c r="X17" s="318"/>
      <c r="Y17" s="318"/>
      <c r="Z17" s="318"/>
      <c r="AA17" s="318"/>
      <c r="AB17" s="308"/>
      <c r="AC17" s="318"/>
      <c r="AD17" s="318"/>
    </row>
    <row r="18" spans="1:30" s="18" customFormat="1" ht="62.25" customHeight="1">
      <c r="A18" s="318" t="s">
        <v>19539</v>
      </c>
      <c r="B18" s="318" t="s">
        <v>125</v>
      </c>
      <c r="C18" s="318" t="s">
        <v>19642</v>
      </c>
      <c r="D18" s="308" t="s">
        <v>19643</v>
      </c>
      <c r="E18" s="318" t="s">
        <v>19644</v>
      </c>
      <c r="F18" s="308" t="s">
        <v>19645</v>
      </c>
      <c r="G18" s="308" t="s">
        <v>19646</v>
      </c>
      <c r="H18" s="318" t="s">
        <v>19647</v>
      </c>
      <c r="I18" s="308" t="s">
        <v>19648</v>
      </c>
      <c r="J18" s="308"/>
      <c r="K18" s="308" t="s">
        <v>19649</v>
      </c>
      <c r="L18" s="308" t="s">
        <v>19650</v>
      </c>
      <c r="M18" s="308" t="s">
        <v>19651</v>
      </c>
      <c r="N18" s="318"/>
      <c r="O18" s="318"/>
      <c r="P18" s="318"/>
      <c r="Q18" s="318"/>
      <c r="R18" s="320"/>
      <c r="S18" s="318" t="s">
        <v>852</v>
      </c>
      <c r="T18" s="308"/>
      <c r="U18" s="318"/>
      <c r="V18" s="318"/>
      <c r="W18" s="318"/>
      <c r="X18" s="318"/>
      <c r="Y18" s="318"/>
      <c r="Z18" s="318"/>
      <c r="AA18" s="318"/>
      <c r="AB18" s="308"/>
      <c r="AC18" s="318"/>
      <c r="AD18" s="318"/>
    </row>
    <row r="19" spans="1:30" s="18" customFormat="1" ht="62.25" customHeight="1">
      <c r="A19" s="351" t="s">
        <v>31</v>
      </c>
      <c r="B19" s="351" t="s">
        <v>172</v>
      </c>
      <c r="C19" s="351" t="s">
        <v>19652</v>
      </c>
      <c r="D19" s="311" t="s">
        <v>19653</v>
      </c>
      <c r="E19" s="351" t="s">
        <v>19654</v>
      </c>
      <c r="F19" s="311" t="s">
        <v>19655</v>
      </c>
      <c r="G19" s="311" t="s">
        <v>19656</v>
      </c>
      <c r="H19" s="351" t="s">
        <v>19657</v>
      </c>
      <c r="I19" s="311" t="s">
        <v>19658</v>
      </c>
      <c r="J19" s="311" t="s">
        <v>19659</v>
      </c>
      <c r="K19" s="311" t="s">
        <v>19660</v>
      </c>
      <c r="L19" s="311" t="s">
        <v>19661</v>
      </c>
      <c r="M19" s="311"/>
      <c r="N19" s="351"/>
      <c r="O19" s="351"/>
      <c r="P19" s="351"/>
      <c r="Q19" s="351"/>
      <c r="R19" s="320" t="s">
        <v>389</v>
      </c>
      <c r="S19" s="318" t="s">
        <v>384</v>
      </c>
      <c r="T19" s="311" t="s">
        <v>4009</v>
      </c>
      <c r="U19" s="351"/>
      <c r="V19" s="351"/>
      <c r="W19" s="351"/>
      <c r="X19" s="351"/>
      <c r="Y19" s="351"/>
      <c r="Z19" s="351"/>
      <c r="AA19" s="351"/>
      <c r="AB19" s="311"/>
      <c r="AC19" s="351"/>
      <c r="AD19" s="351"/>
    </row>
    <row r="20" spans="1:30" s="18" customFormat="1" ht="62.25" customHeight="1">
      <c r="A20" s="351" t="s">
        <v>31</v>
      </c>
      <c r="B20" s="351" t="s">
        <v>172</v>
      </c>
      <c r="C20" s="351" t="s">
        <v>19662</v>
      </c>
      <c r="D20" s="311" t="s">
        <v>19663</v>
      </c>
      <c r="E20" s="351" t="s">
        <v>19664</v>
      </c>
      <c r="F20" s="311" t="s">
        <v>19665</v>
      </c>
      <c r="G20" s="311" t="s">
        <v>19666</v>
      </c>
      <c r="H20" s="351" t="s">
        <v>19667</v>
      </c>
      <c r="I20" s="311" t="s">
        <v>19668</v>
      </c>
      <c r="J20" s="311" t="s">
        <v>19669</v>
      </c>
      <c r="K20" s="311" t="s">
        <v>19670</v>
      </c>
      <c r="L20" s="311" t="s">
        <v>3892</v>
      </c>
      <c r="M20" s="311"/>
      <c r="N20" s="351"/>
      <c r="O20" s="351"/>
      <c r="P20" s="351"/>
      <c r="Q20" s="351"/>
      <c r="R20" s="320" t="s">
        <v>389</v>
      </c>
      <c r="S20" s="318" t="s">
        <v>384</v>
      </c>
      <c r="T20" s="311" t="s">
        <v>4009</v>
      </c>
      <c r="U20" s="351"/>
      <c r="V20" s="351"/>
      <c r="W20" s="351"/>
      <c r="X20" s="351"/>
      <c r="Y20" s="351"/>
      <c r="Z20" s="351"/>
      <c r="AA20" s="351"/>
      <c r="AB20" s="311"/>
      <c r="AC20" s="351"/>
      <c r="AD20" s="351"/>
    </row>
    <row r="21" spans="1:30" s="18" customFormat="1" ht="62.25" customHeight="1">
      <c r="A21" s="351" t="s">
        <v>31</v>
      </c>
      <c r="B21" s="351" t="s">
        <v>172</v>
      </c>
      <c r="C21" s="351" t="s">
        <v>19671</v>
      </c>
      <c r="D21" s="311" t="s">
        <v>19672</v>
      </c>
      <c r="E21" s="351" t="s">
        <v>19673</v>
      </c>
      <c r="F21" s="311" t="s">
        <v>19674</v>
      </c>
      <c r="G21" s="311" t="s">
        <v>19675</v>
      </c>
      <c r="H21" s="351" t="s">
        <v>19676</v>
      </c>
      <c r="I21" s="311" t="s">
        <v>19677</v>
      </c>
      <c r="J21" s="311" t="s">
        <v>19678</v>
      </c>
      <c r="K21" s="311" t="s">
        <v>19679</v>
      </c>
      <c r="L21" s="311" t="s">
        <v>19680</v>
      </c>
      <c r="M21" s="311" t="s">
        <v>1653</v>
      </c>
      <c r="N21" s="351" t="s">
        <v>487</v>
      </c>
      <c r="O21" s="351"/>
      <c r="P21" s="351"/>
      <c r="Q21" s="351"/>
      <c r="R21" s="320" t="s">
        <v>389</v>
      </c>
      <c r="S21" s="318" t="s">
        <v>384</v>
      </c>
      <c r="T21" s="311" t="s">
        <v>11558</v>
      </c>
      <c r="U21" s="351"/>
      <c r="V21" s="351"/>
      <c r="W21" s="351"/>
      <c r="X21" s="351"/>
      <c r="Y21" s="351"/>
      <c r="Z21" s="351"/>
      <c r="AA21" s="351"/>
      <c r="AB21" s="311"/>
      <c r="AC21" s="351"/>
      <c r="AD21" s="351"/>
    </row>
    <row r="22" spans="1:30" s="18" customFormat="1" ht="62.25" customHeight="1">
      <c r="A22" s="351" t="s">
        <v>31</v>
      </c>
      <c r="B22" s="351" t="s">
        <v>172</v>
      </c>
      <c r="C22" s="351" t="s">
        <v>19681</v>
      </c>
      <c r="D22" s="311" t="s">
        <v>19682</v>
      </c>
      <c r="E22" s="351" t="s">
        <v>19683</v>
      </c>
      <c r="F22" s="311" t="s">
        <v>19684</v>
      </c>
      <c r="G22" s="311" t="s">
        <v>19685</v>
      </c>
      <c r="H22" s="351" t="s">
        <v>19686</v>
      </c>
      <c r="I22" s="311" t="s">
        <v>19687</v>
      </c>
      <c r="J22" s="311" t="s">
        <v>19688</v>
      </c>
      <c r="K22" s="311" t="s">
        <v>19689</v>
      </c>
      <c r="L22" s="311" t="s">
        <v>19690</v>
      </c>
      <c r="M22" s="311"/>
      <c r="N22" s="351"/>
      <c r="O22" s="351"/>
      <c r="P22" s="351"/>
      <c r="Q22" s="351"/>
      <c r="R22" s="320" t="s">
        <v>389</v>
      </c>
      <c r="S22" s="318" t="s">
        <v>384</v>
      </c>
      <c r="T22" s="311" t="s">
        <v>11558</v>
      </c>
      <c r="U22" s="351"/>
      <c r="V22" s="351"/>
      <c r="W22" s="351"/>
      <c r="X22" s="351"/>
      <c r="Y22" s="351"/>
      <c r="Z22" s="351"/>
      <c r="AA22" s="351"/>
      <c r="AB22" s="311"/>
      <c r="AC22" s="351"/>
      <c r="AD22" s="351"/>
    </row>
    <row r="23" spans="1:30" s="18" customFormat="1" ht="137.25" customHeight="1">
      <c r="A23" s="318" t="s">
        <v>19539</v>
      </c>
      <c r="B23" s="351" t="s">
        <v>172</v>
      </c>
      <c r="C23" s="318" t="s">
        <v>19691</v>
      </c>
      <c r="D23" s="308" t="s">
        <v>19692</v>
      </c>
      <c r="E23" s="318" t="s">
        <v>19693</v>
      </c>
      <c r="F23" s="308" t="s">
        <v>19694</v>
      </c>
      <c r="G23" s="308" t="s">
        <v>19695</v>
      </c>
      <c r="H23" s="318" t="s">
        <v>19696</v>
      </c>
      <c r="I23" s="308" t="s">
        <v>19697</v>
      </c>
      <c r="J23" s="308" t="s">
        <v>19698</v>
      </c>
      <c r="K23" s="308" t="s">
        <v>19699</v>
      </c>
      <c r="L23" s="308" t="s">
        <v>19700</v>
      </c>
      <c r="M23" s="308" t="s">
        <v>19701</v>
      </c>
      <c r="N23" s="318"/>
      <c r="O23" s="318" t="s">
        <v>487</v>
      </c>
      <c r="P23" s="318"/>
      <c r="Q23" s="318"/>
      <c r="R23" s="320" t="s">
        <v>389</v>
      </c>
      <c r="S23" s="318" t="s">
        <v>2438</v>
      </c>
      <c r="T23" s="308" t="s">
        <v>19702</v>
      </c>
      <c r="U23" s="318"/>
      <c r="V23" s="318"/>
      <c r="W23" s="318"/>
      <c r="X23" s="318"/>
      <c r="Y23" s="318"/>
      <c r="Z23" s="318"/>
      <c r="AA23" s="318" t="s">
        <v>487</v>
      </c>
      <c r="AB23" s="308" t="s">
        <v>19703</v>
      </c>
      <c r="AC23" s="318" t="s">
        <v>487</v>
      </c>
      <c r="AD23" s="308" t="s">
        <v>19704</v>
      </c>
    </row>
    <row r="24" spans="1:30" s="18" customFormat="1" ht="62.25" customHeight="1">
      <c r="A24" s="318" t="s">
        <v>19539</v>
      </c>
      <c r="B24" s="351" t="s">
        <v>172</v>
      </c>
      <c r="C24" s="318" t="s">
        <v>19705</v>
      </c>
      <c r="D24" s="308" t="s">
        <v>19706</v>
      </c>
      <c r="E24" s="318" t="s">
        <v>19707</v>
      </c>
      <c r="F24" s="308" t="s">
        <v>19708</v>
      </c>
      <c r="G24" s="308" t="s">
        <v>19709</v>
      </c>
      <c r="H24" s="318" t="s">
        <v>19710</v>
      </c>
      <c r="I24" s="308" t="s">
        <v>19711</v>
      </c>
      <c r="J24" s="308" t="s">
        <v>19712</v>
      </c>
      <c r="K24" s="308" t="s">
        <v>19713</v>
      </c>
      <c r="L24" s="308" t="s">
        <v>19714</v>
      </c>
      <c r="M24" s="308"/>
      <c r="N24" s="318"/>
      <c r="O24" s="318"/>
      <c r="P24" s="318"/>
      <c r="Q24" s="318"/>
      <c r="R24" s="320" t="s">
        <v>631</v>
      </c>
      <c r="S24" s="318" t="s">
        <v>2438</v>
      </c>
      <c r="T24" s="308" t="s">
        <v>13880</v>
      </c>
      <c r="U24" s="318"/>
      <c r="V24" s="318"/>
      <c r="W24" s="318"/>
      <c r="X24" s="318"/>
      <c r="Y24" s="318"/>
      <c r="Z24" s="318"/>
      <c r="AA24" s="318"/>
      <c r="AB24" s="308"/>
      <c r="AC24" s="318"/>
      <c r="AD24" s="318"/>
    </row>
    <row r="25" spans="1:30" s="18" customFormat="1" ht="95.25" customHeight="1">
      <c r="A25" s="318" t="s">
        <v>19539</v>
      </c>
      <c r="B25" s="351" t="s">
        <v>172</v>
      </c>
      <c r="C25" s="318" t="s">
        <v>19715</v>
      </c>
      <c r="D25" s="308" t="s">
        <v>19716</v>
      </c>
      <c r="E25" s="318" t="s">
        <v>19717</v>
      </c>
      <c r="F25" s="308" t="s">
        <v>19718</v>
      </c>
      <c r="G25" s="308" t="s">
        <v>19719</v>
      </c>
      <c r="H25" s="318" t="s">
        <v>19720</v>
      </c>
      <c r="I25" s="308" t="s">
        <v>19721</v>
      </c>
      <c r="J25" s="479" t="s">
        <v>19722</v>
      </c>
      <c r="K25" s="308" t="s">
        <v>19723</v>
      </c>
      <c r="L25" s="308" t="s">
        <v>3970</v>
      </c>
      <c r="M25" s="308" t="s">
        <v>3668</v>
      </c>
      <c r="N25" s="318"/>
      <c r="O25" s="318"/>
      <c r="P25" s="318"/>
      <c r="Q25" s="318"/>
      <c r="R25" s="320" t="s">
        <v>572</v>
      </c>
      <c r="S25" s="318" t="s">
        <v>2438</v>
      </c>
      <c r="T25" s="308" t="s">
        <v>10980</v>
      </c>
      <c r="U25" s="318"/>
      <c r="V25" s="318"/>
      <c r="W25" s="318"/>
      <c r="X25" s="318"/>
      <c r="Y25" s="318"/>
      <c r="Z25" s="318"/>
      <c r="AA25" s="318"/>
      <c r="AB25" s="308"/>
      <c r="AC25" s="318"/>
      <c r="AD25" s="318"/>
    </row>
    <row r="26" spans="1:30" s="18" customFormat="1" ht="62.25" customHeight="1">
      <c r="A26" s="318" t="s">
        <v>19539</v>
      </c>
      <c r="B26" s="351" t="s">
        <v>172</v>
      </c>
      <c r="C26" s="318" t="s">
        <v>19724</v>
      </c>
      <c r="D26" s="308" t="s">
        <v>19725</v>
      </c>
      <c r="E26" s="318" t="s">
        <v>19726</v>
      </c>
      <c r="F26" s="308" t="s">
        <v>19727</v>
      </c>
      <c r="G26" s="308" t="s">
        <v>19728</v>
      </c>
      <c r="H26" s="318" t="s">
        <v>19729</v>
      </c>
      <c r="I26" s="308" t="s">
        <v>19730</v>
      </c>
      <c r="J26" s="420" t="s">
        <v>19731</v>
      </c>
      <c r="K26" s="308" t="s">
        <v>19732</v>
      </c>
      <c r="L26" s="308" t="s">
        <v>19733</v>
      </c>
      <c r="M26" s="308" t="s">
        <v>19734</v>
      </c>
      <c r="N26" s="318"/>
      <c r="O26" s="318"/>
      <c r="P26" s="318"/>
      <c r="Q26" s="318"/>
      <c r="R26" s="320" t="s">
        <v>572</v>
      </c>
      <c r="S26" s="318" t="s">
        <v>2438</v>
      </c>
      <c r="T26" s="308" t="s">
        <v>10980</v>
      </c>
      <c r="U26" s="318"/>
      <c r="V26" s="318"/>
      <c r="W26" s="318"/>
      <c r="X26" s="318"/>
      <c r="Y26" s="318"/>
      <c r="Z26" s="318"/>
      <c r="AA26" s="318"/>
      <c r="AB26" s="308"/>
      <c r="AC26" s="318"/>
      <c r="AD26" s="318"/>
    </row>
    <row r="27" spans="1:30" s="18" customFormat="1" ht="62.25" customHeight="1">
      <c r="A27" s="318" t="s">
        <v>19539</v>
      </c>
      <c r="B27" s="351" t="s">
        <v>172</v>
      </c>
      <c r="C27" s="318" t="s">
        <v>19735</v>
      </c>
      <c r="D27" s="308" t="s">
        <v>19736</v>
      </c>
      <c r="E27" s="318" t="s">
        <v>19737</v>
      </c>
      <c r="F27" s="308" t="s">
        <v>19738</v>
      </c>
      <c r="G27" s="308" t="s">
        <v>19739</v>
      </c>
      <c r="H27" s="318" t="s">
        <v>19740</v>
      </c>
      <c r="I27" s="308" t="s">
        <v>19741</v>
      </c>
      <c r="J27" s="308" t="s">
        <v>19742</v>
      </c>
      <c r="K27" s="308" t="s">
        <v>6480</v>
      </c>
      <c r="L27" s="308"/>
      <c r="M27" s="308"/>
      <c r="N27" s="318"/>
      <c r="O27" s="318"/>
      <c r="P27" s="318"/>
      <c r="Q27" s="318"/>
      <c r="R27" s="320"/>
      <c r="S27" s="318" t="s">
        <v>852</v>
      </c>
      <c r="T27" s="308"/>
      <c r="U27" s="318"/>
      <c r="V27" s="318"/>
      <c r="W27" s="318"/>
      <c r="X27" s="318"/>
      <c r="Y27" s="318"/>
      <c r="Z27" s="318"/>
      <c r="AA27" s="318"/>
      <c r="AB27" s="308"/>
      <c r="AC27" s="318"/>
      <c r="AD27" s="318"/>
    </row>
    <row r="28" spans="1:30" s="18" customFormat="1" ht="62.25" customHeight="1">
      <c r="A28" s="318" t="s">
        <v>31</v>
      </c>
      <c r="B28" s="351" t="s">
        <v>172</v>
      </c>
      <c r="C28" s="318" t="s">
        <v>19743</v>
      </c>
      <c r="D28" s="308" t="s">
        <v>19744</v>
      </c>
      <c r="E28" s="318" t="s">
        <v>19745</v>
      </c>
      <c r="F28" s="308" t="s">
        <v>19746</v>
      </c>
      <c r="G28" s="308" t="s">
        <v>19747</v>
      </c>
      <c r="H28" s="318" t="s">
        <v>19748</v>
      </c>
      <c r="I28" s="308" t="s">
        <v>19749</v>
      </c>
      <c r="J28" s="308" t="s">
        <v>19750</v>
      </c>
      <c r="K28" s="308" t="s">
        <v>19751</v>
      </c>
      <c r="L28" s="308" t="s">
        <v>486</v>
      </c>
      <c r="M28" s="308" t="s">
        <v>19752</v>
      </c>
      <c r="N28" s="318"/>
      <c r="O28" s="318"/>
      <c r="P28" s="318"/>
      <c r="Q28" s="318"/>
      <c r="R28" s="320"/>
      <c r="S28" s="318" t="s">
        <v>852</v>
      </c>
      <c r="T28" s="308"/>
      <c r="U28" s="318"/>
      <c r="V28" s="318"/>
      <c r="W28" s="318"/>
      <c r="X28" s="318"/>
      <c r="Y28" s="318"/>
      <c r="Z28" s="318"/>
      <c r="AA28" s="318"/>
      <c r="AB28" s="308"/>
      <c r="AC28" s="318"/>
      <c r="AD28" s="318"/>
    </row>
    <row r="29" spans="1:30" s="18" customFormat="1" ht="62.25" customHeight="1">
      <c r="A29" s="318" t="s">
        <v>19539</v>
      </c>
      <c r="B29" s="351" t="s">
        <v>172</v>
      </c>
      <c r="C29" s="318" t="s">
        <v>19753</v>
      </c>
      <c r="D29" s="308" t="s">
        <v>19754</v>
      </c>
      <c r="E29" s="318" t="s">
        <v>19755</v>
      </c>
      <c r="F29" s="308" t="s">
        <v>19756</v>
      </c>
      <c r="G29" s="308" t="s">
        <v>19757</v>
      </c>
      <c r="H29" s="318" t="s">
        <v>19758</v>
      </c>
      <c r="I29" s="308" t="s">
        <v>19759</v>
      </c>
      <c r="J29" s="308" t="s">
        <v>19760</v>
      </c>
      <c r="K29" s="308" t="s">
        <v>19761</v>
      </c>
      <c r="L29" s="308"/>
      <c r="M29" s="308"/>
      <c r="N29" s="318"/>
      <c r="O29" s="318"/>
      <c r="P29" s="318"/>
      <c r="Q29" s="318"/>
      <c r="R29" s="320"/>
      <c r="S29" s="318" t="s">
        <v>852</v>
      </c>
      <c r="T29" s="308"/>
      <c r="U29" s="318"/>
      <c r="V29" s="318"/>
      <c r="W29" s="318"/>
      <c r="X29" s="318"/>
      <c r="Y29" s="318"/>
      <c r="Z29" s="318"/>
      <c r="AA29" s="318"/>
      <c r="AB29" s="308"/>
      <c r="AC29" s="318"/>
      <c r="AD29" s="318"/>
    </row>
    <row r="30" spans="1:30" s="18" customFormat="1" ht="62.25" customHeight="1">
      <c r="A30" s="318" t="s">
        <v>19539</v>
      </c>
      <c r="B30" s="351" t="s">
        <v>172</v>
      </c>
      <c r="C30" s="318" t="s">
        <v>19762</v>
      </c>
      <c r="D30" s="308" t="s">
        <v>19763</v>
      </c>
      <c r="E30" s="318" t="s">
        <v>19764</v>
      </c>
      <c r="F30" s="308" t="s">
        <v>19765</v>
      </c>
      <c r="G30" s="308" t="s">
        <v>19766</v>
      </c>
      <c r="H30" s="318" t="s">
        <v>19767</v>
      </c>
      <c r="I30" s="308" t="s">
        <v>19768</v>
      </c>
      <c r="J30" s="308"/>
      <c r="K30" s="308" t="s">
        <v>19769</v>
      </c>
      <c r="L30" s="308"/>
      <c r="M30" s="308"/>
      <c r="N30" s="318"/>
      <c r="O30" s="318"/>
      <c r="P30" s="318"/>
      <c r="Q30" s="318"/>
      <c r="R30" s="320"/>
      <c r="S30" s="318" t="s">
        <v>852</v>
      </c>
      <c r="T30" s="308"/>
      <c r="U30" s="318"/>
      <c r="V30" s="318"/>
      <c r="W30" s="318"/>
      <c r="X30" s="318"/>
      <c r="Y30" s="318"/>
      <c r="Z30" s="318"/>
      <c r="AA30" s="318"/>
      <c r="AB30" s="308"/>
      <c r="AC30" s="318"/>
      <c r="AD30" s="318"/>
    </row>
    <row r="31" spans="1:30" s="31" customFormat="1" ht="62.25" customHeight="1">
      <c r="A31" s="318" t="s">
        <v>19539</v>
      </c>
      <c r="B31" s="351" t="s">
        <v>172</v>
      </c>
      <c r="C31" s="318" t="s">
        <v>19770</v>
      </c>
      <c r="D31" s="308" t="s">
        <v>19771</v>
      </c>
      <c r="E31" s="318" t="s">
        <v>19772</v>
      </c>
      <c r="F31" s="308" t="s">
        <v>19773</v>
      </c>
      <c r="G31" s="308" t="s">
        <v>19774</v>
      </c>
      <c r="H31" s="318" t="s">
        <v>19775</v>
      </c>
      <c r="I31" s="308" t="s">
        <v>19776</v>
      </c>
      <c r="J31" s="308" t="s">
        <v>19777</v>
      </c>
      <c r="K31" s="308" t="s">
        <v>19778</v>
      </c>
      <c r="L31" s="308"/>
      <c r="M31" s="308"/>
      <c r="N31" s="318"/>
      <c r="O31" s="318"/>
      <c r="P31" s="318"/>
      <c r="Q31" s="318"/>
      <c r="R31" s="320"/>
      <c r="S31" s="318" t="s">
        <v>852</v>
      </c>
      <c r="T31" s="308"/>
      <c r="U31" s="318"/>
      <c r="V31" s="318"/>
      <c r="W31" s="318"/>
      <c r="X31" s="318"/>
      <c r="Y31" s="318"/>
      <c r="Z31" s="318"/>
      <c r="AA31" s="318"/>
      <c r="AB31" s="308"/>
      <c r="AC31" s="318"/>
      <c r="AD31" s="318"/>
    </row>
    <row r="32" spans="1:30" s="31" customFormat="1" ht="62.25" customHeight="1">
      <c r="A32" s="318" t="s">
        <v>19539</v>
      </c>
      <c r="B32" s="351" t="s">
        <v>172</v>
      </c>
      <c r="C32" s="318" t="s">
        <v>19779</v>
      </c>
      <c r="D32" s="308" t="s">
        <v>19780</v>
      </c>
      <c r="E32" s="318" t="s">
        <v>19781</v>
      </c>
      <c r="F32" s="308" t="s">
        <v>19782</v>
      </c>
      <c r="G32" s="308" t="s">
        <v>19783</v>
      </c>
      <c r="H32" s="318" t="s">
        <v>19784</v>
      </c>
      <c r="I32" s="308" t="s">
        <v>19785</v>
      </c>
      <c r="J32" s="308" t="s">
        <v>19786</v>
      </c>
      <c r="K32" s="308" t="s">
        <v>19787</v>
      </c>
      <c r="L32" s="308"/>
      <c r="M32" s="308"/>
      <c r="N32" s="318"/>
      <c r="O32" s="318"/>
      <c r="P32" s="318"/>
      <c r="Q32" s="318"/>
      <c r="R32" s="320" t="s">
        <v>572</v>
      </c>
      <c r="S32" s="318" t="s">
        <v>840</v>
      </c>
      <c r="T32" s="308" t="s">
        <v>11558</v>
      </c>
      <c r="U32" s="318"/>
      <c r="V32" s="318"/>
      <c r="W32" s="318"/>
      <c r="X32" s="318"/>
      <c r="Y32" s="318"/>
      <c r="Z32" s="318"/>
      <c r="AA32" s="318"/>
      <c r="AB32" s="308"/>
      <c r="AC32" s="318"/>
      <c r="AD32" s="318"/>
    </row>
    <row r="33" spans="1:30" s="31" customFormat="1" ht="62.25" customHeight="1">
      <c r="A33" s="318" t="s">
        <v>19539</v>
      </c>
      <c r="B33" s="351" t="s">
        <v>172</v>
      </c>
      <c r="C33" s="318" t="s">
        <v>19788</v>
      </c>
      <c r="D33" s="308" t="s">
        <v>19789</v>
      </c>
      <c r="E33" s="318" t="s">
        <v>19790</v>
      </c>
      <c r="F33" s="308" t="s">
        <v>19791</v>
      </c>
      <c r="G33" s="308" t="s">
        <v>19792</v>
      </c>
      <c r="H33" s="318" t="s">
        <v>19793</v>
      </c>
      <c r="I33" s="308" t="s">
        <v>19794</v>
      </c>
      <c r="J33" s="308" t="s">
        <v>19795</v>
      </c>
      <c r="K33" s="308" t="s">
        <v>19796</v>
      </c>
      <c r="L33" s="308"/>
      <c r="M33" s="308" t="s">
        <v>3076</v>
      </c>
      <c r="N33" s="318"/>
      <c r="O33" s="318"/>
      <c r="P33" s="318"/>
      <c r="Q33" s="318"/>
      <c r="R33" s="320"/>
      <c r="S33" s="318" t="s">
        <v>852</v>
      </c>
      <c r="T33" s="308"/>
      <c r="U33" s="318"/>
      <c r="V33" s="318"/>
      <c r="W33" s="318"/>
      <c r="X33" s="318"/>
      <c r="Y33" s="318"/>
      <c r="Z33" s="318"/>
      <c r="AA33" s="318"/>
      <c r="AB33" s="308"/>
      <c r="AC33" s="318"/>
      <c r="AD33" s="318"/>
    </row>
    <row r="34" spans="1:30" s="92" customFormat="1" ht="62.25" customHeight="1">
      <c r="A34" s="318" t="s">
        <v>19539</v>
      </c>
      <c r="B34" s="351" t="s">
        <v>78</v>
      </c>
      <c r="C34" s="318" t="s">
        <v>19797</v>
      </c>
      <c r="D34" s="308" t="s">
        <v>19798</v>
      </c>
      <c r="E34" s="318" t="s">
        <v>19799</v>
      </c>
      <c r="F34" s="308" t="s">
        <v>19800</v>
      </c>
      <c r="G34" s="308" t="s">
        <v>19801</v>
      </c>
      <c r="H34" s="318" t="s">
        <v>19802</v>
      </c>
      <c r="I34" s="308" t="s">
        <v>19803</v>
      </c>
      <c r="J34" s="357" t="s">
        <v>19804</v>
      </c>
      <c r="K34" s="308" t="s">
        <v>19805</v>
      </c>
      <c r="L34" s="308" t="s">
        <v>19806</v>
      </c>
      <c r="M34" s="308"/>
      <c r="N34" s="318"/>
      <c r="O34" s="318"/>
      <c r="P34" s="318"/>
      <c r="Q34" s="318"/>
      <c r="R34" s="320" t="s">
        <v>2823</v>
      </c>
      <c r="S34" s="318" t="s">
        <v>3127</v>
      </c>
      <c r="T34" s="308"/>
      <c r="U34" s="318"/>
      <c r="V34" s="318"/>
      <c r="W34" s="318"/>
      <c r="X34" s="318"/>
      <c r="Y34" s="318"/>
      <c r="Z34" s="318"/>
      <c r="AA34" s="318"/>
      <c r="AB34" s="308"/>
      <c r="AC34" s="318"/>
      <c r="AD34" s="318"/>
    </row>
    <row r="35" spans="1:30" s="92" customFormat="1" ht="62.25" customHeight="1">
      <c r="A35" s="318" t="s">
        <v>19807</v>
      </c>
      <c r="B35" s="351" t="s">
        <v>19808</v>
      </c>
      <c r="C35" s="318" t="s">
        <v>19809</v>
      </c>
      <c r="D35" s="308" t="s">
        <v>19810</v>
      </c>
      <c r="E35" s="318" t="s">
        <v>19811</v>
      </c>
      <c r="F35" s="308" t="s">
        <v>19812</v>
      </c>
      <c r="G35" s="308" t="s">
        <v>19813</v>
      </c>
      <c r="H35" s="318" t="s">
        <v>19814</v>
      </c>
      <c r="I35" s="308" t="s">
        <v>19815</v>
      </c>
      <c r="J35" s="357" t="s">
        <v>19816</v>
      </c>
      <c r="K35" s="308" t="s">
        <v>19817</v>
      </c>
      <c r="L35" s="308" t="s">
        <v>19818</v>
      </c>
      <c r="M35" s="308"/>
      <c r="N35" s="318"/>
      <c r="O35" s="318"/>
      <c r="P35" s="318"/>
      <c r="Q35" s="318"/>
      <c r="R35" s="320" t="s">
        <v>383</v>
      </c>
      <c r="S35" s="318" t="s">
        <v>3127</v>
      </c>
      <c r="T35" s="308"/>
      <c r="U35" s="318"/>
      <c r="V35" s="318"/>
      <c r="W35" s="318"/>
      <c r="X35" s="318"/>
      <c r="Y35" s="318"/>
      <c r="Z35" s="318"/>
      <c r="AA35" s="318"/>
      <c r="AB35" s="308"/>
      <c r="AC35" s="318"/>
      <c r="AD35" s="318"/>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1" customFormat="1" ht="20.2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sheetData>
  <autoFilter ref="A2:AH35" xr:uid="{00000000-0009-0000-0000-000020000000}"/>
  <phoneticPr fontId="1"/>
  <dataValidations count="1">
    <dataValidation type="list" allowBlank="1" showInputMessage="1" showErrorMessage="1" sqref="N3:Q35 U3:U35 W3:W35 Y3:Y35 AA3:AA35 AC3:AC35" xr:uid="{2DE20E92-650F-4836-BF6C-6858FC52FA68}">
      <formula1>"○"</formula1>
    </dataValidation>
  </dataValidations>
  <hyperlinks>
    <hyperlink ref="J25" r:id="rId1" xr:uid="{EE249AB7-3490-4D96-B18A-8A0A77716223}"/>
    <hyperlink ref="J26" r:id="rId2" xr:uid="{CED1E052-BCC1-4293-9880-E9E5977A8193}"/>
  </hyperlinks>
  <pageMargins left="0.70866141732283472" right="0.70866141732283472" top="0.74803149606299213" bottom="0.74803149606299213" header="0.31496062992125984" footer="0.31496062992125984"/>
  <pageSetup paperSize="8" scale="24" fitToWidth="3" orientation="landscape" r:id="rId3"/>
  <headerFooter>
    <oddHeader>&amp;R&amp;36別添２</oddHeader>
  </headerFooter>
  <rowBreaks count="1" manualBreakCount="1">
    <brk id="19"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A356-0A48-4B5D-9FD4-287A8B98A7FA}">
  <sheetPr>
    <pageSetUpPr fitToPage="1"/>
  </sheetPr>
  <dimension ref="A1:AD544"/>
  <sheetViews>
    <sheetView showGridLines="0" zoomScale="70" zoomScaleNormal="70" zoomScaleSheetLayoutView="82"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5" customWidth="1"/>
    <col min="4" max="4" width="23.5" customWidth="1"/>
    <col min="5" max="5" width="11.875" customWidth="1"/>
    <col min="6" max="6" width="41.25" customWidth="1"/>
    <col min="7" max="7" width="59.125" customWidth="1"/>
    <col min="8" max="8" width="17" customWidth="1"/>
    <col min="9" max="9" width="84.625" customWidth="1"/>
    <col min="10" max="10" width="26.125" customWidth="1"/>
    <col min="11" max="11" width="89.5" customWidth="1"/>
    <col min="12" max="12" width="49.875" customWidth="1"/>
    <col min="13" max="13" width="25.75" customWidth="1"/>
    <col min="14" max="18" width="11.875" customWidth="1"/>
    <col min="19" max="27" width="12.375" customWidth="1"/>
    <col min="28" max="28" width="12.125" customWidth="1"/>
    <col min="29" max="29" width="12.375" customWidth="1"/>
    <col min="30" max="30" width="80.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197" t="s">
        <v>457</v>
      </c>
      <c r="J2" s="8" t="s">
        <v>458</v>
      </c>
      <c r="K2" s="197" t="s">
        <v>459</v>
      </c>
      <c r="L2" s="197" t="s">
        <v>460</v>
      </c>
      <c r="M2" s="197"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197" t="s">
        <v>470</v>
      </c>
    </row>
    <row r="3" spans="1:30" s="112" customFormat="1" ht="30.75" customHeight="1">
      <c r="A3" s="318" t="s">
        <v>19819</v>
      </c>
      <c r="B3" s="318" t="s">
        <v>79</v>
      </c>
      <c r="C3" s="318" t="s">
        <v>19820</v>
      </c>
      <c r="D3" s="318" t="s">
        <v>19821</v>
      </c>
      <c r="E3" s="318" t="s">
        <v>19822</v>
      </c>
      <c r="F3" s="318" t="s">
        <v>19823</v>
      </c>
      <c r="G3" s="318" t="s">
        <v>19824</v>
      </c>
      <c r="H3" s="318" t="s">
        <v>19825</v>
      </c>
      <c r="I3" s="318" t="s">
        <v>19826</v>
      </c>
      <c r="J3" s="318" t="s">
        <v>19827</v>
      </c>
      <c r="K3" s="308" t="s">
        <v>19828</v>
      </c>
      <c r="L3" s="318" t="s">
        <v>19829</v>
      </c>
      <c r="M3" s="318"/>
      <c r="N3" s="318" t="s">
        <v>487</v>
      </c>
      <c r="O3" s="318" t="s">
        <v>487</v>
      </c>
      <c r="P3" s="318"/>
      <c r="Q3" s="318"/>
      <c r="R3" s="318" t="s">
        <v>572</v>
      </c>
      <c r="S3" s="318" t="s">
        <v>490</v>
      </c>
      <c r="T3" s="318" t="s">
        <v>19830</v>
      </c>
      <c r="U3" s="318"/>
      <c r="V3" s="318"/>
      <c r="W3" s="318"/>
      <c r="X3" s="318"/>
      <c r="Y3" s="318"/>
      <c r="Z3" s="318"/>
      <c r="AA3" s="318"/>
      <c r="AB3" s="19"/>
      <c r="AC3" s="318" t="s">
        <v>487</v>
      </c>
      <c r="AD3" s="318" t="s">
        <v>19831</v>
      </c>
    </row>
    <row r="4" spans="1:30" s="18" customFormat="1" ht="28.5">
      <c r="A4" s="318" t="s">
        <v>19832</v>
      </c>
      <c r="B4" s="318" t="s">
        <v>79</v>
      </c>
      <c r="C4" s="318" t="s">
        <v>19833</v>
      </c>
      <c r="D4" s="318" t="s">
        <v>19834</v>
      </c>
      <c r="E4" s="318" t="s">
        <v>19835</v>
      </c>
      <c r="F4" s="318" t="s">
        <v>19836</v>
      </c>
      <c r="G4" s="318" t="s">
        <v>19837</v>
      </c>
      <c r="H4" s="318" t="s">
        <v>19838</v>
      </c>
      <c r="I4" s="318" t="s">
        <v>19839</v>
      </c>
      <c r="J4" s="318" t="s">
        <v>19840</v>
      </c>
      <c r="K4" s="308" t="s">
        <v>19841</v>
      </c>
      <c r="L4" s="318" t="s">
        <v>4731</v>
      </c>
      <c r="M4" s="318"/>
      <c r="N4" s="318" t="s">
        <v>487</v>
      </c>
      <c r="O4" s="318" t="s">
        <v>487</v>
      </c>
      <c r="P4" s="318"/>
      <c r="Q4" s="318"/>
      <c r="R4" s="318" t="s">
        <v>572</v>
      </c>
      <c r="S4" s="318" t="s">
        <v>490</v>
      </c>
      <c r="T4" s="318" t="s">
        <v>1122</v>
      </c>
      <c r="U4" s="318"/>
      <c r="V4" s="318"/>
      <c r="W4" s="318"/>
      <c r="X4" s="318"/>
      <c r="Y4" s="318"/>
      <c r="Z4" s="318"/>
      <c r="AA4" s="318"/>
      <c r="AB4" s="318"/>
      <c r="AC4" s="318" t="s">
        <v>487</v>
      </c>
      <c r="AD4" s="308" t="s">
        <v>19842</v>
      </c>
    </row>
    <row r="5" spans="1:30" s="19" customFormat="1" ht="42.75">
      <c r="A5" s="318" t="s">
        <v>19819</v>
      </c>
      <c r="B5" s="318" t="s">
        <v>79</v>
      </c>
      <c r="C5" s="318" t="s">
        <v>19843</v>
      </c>
      <c r="D5" s="318" t="s">
        <v>19844</v>
      </c>
      <c r="E5" s="318" t="s">
        <v>19845</v>
      </c>
      <c r="F5" s="318" t="s">
        <v>19846</v>
      </c>
      <c r="G5" s="318" t="s">
        <v>19847</v>
      </c>
      <c r="H5" s="318" t="s">
        <v>19848</v>
      </c>
      <c r="I5" s="462" t="s">
        <v>19849</v>
      </c>
      <c r="J5" s="318" t="s">
        <v>19850</v>
      </c>
      <c r="K5" s="462" t="s">
        <v>19851</v>
      </c>
      <c r="L5" s="318" t="s">
        <v>19852</v>
      </c>
      <c r="M5" s="318"/>
      <c r="N5" s="318"/>
      <c r="O5" s="318"/>
      <c r="P5" s="318"/>
      <c r="Q5" s="318"/>
      <c r="R5" s="318" t="s">
        <v>631</v>
      </c>
      <c r="S5" s="320" t="s">
        <v>2438</v>
      </c>
      <c r="T5" s="318" t="s">
        <v>491</v>
      </c>
      <c r="U5" s="318"/>
      <c r="V5" s="318"/>
      <c r="W5" s="318"/>
      <c r="X5" s="318"/>
      <c r="Y5" s="318"/>
      <c r="Z5" s="318"/>
      <c r="AA5" s="318"/>
      <c r="AB5" s="318"/>
      <c r="AC5" s="318" t="s">
        <v>487</v>
      </c>
      <c r="AD5" s="318" t="s">
        <v>19853</v>
      </c>
    </row>
    <row r="6" spans="1:30" s="19" customFormat="1" ht="30.75" customHeight="1">
      <c r="A6" s="351" t="s">
        <v>19854</v>
      </c>
      <c r="B6" s="318" t="s">
        <v>79</v>
      </c>
      <c r="C6" s="351" t="s">
        <v>19855</v>
      </c>
      <c r="D6" s="351" t="s">
        <v>19856</v>
      </c>
      <c r="E6" s="351" t="s">
        <v>19857</v>
      </c>
      <c r="F6" s="351" t="s">
        <v>19858</v>
      </c>
      <c r="G6" s="351" t="s">
        <v>19859</v>
      </c>
      <c r="H6" s="351" t="s">
        <v>19860</v>
      </c>
      <c r="I6" s="351" t="s">
        <v>19861</v>
      </c>
      <c r="J6" s="351"/>
      <c r="K6" s="352" t="s">
        <v>19862</v>
      </c>
      <c r="L6" s="318"/>
      <c r="M6" s="351"/>
      <c r="N6" s="351"/>
      <c r="O6" s="351"/>
      <c r="P6" s="351"/>
      <c r="Q6" s="351"/>
      <c r="R6" s="351" t="s">
        <v>14893</v>
      </c>
      <c r="S6" s="320" t="s">
        <v>15229</v>
      </c>
      <c r="T6" s="318"/>
      <c r="U6" s="351"/>
      <c r="V6" s="351"/>
      <c r="W6" s="351"/>
      <c r="X6" s="351"/>
      <c r="Y6" s="351"/>
      <c r="Z6" s="351"/>
      <c r="AA6" s="351"/>
      <c r="AB6" s="351"/>
      <c r="AC6" s="351"/>
      <c r="AD6" s="351"/>
    </row>
    <row r="7" spans="1:30" s="19" customFormat="1" ht="30.75" customHeight="1">
      <c r="A7" s="318" t="s">
        <v>19819</v>
      </c>
      <c r="B7" s="318" t="s">
        <v>79</v>
      </c>
      <c r="C7" s="318" t="s">
        <v>19863</v>
      </c>
      <c r="D7" s="318" t="s">
        <v>19864</v>
      </c>
      <c r="E7" s="318" t="s">
        <v>19865</v>
      </c>
      <c r="F7" s="318" t="s">
        <v>19866</v>
      </c>
      <c r="G7" s="318" t="s">
        <v>19867</v>
      </c>
      <c r="H7" s="318" t="s">
        <v>19868</v>
      </c>
      <c r="I7" s="318" t="s">
        <v>19869</v>
      </c>
      <c r="J7" s="318" t="s">
        <v>19870</v>
      </c>
      <c r="K7" s="318" t="s">
        <v>19871</v>
      </c>
      <c r="L7" s="318" t="s">
        <v>4731</v>
      </c>
      <c r="M7" s="318"/>
      <c r="N7" s="318"/>
      <c r="O7" s="318"/>
      <c r="P7" s="318"/>
      <c r="Q7" s="318"/>
      <c r="R7" s="318" t="s">
        <v>631</v>
      </c>
      <c r="S7" s="320" t="s">
        <v>15217</v>
      </c>
      <c r="T7" s="318"/>
      <c r="U7" s="318"/>
      <c r="V7" s="318"/>
      <c r="W7" s="318"/>
      <c r="X7" s="318"/>
      <c r="Y7" s="318"/>
      <c r="Z7" s="318"/>
      <c r="AA7" s="318"/>
      <c r="AB7" s="318"/>
      <c r="AC7" s="318"/>
      <c r="AD7" s="318"/>
    </row>
    <row r="8" spans="1:30" s="19" customFormat="1" ht="30.75" customHeight="1">
      <c r="A8" s="318" t="s">
        <v>32</v>
      </c>
      <c r="B8" s="318" t="s">
        <v>19872</v>
      </c>
      <c r="C8" s="318" t="s">
        <v>19873</v>
      </c>
      <c r="D8" s="318" t="s">
        <v>19874</v>
      </c>
      <c r="E8" s="318" t="s">
        <v>19875</v>
      </c>
      <c r="F8" s="318" t="s">
        <v>19876</v>
      </c>
      <c r="G8" s="318" t="s">
        <v>19877</v>
      </c>
      <c r="H8" s="318" t="s">
        <v>19878</v>
      </c>
      <c r="I8" s="318" t="s">
        <v>19879</v>
      </c>
      <c r="J8" s="318" t="s">
        <v>19880</v>
      </c>
      <c r="K8" s="308" t="s">
        <v>19881</v>
      </c>
      <c r="L8" s="318" t="s">
        <v>19882</v>
      </c>
      <c r="M8" s="318" t="s">
        <v>19883</v>
      </c>
      <c r="N8" s="318" t="s">
        <v>487</v>
      </c>
      <c r="O8" s="318"/>
      <c r="P8" s="318"/>
      <c r="Q8" s="318"/>
      <c r="R8" s="318" t="s">
        <v>572</v>
      </c>
      <c r="S8" s="320" t="s">
        <v>490</v>
      </c>
      <c r="T8" s="318"/>
      <c r="U8" s="318"/>
      <c r="V8" s="318"/>
      <c r="W8" s="318"/>
      <c r="X8" s="318"/>
      <c r="Y8" s="318"/>
      <c r="Z8" s="318"/>
      <c r="AA8" s="318" t="s">
        <v>487</v>
      </c>
      <c r="AB8" s="318" t="s">
        <v>18827</v>
      </c>
      <c r="AC8" s="318" t="s">
        <v>487</v>
      </c>
      <c r="AD8" s="318" t="s">
        <v>19884</v>
      </c>
    </row>
    <row r="9" spans="1:30" s="19" customFormat="1" ht="30.75" customHeight="1">
      <c r="A9" s="318" t="s">
        <v>19819</v>
      </c>
      <c r="B9" s="318" t="s">
        <v>19885</v>
      </c>
      <c r="C9" s="318" t="s">
        <v>19886</v>
      </c>
      <c r="D9" s="318" t="s">
        <v>19887</v>
      </c>
      <c r="E9" s="318" t="s">
        <v>19888</v>
      </c>
      <c r="F9" s="318" t="s">
        <v>19889</v>
      </c>
      <c r="G9" s="318" t="s">
        <v>19890</v>
      </c>
      <c r="H9" s="318" t="s">
        <v>19891</v>
      </c>
      <c r="I9" s="318" t="s">
        <v>19892</v>
      </c>
      <c r="J9" s="318" t="s">
        <v>19893</v>
      </c>
      <c r="K9" s="318" t="s">
        <v>4346</v>
      </c>
      <c r="L9" s="318" t="s">
        <v>19894</v>
      </c>
      <c r="M9" s="318"/>
      <c r="N9" s="318"/>
      <c r="O9" s="318" t="s">
        <v>487</v>
      </c>
      <c r="P9" s="318"/>
      <c r="Q9" s="318"/>
      <c r="R9" s="318" t="s">
        <v>631</v>
      </c>
      <c r="S9" s="320" t="s">
        <v>490</v>
      </c>
      <c r="T9" s="318" t="s">
        <v>2364</v>
      </c>
      <c r="U9" s="318"/>
      <c r="V9" s="318"/>
      <c r="W9" s="318"/>
      <c r="X9" s="318"/>
      <c r="Y9" s="318"/>
      <c r="Z9" s="318"/>
      <c r="AA9" s="318"/>
      <c r="AB9" s="318"/>
      <c r="AC9" s="318" t="s">
        <v>487</v>
      </c>
      <c r="AD9" s="318" t="s">
        <v>19895</v>
      </c>
    </row>
    <row r="10" spans="1:30" s="19" customFormat="1" ht="71.25">
      <c r="A10" s="318" t="s">
        <v>19819</v>
      </c>
      <c r="B10" s="318" t="s">
        <v>19896</v>
      </c>
      <c r="C10" s="318" t="s">
        <v>19897</v>
      </c>
      <c r="D10" s="318" t="s">
        <v>19898</v>
      </c>
      <c r="E10" s="318" t="s">
        <v>19899</v>
      </c>
      <c r="F10" s="318" t="s">
        <v>19900</v>
      </c>
      <c r="G10" s="318" t="s">
        <v>19901</v>
      </c>
      <c r="H10" s="318" t="s">
        <v>19902</v>
      </c>
      <c r="I10" s="318" t="s">
        <v>19903</v>
      </c>
      <c r="J10" s="318" t="s">
        <v>19904</v>
      </c>
      <c r="K10" s="214" t="s">
        <v>19905</v>
      </c>
      <c r="L10" s="318" t="s">
        <v>19906</v>
      </c>
      <c r="M10" s="318"/>
      <c r="N10" s="318"/>
      <c r="O10" s="318"/>
      <c r="P10" s="318"/>
      <c r="Q10" s="318"/>
      <c r="R10" s="318" t="s">
        <v>631</v>
      </c>
      <c r="S10" s="318" t="s">
        <v>490</v>
      </c>
      <c r="T10" s="318" t="s">
        <v>1122</v>
      </c>
      <c r="U10" s="318"/>
      <c r="V10" s="318"/>
      <c r="W10" s="318"/>
      <c r="X10" s="318"/>
      <c r="Y10" s="318"/>
      <c r="Z10" s="318"/>
      <c r="AA10" s="318"/>
      <c r="AB10" s="318"/>
      <c r="AC10" s="318" t="s">
        <v>5520</v>
      </c>
      <c r="AD10" s="214" t="s">
        <v>19907</v>
      </c>
    </row>
    <row r="11" spans="1:30" s="19" customFormat="1" ht="213.75">
      <c r="A11" s="318" t="s">
        <v>19819</v>
      </c>
      <c r="B11" s="318" t="s">
        <v>19896</v>
      </c>
      <c r="C11" s="318" t="s">
        <v>19908</v>
      </c>
      <c r="D11" s="318" t="s">
        <v>19909</v>
      </c>
      <c r="E11" s="318" t="s">
        <v>19910</v>
      </c>
      <c r="F11" s="318" t="s">
        <v>19911</v>
      </c>
      <c r="G11" s="318" t="s">
        <v>19912</v>
      </c>
      <c r="H11" s="318" t="s">
        <v>19913</v>
      </c>
      <c r="I11" s="318" t="s">
        <v>19914</v>
      </c>
      <c r="J11" s="318" t="s">
        <v>19915</v>
      </c>
      <c r="K11" s="308" t="s">
        <v>19916</v>
      </c>
      <c r="L11" s="318" t="s">
        <v>19917</v>
      </c>
      <c r="M11" s="318"/>
      <c r="N11" s="318" t="s">
        <v>487</v>
      </c>
      <c r="O11" s="318" t="s">
        <v>487</v>
      </c>
      <c r="P11" s="318"/>
      <c r="Q11" s="318"/>
      <c r="R11" s="318" t="s">
        <v>572</v>
      </c>
      <c r="S11" s="318" t="s">
        <v>490</v>
      </c>
      <c r="T11" s="318" t="s">
        <v>19830</v>
      </c>
      <c r="U11" s="318"/>
      <c r="V11" s="318"/>
      <c r="W11" s="318"/>
      <c r="X11" s="318"/>
      <c r="Y11" s="318"/>
      <c r="Z11" s="318"/>
      <c r="AA11" s="318" t="s">
        <v>487</v>
      </c>
      <c r="AB11" s="308" t="s">
        <v>19918</v>
      </c>
      <c r="AC11" s="318" t="s">
        <v>5520</v>
      </c>
      <c r="AD11" s="308" t="s">
        <v>19919</v>
      </c>
    </row>
    <row r="12" spans="1:30" s="19" customFormat="1" ht="213.75">
      <c r="A12" s="318" t="s">
        <v>19819</v>
      </c>
      <c r="B12" s="318" t="s">
        <v>19896</v>
      </c>
      <c r="C12" s="318" t="s">
        <v>19920</v>
      </c>
      <c r="D12" s="318" t="s">
        <v>19921</v>
      </c>
      <c r="E12" s="318" t="s">
        <v>19922</v>
      </c>
      <c r="F12" s="318" t="s">
        <v>19923</v>
      </c>
      <c r="G12" s="318" t="s">
        <v>19924</v>
      </c>
      <c r="H12" s="318" t="s">
        <v>19925</v>
      </c>
      <c r="I12" s="318" t="s">
        <v>19926</v>
      </c>
      <c r="J12" s="318" t="s">
        <v>19927</v>
      </c>
      <c r="K12" s="127" t="s">
        <v>19928</v>
      </c>
      <c r="L12" s="318" t="s">
        <v>19929</v>
      </c>
      <c r="M12" s="318"/>
      <c r="N12" s="318" t="s">
        <v>487</v>
      </c>
      <c r="O12" s="318" t="s">
        <v>487</v>
      </c>
      <c r="P12" s="318"/>
      <c r="Q12" s="318"/>
      <c r="R12" s="318" t="s">
        <v>572</v>
      </c>
      <c r="S12" s="318" t="s">
        <v>490</v>
      </c>
      <c r="T12" s="318" t="s">
        <v>19830</v>
      </c>
      <c r="U12" s="318"/>
      <c r="V12" s="318"/>
      <c r="W12" s="318"/>
      <c r="X12" s="318"/>
      <c r="Y12" s="318"/>
      <c r="Z12" s="318"/>
      <c r="AA12" s="318" t="s">
        <v>487</v>
      </c>
      <c r="AB12" s="308" t="s">
        <v>19930</v>
      </c>
      <c r="AC12" s="318" t="s">
        <v>487</v>
      </c>
      <c r="AD12" s="67" t="s">
        <v>19931</v>
      </c>
    </row>
    <row r="13" spans="1:30" s="19" customFormat="1" ht="71.25">
      <c r="A13" s="318" t="s">
        <v>19819</v>
      </c>
      <c r="B13" s="318" t="s">
        <v>19896</v>
      </c>
      <c r="C13" s="318" t="s">
        <v>19932</v>
      </c>
      <c r="D13" s="318" t="s">
        <v>19933</v>
      </c>
      <c r="E13" s="318" t="s">
        <v>19934</v>
      </c>
      <c r="F13" s="318" t="s">
        <v>19935</v>
      </c>
      <c r="G13" s="318" t="s">
        <v>19936</v>
      </c>
      <c r="H13" s="318" t="s">
        <v>19937</v>
      </c>
      <c r="I13" s="318" t="s">
        <v>19938</v>
      </c>
      <c r="J13" s="318" t="s">
        <v>19939</v>
      </c>
      <c r="K13" s="308" t="s">
        <v>19940</v>
      </c>
      <c r="L13" s="318" t="s">
        <v>19941</v>
      </c>
      <c r="M13" s="318" t="s">
        <v>19942</v>
      </c>
      <c r="N13" s="318"/>
      <c r="O13" s="318"/>
      <c r="P13" s="318"/>
      <c r="Q13" s="318"/>
      <c r="R13" s="318" t="s">
        <v>572</v>
      </c>
      <c r="S13" s="320" t="s">
        <v>2363</v>
      </c>
      <c r="T13" s="318" t="s">
        <v>1122</v>
      </c>
      <c r="U13" s="318"/>
      <c r="V13" s="318"/>
      <c r="W13" s="318"/>
      <c r="X13" s="318"/>
      <c r="Y13" s="318"/>
      <c r="Z13" s="318"/>
      <c r="AA13" s="318"/>
      <c r="AB13" s="318"/>
      <c r="AC13" s="318" t="s">
        <v>487</v>
      </c>
      <c r="AD13" s="318" t="s">
        <v>19943</v>
      </c>
    </row>
    <row r="14" spans="1:30" s="19" customFormat="1" ht="30.75" customHeight="1">
      <c r="A14" s="351" t="s">
        <v>19944</v>
      </c>
      <c r="B14" s="318" t="s">
        <v>19896</v>
      </c>
      <c r="C14" s="351" t="s">
        <v>19945</v>
      </c>
      <c r="D14" s="351" t="s">
        <v>19946</v>
      </c>
      <c r="E14" s="351" t="s">
        <v>19947</v>
      </c>
      <c r="F14" s="351" t="s">
        <v>19948</v>
      </c>
      <c r="G14" s="351" t="s">
        <v>19949</v>
      </c>
      <c r="H14" s="351" t="s">
        <v>19950</v>
      </c>
      <c r="I14" s="351" t="s">
        <v>19951</v>
      </c>
      <c r="J14" s="351" t="s">
        <v>19952</v>
      </c>
      <c r="K14" s="351" t="s">
        <v>19953</v>
      </c>
      <c r="L14" s="351" t="s">
        <v>4830</v>
      </c>
      <c r="M14" s="351"/>
      <c r="N14" s="351"/>
      <c r="O14" s="351"/>
      <c r="P14" s="351"/>
      <c r="Q14" s="351"/>
      <c r="R14" s="351" t="s">
        <v>386</v>
      </c>
      <c r="S14" s="351" t="s">
        <v>840</v>
      </c>
      <c r="T14" s="351" t="s">
        <v>1122</v>
      </c>
      <c r="U14" s="351"/>
      <c r="V14" s="351"/>
      <c r="W14" s="351"/>
      <c r="X14" s="351"/>
      <c r="Y14" s="351"/>
      <c r="Z14" s="351"/>
      <c r="AA14" s="351"/>
      <c r="AB14" s="351"/>
      <c r="AC14" s="351" t="s">
        <v>395</v>
      </c>
      <c r="AD14" s="351" t="s">
        <v>19954</v>
      </c>
    </row>
    <row r="15" spans="1:30" s="19" customFormat="1" ht="30.75" customHeight="1">
      <c r="A15" s="318" t="s">
        <v>19819</v>
      </c>
      <c r="B15" s="318" t="s">
        <v>19896</v>
      </c>
      <c r="C15" s="318" t="s">
        <v>19955</v>
      </c>
      <c r="D15" s="318" t="s">
        <v>19956</v>
      </c>
      <c r="E15" s="318" t="s">
        <v>19957</v>
      </c>
      <c r="F15" s="318" t="s">
        <v>19958</v>
      </c>
      <c r="G15" s="318" t="s">
        <v>19959</v>
      </c>
      <c r="H15" s="318" t="s">
        <v>19960</v>
      </c>
      <c r="I15" s="318" t="s">
        <v>19961</v>
      </c>
      <c r="J15" s="318"/>
      <c r="K15" s="318" t="s">
        <v>19962</v>
      </c>
      <c r="L15" s="318"/>
      <c r="M15" s="318"/>
      <c r="N15" s="318"/>
      <c r="O15" s="318"/>
      <c r="P15" s="318"/>
      <c r="Q15" s="318"/>
      <c r="R15" s="318" t="s">
        <v>386</v>
      </c>
      <c r="S15" s="320" t="s">
        <v>1338</v>
      </c>
      <c r="T15" s="318"/>
      <c r="U15" s="318"/>
      <c r="V15" s="318"/>
      <c r="W15" s="318"/>
      <c r="X15" s="318"/>
      <c r="Y15" s="318"/>
      <c r="Z15" s="318"/>
      <c r="AA15" s="318"/>
      <c r="AB15" s="318"/>
      <c r="AC15" s="318" t="s">
        <v>395</v>
      </c>
      <c r="AD15" s="318" t="s">
        <v>5786</v>
      </c>
    </row>
    <row r="16" spans="1:30" s="19" customFormat="1" ht="30.75" customHeight="1">
      <c r="A16" s="351" t="s">
        <v>19944</v>
      </c>
      <c r="B16" s="318" t="s">
        <v>19896</v>
      </c>
      <c r="C16" s="351" t="s">
        <v>19963</v>
      </c>
      <c r="D16" s="351" t="s">
        <v>19964</v>
      </c>
      <c r="E16" s="351" t="s">
        <v>19947</v>
      </c>
      <c r="F16" s="351" t="s">
        <v>19965</v>
      </c>
      <c r="G16" s="351" t="s">
        <v>19966</v>
      </c>
      <c r="H16" s="351" t="s">
        <v>19967</v>
      </c>
      <c r="I16" s="351" t="s">
        <v>19968</v>
      </c>
      <c r="J16" s="351"/>
      <c r="K16" s="351" t="s">
        <v>779</v>
      </c>
      <c r="L16" s="351"/>
      <c r="M16" s="351"/>
      <c r="N16" s="351"/>
      <c r="O16" s="351"/>
      <c r="P16" s="351"/>
      <c r="Q16" s="351"/>
      <c r="R16" s="351" t="s">
        <v>386</v>
      </c>
      <c r="S16" s="351" t="s">
        <v>852</v>
      </c>
      <c r="T16" s="318"/>
      <c r="U16" s="351"/>
      <c r="V16" s="351"/>
      <c r="W16" s="351"/>
      <c r="X16" s="351"/>
      <c r="Y16" s="351" t="s">
        <v>487</v>
      </c>
      <c r="Z16" s="351" t="s">
        <v>19969</v>
      </c>
      <c r="AA16" s="351"/>
      <c r="AB16" s="351"/>
      <c r="AC16" s="351" t="s">
        <v>487</v>
      </c>
      <c r="AD16" s="351" t="s">
        <v>19970</v>
      </c>
    </row>
    <row r="17" spans="1:30" s="19" customFormat="1" ht="30.75" customHeight="1">
      <c r="A17" s="351" t="s">
        <v>19854</v>
      </c>
      <c r="B17" s="318" t="s">
        <v>19896</v>
      </c>
      <c r="C17" s="351" t="s">
        <v>19971</v>
      </c>
      <c r="D17" s="351" t="s">
        <v>19972</v>
      </c>
      <c r="E17" s="351" t="s">
        <v>19947</v>
      </c>
      <c r="F17" s="351" t="s">
        <v>19973</v>
      </c>
      <c r="G17" s="351" t="s">
        <v>19974</v>
      </c>
      <c r="H17" s="351" t="s">
        <v>19975</v>
      </c>
      <c r="I17" s="351" t="s">
        <v>19976</v>
      </c>
      <c r="J17" s="351" t="s">
        <v>19977</v>
      </c>
      <c r="K17" s="352" t="s">
        <v>19978</v>
      </c>
      <c r="L17" s="351"/>
      <c r="M17" s="351"/>
      <c r="N17" s="351"/>
      <c r="O17" s="351"/>
      <c r="P17" s="351"/>
      <c r="Q17" s="351"/>
      <c r="R17" s="351" t="s">
        <v>386</v>
      </c>
      <c r="S17" s="320" t="s">
        <v>852</v>
      </c>
      <c r="T17" s="351"/>
      <c r="U17" s="351"/>
      <c r="V17" s="351"/>
      <c r="W17" s="351"/>
      <c r="X17" s="351"/>
      <c r="Y17" s="351"/>
      <c r="Z17" s="351"/>
      <c r="AA17" s="351"/>
      <c r="AB17" s="351"/>
      <c r="AC17" s="351"/>
      <c r="AD17" s="351"/>
    </row>
    <row r="18" spans="1:30" s="19" customFormat="1" ht="30.75" customHeight="1">
      <c r="A18" s="318" t="s">
        <v>19854</v>
      </c>
      <c r="B18" s="318" t="s">
        <v>19896</v>
      </c>
      <c r="C18" s="351" t="s">
        <v>19979</v>
      </c>
      <c r="D18" s="351" t="s">
        <v>10450</v>
      </c>
      <c r="E18" s="351" t="s">
        <v>19980</v>
      </c>
      <c r="F18" s="351" t="s">
        <v>19981</v>
      </c>
      <c r="G18" s="351" t="s">
        <v>19982</v>
      </c>
      <c r="H18" s="351" t="s">
        <v>19983</v>
      </c>
      <c r="I18" s="351" t="s">
        <v>19984</v>
      </c>
      <c r="J18" s="351" t="s">
        <v>19985</v>
      </c>
      <c r="K18" s="352" t="s">
        <v>19306</v>
      </c>
      <c r="L18" s="351"/>
      <c r="M18" s="351"/>
      <c r="N18" s="351"/>
      <c r="O18" s="351"/>
      <c r="P18" s="351"/>
      <c r="Q18" s="351"/>
      <c r="R18" s="351" t="s">
        <v>631</v>
      </c>
      <c r="S18" s="320" t="s">
        <v>852</v>
      </c>
      <c r="T18" s="351"/>
      <c r="U18" s="351"/>
      <c r="V18" s="318"/>
      <c r="W18" s="351"/>
      <c r="X18" s="351"/>
      <c r="Y18" s="351"/>
      <c r="Z18" s="351"/>
      <c r="AA18" s="351"/>
      <c r="AB18" s="351"/>
      <c r="AC18" s="351"/>
      <c r="AD18" s="351"/>
    </row>
    <row r="19" spans="1:30" s="19" customFormat="1" ht="30.75" customHeight="1">
      <c r="A19" s="318" t="s">
        <v>19854</v>
      </c>
      <c r="B19" s="318" t="s">
        <v>19896</v>
      </c>
      <c r="C19" s="351" t="s">
        <v>19986</v>
      </c>
      <c r="D19" s="351" t="s">
        <v>19987</v>
      </c>
      <c r="E19" s="351" t="s">
        <v>19988</v>
      </c>
      <c r="F19" s="351" t="s">
        <v>19989</v>
      </c>
      <c r="G19" s="351" t="s">
        <v>19990</v>
      </c>
      <c r="H19" s="351" t="s">
        <v>19991</v>
      </c>
      <c r="I19" s="351" t="s">
        <v>19992</v>
      </c>
      <c r="J19" s="351"/>
      <c r="K19" s="352" t="s">
        <v>19993</v>
      </c>
      <c r="L19" s="351"/>
      <c r="M19" s="351"/>
      <c r="N19" s="351"/>
      <c r="O19" s="351"/>
      <c r="P19" s="351"/>
      <c r="Q19" s="351"/>
      <c r="R19" s="351" t="s">
        <v>631</v>
      </c>
      <c r="S19" s="320" t="s">
        <v>1338</v>
      </c>
      <c r="T19" s="351"/>
      <c r="U19" s="351"/>
      <c r="V19" s="351"/>
      <c r="W19" s="351"/>
      <c r="X19" s="351"/>
      <c r="Y19" s="351" t="s">
        <v>487</v>
      </c>
      <c r="Z19" s="318" t="s">
        <v>19994</v>
      </c>
      <c r="AA19" s="351"/>
      <c r="AB19" s="351"/>
      <c r="AC19" s="351"/>
      <c r="AD19" s="351"/>
    </row>
    <row r="20" spans="1:30" s="19" customFormat="1" ht="30.75" customHeight="1">
      <c r="A20" s="318" t="s">
        <v>19819</v>
      </c>
      <c r="B20" s="318" t="s">
        <v>19896</v>
      </c>
      <c r="C20" s="318" t="s">
        <v>19995</v>
      </c>
      <c r="D20" s="318" t="s">
        <v>14540</v>
      </c>
      <c r="E20" s="318" t="s">
        <v>19996</v>
      </c>
      <c r="F20" s="318" t="s">
        <v>19997</v>
      </c>
      <c r="G20" s="318" t="s">
        <v>19998</v>
      </c>
      <c r="H20" s="318" t="s">
        <v>19999</v>
      </c>
      <c r="I20" s="318" t="s">
        <v>20000</v>
      </c>
      <c r="J20" s="318"/>
      <c r="K20" s="318" t="s">
        <v>6510</v>
      </c>
      <c r="L20" s="318"/>
      <c r="M20" s="318"/>
      <c r="N20" s="318"/>
      <c r="O20" s="318"/>
      <c r="P20" s="318"/>
      <c r="Q20" s="318"/>
      <c r="R20" s="318" t="s">
        <v>631</v>
      </c>
      <c r="S20" s="320" t="s">
        <v>1338</v>
      </c>
      <c r="T20" s="318"/>
      <c r="U20" s="318"/>
      <c r="V20" s="318"/>
      <c r="W20" s="318"/>
      <c r="X20" s="318"/>
      <c r="Y20" s="318"/>
      <c r="Z20" s="318"/>
      <c r="AA20" s="318"/>
      <c r="AB20" s="318"/>
      <c r="AC20" s="318" t="s">
        <v>487</v>
      </c>
      <c r="AD20" s="318" t="s">
        <v>20001</v>
      </c>
    </row>
    <row r="21" spans="1:30" s="19" customFormat="1" ht="30.75" customHeight="1">
      <c r="A21" s="318" t="s">
        <v>19819</v>
      </c>
      <c r="B21" s="318" t="s">
        <v>19896</v>
      </c>
      <c r="C21" s="318" t="s">
        <v>20002</v>
      </c>
      <c r="D21" s="318" t="s">
        <v>20003</v>
      </c>
      <c r="E21" s="318" t="s">
        <v>19957</v>
      </c>
      <c r="F21" s="318" t="s">
        <v>20004</v>
      </c>
      <c r="G21" s="318" t="s">
        <v>20005</v>
      </c>
      <c r="H21" s="318" t="s">
        <v>20006</v>
      </c>
      <c r="I21" s="318" t="s">
        <v>20007</v>
      </c>
      <c r="J21" s="318"/>
      <c r="K21" s="318" t="s">
        <v>2925</v>
      </c>
      <c r="L21" s="318"/>
      <c r="M21" s="318"/>
      <c r="N21" s="318"/>
      <c r="O21" s="318"/>
      <c r="P21" s="318"/>
      <c r="Q21" s="318"/>
      <c r="R21" s="318" t="s">
        <v>631</v>
      </c>
      <c r="S21" s="320" t="s">
        <v>15229</v>
      </c>
      <c r="T21" s="318"/>
      <c r="U21" s="318"/>
      <c r="V21" s="318"/>
      <c r="W21" s="318"/>
      <c r="X21" s="318"/>
      <c r="Y21" s="318"/>
      <c r="Z21" s="318"/>
      <c r="AA21" s="318"/>
      <c r="AB21" s="318"/>
      <c r="AC21" s="318"/>
      <c r="AD21" s="318"/>
    </row>
    <row r="22" spans="1:30" s="19" customFormat="1" ht="30.75" customHeight="1">
      <c r="A22" s="318" t="s">
        <v>19819</v>
      </c>
      <c r="B22" s="318" t="s">
        <v>19896</v>
      </c>
      <c r="C22" s="318" t="s">
        <v>20008</v>
      </c>
      <c r="D22" s="318" t="s">
        <v>20009</v>
      </c>
      <c r="E22" s="318" t="s">
        <v>20010</v>
      </c>
      <c r="F22" s="318" t="s">
        <v>20011</v>
      </c>
      <c r="G22" s="318" t="s">
        <v>20012</v>
      </c>
      <c r="H22" s="318" t="s">
        <v>20013</v>
      </c>
      <c r="I22" s="318" t="s">
        <v>20014</v>
      </c>
      <c r="J22" s="318"/>
      <c r="K22" s="318" t="s">
        <v>20015</v>
      </c>
      <c r="L22" s="318"/>
      <c r="M22" s="318"/>
      <c r="N22" s="318"/>
      <c r="O22" s="318"/>
      <c r="P22" s="318"/>
      <c r="Q22" s="318"/>
      <c r="R22" s="318" t="s">
        <v>631</v>
      </c>
      <c r="S22" s="320" t="s">
        <v>15229</v>
      </c>
      <c r="T22" s="318"/>
      <c r="U22" s="318"/>
      <c r="V22" s="318"/>
      <c r="W22" s="318"/>
      <c r="X22" s="318"/>
      <c r="Y22" s="318"/>
      <c r="Z22" s="318"/>
      <c r="AA22" s="318"/>
      <c r="AB22" s="318"/>
      <c r="AC22" s="318"/>
      <c r="AD22" s="318"/>
    </row>
    <row r="23" spans="1:30" s="19" customFormat="1" ht="30.75" customHeight="1">
      <c r="A23" s="318" t="s">
        <v>19819</v>
      </c>
      <c r="B23" s="318" t="s">
        <v>19896</v>
      </c>
      <c r="C23" s="318" t="s">
        <v>20016</v>
      </c>
      <c r="D23" s="318" t="s">
        <v>20017</v>
      </c>
      <c r="E23" s="318" t="s">
        <v>20018</v>
      </c>
      <c r="F23" s="318" t="s">
        <v>20019</v>
      </c>
      <c r="G23" s="318" t="s">
        <v>20020</v>
      </c>
      <c r="H23" s="318" t="s">
        <v>20021</v>
      </c>
      <c r="I23" s="318" t="s">
        <v>20022</v>
      </c>
      <c r="J23" s="318" t="s">
        <v>20023</v>
      </c>
      <c r="K23" s="318" t="s">
        <v>20024</v>
      </c>
      <c r="L23" s="318"/>
      <c r="M23" s="318"/>
      <c r="N23" s="318"/>
      <c r="O23" s="318"/>
      <c r="P23" s="318"/>
      <c r="Q23" s="318"/>
      <c r="R23" s="318" t="s">
        <v>386</v>
      </c>
      <c r="S23" s="320" t="s">
        <v>10221</v>
      </c>
      <c r="T23" s="318"/>
      <c r="U23" s="318"/>
      <c r="V23" s="318"/>
      <c r="W23" s="318"/>
      <c r="X23" s="318"/>
      <c r="Y23" s="318"/>
      <c r="Z23" s="318"/>
      <c r="AA23" s="318"/>
      <c r="AB23" s="318"/>
      <c r="AC23" s="318"/>
      <c r="AD23" s="318"/>
    </row>
    <row r="24" spans="1:30" s="19" customFormat="1" ht="30.75" customHeight="1">
      <c r="A24" s="318" t="s">
        <v>20025</v>
      </c>
      <c r="B24" s="318" t="s">
        <v>19896</v>
      </c>
      <c r="C24" s="318" t="s">
        <v>20026</v>
      </c>
      <c r="D24" s="318" t="s">
        <v>20027</v>
      </c>
      <c r="E24" s="318" t="s">
        <v>20028</v>
      </c>
      <c r="F24" s="318" t="s">
        <v>20029</v>
      </c>
      <c r="G24" s="318" t="s">
        <v>20030</v>
      </c>
      <c r="H24" s="318" t="s">
        <v>20031</v>
      </c>
      <c r="I24" s="318" t="s">
        <v>20032</v>
      </c>
      <c r="J24" s="318" t="s">
        <v>20033</v>
      </c>
      <c r="K24" s="318" t="s">
        <v>2063</v>
      </c>
      <c r="L24" s="318"/>
      <c r="M24" s="318"/>
      <c r="N24" s="318"/>
      <c r="O24" s="318"/>
      <c r="P24" s="318"/>
      <c r="Q24" s="318"/>
      <c r="R24" s="318" t="s">
        <v>386</v>
      </c>
      <c r="S24" s="320" t="s">
        <v>10221</v>
      </c>
      <c r="T24" s="318"/>
      <c r="U24" s="318"/>
      <c r="V24" s="318"/>
      <c r="W24" s="318"/>
      <c r="X24" s="318"/>
      <c r="Y24" s="318"/>
      <c r="Z24" s="318"/>
      <c r="AA24" s="318"/>
      <c r="AB24" s="318"/>
      <c r="AC24" s="318"/>
      <c r="AD24" s="318"/>
    </row>
    <row r="25" spans="1:30" s="19" customFormat="1" ht="30.75" customHeight="1">
      <c r="A25" s="318" t="s">
        <v>19819</v>
      </c>
      <c r="B25" s="318" t="s">
        <v>19896</v>
      </c>
      <c r="C25" s="318" t="s">
        <v>20034</v>
      </c>
      <c r="D25" s="318" t="s">
        <v>20035</v>
      </c>
      <c r="E25" s="318" t="s">
        <v>20036</v>
      </c>
      <c r="F25" s="318" t="s">
        <v>20037</v>
      </c>
      <c r="G25" s="318" t="s">
        <v>20038</v>
      </c>
      <c r="H25" s="318" t="s">
        <v>20039</v>
      </c>
      <c r="I25" s="318" t="s">
        <v>20040</v>
      </c>
      <c r="J25" s="318"/>
      <c r="K25" s="318" t="s">
        <v>20041</v>
      </c>
      <c r="L25" s="318"/>
      <c r="M25" s="318"/>
      <c r="N25" s="318"/>
      <c r="O25" s="318"/>
      <c r="P25" s="318"/>
      <c r="Q25" s="318"/>
      <c r="R25" s="318" t="s">
        <v>386</v>
      </c>
      <c r="S25" s="320" t="s">
        <v>15217</v>
      </c>
      <c r="T25" s="318"/>
      <c r="U25" s="318"/>
      <c r="V25" s="318"/>
      <c r="W25" s="318"/>
      <c r="X25" s="318"/>
      <c r="Y25" s="318"/>
      <c r="Z25" s="318"/>
      <c r="AA25" s="318"/>
      <c r="AB25" s="318"/>
      <c r="AC25" s="318"/>
      <c r="AD25" s="318"/>
    </row>
    <row r="26" spans="1:30" s="19" customFormat="1" ht="30.75" customHeight="1">
      <c r="A26" s="318" t="s">
        <v>20025</v>
      </c>
      <c r="B26" s="318" t="s">
        <v>19896</v>
      </c>
      <c r="C26" s="318" t="s">
        <v>20042</v>
      </c>
      <c r="D26" s="318" t="s">
        <v>20043</v>
      </c>
      <c r="E26" s="318" t="s">
        <v>20044</v>
      </c>
      <c r="F26" s="318" t="s">
        <v>20045</v>
      </c>
      <c r="G26" s="318" t="s">
        <v>20046</v>
      </c>
      <c r="H26" s="318" t="s">
        <v>20047</v>
      </c>
      <c r="I26" s="318" t="s">
        <v>20048</v>
      </c>
      <c r="J26" s="318" t="s">
        <v>20049</v>
      </c>
      <c r="K26" s="318" t="s">
        <v>3202</v>
      </c>
      <c r="L26" s="318"/>
      <c r="M26" s="318"/>
      <c r="N26" s="318"/>
      <c r="O26" s="318"/>
      <c r="P26" s="318"/>
      <c r="Q26" s="318"/>
      <c r="R26" s="318" t="s">
        <v>386</v>
      </c>
      <c r="S26" s="320" t="s">
        <v>20050</v>
      </c>
      <c r="T26" s="318"/>
      <c r="U26" s="318"/>
      <c r="V26" s="318"/>
      <c r="W26" s="318"/>
      <c r="X26" s="318"/>
      <c r="Y26" s="318"/>
      <c r="Z26" s="318"/>
      <c r="AA26" s="318"/>
      <c r="AB26" s="318"/>
      <c r="AC26" s="318"/>
      <c r="AD26" s="318"/>
    </row>
    <row r="27" spans="1:30" s="19" customFormat="1" ht="30.75" customHeight="1">
      <c r="A27" s="318" t="s">
        <v>19819</v>
      </c>
      <c r="B27" s="318" t="s">
        <v>19896</v>
      </c>
      <c r="C27" s="318" t="s">
        <v>20051</v>
      </c>
      <c r="D27" s="318" t="s">
        <v>20052</v>
      </c>
      <c r="E27" s="318" t="s">
        <v>20053</v>
      </c>
      <c r="F27" s="318" t="s">
        <v>20054</v>
      </c>
      <c r="G27" s="318" t="s">
        <v>20055</v>
      </c>
      <c r="H27" s="318" t="s">
        <v>20056</v>
      </c>
      <c r="I27" s="318" t="s">
        <v>20057</v>
      </c>
      <c r="J27" s="318"/>
      <c r="K27" s="318" t="s">
        <v>1284</v>
      </c>
      <c r="L27" s="318"/>
      <c r="M27" s="318"/>
      <c r="N27" s="318"/>
      <c r="O27" s="318"/>
      <c r="P27" s="318"/>
      <c r="Q27" s="318"/>
      <c r="R27" s="318" t="s">
        <v>386</v>
      </c>
      <c r="S27" s="320" t="s">
        <v>15217</v>
      </c>
      <c r="T27" s="318"/>
      <c r="U27" s="318"/>
      <c r="V27" s="318"/>
      <c r="W27" s="318"/>
      <c r="X27" s="318"/>
      <c r="Y27" s="318"/>
      <c r="Z27" s="318"/>
      <c r="AA27" s="318"/>
      <c r="AB27" s="318"/>
      <c r="AC27" s="318"/>
      <c r="AD27" s="318"/>
    </row>
    <row r="28" spans="1:30" s="19" customFormat="1" ht="30.75" customHeight="1">
      <c r="A28" s="318" t="s">
        <v>19819</v>
      </c>
      <c r="B28" s="318" t="s">
        <v>19896</v>
      </c>
      <c r="C28" s="318" t="s">
        <v>20058</v>
      </c>
      <c r="D28" s="318" t="s">
        <v>20059</v>
      </c>
      <c r="E28" s="318" t="s">
        <v>20060</v>
      </c>
      <c r="F28" s="318" t="s">
        <v>20061</v>
      </c>
      <c r="G28" s="318" t="s">
        <v>20062</v>
      </c>
      <c r="H28" s="318" t="s">
        <v>20063</v>
      </c>
      <c r="I28" s="318" t="s">
        <v>20064</v>
      </c>
      <c r="J28" s="318"/>
      <c r="K28" s="318" t="s">
        <v>20065</v>
      </c>
      <c r="L28" s="318" t="s">
        <v>3892</v>
      </c>
      <c r="M28" s="318"/>
      <c r="N28" s="318"/>
      <c r="O28" s="318"/>
      <c r="P28" s="318"/>
      <c r="Q28" s="318"/>
      <c r="R28" s="318" t="s">
        <v>386</v>
      </c>
      <c r="S28" s="318" t="s">
        <v>15217</v>
      </c>
      <c r="T28" s="318"/>
      <c r="U28" s="318"/>
      <c r="V28" s="318"/>
      <c r="W28" s="318"/>
      <c r="X28" s="318"/>
      <c r="Y28" s="318"/>
      <c r="Z28" s="318"/>
      <c r="AA28" s="318"/>
      <c r="AB28" s="318"/>
      <c r="AC28" s="318" t="s">
        <v>395</v>
      </c>
      <c r="AD28" s="318" t="s">
        <v>20066</v>
      </c>
    </row>
    <row r="29" spans="1:30" s="19" customFormat="1" ht="30.75" customHeight="1">
      <c r="A29" s="318" t="s">
        <v>19819</v>
      </c>
      <c r="B29" s="318" t="s">
        <v>19896</v>
      </c>
      <c r="C29" s="318" t="s">
        <v>20067</v>
      </c>
      <c r="D29" s="318" t="s">
        <v>20068</v>
      </c>
      <c r="E29" s="318" t="s">
        <v>20069</v>
      </c>
      <c r="F29" s="318" t="s">
        <v>20070</v>
      </c>
      <c r="G29" s="318" t="s">
        <v>20071</v>
      </c>
      <c r="H29" s="318" t="s">
        <v>20072</v>
      </c>
      <c r="I29" s="318" t="s">
        <v>20073</v>
      </c>
      <c r="J29" s="318"/>
      <c r="K29" s="318" t="s">
        <v>20074</v>
      </c>
      <c r="L29" s="318" t="s">
        <v>20075</v>
      </c>
      <c r="M29" s="318"/>
      <c r="N29" s="318"/>
      <c r="O29" s="318"/>
      <c r="P29" s="318"/>
      <c r="Q29" s="318"/>
      <c r="R29" s="318" t="s">
        <v>386</v>
      </c>
      <c r="S29" s="320" t="s">
        <v>15217</v>
      </c>
      <c r="T29" s="318"/>
      <c r="U29" s="318"/>
      <c r="V29" s="318"/>
      <c r="W29" s="318"/>
      <c r="X29" s="318"/>
      <c r="Y29" s="318"/>
      <c r="Z29" s="318"/>
      <c r="AA29" s="318"/>
      <c r="AB29" s="318"/>
      <c r="AC29" s="318"/>
      <c r="AD29" s="318"/>
    </row>
    <row r="30" spans="1:30" s="19" customFormat="1" ht="30.75" customHeight="1">
      <c r="A30" s="318" t="s">
        <v>19819</v>
      </c>
      <c r="B30" s="318" t="s">
        <v>19896</v>
      </c>
      <c r="C30" s="318" t="s">
        <v>20076</v>
      </c>
      <c r="D30" s="318" t="s">
        <v>20077</v>
      </c>
      <c r="E30" s="318" t="s">
        <v>20078</v>
      </c>
      <c r="F30" s="318" t="s">
        <v>20079</v>
      </c>
      <c r="G30" s="318" t="s">
        <v>20080</v>
      </c>
      <c r="H30" s="318" t="s">
        <v>20081</v>
      </c>
      <c r="I30" s="318" t="s">
        <v>20082</v>
      </c>
      <c r="J30" s="318"/>
      <c r="K30" s="318" t="s">
        <v>20083</v>
      </c>
      <c r="L30" s="318"/>
      <c r="M30" s="318"/>
      <c r="N30" s="318"/>
      <c r="O30" s="318"/>
      <c r="P30" s="318"/>
      <c r="Q30" s="318"/>
      <c r="R30" s="318" t="s">
        <v>386</v>
      </c>
      <c r="S30" s="320" t="s">
        <v>15217</v>
      </c>
      <c r="T30" s="318"/>
      <c r="U30" s="318"/>
      <c r="V30" s="318"/>
      <c r="W30" s="318"/>
      <c r="X30" s="318"/>
      <c r="Y30" s="318"/>
      <c r="Z30" s="318"/>
      <c r="AA30" s="318"/>
      <c r="AB30" s="318"/>
      <c r="AC30" s="318"/>
      <c r="AD30" s="318"/>
    </row>
    <row r="31" spans="1:30" s="19" customFormat="1" ht="30.75" customHeight="1">
      <c r="A31" s="318" t="s">
        <v>19819</v>
      </c>
      <c r="B31" s="318" t="s">
        <v>19896</v>
      </c>
      <c r="C31" s="318" t="s">
        <v>20084</v>
      </c>
      <c r="D31" s="318" t="s">
        <v>20085</v>
      </c>
      <c r="E31" s="318" t="s">
        <v>20086</v>
      </c>
      <c r="F31" s="318" t="s">
        <v>20087</v>
      </c>
      <c r="G31" s="318" t="s">
        <v>20088</v>
      </c>
      <c r="H31" s="318" t="s">
        <v>20089</v>
      </c>
      <c r="I31" s="318" t="s">
        <v>20090</v>
      </c>
      <c r="J31" s="318" t="s">
        <v>20091</v>
      </c>
      <c r="K31" s="318" t="s">
        <v>20092</v>
      </c>
      <c r="L31" s="318"/>
      <c r="M31" s="318"/>
      <c r="N31" s="318"/>
      <c r="O31" s="318"/>
      <c r="P31" s="318"/>
      <c r="Q31" s="318"/>
      <c r="R31" s="318" t="s">
        <v>14893</v>
      </c>
      <c r="S31" s="320" t="s">
        <v>15350</v>
      </c>
      <c r="T31" s="318"/>
      <c r="U31" s="318"/>
      <c r="V31" s="318"/>
      <c r="W31" s="318"/>
      <c r="X31" s="318"/>
      <c r="Y31" s="318"/>
      <c r="Z31" s="318"/>
      <c r="AA31" s="318"/>
      <c r="AB31" s="318"/>
      <c r="AC31" s="318"/>
      <c r="AD31" s="318"/>
    </row>
    <row r="32" spans="1:30" s="19" customFormat="1" ht="30.75" customHeight="1">
      <c r="A32" s="318" t="s">
        <v>19819</v>
      </c>
      <c r="B32" s="318" t="s">
        <v>20093</v>
      </c>
      <c r="C32" s="318" t="s">
        <v>20094</v>
      </c>
      <c r="D32" s="318" t="s">
        <v>20095</v>
      </c>
      <c r="E32" s="318" t="s">
        <v>20096</v>
      </c>
      <c r="F32" s="318" t="s">
        <v>20097</v>
      </c>
      <c r="G32" s="318" t="s">
        <v>20098</v>
      </c>
      <c r="H32" s="318" t="s">
        <v>20099</v>
      </c>
      <c r="I32" s="318" t="s">
        <v>20100</v>
      </c>
      <c r="J32" s="318" t="s">
        <v>20101</v>
      </c>
      <c r="K32" s="318" t="s">
        <v>20102</v>
      </c>
      <c r="L32" s="318" t="s">
        <v>20103</v>
      </c>
      <c r="M32" s="318"/>
      <c r="N32" s="318" t="s">
        <v>487</v>
      </c>
      <c r="O32" s="318" t="s">
        <v>487</v>
      </c>
      <c r="P32" s="318"/>
      <c r="Q32" s="318"/>
      <c r="R32" s="318" t="s">
        <v>572</v>
      </c>
      <c r="S32" s="320" t="s">
        <v>2438</v>
      </c>
      <c r="T32" s="318" t="s">
        <v>10980</v>
      </c>
      <c r="U32" s="318"/>
      <c r="V32" s="318"/>
      <c r="W32" s="318"/>
      <c r="X32" s="318"/>
      <c r="Y32" s="318"/>
      <c r="Z32" s="318"/>
      <c r="AA32" s="318"/>
      <c r="AB32" s="318"/>
      <c r="AC32" s="318" t="s">
        <v>5520</v>
      </c>
      <c r="AD32" s="318" t="s">
        <v>20104</v>
      </c>
    </row>
    <row r="33" spans="1:30" s="19" customFormat="1" ht="30.75" customHeight="1">
      <c r="A33" s="318" t="s">
        <v>32</v>
      </c>
      <c r="B33" s="318" t="s">
        <v>219</v>
      </c>
      <c r="C33" s="318" t="s">
        <v>20105</v>
      </c>
      <c r="D33" s="318" t="s">
        <v>20106</v>
      </c>
      <c r="E33" s="318"/>
      <c r="F33" s="318" t="s">
        <v>20107</v>
      </c>
      <c r="G33" s="318" t="s">
        <v>20108</v>
      </c>
      <c r="H33" s="318" t="s">
        <v>20109</v>
      </c>
      <c r="I33" s="318" t="s">
        <v>20110</v>
      </c>
      <c r="J33" s="318" t="s">
        <v>20111</v>
      </c>
      <c r="K33" s="308" t="s">
        <v>20112</v>
      </c>
      <c r="L33" s="318" t="s">
        <v>2907</v>
      </c>
      <c r="M33" s="318"/>
      <c r="N33" s="318" t="s">
        <v>487</v>
      </c>
      <c r="O33" s="318"/>
      <c r="P33" s="318"/>
      <c r="Q33" s="318"/>
      <c r="R33" s="318" t="s">
        <v>389</v>
      </c>
      <c r="S33" s="320" t="s">
        <v>384</v>
      </c>
      <c r="T33" s="318" t="s">
        <v>388</v>
      </c>
      <c r="U33" s="318"/>
      <c r="V33" s="318"/>
      <c r="W33" s="318"/>
      <c r="X33" s="318"/>
      <c r="Y33" s="318"/>
      <c r="Z33" s="318"/>
      <c r="AA33" s="318"/>
      <c r="AB33" s="318"/>
      <c r="AC33" s="318" t="s">
        <v>487</v>
      </c>
      <c r="AD33" s="318" t="s">
        <v>20113</v>
      </c>
    </row>
    <row r="34" spans="1:30" s="19" customFormat="1" ht="30.75" customHeight="1">
      <c r="A34" s="318" t="s">
        <v>20025</v>
      </c>
      <c r="B34" s="318" t="s">
        <v>20093</v>
      </c>
      <c r="C34" s="318" t="s">
        <v>20114</v>
      </c>
      <c r="D34" s="318" t="s">
        <v>20115</v>
      </c>
      <c r="E34" s="318" t="s">
        <v>20116</v>
      </c>
      <c r="F34" s="318" t="s">
        <v>20117</v>
      </c>
      <c r="G34" s="318" t="s">
        <v>20118</v>
      </c>
      <c r="H34" s="318" t="s">
        <v>20119</v>
      </c>
      <c r="I34" s="318" t="s">
        <v>20120</v>
      </c>
      <c r="J34" s="318"/>
      <c r="K34" s="318" t="s">
        <v>20121</v>
      </c>
      <c r="L34" s="318"/>
      <c r="M34" s="318"/>
      <c r="N34" s="318"/>
      <c r="O34" s="318"/>
      <c r="P34" s="318"/>
      <c r="Q34" s="318"/>
      <c r="R34" s="318" t="s">
        <v>631</v>
      </c>
      <c r="S34" s="320" t="s">
        <v>15332</v>
      </c>
      <c r="T34" s="318"/>
      <c r="U34" s="318"/>
      <c r="V34" s="318"/>
      <c r="W34" s="318"/>
      <c r="X34" s="318"/>
      <c r="Y34" s="318"/>
      <c r="Z34" s="318"/>
      <c r="AA34" s="318"/>
      <c r="AB34" s="318"/>
      <c r="AC34" s="318"/>
      <c r="AD34" s="318"/>
    </row>
    <row r="35" spans="1:30" s="19" customFormat="1" ht="30.75" customHeight="1">
      <c r="A35" s="318" t="s">
        <v>19819</v>
      </c>
      <c r="B35" s="318" t="s">
        <v>20093</v>
      </c>
      <c r="C35" s="318" t="s">
        <v>20122</v>
      </c>
      <c r="D35" s="318" t="s">
        <v>20123</v>
      </c>
      <c r="E35" s="318" t="s">
        <v>20124</v>
      </c>
      <c r="F35" s="318" t="s">
        <v>20125</v>
      </c>
      <c r="G35" s="318" t="s">
        <v>20126</v>
      </c>
      <c r="H35" s="318" t="s">
        <v>20127</v>
      </c>
      <c r="I35" s="318" t="s">
        <v>20128</v>
      </c>
      <c r="J35" s="318"/>
      <c r="K35" s="318" t="s">
        <v>20129</v>
      </c>
      <c r="L35" s="318"/>
      <c r="M35" s="318"/>
      <c r="N35" s="318"/>
      <c r="O35" s="318"/>
      <c r="P35" s="318"/>
      <c r="Q35" s="318"/>
      <c r="R35" s="318" t="s">
        <v>631</v>
      </c>
      <c r="S35" s="318" t="s">
        <v>15229</v>
      </c>
      <c r="T35" s="318"/>
      <c r="U35" s="318"/>
      <c r="V35" s="318"/>
      <c r="W35" s="318"/>
      <c r="X35" s="318"/>
      <c r="Y35" s="318"/>
      <c r="Z35" s="318"/>
      <c r="AA35" s="318"/>
      <c r="AB35" s="318"/>
      <c r="AC35" s="318"/>
      <c r="AD35" s="318"/>
    </row>
    <row r="36" spans="1:30" s="19" customFormat="1" ht="30.75" customHeight="1">
      <c r="A36" s="318" t="s">
        <v>19819</v>
      </c>
      <c r="B36" s="318" t="s">
        <v>20093</v>
      </c>
      <c r="C36" s="318" t="s">
        <v>20130</v>
      </c>
      <c r="D36" s="318" t="s">
        <v>20131</v>
      </c>
      <c r="E36" s="318" t="s">
        <v>20132</v>
      </c>
      <c r="F36" s="318" t="s">
        <v>20133</v>
      </c>
      <c r="G36" s="318" t="s">
        <v>20134</v>
      </c>
      <c r="H36" s="318" t="s">
        <v>20135</v>
      </c>
      <c r="I36" s="308" t="s">
        <v>20136</v>
      </c>
      <c r="J36" s="318" t="s">
        <v>20137</v>
      </c>
      <c r="K36" s="318" t="s">
        <v>20138</v>
      </c>
      <c r="L36" s="318"/>
      <c r="M36" s="318"/>
      <c r="N36" s="318"/>
      <c r="O36" s="318"/>
      <c r="P36" s="318"/>
      <c r="Q36" s="318"/>
      <c r="R36" s="318" t="s">
        <v>631</v>
      </c>
      <c r="S36" s="318" t="s">
        <v>15332</v>
      </c>
      <c r="T36" s="318"/>
      <c r="U36" s="318"/>
      <c r="V36" s="318"/>
      <c r="W36" s="318"/>
      <c r="X36" s="318"/>
      <c r="Y36" s="318"/>
      <c r="Z36" s="318"/>
      <c r="AA36" s="318"/>
      <c r="AB36" s="318"/>
      <c r="AC36" s="318" t="s">
        <v>487</v>
      </c>
      <c r="AD36" s="318" t="s">
        <v>20139</v>
      </c>
    </row>
    <row r="37" spans="1:30" s="19" customFormat="1" ht="30.75" customHeight="1">
      <c r="A37" s="318" t="s">
        <v>19819</v>
      </c>
      <c r="B37" s="318" t="s">
        <v>20093</v>
      </c>
      <c r="C37" s="318" t="s">
        <v>20140</v>
      </c>
      <c r="D37" s="318" t="s">
        <v>20141</v>
      </c>
      <c r="E37" s="318" t="s">
        <v>20142</v>
      </c>
      <c r="F37" s="318" t="s">
        <v>20143</v>
      </c>
      <c r="G37" s="318" t="s">
        <v>20144</v>
      </c>
      <c r="H37" s="318" t="s">
        <v>20145</v>
      </c>
      <c r="I37" s="318" t="s">
        <v>20146</v>
      </c>
      <c r="J37" s="318"/>
      <c r="K37" s="318" t="s">
        <v>20147</v>
      </c>
      <c r="L37" s="318"/>
      <c r="M37" s="318"/>
      <c r="N37" s="318"/>
      <c r="O37" s="318"/>
      <c r="P37" s="318"/>
      <c r="Q37" s="318"/>
      <c r="R37" s="318" t="s">
        <v>631</v>
      </c>
      <c r="S37" s="320" t="s">
        <v>15217</v>
      </c>
      <c r="T37" s="318"/>
      <c r="U37" s="318"/>
      <c r="V37" s="318"/>
      <c r="W37" s="318"/>
      <c r="X37" s="318"/>
      <c r="Y37" s="318"/>
      <c r="Z37" s="318"/>
      <c r="AA37" s="318"/>
      <c r="AB37" s="318"/>
      <c r="AC37" s="318"/>
      <c r="AD37" s="318"/>
    </row>
    <row r="38" spans="1:30" s="19" customFormat="1" ht="30.75" customHeight="1">
      <c r="A38" s="318" t="s">
        <v>32</v>
      </c>
      <c r="B38" s="318" t="s">
        <v>219</v>
      </c>
      <c r="C38" s="318" t="s">
        <v>20148</v>
      </c>
      <c r="D38" s="318" t="s">
        <v>20149</v>
      </c>
      <c r="E38" s="318" t="s">
        <v>20150</v>
      </c>
      <c r="F38" s="318" t="s">
        <v>20151</v>
      </c>
      <c r="G38" s="318" t="s">
        <v>20152</v>
      </c>
      <c r="H38" s="318" t="s">
        <v>20153</v>
      </c>
      <c r="I38" s="318" t="s">
        <v>20154</v>
      </c>
      <c r="J38" s="318"/>
      <c r="K38" s="318" t="s">
        <v>20155</v>
      </c>
      <c r="L38" s="318"/>
      <c r="M38" s="318"/>
      <c r="N38" s="318"/>
      <c r="O38" s="318"/>
      <c r="P38" s="318"/>
      <c r="Q38" s="318"/>
      <c r="R38" s="318" t="s">
        <v>631</v>
      </c>
      <c r="S38" s="320" t="s">
        <v>2246</v>
      </c>
      <c r="T38" s="318"/>
      <c r="U38" s="318"/>
      <c r="V38" s="318"/>
      <c r="W38" s="318"/>
      <c r="X38" s="318"/>
      <c r="Y38" s="318"/>
      <c r="Z38" s="318"/>
      <c r="AA38" s="318"/>
      <c r="AB38" s="318"/>
      <c r="AC38" s="318" t="s">
        <v>487</v>
      </c>
      <c r="AD38" s="318" t="s">
        <v>20156</v>
      </c>
    </row>
    <row r="39" spans="1:30" s="19" customFormat="1" ht="30.75" customHeight="1">
      <c r="A39" s="318" t="s">
        <v>19819</v>
      </c>
      <c r="B39" s="318" t="s">
        <v>256</v>
      </c>
      <c r="C39" s="318" t="s">
        <v>20157</v>
      </c>
      <c r="D39" s="318" t="s">
        <v>20158</v>
      </c>
      <c r="E39" s="318" t="s">
        <v>20159</v>
      </c>
      <c r="F39" s="318" t="s">
        <v>20160</v>
      </c>
      <c r="G39" s="318" t="s">
        <v>20161</v>
      </c>
      <c r="H39" s="318" t="s">
        <v>20162</v>
      </c>
      <c r="I39" s="318" t="s">
        <v>2591</v>
      </c>
      <c r="J39" s="318" t="s">
        <v>20163</v>
      </c>
      <c r="K39" s="318" t="s">
        <v>20164</v>
      </c>
      <c r="L39" s="318" t="s">
        <v>802</v>
      </c>
      <c r="M39" s="318"/>
      <c r="N39" s="318" t="s">
        <v>395</v>
      </c>
      <c r="O39" s="318"/>
      <c r="P39" s="318"/>
      <c r="Q39" s="318"/>
      <c r="R39" s="318" t="s">
        <v>631</v>
      </c>
      <c r="S39" s="320" t="s">
        <v>2438</v>
      </c>
      <c r="T39" s="318"/>
      <c r="U39" s="318"/>
      <c r="V39" s="318"/>
      <c r="W39" s="318"/>
      <c r="X39" s="318"/>
      <c r="Y39" s="318"/>
      <c r="Z39" s="318"/>
      <c r="AA39" s="318"/>
      <c r="AB39" s="318"/>
      <c r="AC39" s="318"/>
      <c r="AD39" s="318"/>
    </row>
    <row r="40" spans="1:30" s="19" customFormat="1" ht="30.75" customHeight="1">
      <c r="A40" s="318" t="s">
        <v>19819</v>
      </c>
      <c r="B40" s="318" t="s">
        <v>256</v>
      </c>
      <c r="C40" s="318" t="s">
        <v>20165</v>
      </c>
      <c r="D40" s="318" t="s">
        <v>20166</v>
      </c>
      <c r="E40" s="318" t="s">
        <v>20167</v>
      </c>
      <c r="F40" s="318" t="s">
        <v>20168</v>
      </c>
      <c r="G40" s="318" t="s">
        <v>20169</v>
      </c>
      <c r="H40" s="318" t="s">
        <v>20170</v>
      </c>
      <c r="I40" s="318" t="s">
        <v>20171</v>
      </c>
      <c r="J40" s="318" t="s">
        <v>20172</v>
      </c>
      <c r="K40" s="318" t="s">
        <v>20173</v>
      </c>
      <c r="L40" s="318" t="s">
        <v>503</v>
      </c>
      <c r="M40" s="318"/>
      <c r="N40" s="318" t="s">
        <v>487</v>
      </c>
      <c r="O40" s="318" t="s">
        <v>487</v>
      </c>
      <c r="P40" s="318"/>
      <c r="Q40" s="318"/>
      <c r="R40" s="318" t="s">
        <v>389</v>
      </c>
      <c r="S40" s="318" t="s">
        <v>2363</v>
      </c>
      <c r="T40" s="318" t="s">
        <v>19830</v>
      </c>
      <c r="U40" s="318"/>
      <c r="V40" s="318"/>
      <c r="W40" s="318"/>
      <c r="X40" s="318"/>
      <c r="Y40" s="318"/>
      <c r="Z40" s="318"/>
      <c r="AA40" s="318"/>
      <c r="AB40" s="318"/>
      <c r="AC40" s="318" t="s">
        <v>487</v>
      </c>
      <c r="AD40" s="318" t="s">
        <v>20174</v>
      </c>
    </row>
    <row r="41" spans="1:30" s="19" customFormat="1" ht="30.75" customHeight="1">
      <c r="A41" s="318" t="s">
        <v>19854</v>
      </c>
      <c r="B41" s="318" t="s">
        <v>256</v>
      </c>
      <c r="C41" s="351" t="s">
        <v>20175</v>
      </c>
      <c r="D41" s="351" t="s">
        <v>20176</v>
      </c>
      <c r="E41" s="351" t="s">
        <v>20177</v>
      </c>
      <c r="F41" s="351" t="s">
        <v>20178</v>
      </c>
      <c r="G41" s="351" t="s">
        <v>20179</v>
      </c>
      <c r="H41" s="351" t="s">
        <v>20180</v>
      </c>
      <c r="I41" s="351" t="s">
        <v>2591</v>
      </c>
      <c r="J41" s="351" t="s">
        <v>20181</v>
      </c>
      <c r="K41" s="352" t="s">
        <v>20182</v>
      </c>
      <c r="L41" s="351"/>
      <c r="M41" s="351"/>
      <c r="N41" s="318" t="s">
        <v>395</v>
      </c>
      <c r="O41" s="351" t="s">
        <v>487</v>
      </c>
      <c r="P41" s="351"/>
      <c r="Q41" s="351"/>
      <c r="R41" s="351" t="s">
        <v>572</v>
      </c>
      <c r="S41" s="320" t="s">
        <v>780</v>
      </c>
      <c r="T41" s="351" t="s">
        <v>3097</v>
      </c>
      <c r="U41" s="318"/>
      <c r="V41" s="351"/>
      <c r="W41" s="351"/>
      <c r="X41" s="351"/>
      <c r="Y41" s="351"/>
      <c r="Z41" s="351"/>
      <c r="AA41" s="351" t="s">
        <v>487</v>
      </c>
      <c r="AB41" s="311" t="s">
        <v>20183</v>
      </c>
      <c r="AC41" s="351"/>
      <c r="AD41" s="318"/>
    </row>
    <row r="42" spans="1:30" s="19" customFormat="1" ht="30.75" customHeight="1">
      <c r="A42" s="318" t="s">
        <v>20025</v>
      </c>
      <c r="B42" s="318" t="s">
        <v>256</v>
      </c>
      <c r="C42" s="318" t="s">
        <v>20184</v>
      </c>
      <c r="D42" s="318" t="s">
        <v>20185</v>
      </c>
      <c r="E42" s="318" t="s">
        <v>20186</v>
      </c>
      <c r="F42" s="318" t="s">
        <v>20187</v>
      </c>
      <c r="G42" s="318" t="s">
        <v>20188</v>
      </c>
      <c r="H42" s="318" t="s">
        <v>20189</v>
      </c>
      <c r="I42" s="318" t="s">
        <v>20190</v>
      </c>
      <c r="J42" s="318"/>
      <c r="K42" s="318" t="s">
        <v>20191</v>
      </c>
      <c r="L42" s="318"/>
      <c r="M42" s="318"/>
      <c r="N42" s="318"/>
      <c r="O42" s="318"/>
      <c r="P42" s="318"/>
      <c r="Q42" s="318"/>
      <c r="R42" s="318" t="s">
        <v>631</v>
      </c>
      <c r="S42" s="320" t="s">
        <v>10221</v>
      </c>
      <c r="T42" s="318"/>
      <c r="U42" s="318"/>
      <c r="V42" s="318"/>
      <c r="W42" s="318"/>
      <c r="X42" s="318"/>
      <c r="Y42" s="318"/>
      <c r="Z42" s="318"/>
      <c r="AA42" s="318"/>
      <c r="AB42" s="318"/>
      <c r="AC42" s="318"/>
      <c r="AD42" s="318"/>
    </row>
    <row r="43" spans="1:30" s="19" customFormat="1" ht="30.75" customHeight="1">
      <c r="A43" s="318" t="s">
        <v>19819</v>
      </c>
      <c r="B43" s="318" t="s">
        <v>256</v>
      </c>
      <c r="C43" s="318" t="s">
        <v>20192</v>
      </c>
      <c r="D43" s="318" t="s">
        <v>20193</v>
      </c>
      <c r="E43" s="318" t="s">
        <v>20194</v>
      </c>
      <c r="F43" s="318" t="s">
        <v>20195</v>
      </c>
      <c r="G43" s="318" t="s">
        <v>20196</v>
      </c>
      <c r="H43" s="318" t="s">
        <v>20197</v>
      </c>
      <c r="I43" s="318" t="s">
        <v>20198</v>
      </c>
      <c r="J43" s="364"/>
      <c r="K43" s="318" t="s">
        <v>20199</v>
      </c>
      <c r="L43" s="364"/>
      <c r="M43" s="364"/>
      <c r="N43" s="364"/>
      <c r="O43" s="364"/>
      <c r="P43" s="364"/>
      <c r="Q43" s="364"/>
      <c r="R43" s="318" t="s">
        <v>631</v>
      </c>
      <c r="S43" s="320" t="s">
        <v>15350</v>
      </c>
      <c r="T43" s="364"/>
      <c r="U43" s="364"/>
      <c r="V43" s="364"/>
      <c r="W43" s="364"/>
      <c r="X43" s="364"/>
      <c r="Y43" s="364"/>
      <c r="Z43" s="364"/>
      <c r="AA43" s="364"/>
      <c r="AB43" s="364"/>
      <c r="AC43" s="364"/>
      <c r="AD43" s="364"/>
    </row>
    <row r="44" spans="1:30" s="20" customFormat="1" ht="30.75" customHeight="1">
      <c r="A44" s="318" t="s">
        <v>20025</v>
      </c>
      <c r="B44" s="318" t="s">
        <v>290</v>
      </c>
      <c r="C44" s="318" t="s">
        <v>20200</v>
      </c>
      <c r="D44" s="318" t="s">
        <v>20201</v>
      </c>
      <c r="E44" s="318" t="s">
        <v>20202</v>
      </c>
      <c r="F44" s="318" t="s">
        <v>20203</v>
      </c>
      <c r="G44" s="318" t="s">
        <v>20204</v>
      </c>
      <c r="H44" s="318" t="s">
        <v>20205</v>
      </c>
      <c r="I44" s="318" t="s">
        <v>20206</v>
      </c>
      <c r="J44" s="318" t="s">
        <v>20207</v>
      </c>
      <c r="K44" s="318" t="s">
        <v>20208</v>
      </c>
      <c r="L44" s="318" t="s">
        <v>503</v>
      </c>
      <c r="M44" s="318"/>
      <c r="N44" s="318" t="s">
        <v>487</v>
      </c>
      <c r="O44" s="318" t="s">
        <v>487</v>
      </c>
      <c r="P44" s="318"/>
      <c r="Q44" s="318"/>
      <c r="R44" s="318" t="s">
        <v>389</v>
      </c>
      <c r="S44" s="320" t="s">
        <v>384</v>
      </c>
      <c r="T44" s="318" t="s">
        <v>1122</v>
      </c>
      <c r="U44" s="318"/>
      <c r="V44" s="318"/>
      <c r="W44" s="318"/>
      <c r="X44" s="318"/>
      <c r="Y44" s="318"/>
      <c r="Z44" s="318"/>
      <c r="AA44" s="318"/>
      <c r="AB44" s="318"/>
      <c r="AC44" s="318" t="s">
        <v>487</v>
      </c>
      <c r="AD44" s="318" t="s">
        <v>20209</v>
      </c>
    </row>
    <row r="45" spans="1:30" s="20" customFormat="1" ht="30.75" customHeight="1">
      <c r="A45" s="318" t="s">
        <v>19819</v>
      </c>
      <c r="B45" s="318" t="s">
        <v>290</v>
      </c>
      <c r="C45" s="318" t="s">
        <v>20210</v>
      </c>
      <c r="D45" s="318" t="s">
        <v>20211</v>
      </c>
      <c r="E45" s="318" t="s">
        <v>20212</v>
      </c>
      <c r="F45" s="318" t="s">
        <v>20213</v>
      </c>
      <c r="G45" s="318" t="s">
        <v>20214</v>
      </c>
      <c r="H45" s="318" t="s">
        <v>20215</v>
      </c>
      <c r="I45" s="318" t="s">
        <v>20216</v>
      </c>
      <c r="J45" s="318" t="s">
        <v>20217</v>
      </c>
      <c r="K45" s="318" t="s">
        <v>20218</v>
      </c>
      <c r="L45" s="318"/>
      <c r="M45" s="318"/>
      <c r="N45" s="318"/>
      <c r="O45" s="318"/>
      <c r="P45" s="318"/>
      <c r="Q45" s="318"/>
      <c r="R45" s="318" t="s">
        <v>386</v>
      </c>
      <c r="S45" s="318" t="s">
        <v>15217</v>
      </c>
      <c r="T45" s="318"/>
      <c r="U45" s="318"/>
      <c r="V45" s="318"/>
      <c r="W45" s="318"/>
      <c r="X45" s="318"/>
      <c r="Y45" s="318"/>
      <c r="Z45" s="318"/>
      <c r="AA45" s="318"/>
      <c r="AB45" s="318"/>
      <c r="AC45" s="318" t="s">
        <v>487</v>
      </c>
      <c r="AD45" s="308" t="s">
        <v>20219</v>
      </c>
    </row>
    <row r="46" spans="1:30" s="20" customFormat="1" ht="30.75" customHeight="1">
      <c r="A46" s="318" t="s">
        <v>19819</v>
      </c>
      <c r="B46" s="318" t="s">
        <v>290</v>
      </c>
      <c r="C46" s="318" t="s">
        <v>20220</v>
      </c>
      <c r="D46" s="318" t="s">
        <v>20221</v>
      </c>
      <c r="E46" s="318" t="s">
        <v>20222</v>
      </c>
      <c r="F46" s="318" t="s">
        <v>20223</v>
      </c>
      <c r="G46" s="318" t="s">
        <v>20224</v>
      </c>
      <c r="H46" s="318" t="s">
        <v>20225</v>
      </c>
      <c r="I46" s="308" t="s">
        <v>20226</v>
      </c>
      <c r="J46" s="318" t="s">
        <v>20227</v>
      </c>
      <c r="K46" s="318" t="s">
        <v>20228</v>
      </c>
      <c r="L46" s="318"/>
      <c r="M46" s="318"/>
      <c r="N46" s="318"/>
      <c r="O46" s="318"/>
      <c r="P46" s="318"/>
      <c r="Q46" s="318"/>
      <c r="R46" s="320" t="s">
        <v>631</v>
      </c>
      <c r="S46" s="318" t="s">
        <v>15217</v>
      </c>
      <c r="T46" s="318"/>
      <c r="U46" s="318" t="s">
        <v>5520</v>
      </c>
      <c r="V46" s="308" t="s">
        <v>20229</v>
      </c>
      <c r="W46" s="318"/>
      <c r="X46" s="318"/>
      <c r="Y46" s="318"/>
      <c r="Z46" s="318"/>
      <c r="AA46" s="318"/>
      <c r="AB46" s="318"/>
      <c r="AC46" s="318" t="s">
        <v>487</v>
      </c>
      <c r="AD46" s="318" t="s">
        <v>20230</v>
      </c>
    </row>
    <row r="47" spans="1:30" s="20" customFormat="1" ht="30.75" customHeight="1">
      <c r="A47" s="318" t="s">
        <v>19854</v>
      </c>
      <c r="B47" s="318" t="s">
        <v>290</v>
      </c>
      <c r="C47" s="351" t="s">
        <v>20231</v>
      </c>
      <c r="D47" s="351" t="s">
        <v>20232</v>
      </c>
      <c r="E47" s="351" t="s">
        <v>20233</v>
      </c>
      <c r="F47" s="351" t="s">
        <v>20234</v>
      </c>
      <c r="G47" s="351" t="s">
        <v>20235</v>
      </c>
      <c r="H47" s="351" t="s">
        <v>20236</v>
      </c>
      <c r="I47" s="351" t="s">
        <v>20237</v>
      </c>
      <c r="J47" s="351"/>
      <c r="K47" s="352" t="s">
        <v>20238</v>
      </c>
      <c r="L47" s="351"/>
      <c r="M47" s="351"/>
      <c r="N47" s="318"/>
      <c r="O47" s="351"/>
      <c r="P47" s="351"/>
      <c r="Q47" s="351"/>
      <c r="R47" s="351" t="s">
        <v>386</v>
      </c>
      <c r="S47" s="320" t="s">
        <v>15350</v>
      </c>
      <c r="T47" s="351"/>
      <c r="U47" s="318"/>
      <c r="V47" s="351"/>
      <c r="W47" s="351"/>
      <c r="X47" s="351"/>
      <c r="Y47" s="351"/>
      <c r="Z47" s="351"/>
      <c r="AA47" s="351"/>
      <c r="AB47" s="351"/>
      <c r="AC47" s="351" t="s">
        <v>487</v>
      </c>
      <c r="AD47" s="318" t="s">
        <v>20239</v>
      </c>
    </row>
    <row r="48" spans="1:30" s="24" customFormat="1" ht="30.75" customHeight="1">
      <c r="A48" s="318" t="s">
        <v>20025</v>
      </c>
      <c r="B48" s="318" t="s">
        <v>317</v>
      </c>
      <c r="C48" s="318" t="s">
        <v>20240</v>
      </c>
      <c r="D48" s="318" t="s">
        <v>20241</v>
      </c>
      <c r="E48" s="318" t="s">
        <v>20242</v>
      </c>
      <c r="F48" s="318" t="s">
        <v>20243</v>
      </c>
      <c r="G48" s="318" t="s">
        <v>20244</v>
      </c>
      <c r="H48" s="318" t="s">
        <v>20245</v>
      </c>
      <c r="I48" s="318" t="s">
        <v>20246</v>
      </c>
      <c r="J48" s="318" t="s">
        <v>20247</v>
      </c>
      <c r="K48" s="318" t="s">
        <v>20248</v>
      </c>
      <c r="L48" s="318"/>
      <c r="M48" s="318"/>
      <c r="N48" s="318"/>
      <c r="O48" s="318"/>
      <c r="P48" s="318"/>
      <c r="Q48" s="318"/>
      <c r="R48" s="318" t="s">
        <v>631</v>
      </c>
      <c r="S48" s="320" t="s">
        <v>840</v>
      </c>
      <c r="T48" s="318" t="s">
        <v>1122</v>
      </c>
      <c r="U48" s="318"/>
      <c r="V48" s="318"/>
      <c r="W48" s="318"/>
      <c r="X48" s="318"/>
      <c r="Y48" s="318"/>
      <c r="Z48" s="318"/>
      <c r="AA48" s="318"/>
      <c r="AB48" s="318"/>
      <c r="AC48" s="318"/>
      <c r="AD48" s="318"/>
    </row>
    <row r="49" spans="1:30" s="31" customFormat="1" ht="114">
      <c r="A49" s="318" t="s">
        <v>19819</v>
      </c>
      <c r="B49" s="318" t="s">
        <v>317</v>
      </c>
      <c r="C49" s="318" t="s">
        <v>20249</v>
      </c>
      <c r="D49" s="318" t="s">
        <v>20250</v>
      </c>
      <c r="E49" s="318" t="s">
        <v>20251</v>
      </c>
      <c r="F49" s="318" t="s">
        <v>20252</v>
      </c>
      <c r="G49" s="318" t="s">
        <v>20253</v>
      </c>
      <c r="H49" s="318" t="s">
        <v>20254</v>
      </c>
      <c r="I49" s="318" t="s">
        <v>20255</v>
      </c>
      <c r="J49" s="318" t="s">
        <v>20256</v>
      </c>
      <c r="K49" s="308" t="s">
        <v>20257</v>
      </c>
      <c r="L49" s="318" t="s">
        <v>20258</v>
      </c>
      <c r="M49" s="318"/>
      <c r="N49" s="318" t="s">
        <v>487</v>
      </c>
      <c r="O49" s="318" t="s">
        <v>487</v>
      </c>
      <c r="P49" s="318"/>
      <c r="Q49" s="318"/>
      <c r="R49" s="318" t="s">
        <v>572</v>
      </c>
      <c r="S49" s="320" t="s">
        <v>840</v>
      </c>
      <c r="T49" s="318" t="s">
        <v>1122</v>
      </c>
      <c r="U49" s="318"/>
      <c r="V49" s="318"/>
      <c r="W49" s="318"/>
      <c r="X49" s="318"/>
      <c r="Y49" s="318"/>
      <c r="Z49" s="318"/>
      <c r="AA49" s="318" t="s">
        <v>487</v>
      </c>
      <c r="AB49" s="308" t="s">
        <v>20259</v>
      </c>
      <c r="AC49" s="318"/>
      <c r="AD49" s="318" t="s">
        <v>20260</v>
      </c>
    </row>
    <row r="50" spans="1:30" s="21" customFormat="1" ht="20.25" customHeight="1"/>
    <row r="51" spans="1:30" s="21" customFormat="1" ht="20.25" customHeight="1"/>
    <row r="52" spans="1:30" s="21" customFormat="1" ht="20.25" customHeight="1"/>
    <row r="53" spans="1:30" s="21" customFormat="1" ht="20.25" customHeight="1"/>
    <row r="54" spans="1:30" s="21" customFormat="1" ht="20.25" customHeight="1"/>
    <row r="55" spans="1:30" s="21" customFormat="1" ht="20.25" customHeight="1"/>
    <row r="56" spans="1:30" s="21" customFormat="1" ht="20.25" customHeight="1"/>
    <row r="57" spans="1:30" s="21" customFormat="1" ht="20.25" customHeight="1"/>
    <row r="58" spans="1:30" s="21" customFormat="1" ht="20.25" customHeight="1"/>
    <row r="59" spans="1:30" s="21" customFormat="1" ht="20.25" customHeight="1"/>
    <row r="60" spans="1:30" s="21" customFormat="1" ht="20.25" customHeight="1"/>
    <row r="61" spans="1:30" s="21" customFormat="1" ht="20.25" customHeight="1"/>
    <row r="62" spans="1:30" s="21" customFormat="1" ht="20.25" customHeight="1"/>
    <row r="63" spans="1:30" s="21" customFormat="1" ht="20.25" customHeight="1"/>
    <row r="64" spans="1:30"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sheetData>
  <autoFilter ref="A2:AD49" xr:uid="{00000000-0009-0000-0000-000021000000}"/>
  <phoneticPr fontId="1"/>
  <dataValidations count="1">
    <dataValidation type="list" allowBlank="1" showInputMessage="1" showErrorMessage="1" sqref="N3:Q42 U3:U42 W3:W42 Y3:Y42 AA3:AA42 AC3:AC42 AC44:AC49 N44:Q49 U44:U49 W44:W49 Y44:Y49 AA44:AA49" xr:uid="{7365D6EC-B942-4D9F-A63F-7A78922F304A}">
      <formula1>"○"</formula1>
    </dataValidation>
  </dataValidations>
  <pageMargins left="0.70866141732283472" right="0.19685039370078741" top="0.35433070866141736" bottom="0.35433070866141736" header="0.31496062992125984" footer="0.31496062992125984"/>
  <pageSetup paperSize="8" scale="46" fitToWidth="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2226-A5EB-49D5-B537-5AEEF6645F91}">
  <sheetPr>
    <pageSetUpPr fitToPage="1"/>
  </sheetPr>
  <dimension ref="A1:AD577"/>
  <sheetViews>
    <sheetView showGridLines="0" view="pageBreakPreview" zoomScale="70" zoomScaleNormal="57"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05.5" customWidth="1"/>
    <col min="12" max="12" width="55.125" customWidth="1"/>
    <col min="13" max="13" width="29.5" customWidth="1"/>
    <col min="14" max="16" width="11.875" customWidth="1"/>
    <col min="17" max="17" width="8.625" bestFit="1" customWidth="1"/>
    <col min="18" max="18" width="8.625" customWidth="1"/>
    <col min="19" max="19" width="11.875" customWidth="1"/>
    <col min="20" max="20" width="21" style="11" bestFit="1" customWidth="1"/>
    <col min="21" max="21" width="19.75" customWidth="1"/>
    <col min="22" max="22" width="20.875" customWidth="1"/>
    <col min="23" max="23" width="20.375" customWidth="1"/>
    <col min="24" max="24" width="21.125" customWidth="1"/>
    <col min="25" max="25" width="14.875" customWidth="1"/>
    <col min="26" max="26" width="18.5" customWidth="1"/>
    <col min="27" max="27" width="15.75" customWidth="1"/>
    <col min="28" max="28" width="23.75" customWidth="1"/>
    <col min="29" max="29" width="25" customWidth="1"/>
    <col min="30" max="30" width="100.875" customWidth="1"/>
    <col min="37" max="37" width="9" customWidth="1"/>
  </cols>
  <sheetData>
    <row r="1" spans="1:30" ht="21.75" customHeight="1">
      <c r="A1" s="146" t="s">
        <v>448</v>
      </c>
      <c r="S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318" t="s">
        <v>20261</v>
      </c>
      <c r="B3" s="318" t="s">
        <v>257</v>
      </c>
      <c r="C3" s="318" t="s">
        <v>20262</v>
      </c>
      <c r="D3" s="318" t="s">
        <v>20263</v>
      </c>
      <c r="E3" s="318" t="s">
        <v>20264</v>
      </c>
      <c r="F3" s="318" t="s">
        <v>20265</v>
      </c>
      <c r="G3" s="318" t="s">
        <v>20266</v>
      </c>
      <c r="H3" s="308" t="s">
        <v>20267</v>
      </c>
      <c r="I3" s="308" t="s">
        <v>20268</v>
      </c>
      <c r="J3" s="311" t="s">
        <v>20269</v>
      </c>
      <c r="K3" s="318" t="s">
        <v>20270</v>
      </c>
      <c r="L3" s="318" t="s">
        <v>20271</v>
      </c>
      <c r="M3" s="318"/>
      <c r="N3" s="318" t="s">
        <v>487</v>
      </c>
      <c r="O3" s="318"/>
      <c r="P3" s="318"/>
      <c r="Q3" s="318"/>
      <c r="R3" s="318" t="s">
        <v>383</v>
      </c>
      <c r="S3" s="318" t="s">
        <v>490</v>
      </c>
      <c r="T3" s="308" t="s">
        <v>1136</v>
      </c>
      <c r="U3" s="318" t="s">
        <v>487</v>
      </c>
      <c r="V3" s="318" t="s">
        <v>20272</v>
      </c>
      <c r="W3" s="318" t="s">
        <v>487</v>
      </c>
      <c r="X3" s="318" t="s">
        <v>20272</v>
      </c>
      <c r="Y3" s="318" t="s">
        <v>487</v>
      </c>
      <c r="Z3" s="318" t="s">
        <v>20273</v>
      </c>
      <c r="AA3" s="318" t="s">
        <v>487</v>
      </c>
      <c r="AB3" s="318" t="s">
        <v>20274</v>
      </c>
      <c r="AC3" s="318" t="s">
        <v>487</v>
      </c>
      <c r="AD3" s="308" t="s">
        <v>20275</v>
      </c>
    </row>
    <row r="4" spans="1:30" s="19" customFormat="1" ht="42.75">
      <c r="A4" s="318" t="s">
        <v>20276</v>
      </c>
      <c r="B4" s="318" t="s">
        <v>174</v>
      </c>
      <c r="C4" s="351" t="s">
        <v>20277</v>
      </c>
      <c r="D4" s="351" t="s">
        <v>20278</v>
      </c>
      <c r="E4" s="351" t="s">
        <v>20279</v>
      </c>
      <c r="F4" s="351" t="s">
        <v>20280</v>
      </c>
      <c r="G4" s="351" t="s">
        <v>20281</v>
      </c>
      <c r="H4" s="351" t="s">
        <v>20282</v>
      </c>
      <c r="I4" s="308" t="s">
        <v>20283</v>
      </c>
      <c r="J4" s="319" t="s">
        <v>20284</v>
      </c>
      <c r="K4" s="308" t="s">
        <v>20285</v>
      </c>
      <c r="L4" s="351" t="s">
        <v>20286</v>
      </c>
      <c r="M4" s="351"/>
      <c r="N4" s="351" t="s">
        <v>487</v>
      </c>
      <c r="O4" s="351" t="s">
        <v>487</v>
      </c>
      <c r="P4" s="351"/>
      <c r="Q4" s="351"/>
      <c r="R4" s="320" t="s">
        <v>489</v>
      </c>
      <c r="S4" s="351" t="s">
        <v>840</v>
      </c>
      <c r="T4" s="311" t="s">
        <v>491</v>
      </c>
      <c r="U4" s="351" t="s">
        <v>487</v>
      </c>
      <c r="V4" s="311" t="s">
        <v>20287</v>
      </c>
      <c r="W4" s="351"/>
      <c r="X4" s="351"/>
      <c r="Y4" s="351"/>
      <c r="Z4" s="351"/>
      <c r="AA4" s="351"/>
      <c r="AB4" s="351"/>
      <c r="AC4" s="351" t="s">
        <v>487</v>
      </c>
      <c r="AD4" s="351" t="s">
        <v>20288</v>
      </c>
    </row>
    <row r="5" spans="1:30" s="19" customFormat="1" ht="26.25" customHeight="1">
      <c r="A5" s="351" t="s">
        <v>20289</v>
      </c>
      <c r="B5" s="318" t="s">
        <v>257</v>
      </c>
      <c r="C5" s="351" t="s">
        <v>20290</v>
      </c>
      <c r="D5" s="351" t="s">
        <v>20291</v>
      </c>
      <c r="E5" s="351" t="s">
        <v>20292</v>
      </c>
      <c r="F5" s="351" t="s">
        <v>20293</v>
      </c>
      <c r="G5" s="351" t="s">
        <v>20294</v>
      </c>
      <c r="H5" s="351" t="s">
        <v>20295</v>
      </c>
      <c r="I5" s="311" t="s">
        <v>20296</v>
      </c>
      <c r="J5" s="351"/>
      <c r="K5" s="352" t="s">
        <v>20297</v>
      </c>
      <c r="L5" s="318"/>
      <c r="M5" s="351"/>
      <c r="N5" s="351"/>
      <c r="O5" s="351"/>
      <c r="P5" s="351"/>
      <c r="Q5" s="351"/>
      <c r="R5" s="318" t="s">
        <v>631</v>
      </c>
      <c r="S5" s="318" t="s">
        <v>15229</v>
      </c>
      <c r="T5" s="311"/>
      <c r="U5" s="351"/>
      <c r="V5" s="351"/>
      <c r="W5" s="351"/>
      <c r="X5" s="351"/>
      <c r="Y5" s="351"/>
      <c r="Z5" s="351"/>
      <c r="AA5" s="351"/>
      <c r="AB5" s="351"/>
      <c r="AC5" s="351"/>
      <c r="AD5" s="351"/>
    </row>
    <row r="6" spans="1:30" s="19" customFormat="1" ht="30.75" customHeight="1">
      <c r="A6" s="318" t="s">
        <v>20261</v>
      </c>
      <c r="B6" s="318" t="s">
        <v>80</v>
      </c>
      <c r="C6" s="318" t="s">
        <v>20298</v>
      </c>
      <c r="D6" s="318" t="s">
        <v>20299</v>
      </c>
      <c r="E6" s="318" t="s">
        <v>20300</v>
      </c>
      <c r="F6" s="318" t="s">
        <v>20301</v>
      </c>
      <c r="G6" s="318" t="s">
        <v>20302</v>
      </c>
      <c r="H6" s="318" t="s">
        <v>20303</v>
      </c>
      <c r="I6" s="311" t="s">
        <v>20304</v>
      </c>
      <c r="J6" s="318"/>
      <c r="K6" s="318" t="s">
        <v>20305</v>
      </c>
      <c r="L6" s="318"/>
      <c r="M6" s="318"/>
      <c r="N6" s="318"/>
      <c r="O6" s="318"/>
      <c r="P6" s="318"/>
      <c r="Q6" s="318"/>
      <c r="R6" s="318" t="s">
        <v>631</v>
      </c>
      <c r="S6" s="318" t="s">
        <v>15229</v>
      </c>
      <c r="T6" s="308"/>
      <c r="U6" s="318"/>
      <c r="V6" s="318"/>
      <c r="W6" s="318"/>
      <c r="X6" s="318"/>
      <c r="Y6" s="318"/>
      <c r="Z6" s="318"/>
      <c r="AA6" s="318"/>
      <c r="AB6" s="318"/>
      <c r="AC6" s="318"/>
      <c r="AD6" s="318"/>
    </row>
    <row r="7" spans="1:30" s="19" customFormat="1" ht="28.5">
      <c r="A7" s="318" t="s">
        <v>20261</v>
      </c>
      <c r="B7" s="318" t="s">
        <v>80</v>
      </c>
      <c r="C7" s="318" t="s">
        <v>20306</v>
      </c>
      <c r="D7" s="318" t="s">
        <v>20307</v>
      </c>
      <c r="E7" s="318" t="s">
        <v>20308</v>
      </c>
      <c r="F7" s="318" t="s">
        <v>20309</v>
      </c>
      <c r="G7" s="318" t="s">
        <v>20310</v>
      </c>
      <c r="H7" s="318" t="s">
        <v>20311</v>
      </c>
      <c r="I7" s="308" t="s">
        <v>20312</v>
      </c>
      <c r="J7" s="420" t="s">
        <v>20313</v>
      </c>
      <c r="K7" s="318" t="s">
        <v>20314</v>
      </c>
      <c r="L7" s="308" t="s">
        <v>20315</v>
      </c>
      <c r="M7" s="318"/>
      <c r="N7" s="318" t="s">
        <v>487</v>
      </c>
      <c r="O7" s="318"/>
      <c r="P7" s="318"/>
      <c r="Q7" s="318"/>
      <c r="R7" s="318" t="s">
        <v>383</v>
      </c>
      <c r="S7" s="318" t="s">
        <v>384</v>
      </c>
      <c r="T7" s="308" t="s">
        <v>491</v>
      </c>
      <c r="U7" s="318"/>
      <c r="V7" s="318"/>
      <c r="W7" s="318"/>
      <c r="X7" s="318"/>
      <c r="Y7" s="318"/>
      <c r="Z7" s="318"/>
      <c r="AA7" s="318" t="s">
        <v>395</v>
      </c>
      <c r="AB7" s="318" t="s">
        <v>20316</v>
      </c>
      <c r="AC7" s="318" t="s">
        <v>395</v>
      </c>
      <c r="AD7" s="318" t="s">
        <v>20317</v>
      </c>
    </row>
    <row r="8" spans="1:30" s="19" customFormat="1" ht="114">
      <c r="A8" s="318" t="s">
        <v>20261</v>
      </c>
      <c r="B8" s="318" t="s">
        <v>80</v>
      </c>
      <c r="C8" s="318" t="s">
        <v>20318</v>
      </c>
      <c r="D8" s="318" t="s">
        <v>20319</v>
      </c>
      <c r="E8" s="318" t="s">
        <v>20320</v>
      </c>
      <c r="F8" s="318" t="s">
        <v>20321</v>
      </c>
      <c r="G8" s="318" t="s">
        <v>20322</v>
      </c>
      <c r="H8" s="318" t="s">
        <v>20323</v>
      </c>
      <c r="I8" s="308" t="s">
        <v>20324</v>
      </c>
      <c r="J8" s="318" t="s">
        <v>20325</v>
      </c>
      <c r="K8" s="318" t="s">
        <v>20326</v>
      </c>
      <c r="L8" s="318"/>
      <c r="M8" s="318"/>
      <c r="N8" s="318"/>
      <c r="O8" s="318"/>
      <c r="P8" s="318"/>
      <c r="Q8" s="318" t="s">
        <v>487</v>
      </c>
      <c r="R8" s="318" t="s">
        <v>383</v>
      </c>
      <c r="S8" s="318" t="s">
        <v>490</v>
      </c>
      <c r="T8" s="308" t="s">
        <v>2364</v>
      </c>
      <c r="U8" s="318" t="s">
        <v>487</v>
      </c>
      <c r="V8" s="318" t="s">
        <v>20327</v>
      </c>
      <c r="W8" s="318" t="s">
        <v>487</v>
      </c>
      <c r="X8" s="318" t="s">
        <v>20327</v>
      </c>
      <c r="Y8" s="318" t="s">
        <v>487</v>
      </c>
      <c r="Z8" s="308" t="s">
        <v>20328</v>
      </c>
      <c r="AA8" s="318" t="s">
        <v>395</v>
      </c>
      <c r="AB8" s="308" t="s">
        <v>20329</v>
      </c>
      <c r="AC8" s="318" t="s">
        <v>395</v>
      </c>
      <c r="AD8" s="318" t="s">
        <v>20330</v>
      </c>
    </row>
    <row r="9" spans="1:30" s="19" customFormat="1" ht="99.75">
      <c r="A9" s="318" t="s">
        <v>20261</v>
      </c>
      <c r="B9" s="318" t="s">
        <v>80</v>
      </c>
      <c r="C9" s="318" t="s">
        <v>20331</v>
      </c>
      <c r="D9" s="318" t="s">
        <v>20332</v>
      </c>
      <c r="E9" s="318" t="s">
        <v>20333</v>
      </c>
      <c r="F9" s="318" t="s">
        <v>20334</v>
      </c>
      <c r="G9" s="308" t="s">
        <v>20335</v>
      </c>
      <c r="H9" s="318" t="s">
        <v>20336</v>
      </c>
      <c r="I9" s="308" t="s">
        <v>20337</v>
      </c>
      <c r="J9" s="318" t="s">
        <v>20338</v>
      </c>
      <c r="K9" s="308" t="s">
        <v>20339</v>
      </c>
      <c r="L9" s="308" t="s">
        <v>20340</v>
      </c>
      <c r="M9" s="318"/>
      <c r="N9" s="318" t="s">
        <v>487</v>
      </c>
      <c r="O9" s="318" t="s">
        <v>395</v>
      </c>
      <c r="P9" s="318"/>
      <c r="Q9" s="318"/>
      <c r="R9" s="318" t="s">
        <v>383</v>
      </c>
      <c r="S9" s="318" t="s">
        <v>490</v>
      </c>
      <c r="T9" s="308" t="s">
        <v>20341</v>
      </c>
      <c r="U9" s="318"/>
      <c r="V9" s="318"/>
      <c r="W9" s="318" t="s">
        <v>395</v>
      </c>
      <c r="X9" s="318" t="s">
        <v>20342</v>
      </c>
      <c r="Y9" s="318"/>
      <c r="Z9" s="318"/>
      <c r="AA9" s="318" t="s">
        <v>395</v>
      </c>
      <c r="AB9" s="308" t="s">
        <v>20343</v>
      </c>
      <c r="AC9" s="318"/>
      <c r="AD9" s="318"/>
    </row>
    <row r="10" spans="1:30" s="19" customFormat="1" ht="28.5">
      <c r="A10" s="318" t="s">
        <v>20261</v>
      </c>
      <c r="B10" s="318" t="s">
        <v>80</v>
      </c>
      <c r="C10" s="318" t="s">
        <v>20344</v>
      </c>
      <c r="D10" s="318" t="s">
        <v>20345</v>
      </c>
      <c r="E10" s="318" t="s">
        <v>20346</v>
      </c>
      <c r="F10" s="318" t="s">
        <v>20347</v>
      </c>
      <c r="G10" s="318" t="s">
        <v>20348</v>
      </c>
      <c r="H10" s="318" t="s">
        <v>20349</v>
      </c>
      <c r="I10" s="308" t="s">
        <v>20350</v>
      </c>
      <c r="J10" s="318" t="s">
        <v>20351</v>
      </c>
      <c r="K10" s="318" t="s">
        <v>20352</v>
      </c>
      <c r="L10" s="308" t="s">
        <v>20353</v>
      </c>
      <c r="M10" s="318" t="s">
        <v>20354</v>
      </c>
      <c r="N10" s="318"/>
      <c r="O10" s="318"/>
      <c r="P10" s="318"/>
      <c r="Q10" s="318"/>
      <c r="R10" s="318" t="s">
        <v>631</v>
      </c>
      <c r="S10" s="318" t="s">
        <v>490</v>
      </c>
      <c r="T10" s="308"/>
      <c r="U10" s="318"/>
      <c r="V10" s="318"/>
      <c r="W10" s="318" t="s">
        <v>487</v>
      </c>
      <c r="X10" s="318" t="s">
        <v>20355</v>
      </c>
      <c r="Y10" s="318" t="s">
        <v>487</v>
      </c>
      <c r="Z10" s="318" t="s">
        <v>20355</v>
      </c>
      <c r="AA10" s="318" t="s">
        <v>487</v>
      </c>
      <c r="AB10" s="318" t="s">
        <v>20356</v>
      </c>
      <c r="AC10" s="318"/>
      <c r="AD10" s="318"/>
    </row>
    <row r="11" spans="1:30" s="19" customFormat="1" ht="42.75">
      <c r="A11" s="318" t="s">
        <v>20261</v>
      </c>
      <c r="B11" s="318" t="s">
        <v>80</v>
      </c>
      <c r="C11" s="318" t="s">
        <v>20357</v>
      </c>
      <c r="D11" s="318" t="s">
        <v>20358</v>
      </c>
      <c r="E11" s="318" t="s">
        <v>20359</v>
      </c>
      <c r="F11" s="318" t="s">
        <v>20360</v>
      </c>
      <c r="G11" s="318" t="s">
        <v>20361</v>
      </c>
      <c r="H11" s="318" t="s">
        <v>20349</v>
      </c>
      <c r="I11" s="308" t="s">
        <v>20362</v>
      </c>
      <c r="J11" s="420" t="s">
        <v>20363</v>
      </c>
      <c r="K11" s="318" t="s">
        <v>20364</v>
      </c>
      <c r="L11" s="308" t="s">
        <v>20365</v>
      </c>
      <c r="M11" s="318" t="s">
        <v>20354</v>
      </c>
      <c r="N11" s="318" t="s">
        <v>487</v>
      </c>
      <c r="O11" s="318" t="s">
        <v>487</v>
      </c>
      <c r="P11" s="318"/>
      <c r="Q11" s="318"/>
      <c r="R11" s="320" t="s">
        <v>489</v>
      </c>
      <c r="S11" s="318" t="s">
        <v>2363</v>
      </c>
      <c r="T11" s="308" t="s">
        <v>2364</v>
      </c>
      <c r="U11" s="318"/>
      <c r="V11" s="318"/>
      <c r="W11" s="318" t="s">
        <v>487</v>
      </c>
      <c r="X11" s="318" t="s">
        <v>20366</v>
      </c>
      <c r="Y11" s="318" t="s">
        <v>487</v>
      </c>
      <c r="Z11" s="318" t="s">
        <v>20355</v>
      </c>
      <c r="AA11" s="318" t="s">
        <v>487</v>
      </c>
      <c r="AB11" s="308" t="s">
        <v>20367</v>
      </c>
      <c r="AC11" s="318" t="s">
        <v>487</v>
      </c>
      <c r="AD11" s="318" t="s">
        <v>20368</v>
      </c>
    </row>
    <row r="12" spans="1:30" s="19" customFormat="1" ht="38.25" customHeight="1">
      <c r="A12" s="351" t="s">
        <v>20369</v>
      </c>
      <c r="B12" s="318" t="s">
        <v>80</v>
      </c>
      <c r="C12" s="351" t="s">
        <v>20370</v>
      </c>
      <c r="D12" s="318" t="s">
        <v>20371</v>
      </c>
      <c r="E12" s="351" t="s">
        <v>20372</v>
      </c>
      <c r="F12" s="351" t="s">
        <v>20373</v>
      </c>
      <c r="G12" s="351" t="s">
        <v>20374</v>
      </c>
      <c r="H12" s="351" t="s">
        <v>20375</v>
      </c>
      <c r="I12" s="311" t="s">
        <v>20376</v>
      </c>
      <c r="J12" s="351" t="s">
        <v>20377</v>
      </c>
      <c r="K12" s="311" t="s">
        <v>20378</v>
      </c>
      <c r="L12" s="351" t="s">
        <v>486</v>
      </c>
      <c r="M12" s="351"/>
      <c r="N12" s="351" t="s">
        <v>487</v>
      </c>
      <c r="O12" s="318" t="s">
        <v>395</v>
      </c>
      <c r="P12" s="351"/>
      <c r="Q12" s="351"/>
      <c r="R12" s="320" t="s">
        <v>489</v>
      </c>
      <c r="S12" s="318" t="s">
        <v>2363</v>
      </c>
      <c r="T12" s="311" t="s">
        <v>391</v>
      </c>
      <c r="U12" s="351"/>
      <c r="V12" s="351"/>
      <c r="W12" s="351"/>
      <c r="X12" s="351"/>
      <c r="Y12" s="351"/>
      <c r="Z12" s="351"/>
      <c r="AA12" s="351"/>
      <c r="AB12" s="351"/>
      <c r="AC12" s="351"/>
      <c r="AD12" s="351"/>
    </row>
    <row r="13" spans="1:30" s="19" customFormat="1" ht="101.25" customHeight="1">
      <c r="A13" s="318" t="s">
        <v>20261</v>
      </c>
      <c r="B13" s="318" t="s">
        <v>80</v>
      </c>
      <c r="C13" s="318" t="s">
        <v>20379</v>
      </c>
      <c r="D13" s="318" t="s">
        <v>20380</v>
      </c>
      <c r="E13" s="318" t="s">
        <v>20381</v>
      </c>
      <c r="F13" s="318" t="s">
        <v>20382</v>
      </c>
      <c r="G13" s="318" t="s">
        <v>20383</v>
      </c>
      <c r="H13" s="318" t="s">
        <v>20384</v>
      </c>
      <c r="I13" s="311" t="s">
        <v>20385</v>
      </c>
      <c r="J13" s="308" t="s">
        <v>20386</v>
      </c>
      <c r="K13" s="308" t="s">
        <v>20387</v>
      </c>
      <c r="L13" s="318" t="s">
        <v>13682</v>
      </c>
      <c r="M13" s="318" t="s">
        <v>1653</v>
      </c>
      <c r="N13" s="318"/>
      <c r="O13" s="318" t="s">
        <v>487</v>
      </c>
      <c r="P13" s="318" t="s">
        <v>487</v>
      </c>
      <c r="Q13" s="318"/>
      <c r="R13" s="320" t="s">
        <v>631</v>
      </c>
      <c r="S13" s="318" t="s">
        <v>840</v>
      </c>
      <c r="T13" s="308"/>
      <c r="U13" s="318" t="s">
        <v>487</v>
      </c>
      <c r="V13" s="318" t="s">
        <v>20388</v>
      </c>
      <c r="W13" s="318"/>
      <c r="X13" s="318"/>
      <c r="Y13" s="318"/>
      <c r="Z13" s="318"/>
      <c r="AA13" s="318" t="s">
        <v>487</v>
      </c>
      <c r="AB13" s="318" t="s">
        <v>20389</v>
      </c>
      <c r="AC13" s="318" t="s">
        <v>487</v>
      </c>
      <c r="AD13" s="318" t="s">
        <v>20390</v>
      </c>
    </row>
    <row r="14" spans="1:30" s="19" customFormat="1" ht="38.25" customHeight="1">
      <c r="A14" s="351" t="s">
        <v>20369</v>
      </c>
      <c r="B14" s="318" t="s">
        <v>20391</v>
      </c>
      <c r="C14" s="351" t="s">
        <v>20392</v>
      </c>
      <c r="D14" s="318" t="s">
        <v>20393</v>
      </c>
      <c r="E14" s="351" t="s">
        <v>20394</v>
      </c>
      <c r="F14" s="351" t="s">
        <v>20395</v>
      </c>
      <c r="G14" s="351" t="s">
        <v>20396</v>
      </c>
      <c r="H14" s="351" t="s">
        <v>20397</v>
      </c>
      <c r="I14" s="311" t="s">
        <v>20398</v>
      </c>
      <c r="J14" s="351" t="s">
        <v>20399</v>
      </c>
      <c r="K14" s="351" t="s">
        <v>20400</v>
      </c>
      <c r="L14" s="351" t="s">
        <v>20401</v>
      </c>
      <c r="M14" s="351" t="s">
        <v>20402</v>
      </c>
      <c r="N14" s="351"/>
      <c r="O14" s="351"/>
      <c r="P14" s="351"/>
      <c r="Q14" s="351"/>
      <c r="R14" s="351" t="s">
        <v>386</v>
      </c>
      <c r="S14" s="318" t="s">
        <v>2363</v>
      </c>
      <c r="T14" s="311" t="s">
        <v>1122</v>
      </c>
      <c r="U14" s="351"/>
      <c r="V14" s="351"/>
      <c r="W14" s="351"/>
      <c r="X14" s="351"/>
      <c r="Y14" s="351"/>
      <c r="Z14" s="351"/>
      <c r="AA14" s="351"/>
      <c r="AB14" s="351"/>
      <c r="AC14" s="351" t="s">
        <v>487</v>
      </c>
      <c r="AD14" s="351" t="s">
        <v>20403</v>
      </c>
    </row>
    <row r="15" spans="1:30" s="19" customFormat="1" ht="36.75" customHeight="1">
      <c r="A15" s="351" t="s">
        <v>20289</v>
      </c>
      <c r="B15" s="318" t="s">
        <v>80</v>
      </c>
      <c r="C15" s="351" t="s">
        <v>20404</v>
      </c>
      <c r="D15" s="318" t="s">
        <v>20405</v>
      </c>
      <c r="E15" s="351" t="s">
        <v>20406</v>
      </c>
      <c r="F15" s="351" t="s">
        <v>20407</v>
      </c>
      <c r="G15" s="351" t="s">
        <v>20408</v>
      </c>
      <c r="H15" s="351" t="s">
        <v>20409</v>
      </c>
      <c r="I15" s="311" t="s">
        <v>20410</v>
      </c>
      <c r="J15" s="351" t="s">
        <v>20411</v>
      </c>
      <c r="K15" s="304" t="s">
        <v>20412</v>
      </c>
      <c r="L15" s="351" t="s">
        <v>486</v>
      </c>
      <c r="M15" s="351" t="s">
        <v>1653</v>
      </c>
      <c r="N15" s="351" t="s">
        <v>487</v>
      </c>
      <c r="O15" s="351" t="s">
        <v>487</v>
      </c>
      <c r="P15" s="351"/>
      <c r="Q15" s="351"/>
      <c r="R15" s="320" t="s">
        <v>383</v>
      </c>
      <c r="S15" s="351" t="s">
        <v>384</v>
      </c>
      <c r="T15" s="311" t="s">
        <v>1122</v>
      </c>
      <c r="U15" s="351"/>
      <c r="V15" s="351"/>
      <c r="W15" s="351"/>
      <c r="X15" s="351"/>
      <c r="Y15" s="351"/>
      <c r="Z15" s="351"/>
      <c r="AA15" s="351"/>
      <c r="AB15" s="351"/>
      <c r="AC15" s="351" t="s">
        <v>395</v>
      </c>
      <c r="AD15" s="351" t="s">
        <v>20413</v>
      </c>
    </row>
    <row r="16" spans="1:30" s="19" customFormat="1" ht="128.25">
      <c r="A16" s="318" t="s">
        <v>20289</v>
      </c>
      <c r="B16" s="351" t="s">
        <v>127</v>
      </c>
      <c r="C16" s="351" t="s">
        <v>20414</v>
      </c>
      <c r="D16" s="318" t="s">
        <v>20415</v>
      </c>
      <c r="E16" s="351" t="s">
        <v>20416</v>
      </c>
      <c r="F16" s="351" t="s">
        <v>20417</v>
      </c>
      <c r="G16" s="351" t="s">
        <v>20418</v>
      </c>
      <c r="H16" s="351" t="s">
        <v>20419</v>
      </c>
      <c r="I16" s="308" t="s">
        <v>20420</v>
      </c>
      <c r="J16" s="357" t="s">
        <v>20421</v>
      </c>
      <c r="K16" s="304" t="s">
        <v>20422</v>
      </c>
      <c r="L16" s="311" t="s">
        <v>20423</v>
      </c>
      <c r="M16" s="351" t="s">
        <v>1653</v>
      </c>
      <c r="N16" s="351" t="s">
        <v>487</v>
      </c>
      <c r="O16" s="351" t="s">
        <v>487</v>
      </c>
      <c r="P16" s="351"/>
      <c r="Q16" s="351"/>
      <c r="R16" s="318" t="s">
        <v>489</v>
      </c>
      <c r="S16" s="318" t="s">
        <v>490</v>
      </c>
      <c r="T16" s="308" t="s">
        <v>5031</v>
      </c>
      <c r="U16" s="318"/>
      <c r="V16" s="351"/>
      <c r="W16" s="351"/>
      <c r="X16" s="351"/>
      <c r="Y16" s="351"/>
      <c r="Z16" s="351"/>
      <c r="AA16" s="318" t="s">
        <v>395</v>
      </c>
      <c r="AB16" s="308" t="s">
        <v>20424</v>
      </c>
      <c r="AC16" s="318" t="s">
        <v>395</v>
      </c>
      <c r="AD16" s="318" t="s">
        <v>20425</v>
      </c>
    </row>
    <row r="17" spans="1:30" s="19" customFormat="1" ht="28.5">
      <c r="A17" s="318" t="s">
        <v>20289</v>
      </c>
      <c r="B17" s="318" t="s">
        <v>80</v>
      </c>
      <c r="C17" s="351" t="s">
        <v>20426</v>
      </c>
      <c r="D17" s="318" t="s">
        <v>20427</v>
      </c>
      <c r="E17" s="351" t="s">
        <v>20428</v>
      </c>
      <c r="F17" s="351" t="s">
        <v>20429</v>
      </c>
      <c r="G17" s="318" t="s">
        <v>20430</v>
      </c>
      <c r="H17" s="351" t="s">
        <v>20431</v>
      </c>
      <c r="I17" s="311" t="s">
        <v>20432</v>
      </c>
      <c r="J17" s="311" t="s">
        <v>20433</v>
      </c>
      <c r="K17" s="352" t="s">
        <v>20434</v>
      </c>
      <c r="L17" s="351" t="s">
        <v>6211</v>
      </c>
      <c r="M17" s="351"/>
      <c r="N17" s="351"/>
      <c r="O17" s="351"/>
      <c r="P17" s="351"/>
      <c r="Q17" s="351"/>
      <c r="R17" s="320" t="s">
        <v>631</v>
      </c>
      <c r="S17" s="351" t="s">
        <v>384</v>
      </c>
      <c r="T17" s="311" t="s">
        <v>1122</v>
      </c>
      <c r="U17" s="351"/>
      <c r="V17" s="351"/>
      <c r="W17" s="351"/>
      <c r="X17" s="351"/>
      <c r="Y17" s="318"/>
      <c r="Z17" s="351"/>
      <c r="AA17" s="351"/>
      <c r="AB17" s="351"/>
      <c r="AC17" s="351" t="s">
        <v>487</v>
      </c>
      <c r="AD17" s="351" t="s">
        <v>20413</v>
      </c>
    </row>
    <row r="18" spans="1:30" s="19" customFormat="1" ht="40.5">
      <c r="A18" s="318" t="s">
        <v>20435</v>
      </c>
      <c r="B18" s="318" t="s">
        <v>257</v>
      </c>
      <c r="C18" s="318" t="s">
        <v>20436</v>
      </c>
      <c r="D18" s="318" t="s">
        <v>20437</v>
      </c>
      <c r="E18" s="318" t="s">
        <v>20438</v>
      </c>
      <c r="F18" s="318" t="s">
        <v>20439</v>
      </c>
      <c r="G18" s="318" t="s">
        <v>20440</v>
      </c>
      <c r="H18" s="318" t="s">
        <v>20441</v>
      </c>
      <c r="I18" s="311" t="s">
        <v>20442</v>
      </c>
      <c r="J18" s="357" t="s">
        <v>20443</v>
      </c>
      <c r="K18" s="308" t="s">
        <v>20444</v>
      </c>
      <c r="L18" s="318" t="s">
        <v>583</v>
      </c>
      <c r="M18" s="318"/>
      <c r="N18" s="318"/>
      <c r="O18" s="318" t="s">
        <v>487</v>
      </c>
      <c r="P18" s="318"/>
      <c r="Q18" s="318" t="s">
        <v>487</v>
      </c>
      <c r="R18" s="318" t="s">
        <v>489</v>
      </c>
      <c r="S18" s="351" t="s">
        <v>384</v>
      </c>
      <c r="T18" s="308" t="s">
        <v>20445</v>
      </c>
      <c r="U18" s="318" t="s">
        <v>487</v>
      </c>
      <c r="V18" s="318" t="s">
        <v>20446</v>
      </c>
      <c r="W18" s="318" t="s">
        <v>487</v>
      </c>
      <c r="X18" s="318" t="s">
        <v>20447</v>
      </c>
      <c r="Y18" s="318" t="s">
        <v>487</v>
      </c>
      <c r="Z18" s="318" t="s">
        <v>20448</v>
      </c>
      <c r="AA18" s="318" t="s">
        <v>487</v>
      </c>
      <c r="AB18" s="318" t="s">
        <v>20449</v>
      </c>
      <c r="AC18" s="318" t="s">
        <v>487</v>
      </c>
      <c r="AD18" s="318" t="s">
        <v>20450</v>
      </c>
    </row>
    <row r="19" spans="1:30" s="19" customFormat="1" ht="25.5" customHeight="1">
      <c r="A19" s="318" t="s">
        <v>20435</v>
      </c>
      <c r="B19" s="318" t="s">
        <v>80</v>
      </c>
      <c r="C19" s="318" t="s">
        <v>20451</v>
      </c>
      <c r="D19" s="318" t="s">
        <v>20452</v>
      </c>
      <c r="E19" s="318" t="s">
        <v>20453</v>
      </c>
      <c r="F19" s="318" t="s">
        <v>20454</v>
      </c>
      <c r="G19" s="318" t="s">
        <v>20455</v>
      </c>
      <c r="H19" s="318" t="s">
        <v>20456</v>
      </c>
      <c r="I19" s="308" t="s">
        <v>20457</v>
      </c>
      <c r="J19" s="319" t="s">
        <v>20458</v>
      </c>
      <c r="K19" s="318" t="s">
        <v>20459</v>
      </c>
      <c r="L19" s="318" t="s">
        <v>20460</v>
      </c>
      <c r="M19" s="318"/>
      <c r="N19" s="318" t="s">
        <v>487</v>
      </c>
      <c r="O19" s="318" t="s">
        <v>487</v>
      </c>
      <c r="P19" s="318"/>
      <c r="Q19" s="318"/>
      <c r="R19" s="318" t="s">
        <v>631</v>
      </c>
      <c r="S19" s="351" t="s">
        <v>384</v>
      </c>
      <c r="T19" s="308"/>
      <c r="U19" s="318"/>
      <c r="V19" s="318"/>
      <c r="W19" s="318"/>
      <c r="X19" s="318"/>
      <c r="Y19" s="318"/>
      <c r="Z19" s="318"/>
      <c r="AA19" s="318"/>
      <c r="AB19" s="318"/>
      <c r="AC19" s="318"/>
      <c r="AD19" s="318"/>
    </row>
    <row r="20" spans="1:30" s="19" customFormat="1" ht="34.5" customHeight="1">
      <c r="A20" s="318" t="s">
        <v>20435</v>
      </c>
      <c r="B20" s="351" t="s">
        <v>127</v>
      </c>
      <c r="C20" s="318" t="s">
        <v>20461</v>
      </c>
      <c r="D20" s="318" t="s">
        <v>20462</v>
      </c>
      <c r="E20" s="318" t="s">
        <v>20463</v>
      </c>
      <c r="F20" s="318" t="s">
        <v>20464</v>
      </c>
      <c r="G20" s="318" t="s">
        <v>20465</v>
      </c>
      <c r="H20" s="318" t="s">
        <v>20466</v>
      </c>
      <c r="I20" s="308" t="s">
        <v>20467</v>
      </c>
      <c r="J20" s="318" t="s">
        <v>20468</v>
      </c>
      <c r="K20" s="318" t="s">
        <v>20469</v>
      </c>
      <c r="L20" s="318" t="s">
        <v>2406</v>
      </c>
      <c r="M20" s="318"/>
      <c r="N20" s="318"/>
      <c r="O20" s="318"/>
      <c r="P20" s="318"/>
      <c r="Q20" s="318"/>
      <c r="R20" s="318" t="s">
        <v>386</v>
      </c>
      <c r="S20" s="318" t="s">
        <v>490</v>
      </c>
      <c r="T20" s="308" t="s">
        <v>491</v>
      </c>
      <c r="U20" s="318"/>
      <c r="V20" s="318"/>
      <c r="W20" s="318"/>
      <c r="X20" s="318"/>
      <c r="Y20" s="318"/>
      <c r="Z20" s="318"/>
      <c r="AA20" s="318" t="s">
        <v>487</v>
      </c>
      <c r="AB20" s="318" t="s">
        <v>20470</v>
      </c>
      <c r="AC20" s="318"/>
      <c r="AD20" s="318"/>
    </row>
    <row r="21" spans="1:30" s="24" customFormat="1" ht="28.5">
      <c r="A21" s="318" t="s">
        <v>20435</v>
      </c>
      <c r="B21" s="318" t="s">
        <v>80</v>
      </c>
      <c r="C21" s="351" t="s">
        <v>20471</v>
      </c>
      <c r="D21" s="318" t="s">
        <v>20472</v>
      </c>
      <c r="E21" s="351" t="s">
        <v>20473</v>
      </c>
      <c r="F21" s="351" t="s">
        <v>20474</v>
      </c>
      <c r="G21" s="351" t="s">
        <v>20475</v>
      </c>
      <c r="H21" s="351" t="s">
        <v>20476</v>
      </c>
      <c r="I21" s="311" t="s">
        <v>20477</v>
      </c>
      <c r="J21" s="415" t="s">
        <v>20478</v>
      </c>
      <c r="K21" s="351" t="s">
        <v>20479</v>
      </c>
      <c r="L21" s="351" t="s">
        <v>20480</v>
      </c>
      <c r="M21" s="351" t="s">
        <v>20481</v>
      </c>
      <c r="N21" s="351"/>
      <c r="O21" s="351"/>
      <c r="P21" s="351"/>
      <c r="Q21" s="351"/>
      <c r="R21" s="318" t="s">
        <v>631</v>
      </c>
      <c r="S21" s="351" t="s">
        <v>15229</v>
      </c>
      <c r="T21" s="311"/>
      <c r="U21" s="351"/>
      <c r="V21" s="351"/>
      <c r="W21" s="351" t="s">
        <v>487</v>
      </c>
      <c r="X21" s="351" t="s">
        <v>20482</v>
      </c>
      <c r="Y21" s="351"/>
      <c r="Z21" s="351"/>
      <c r="AA21" s="351" t="s">
        <v>395</v>
      </c>
      <c r="AB21" s="351" t="s">
        <v>20483</v>
      </c>
      <c r="AC21" s="351" t="s">
        <v>395</v>
      </c>
      <c r="AD21" s="308" t="s">
        <v>20484</v>
      </c>
    </row>
    <row r="22" spans="1:30" s="24" customFormat="1" ht="36.75" customHeight="1">
      <c r="A22" s="318" t="s">
        <v>20261</v>
      </c>
      <c r="B22" s="318" t="s">
        <v>80</v>
      </c>
      <c r="C22" s="318" t="s">
        <v>20485</v>
      </c>
      <c r="D22" s="318" t="s">
        <v>20486</v>
      </c>
      <c r="E22" s="318" t="s">
        <v>20487</v>
      </c>
      <c r="F22" s="318" t="s">
        <v>20488</v>
      </c>
      <c r="G22" s="318" t="s">
        <v>20489</v>
      </c>
      <c r="H22" s="318" t="s">
        <v>20490</v>
      </c>
      <c r="I22" s="308" t="s">
        <v>20491</v>
      </c>
      <c r="J22" s="318" t="s">
        <v>20492</v>
      </c>
      <c r="K22" s="318" t="s">
        <v>20493</v>
      </c>
      <c r="L22" s="318" t="s">
        <v>11770</v>
      </c>
      <c r="M22" s="318" t="s">
        <v>20402</v>
      </c>
      <c r="N22" s="318"/>
      <c r="O22" s="318"/>
      <c r="P22" s="318"/>
      <c r="Q22" s="318"/>
      <c r="R22" s="318" t="s">
        <v>386</v>
      </c>
      <c r="S22" s="318" t="s">
        <v>840</v>
      </c>
      <c r="T22" s="308"/>
      <c r="U22" s="318"/>
      <c r="V22" s="318"/>
      <c r="W22" s="318" t="s">
        <v>395</v>
      </c>
      <c r="X22" s="318" t="s">
        <v>20494</v>
      </c>
      <c r="Y22" s="318"/>
      <c r="Z22" s="318"/>
      <c r="AA22" s="318" t="s">
        <v>395</v>
      </c>
      <c r="AB22" s="318" t="s">
        <v>20495</v>
      </c>
      <c r="AC22" s="318" t="s">
        <v>487</v>
      </c>
      <c r="AD22" s="318" t="s">
        <v>20496</v>
      </c>
    </row>
    <row r="23" spans="1:30" s="24" customFormat="1" ht="27.75" customHeight="1">
      <c r="A23" s="318" t="s">
        <v>20289</v>
      </c>
      <c r="B23" s="318" t="s">
        <v>174</v>
      </c>
      <c r="C23" s="351" t="s">
        <v>20497</v>
      </c>
      <c r="D23" s="318" t="s">
        <v>20498</v>
      </c>
      <c r="E23" s="351" t="s">
        <v>20499</v>
      </c>
      <c r="F23" s="351" t="s">
        <v>20500</v>
      </c>
      <c r="G23" s="351" t="s">
        <v>20501</v>
      </c>
      <c r="H23" s="351" t="s">
        <v>20502</v>
      </c>
      <c r="I23" s="311" t="s">
        <v>20503</v>
      </c>
      <c r="J23" s="351" t="s">
        <v>20504</v>
      </c>
      <c r="K23" s="318" t="s">
        <v>20505</v>
      </c>
      <c r="L23" s="351"/>
      <c r="M23" s="351"/>
      <c r="N23" s="351"/>
      <c r="O23" s="351"/>
      <c r="P23" s="351"/>
      <c r="Q23" s="351"/>
      <c r="R23" s="320" t="s">
        <v>631</v>
      </c>
      <c r="S23" s="351" t="s">
        <v>840</v>
      </c>
      <c r="T23" s="311" t="s">
        <v>491</v>
      </c>
      <c r="U23" s="351"/>
      <c r="V23" s="351"/>
      <c r="W23" s="351"/>
      <c r="X23" s="351"/>
      <c r="Y23" s="351"/>
      <c r="Z23" s="351"/>
      <c r="AA23" s="351"/>
      <c r="AB23" s="351"/>
      <c r="AC23" s="351" t="s">
        <v>395</v>
      </c>
      <c r="AD23" s="351" t="s">
        <v>20506</v>
      </c>
    </row>
    <row r="24" spans="1:30" s="156" customFormat="1" ht="33.75" customHeight="1">
      <c r="A24" s="318" t="s">
        <v>33</v>
      </c>
      <c r="B24" s="318" t="s">
        <v>80</v>
      </c>
      <c r="C24" s="351" t="s">
        <v>20507</v>
      </c>
      <c r="D24" s="480" t="s">
        <v>20508</v>
      </c>
      <c r="E24" s="481" t="s">
        <v>20509</v>
      </c>
      <c r="F24" s="351" t="s">
        <v>20510</v>
      </c>
      <c r="G24" s="311" t="s">
        <v>20511</v>
      </c>
      <c r="H24" s="481" t="s">
        <v>20512</v>
      </c>
      <c r="I24" s="482" t="s">
        <v>20513</v>
      </c>
      <c r="J24" s="481" t="s">
        <v>20514</v>
      </c>
      <c r="K24" s="482" t="s">
        <v>1010</v>
      </c>
      <c r="L24" s="480" t="s">
        <v>20515</v>
      </c>
      <c r="M24" s="480" t="s">
        <v>20516</v>
      </c>
      <c r="N24" s="483"/>
      <c r="O24" s="483"/>
      <c r="P24" s="483"/>
      <c r="Q24" s="483"/>
      <c r="R24" s="320" t="s">
        <v>631</v>
      </c>
      <c r="S24" s="351" t="s">
        <v>15229</v>
      </c>
      <c r="T24" s="311"/>
      <c r="U24" s="351"/>
      <c r="V24" s="351"/>
      <c r="W24" s="351" t="s">
        <v>7689</v>
      </c>
      <c r="X24" s="351" t="s">
        <v>20482</v>
      </c>
      <c r="Y24" s="351"/>
      <c r="Z24" s="351"/>
      <c r="AA24" s="351" t="s">
        <v>7689</v>
      </c>
      <c r="AB24" s="351" t="s">
        <v>20517</v>
      </c>
      <c r="AC24" s="351" t="s">
        <v>395</v>
      </c>
      <c r="AD24" s="351" t="s">
        <v>20518</v>
      </c>
    </row>
    <row r="25" spans="1:30" s="156" customFormat="1" ht="24.75" customHeight="1">
      <c r="A25" s="318" t="s">
        <v>33</v>
      </c>
      <c r="B25" s="351" t="s">
        <v>127</v>
      </c>
      <c r="C25" s="351" t="s">
        <v>20519</v>
      </c>
      <c r="D25" s="318" t="s">
        <v>20520</v>
      </c>
      <c r="E25" s="351" t="s">
        <v>20521</v>
      </c>
      <c r="F25" s="351" t="s">
        <v>20522</v>
      </c>
      <c r="G25" s="351" t="s">
        <v>20523</v>
      </c>
      <c r="H25" s="351" t="s">
        <v>20524</v>
      </c>
      <c r="I25" s="311" t="s">
        <v>20525</v>
      </c>
      <c r="J25" s="351" t="s">
        <v>20526</v>
      </c>
      <c r="K25" s="318" t="s">
        <v>20527</v>
      </c>
      <c r="L25" s="351" t="s">
        <v>20528</v>
      </c>
      <c r="M25" s="351" t="s">
        <v>7568</v>
      </c>
      <c r="N25" s="351"/>
      <c r="O25" s="351"/>
      <c r="P25" s="351"/>
      <c r="Q25" s="351"/>
      <c r="R25" s="320" t="s">
        <v>631</v>
      </c>
      <c r="S25" s="351" t="s">
        <v>15229</v>
      </c>
      <c r="T25" s="311"/>
      <c r="U25" s="351"/>
      <c r="V25" s="351"/>
      <c r="W25" s="351"/>
      <c r="X25" s="351"/>
      <c r="Y25" s="351"/>
      <c r="Z25" s="351"/>
      <c r="AA25" s="351"/>
      <c r="AB25" s="351"/>
      <c r="AC25" s="351" t="s">
        <v>395</v>
      </c>
      <c r="AD25" s="351" t="s">
        <v>20529</v>
      </c>
    </row>
    <row r="26" spans="1:30" s="198" customFormat="1" ht="28.5">
      <c r="A26" s="318" t="s">
        <v>33</v>
      </c>
      <c r="B26" s="318" t="s">
        <v>80</v>
      </c>
      <c r="C26" s="351" t="s">
        <v>20530</v>
      </c>
      <c r="D26" s="318" t="s">
        <v>20531</v>
      </c>
      <c r="E26" s="351" t="s">
        <v>20532</v>
      </c>
      <c r="F26" s="351" t="s">
        <v>20533</v>
      </c>
      <c r="G26" s="351" t="s">
        <v>20534</v>
      </c>
      <c r="H26" s="351" t="s">
        <v>20535</v>
      </c>
      <c r="I26" s="311" t="s">
        <v>20536</v>
      </c>
      <c r="J26" s="351" t="s">
        <v>20537</v>
      </c>
      <c r="K26" s="318" t="s">
        <v>20538</v>
      </c>
      <c r="L26" s="351" t="s">
        <v>20539</v>
      </c>
      <c r="M26" s="351"/>
      <c r="N26" s="351" t="s">
        <v>487</v>
      </c>
      <c r="O26" s="351"/>
      <c r="P26" s="351"/>
      <c r="Q26" s="351"/>
      <c r="R26" s="318" t="s">
        <v>489</v>
      </c>
      <c r="S26" s="351" t="s">
        <v>840</v>
      </c>
      <c r="T26" s="311" t="s">
        <v>20540</v>
      </c>
      <c r="U26" s="351"/>
      <c r="V26" s="351"/>
      <c r="W26" s="351"/>
      <c r="X26" s="351"/>
      <c r="Y26" s="351"/>
      <c r="Z26" s="351"/>
      <c r="AA26" s="351"/>
      <c r="AB26" s="351"/>
      <c r="AC26" s="351" t="s">
        <v>395</v>
      </c>
      <c r="AD26" s="351" t="s">
        <v>20541</v>
      </c>
    </row>
    <row r="27" spans="1:30" s="208" customFormat="1" ht="28.5">
      <c r="A27" s="318" t="s">
        <v>33</v>
      </c>
      <c r="B27" s="318" t="s">
        <v>80</v>
      </c>
      <c r="C27" s="351" t="s">
        <v>20542</v>
      </c>
      <c r="D27" s="318" t="s">
        <v>20543</v>
      </c>
      <c r="E27" s="351" t="s">
        <v>20544</v>
      </c>
      <c r="F27" s="351" t="s">
        <v>20545</v>
      </c>
      <c r="G27" s="351" t="s">
        <v>20546</v>
      </c>
      <c r="H27" s="351" t="s">
        <v>20547</v>
      </c>
      <c r="I27" s="311" t="s">
        <v>20548</v>
      </c>
      <c r="J27" s="351" t="s">
        <v>20549</v>
      </c>
      <c r="K27" s="318" t="s">
        <v>20550</v>
      </c>
      <c r="L27" s="351"/>
      <c r="M27" s="351"/>
      <c r="N27" s="351"/>
      <c r="O27" s="351"/>
      <c r="P27" s="351"/>
      <c r="Q27" s="351"/>
      <c r="R27" s="318" t="s">
        <v>386</v>
      </c>
      <c r="S27" s="351" t="s">
        <v>852</v>
      </c>
      <c r="T27" s="311"/>
      <c r="U27" s="351" t="s">
        <v>487</v>
      </c>
      <c r="V27" s="351" t="s">
        <v>992</v>
      </c>
      <c r="W27" s="351"/>
      <c r="X27" s="351"/>
      <c r="Y27" s="351" t="s">
        <v>487</v>
      </c>
      <c r="Z27" s="351" t="s">
        <v>992</v>
      </c>
      <c r="AA27" s="351"/>
      <c r="AB27" s="351"/>
      <c r="AC27" s="351"/>
      <c r="AD27" s="351"/>
    </row>
    <row r="28" spans="1:30" s="199" customFormat="1" ht="71.25">
      <c r="A28" s="318" t="s">
        <v>33</v>
      </c>
      <c r="B28" s="318" t="s">
        <v>20551</v>
      </c>
      <c r="C28" s="351" t="s">
        <v>20552</v>
      </c>
      <c r="D28" s="318" t="s">
        <v>20553</v>
      </c>
      <c r="E28" s="351" t="s">
        <v>20554</v>
      </c>
      <c r="F28" s="351" t="s">
        <v>20555</v>
      </c>
      <c r="G28" s="351" t="s">
        <v>20556</v>
      </c>
      <c r="H28" s="351" t="s">
        <v>20557</v>
      </c>
      <c r="I28" s="311" t="s">
        <v>20558</v>
      </c>
      <c r="J28" s="361" t="s">
        <v>20559</v>
      </c>
      <c r="K28" s="308" t="s">
        <v>20560</v>
      </c>
      <c r="L28" s="311" t="s">
        <v>20561</v>
      </c>
      <c r="M28" s="311" t="s">
        <v>20562</v>
      </c>
      <c r="N28" s="351" t="s">
        <v>487</v>
      </c>
      <c r="O28" s="351" t="s">
        <v>487</v>
      </c>
      <c r="P28" s="351"/>
      <c r="Q28" s="351"/>
      <c r="R28" s="318" t="s">
        <v>383</v>
      </c>
      <c r="S28" s="351" t="s">
        <v>840</v>
      </c>
      <c r="T28" s="311" t="s">
        <v>20563</v>
      </c>
      <c r="U28" s="351"/>
      <c r="V28" s="351"/>
      <c r="W28" s="351"/>
      <c r="X28" s="351"/>
      <c r="Y28" s="351"/>
      <c r="Z28" s="351"/>
      <c r="AA28" s="351"/>
      <c r="AB28" s="351"/>
      <c r="AC28" s="351" t="s">
        <v>487</v>
      </c>
      <c r="AD28" s="351" t="s">
        <v>20564</v>
      </c>
    </row>
    <row r="29" spans="1:30" s="21" customFormat="1" ht="20.25" customHeight="1">
      <c r="T29" s="39"/>
    </row>
    <row r="30" spans="1:30" s="21" customFormat="1" ht="20.25" customHeight="1">
      <c r="T30" s="39"/>
    </row>
    <row r="31" spans="1:30" s="21" customFormat="1" ht="20.25" customHeight="1">
      <c r="T31" s="39"/>
    </row>
    <row r="32" spans="1:30" s="21" customFormat="1" ht="20.25" customHeight="1">
      <c r="T32" s="39"/>
    </row>
    <row r="33" spans="20:20" s="21" customFormat="1" ht="20.25" customHeight="1">
      <c r="T33" s="39"/>
    </row>
    <row r="34" spans="20:20" s="21" customFormat="1" ht="20.25" customHeight="1">
      <c r="T34" s="39"/>
    </row>
    <row r="35" spans="20:20" s="21" customFormat="1" ht="20.25" customHeight="1">
      <c r="T35" s="39"/>
    </row>
    <row r="36" spans="20:20" s="21" customFormat="1" ht="20.25" customHeight="1">
      <c r="T36" s="39"/>
    </row>
    <row r="37" spans="20:20" s="21" customFormat="1" ht="20.25" customHeight="1">
      <c r="T37" s="39"/>
    </row>
    <row r="38" spans="20:20" s="21" customFormat="1" ht="20.25" customHeight="1">
      <c r="T38" s="39"/>
    </row>
    <row r="39" spans="20:20" s="21" customFormat="1" ht="20.25" customHeight="1">
      <c r="T39" s="39"/>
    </row>
    <row r="40" spans="20:20" s="21" customFormat="1" ht="20.25" customHeight="1">
      <c r="T40" s="39"/>
    </row>
    <row r="41" spans="20:20" s="21" customFormat="1" ht="20.25" customHeight="1">
      <c r="T41" s="39"/>
    </row>
    <row r="42" spans="20:20" s="21" customFormat="1" ht="20.25" customHeight="1">
      <c r="T42" s="39"/>
    </row>
    <row r="43" spans="20:20" s="21" customFormat="1" ht="20.25" customHeight="1">
      <c r="T43" s="39"/>
    </row>
    <row r="44" spans="20:20" s="21" customFormat="1" ht="20.25" customHeight="1">
      <c r="T44" s="39"/>
    </row>
    <row r="45" spans="20:20" s="21" customFormat="1" ht="20.25" customHeight="1">
      <c r="T45" s="39"/>
    </row>
    <row r="46" spans="20:20" s="21" customFormat="1" ht="20.25" customHeight="1">
      <c r="T46" s="39"/>
    </row>
    <row r="47" spans="20:20" s="21" customFormat="1" ht="20.25" customHeight="1">
      <c r="T47" s="39"/>
    </row>
    <row r="48" spans="20:20" s="21" customFormat="1" ht="20.25" customHeight="1">
      <c r="T48" s="39"/>
    </row>
    <row r="49" spans="20:20" s="21" customFormat="1" ht="20.25" customHeight="1">
      <c r="T49" s="39"/>
    </row>
    <row r="50" spans="20:20" s="21" customFormat="1" ht="20.25" customHeight="1">
      <c r="T50" s="39"/>
    </row>
    <row r="51" spans="20:20" s="21" customFormat="1" ht="20.25" customHeight="1">
      <c r="T51" s="39"/>
    </row>
    <row r="52" spans="20:20" s="21" customFormat="1" ht="20.25" customHeight="1">
      <c r="T52" s="39"/>
    </row>
    <row r="53" spans="20:20" s="21" customFormat="1" ht="20.25" customHeight="1">
      <c r="T53" s="39"/>
    </row>
    <row r="54" spans="20:20" s="21" customFormat="1" ht="20.25" customHeight="1">
      <c r="T54" s="39"/>
    </row>
    <row r="55" spans="20:20" s="21" customFormat="1" ht="20.25" customHeight="1">
      <c r="T55" s="39"/>
    </row>
    <row r="56" spans="20:20" s="21" customFormat="1" ht="20.25" customHeight="1">
      <c r="T56" s="39"/>
    </row>
    <row r="57" spans="20:20" s="21" customFormat="1" ht="20.25" customHeight="1">
      <c r="T57" s="39"/>
    </row>
    <row r="58" spans="20:20" s="21" customFormat="1" ht="20.25" customHeight="1">
      <c r="T58" s="39"/>
    </row>
    <row r="59" spans="20:20" s="21" customFormat="1" ht="20.25" customHeight="1">
      <c r="T59" s="39"/>
    </row>
    <row r="60" spans="20:20" s="21" customFormat="1" ht="20.25" customHeight="1">
      <c r="T60" s="39"/>
    </row>
    <row r="61" spans="20:20" s="21" customFormat="1" ht="20.25" customHeight="1">
      <c r="T61" s="39"/>
    </row>
    <row r="62" spans="20:20" s="21" customFormat="1" ht="20.25" customHeight="1">
      <c r="T62" s="39"/>
    </row>
    <row r="63" spans="20:20" s="21" customFormat="1" ht="20.25" customHeight="1">
      <c r="T63" s="39"/>
    </row>
    <row r="64" spans="20:20" s="21" customFormat="1" ht="20.25" customHeight="1">
      <c r="T64" s="39"/>
    </row>
    <row r="65" spans="20:20" s="21" customFormat="1" ht="20.25" customHeight="1">
      <c r="T65" s="39"/>
    </row>
    <row r="66" spans="20:20" s="21" customFormat="1" ht="20.25" customHeight="1">
      <c r="T66" s="39"/>
    </row>
    <row r="67" spans="20:20" s="21" customFormat="1" ht="20.25" customHeight="1">
      <c r="T67" s="39"/>
    </row>
    <row r="68" spans="20:20" s="21" customFormat="1" ht="20.25" customHeight="1">
      <c r="T68" s="39"/>
    </row>
    <row r="69" spans="20:20" s="21" customFormat="1" ht="20.25" customHeight="1">
      <c r="T69" s="39"/>
    </row>
    <row r="70" spans="20:20" s="21" customFormat="1" ht="20.25" customHeight="1">
      <c r="T70" s="39"/>
    </row>
    <row r="71" spans="20:20" s="21" customFormat="1" ht="20.25" customHeight="1">
      <c r="T71" s="39"/>
    </row>
    <row r="72" spans="20:20" s="21" customFormat="1" ht="20.25" customHeight="1">
      <c r="T72" s="39"/>
    </row>
    <row r="73" spans="20:20" s="21" customFormat="1" ht="20.25" customHeight="1">
      <c r="T73" s="39"/>
    </row>
    <row r="74" spans="20:20" s="21" customFormat="1" ht="20.25" customHeight="1">
      <c r="T74" s="39"/>
    </row>
    <row r="75" spans="20:20" s="21" customFormat="1" ht="20.25" customHeight="1">
      <c r="T75" s="39"/>
    </row>
    <row r="76" spans="20:20" s="21" customFormat="1" ht="20.25" customHeight="1">
      <c r="T76" s="39"/>
    </row>
    <row r="77" spans="20:20" s="21" customFormat="1" ht="20.25" customHeight="1">
      <c r="T77" s="39"/>
    </row>
    <row r="78" spans="20:20" s="21" customFormat="1" ht="20.25" customHeight="1">
      <c r="T78" s="39"/>
    </row>
    <row r="79" spans="20:20" s="21" customFormat="1" ht="20.25" customHeight="1">
      <c r="T79" s="39"/>
    </row>
    <row r="80" spans="20:20" s="21" customFormat="1" ht="20.25" customHeight="1">
      <c r="T80" s="39"/>
    </row>
    <row r="81" spans="20:20" s="21" customFormat="1" ht="20.25" customHeight="1">
      <c r="T81" s="39"/>
    </row>
    <row r="82" spans="20:20" s="21" customFormat="1" ht="20.25" customHeight="1">
      <c r="T82" s="39"/>
    </row>
    <row r="83" spans="20:20" s="21" customFormat="1" ht="20.25" customHeight="1">
      <c r="T83" s="39"/>
    </row>
    <row r="84" spans="20:20" s="21" customFormat="1" ht="20.25" customHeight="1">
      <c r="T84" s="39"/>
    </row>
    <row r="85" spans="20:20" s="21" customFormat="1" ht="20.25" customHeight="1">
      <c r="T85" s="39"/>
    </row>
    <row r="86" spans="20:20" s="21" customFormat="1" ht="20.25" customHeight="1">
      <c r="T86" s="39"/>
    </row>
    <row r="87" spans="20:20" s="21" customFormat="1" ht="20.25" customHeight="1">
      <c r="T87" s="39"/>
    </row>
    <row r="88" spans="20:20" s="21" customFormat="1" ht="20.25" customHeight="1">
      <c r="T88" s="39"/>
    </row>
    <row r="89" spans="20:20" s="21" customFormat="1" ht="20.25" customHeight="1">
      <c r="T89" s="39"/>
    </row>
    <row r="90" spans="20:20" s="21" customFormat="1" ht="20.25" customHeight="1">
      <c r="T90" s="39"/>
    </row>
    <row r="91" spans="20:20" s="21" customFormat="1" ht="20.25" customHeight="1">
      <c r="T91" s="39"/>
    </row>
    <row r="92" spans="20:20" s="21" customFormat="1" ht="20.25" customHeight="1">
      <c r="T92" s="39"/>
    </row>
    <row r="93" spans="20:20" s="21" customFormat="1" ht="20.25" customHeight="1">
      <c r="T93" s="39"/>
    </row>
    <row r="94" spans="20:20" s="21" customFormat="1" ht="20.25" customHeight="1">
      <c r="T94" s="39"/>
    </row>
    <row r="95" spans="20:20" s="21" customFormat="1" ht="20.25" customHeight="1">
      <c r="T95" s="39"/>
    </row>
    <row r="96" spans="20:20" s="21" customFormat="1" ht="20.25" customHeight="1">
      <c r="T96" s="39"/>
    </row>
    <row r="97" spans="20:20" s="21" customFormat="1" ht="20.25" customHeight="1">
      <c r="T97" s="39"/>
    </row>
    <row r="98" spans="20:20" s="21" customFormat="1" ht="20.25" customHeight="1">
      <c r="T98" s="39"/>
    </row>
    <row r="99" spans="20:20" s="21" customFormat="1" ht="20.25" customHeight="1">
      <c r="T99" s="39"/>
    </row>
    <row r="100" spans="20:20" s="21" customFormat="1" ht="20.25" customHeight="1">
      <c r="T100" s="39"/>
    </row>
    <row r="101" spans="20:20" s="21" customFormat="1" ht="20.25" customHeight="1">
      <c r="T101" s="39"/>
    </row>
    <row r="102" spans="20:20" s="21" customFormat="1" ht="20.25" customHeight="1">
      <c r="T102" s="39"/>
    </row>
    <row r="103" spans="20:20" s="21" customFormat="1" ht="20.25" customHeight="1">
      <c r="T103" s="39"/>
    </row>
    <row r="104" spans="20:20" s="21" customFormat="1" ht="20.25" customHeight="1">
      <c r="T104" s="39"/>
    </row>
    <row r="105" spans="20:20" s="21" customFormat="1" ht="20.25" customHeight="1">
      <c r="T105" s="39"/>
    </row>
    <row r="106" spans="20:20" s="21" customFormat="1" ht="20.25" customHeight="1">
      <c r="T106" s="39"/>
    </row>
    <row r="107" spans="20:20" s="21" customFormat="1" ht="20.25" customHeight="1">
      <c r="T107" s="39"/>
    </row>
    <row r="108" spans="20:20" s="21" customFormat="1" ht="20.25" customHeight="1">
      <c r="T108" s="39"/>
    </row>
    <row r="109" spans="20:20" s="21" customFormat="1" ht="20.25" customHeight="1">
      <c r="T109" s="39"/>
    </row>
    <row r="110" spans="20:20" s="21" customFormat="1" ht="20.25" customHeight="1">
      <c r="T110" s="39"/>
    </row>
    <row r="111" spans="20:20" s="21" customFormat="1" ht="20.25" customHeight="1">
      <c r="T111" s="39"/>
    </row>
    <row r="112" spans="20:20" s="21" customFormat="1" ht="20.25" customHeight="1">
      <c r="T112" s="39"/>
    </row>
    <row r="113" spans="20:20" s="21" customFormat="1" ht="20.25" customHeight="1">
      <c r="T113" s="39"/>
    </row>
    <row r="114" spans="20:20" s="21" customFormat="1" ht="20.25" customHeight="1">
      <c r="T114" s="39"/>
    </row>
    <row r="115" spans="20:20" s="21" customFormat="1" ht="20.25" customHeight="1">
      <c r="T115" s="39"/>
    </row>
    <row r="116" spans="20:20" s="21" customFormat="1" ht="20.25" customHeight="1">
      <c r="T116" s="39"/>
    </row>
    <row r="117" spans="20:20" s="21" customFormat="1" ht="20.25" customHeight="1">
      <c r="T117" s="39"/>
    </row>
    <row r="118" spans="20:20" s="21" customFormat="1" ht="20.25" customHeight="1">
      <c r="T118" s="39"/>
    </row>
    <row r="119" spans="20:20" s="21" customFormat="1" ht="20.25" customHeight="1">
      <c r="T119" s="39"/>
    </row>
    <row r="120" spans="20:20" s="21" customFormat="1" ht="20.25" customHeight="1">
      <c r="T120" s="39"/>
    </row>
    <row r="121" spans="20:20" s="21" customFormat="1" ht="20.25" customHeight="1">
      <c r="T121" s="39"/>
    </row>
    <row r="122" spans="20:20" s="21" customFormat="1" ht="20.25" customHeight="1">
      <c r="T122" s="39"/>
    </row>
    <row r="123" spans="20:20" s="21" customFormat="1" ht="20.25" customHeight="1">
      <c r="T123" s="39"/>
    </row>
    <row r="124" spans="20:20" s="21" customFormat="1" ht="20.25" customHeight="1">
      <c r="T124" s="39"/>
    </row>
    <row r="125" spans="20:20" s="21" customFormat="1" ht="20.25" customHeight="1">
      <c r="T125" s="39"/>
    </row>
    <row r="126" spans="20:20" s="21" customFormat="1" ht="20.25" customHeight="1">
      <c r="T126" s="39"/>
    </row>
    <row r="127" spans="20:20" s="21" customFormat="1" ht="20.25" customHeight="1">
      <c r="T127" s="39"/>
    </row>
    <row r="128" spans="20:20" s="21" customFormat="1" ht="20.25" customHeight="1">
      <c r="T128" s="39"/>
    </row>
    <row r="129" spans="20:20" s="21" customFormat="1" ht="20.25" customHeight="1">
      <c r="T129" s="39"/>
    </row>
    <row r="130" spans="20:20" s="21" customFormat="1" ht="20.25" customHeight="1">
      <c r="T130" s="39"/>
    </row>
    <row r="131" spans="20:20" s="21" customFormat="1" ht="20.25" customHeight="1">
      <c r="T131" s="39"/>
    </row>
    <row r="132" spans="20:20" s="21" customFormat="1" ht="20.25" customHeight="1">
      <c r="T132" s="39"/>
    </row>
    <row r="133" spans="20:20" s="21" customFormat="1" ht="20.25" customHeight="1">
      <c r="T133" s="39"/>
    </row>
    <row r="134" spans="20:20" s="21" customFormat="1" ht="20.25" customHeight="1">
      <c r="T134" s="39"/>
    </row>
    <row r="135" spans="20:20" s="21" customFormat="1" ht="20.25" customHeight="1">
      <c r="T135" s="39"/>
    </row>
    <row r="136" spans="20:20" s="21" customFormat="1" ht="20.25" customHeight="1">
      <c r="T136" s="39"/>
    </row>
    <row r="137" spans="20:20" s="21" customFormat="1" ht="20.25" customHeight="1">
      <c r="T137" s="39"/>
    </row>
    <row r="138" spans="20:20" s="21" customFormat="1" ht="20.25" customHeight="1">
      <c r="T138" s="39"/>
    </row>
    <row r="139" spans="20:20" s="21" customFormat="1" ht="20.25" customHeight="1">
      <c r="T139" s="39"/>
    </row>
    <row r="140" spans="20:20" s="21" customFormat="1" ht="20.25" customHeight="1">
      <c r="T140" s="39"/>
    </row>
    <row r="141" spans="20:20" s="21" customFormat="1" ht="20.25" customHeight="1">
      <c r="T141" s="39"/>
    </row>
    <row r="142" spans="20:20" s="21" customFormat="1" ht="20.25" customHeight="1">
      <c r="T142" s="39"/>
    </row>
    <row r="143" spans="20:20" s="21" customFormat="1" ht="20.25" customHeight="1">
      <c r="T143" s="39"/>
    </row>
    <row r="144" spans="20:20" s="21" customFormat="1" ht="20.25" customHeight="1">
      <c r="T144" s="39"/>
    </row>
    <row r="145" spans="20:20" s="21" customFormat="1" ht="20.25" customHeight="1">
      <c r="T145" s="39"/>
    </row>
    <row r="146" spans="20:20" s="21" customFormat="1" ht="20.25" customHeight="1">
      <c r="T146" s="39"/>
    </row>
    <row r="147" spans="20:20" s="21" customFormat="1" ht="20.25" customHeight="1">
      <c r="T147" s="39"/>
    </row>
    <row r="148" spans="20:20" s="21" customFormat="1" ht="20.25" customHeight="1">
      <c r="T148" s="39"/>
    </row>
    <row r="149" spans="20:20" s="21" customFormat="1" ht="20.25" customHeight="1">
      <c r="T149" s="39"/>
    </row>
    <row r="150" spans="20:20" s="21" customFormat="1" ht="20.25" customHeight="1">
      <c r="T150" s="39"/>
    </row>
    <row r="151" spans="20:20" s="21" customFormat="1" ht="20.25" customHeight="1">
      <c r="T151" s="39"/>
    </row>
    <row r="152" spans="20:20" s="21" customFormat="1" ht="20.25" customHeight="1">
      <c r="T152" s="39"/>
    </row>
    <row r="153" spans="20:20" s="21" customFormat="1" ht="20.25" customHeight="1">
      <c r="T153" s="39"/>
    </row>
    <row r="154" spans="20:20" s="21" customFormat="1" ht="20.25" customHeight="1">
      <c r="T154" s="39"/>
    </row>
    <row r="155" spans="20:20" s="21" customFormat="1" ht="20.25" customHeight="1">
      <c r="T155" s="39"/>
    </row>
    <row r="156" spans="20:20" s="21" customFormat="1" ht="20.25" customHeight="1">
      <c r="T156" s="39"/>
    </row>
    <row r="157" spans="20:20" s="21" customFormat="1" ht="20.25" customHeight="1">
      <c r="T157" s="39"/>
    </row>
    <row r="158" spans="20:20" s="21" customFormat="1" ht="20.25" customHeight="1">
      <c r="T158" s="39"/>
    </row>
    <row r="159" spans="20:20" s="21" customFormat="1" ht="20.25" customHeight="1">
      <c r="T159" s="39"/>
    </row>
    <row r="160" spans="20:20" s="21" customFormat="1" ht="20.25" customHeight="1">
      <c r="T160" s="39"/>
    </row>
    <row r="161" spans="20:20" s="21" customFormat="1" ht="20.25" customHeight="1">
      <c r="T161" s="39"/>
    </row>
    <row r="162" spans="20:20" s="21" customFormat="1" ht="20.25" customHeight="1">
      <c r="T162" s="39"/>
    </row>
    <row r="163" spans="20:20" s="21" customFormat="1" ht="20.25" customHeight="1">
      <c r="T163" s="39"/>
    </row>
    <row r="164" spans="20:20" s="21" customFormat="1" ht="20.25" customHeight="1">
      <c r="T164" s="39"/>
    </row>
    <row r="165" spans="20:20" s="21" customFormat="1" ht="20.25" customHeight="1">
      <c r="T165" s="39"/>
    </row>
    <row r="166" spans="20:20" s="21" customFormat="1" ht="20.25" customHeight="1">
      <c r="T166" s="39"/>
    </row>
    <row r="167" spans="20:20" s="21" customFormat="1" ht="20.25" customHeight="1">
      <c r="T167" s="39"/>
    </row>
    <row r="168" spans="20:20" s="21" customFormat="1" ht="20.25" customHeight="1">
      <c r="T168" s="39"/>
    </row>
    <row r="169" spans="20:20" s="21" customFormat="1" ht="20.25" customHeight="1">
      <c r="T169" s="39"/>
    </row>
    <row r="170" spans="20:20" s="21" customFormat="1" ht="20.25" customHeight="1">
      <c r="T170" s="39"/>
    </row>
    <row r="171" spans="20:20" s="21" customFormat="1" ht="20.25" customHeight="1">
      <c r="T171" s="39"/>
    </row>
    <row r="172" spans="20:20" s="21" customFormat="1" ht="20.25" customHeight="1">
      <c r="T172" s="39"/>
    </row>
    <row r="173" spans="20:20" s="21" customFormat="1" ht="20.25" customHeight="1">
      <c r="T173" s="39"/>
    </row>
    <row r="174" spans="20:20" s="21" customFormat="1" ht="20.25" customHeight="1">
      <c r="T174" s="39"/>
    </row>
    <row r="175" spans="20:20" s="21" customFormat="1" ht="20.25" customHeight="1">
      <c r="T175" s="39"/>
    </row>
    <row r="176" spans="20:20" s="21" customFormat="1" ht="20.25" customHeight="1">
      <c r="T176" s="39"/>
    </row>
    <row r="177" spans="20:20" s="21" customFormat="1" ht="20.25" customHeight="1">
      <c r="T177" s="39"/>
    </row>
    <row r="178" spans="20:20" s="21" customFormat="1" ht="20.25" customHeight="1">
      <c r="T178" s="39"/>
    </row>
    <row r="179" spans="20:20" s="21" customFormat="1" ht="20.25" customHeight="1">
      <c r="T179" s="39"/>
    </row>
    <row r="180" spans="20:20" s="21" customFormat="1" ht="20.25" customHeight="1">
      <c r="T180" s="39"/>
    </row>
    <row r="181" spans="20:20" s="21" customFormat="1" ht="20.25" customHeight="1">
      <c r="T181" s="39"/>
    </row>
    <row r="182" spans="20:20" s="21" customFormat="1" ht="20.25" customHeight="1">
      <c r="T182" s="39"/>
    </row>
    <row r="183" spans="20:20" s="21" customFormat="1" ht="20.25" customHeight="1">
      <c r="T183" s="39"/>
    </row>
    <row r="184" spans="20:20" s="21" customFormat="1" ht="20.25" customHeight="1">
      <c r="T184" s="39"/>
    </row>
    <row r="185" spans="20:20" s="21" customFormat="1" ht="20.25" customHeight="1">
      <c r="T185" s="39"/>
    </row>
    <row r="186" spans="20:20" s="21" customFormat="1" ht="20.25" customHeight="1">
      <c r="T186" s="39"/>
    </row>
    <row r="187" spans="20:20" s="21" customFormat="1" ht="20.25" customHeight="1">
      <c r="T187" s="39"/>
    </row>
    <row r="188" spans="20:20" s="21" customFormat="1" ht="20.25" customHeight="1">
      <c r="T188" s="39"/>
    </row>
    <row r="189" spans="20:20" s="21" customFormat="1" ht="20.25" customHeight="1">
      <c r="T189" s="39"/>
    </row>
    <row r="190" spans="20:20" s="21" customFormat="1" ht="20.25" customHeight="1">
      <c r="T190" s="39"/>
    </row>
    <row r="191" spans="20:20" s="21" customFormat="1" ht="20.25" customHeight="1">
      <c r="T191" s="39"/>
    </row>
    <row r="192" spans="20:20" s="21" customFormat="1" ht="20.25" customHeight="1">
      <c r="T192" s="39"/>
    </row>
    <row r="193" spans="20:20" s="21" customFormat="1" ht="20.25" customHeight="1">
      <c r="T193" s="39"/>
    </row>
    <row r="194" spans="20:20" s="21" customFormat="1" ht="20.25" customHeight="1">
      <c r="T194" s="39"/>
    </row>
    <row r="195" spans="20:20" s="21" customFormat="1" ht="20.25" customHeight="1">
      <c r="T195" s="39"/>
    </row>
    <row r="196" spans="20:20" s="21" customFormat="1" ht="20.25" customHeight="1">
      <c r="T196" s="39"/>
    </row>
    <row r="197" spans="20:20" s="21" customFormat="1" ht="20.25" customHeight="1">
      <c r="T197" s="39"/>
    </row>
    <row r="198" spans="20:20" s="21" customFormat="1" ht="20.25" customHeight="1">
      <c r="T198" s="39"/>
    </row>
    <row r="199" spans="20:20" s="21" customFormat="1" ht="20.25" customHeight="1">
      <c r="T199" s="39"/>
    </row>
    <row r="200" spans="20:20" s="21" customFormat="1" ht="20.25" customHeight="1">
      <c r="T200" s="39"/>
    </row>
    <row r="201" spans="20:20" s="21" customFormat="1" ht="20.25" customHeight="1">
      <c r="T201" s="39"/>
    </row>
    <row r="202" spans="20:20" s="21" customFormat="1" ht="20.25" customHeight="1">
      <c r="T202" s="39"/>
    </row>
    <row r="203" spans="20:20" s="21" customFormat="1" ht="20.25" customHeight="1">
      <c r="T203" s="39"/>
    </row>
    <row r="204" spans="20:20" s="21" customFormat="1" ht="20.25" customHeight="1">
      <c r="T204" s="39"/>
    </row>
    <row r="205" spans="20:20" s="21" customFormat="1" ht="20.25" customHeight="1">
      <c r="T205" s="39"/>
    </row>
    <row r="206" spans="20:20" s="21" customFormat="1" ht="20.25" customHeight="1">
      <c r="T206" s="39"/>
    </row>
    <row r="207" spans="20:20" s="21" customFormat="1" ht="20.25" customHeight="1">
      <c r="T207" s="39"/>
    </row>
    <row r="208" spans="20:20" s="21" customFormat="1" ht="20.25" customHeight="1">
      <c r="T208" s="39"/>
    </row>
    <row r="209" spans="20:20" s="21" customFormat="1" ht="20.25" customHeight="1">
      <c r="T209" s="39"/>
    </row>
    <row r="210" spans="20:20" s="21" customFormat="1" ht="20.25" customHeight="1">
      <c r="T210" s="39"/>
    </row>
    <row r="211" spans="20:20" s="21" customFormat="1" ht="20.25" customHeight="1">
      <c r="T211" s="39"/>
    </row>
    <row r="212" spans="20:20" s="21" customFormat="1" ht="20.25" customHeight="1">
      <c r="T212" s="39"/>
    </row>
    <row r="213" spans="20:20" s="21" customFormat="1" ht="20.25" customHeight="1">
      <c r="T213" s="39"/>
    </row>
    <row r="214" spans="20:20" s="21" customFormat="1" ht="20.25" customHeight="1">
      <c r="T214" s="39"/>
    </row>
    <row r="215" spans="20:20" s="21" customFormat="1" ht="20.25" customHeight="1">
      <c r="T215" s="39"/>
    </row>
    <row r="216" spans="20:20" s="21" customFormat="1" ht="20.25" customHeight="1">
      <c r="T216" s="39"/>
    </row>
    <row r="217" spans="20:20" s="21" customFormat="1" ht="20.25" customHeight="1">
      <c r="T217" s="39"/>
    </row>
    <row r="218" spans="20:20" s="21" customFormat="1" ht="20.25" customHeight="1">
      <c r="T218" s="39"/>
    </row>
    <row r="219" spans="20:20" s="21" customFormat="1" ht="20.25" customHeight="1">
      <c r="T219" s="39"/>
    </row>
    <row r="220" spans="20:20" s="21" customFormat="1" ht="20.25" customHeight="1">
      <c r="T220" s="39"/>
    </row>
    <row r="221" spans="20:20" s="21" customFormat="1" ht="20.25" customHeight="1">
      <c r="T221" s="39"/>
    </row>
    <row r="222" spans="20:20" s="21" customFormat="1" ht="20.25" customHeight="1">
      <c r="T222" s="39"/>
    </row>
    <row r="223" spans="20:20" s="21" customFormat="1" ht="20.25" customHeight="1">
      <c r="T223" s="39"/>
    </row>
    <row r="224" spans="20:20" s="21" customFormat="1" ht="20.25" customHeight="1">
      <c r="T224" s="39"/>
    </row>
    <row r="225" spans="20:20" s="21" customFormat="1" ht="20.25" customHeight="1">
      <c r="T225" s="39"/>
    </row>
    <row r="226" spans="20:20" s="21" customFormat="1" ht="20.25" customHeight="1">
      <c r="T226" s="39"/>
    </row>
    <row r="227" spans="20:20" s="21" customFormat="1" ht="20.25" customHeight="1">
      <c r="T227" s="39"/>
    </row>
    <row r="228" spans="20:20" s="21" customFormat="1" ht="20.25" customHeight="1">
      <c r="T228" s="39"/>
    </row>
    <row r="229" spans="20:20" s="21" customFormat="1" ht="20.25" customHeight="1">
      <c r="T229" s="39"/>
    </row>
    <row r="230" spans="20:20" s="21" customFormat="1" ht="20.25" customHeight="1">
      <c r="T230" s="39"/>
    </row>
    <row r="231" spans="20:20" s="21" customFormat="1" ht="20.25" customHeight="1">
      <c r="T231" s="39"/>
    </row>
    <row r="232" spans="20:20" s="21" customFormat="1" ht="20.25" customHeight="1">
      <c r="T232" s="39"/>
    </row>
    <row r="233" spans="20:20" s="21" customFormat="1" ht="20.25" customHeight="1">
      <c r="T233" s="39"/>
    </row>
    <row r="234" spans="20:20" s="21" customFormat="1" ht="20.25" customHeight="1">
      <c r="T234" s="39"/>
    </row>
    <row r="235" spans="20:20" s="21" customFormat="1" ht="20.25" customHeight="1">
      <c r="T235" s="39"/>
    </row>
    <row r="236" spans="20:20" s="21" customFormat="1" ht="20.25" customHeight="1">
      <c r="T236" s="39"/>
    </row>
    <row r="237" spans="20:20" s="21" customFormat="1" ht="20.25" customHeight="1">
      <c r="T237" s="39"/>
    </row>
    <row r="238" spans="20:20" s="21" customFormat="1" ht="20.25" customHeight="1">
      <c r="T238" s="39"/>
    </row>
    <row r="239" spans="20:20" s="21" customFormat="1" ht="20.25" customHeight="1">
      <c r="T239" s="39"/>
    </row>
    <row r="240" spans="20:20" s="21" customFormat="1" ht="20.25" customHeight="1">
      <c r="T240" s="39"/>
    </row>
    <row r="241" spans="20:20" s="21" customFormat="1" ht="20.25" customHeight="1">
      <c r="T241" s="39"/>
    </row>
    <row r="242" spans="20:20" s="21" customFormat="1" ht="20.25" customHeight="1">
      <c r="T242" s="39"/>
    </row>
    <row r="243" spans="20:20" s="21" customFormat="1" ht="20.25" customHeight="1">
      <c r="T243" s="39"/>
    </row>
    <row r="244" spans="20:20" s="21" customFormat="1" ht="20.25" customHeight="1">
      <c r="T244" s="39"/>
    </row>
    <row r="245" spans="20:20" s="21" customFormat="1" ht="20.25" customHeight="1">
      <c r="T245" s="39"/>
    </row>
    <row r="246" spans="20:20" s="21" customFormat="1" ht="20.25" customHeight="1">
      <c r="T246" s="39"/>
    </row>
    <row r="247" spans="20:20" s="21" customFormat="1" ht="20.25" customHeight="1">
      <c r="T247" s="39"/>
    </row>
    <row r="248" spans="20:20" s="21" customFormat="1" ht="20.25" customHeight="1">
      <c r="T248" s="39"/>
    </row>
    <row r="249" spans="20:20" s="21" customFormat="1" ht="20.25" customHeight="1">
      <c r="T249" s="39"/>
    </row>
    <row r="250" spans="20:20" s="21" customFormat="1" ht="20.25" customHeight="1">
      <c r="T250" s="39"/>
    </row>
    <row r="251" spans="20:20" s="21" customFormat="1" ht="20.25" customHeight="1">
      <c r="T251" s="39"/>
    </row>
    <row r="252" spans="20:20" s="21" customFormat="1" ht="20.25" customHeight="1">
      <c r="T252" s="39"/>
    </row>
    <row r="253" spans="20:20" s="21" customFormat="1" ht="20.25" customHeight="1">
      <c r="T253" s="39"/>
    </row>
    <row r="254" spans="20:20" s="21" customFormat="1" ht="20.25" customHeight="1">
      <c r="T254" s="39"/>
    </row>
    <row r="255" spans="20:20" s="21" customFormat="1" ht="20.25" customHeight="1">
      <c r="T255" s="39"/>
    </row>
    <row r="256" spans="20:20" s="21" customFormat="1" ht="20.25" customHeight="1">
      <c r="T256" s="39"/>
    </row>
    <row r="257" spans="20:20" s="21" customFormat="1" ht="20.25" customHeight="1">
      <c r="T257" s="39"/>
    </row>
    <row r="258" spans="20:20" s="21" customFormat="1" ht="20.25" customHeight="1">
      <c r="T258" s="39"/>
    </row>
    <row r="259" spans="20:20" s="21" customFormat="1" ht="20.25" customHeight="1">
      <c r="T259" s="39"/>
    </row>
    <row r="260" spans="20:20" s="21" customFormat="1" ht="20.25" customHeight="1">
      <c r="T260" s="39"/>
    </row>
    <row r="261" spans="20:20" s="21" customFormat="1" ht="20.25" customHeight="1">
      <c r="T261" s="39"/>
    </row>
    <row r="262" spans="20:20" s="21" customFormat="1" ht="20.25" customHeight="1">
      <c r="T262" s="39"/>
    </row>
    <row r="263" spans="20:20" s="21" customFormat="1" ht="20.25" customHeight="1">
      <c r="T263" s="39"/>
    </row>
    <row r="264" spans="20:20" s="21" customFormat="1" ht="20.25" customHeight="1">
      <c r="T264" s="39"/>
    </row>
    <row r="265" spans="20:20" s="21" customFormat="1" ht="20.25" customHeight="1">
      <c r="T265" s="39"/>
    </row>
    <row r="266" spans="20:20" s="21" customFormat="1" ht="20.25" customHeight="1">
      <c r="T266" s="39"/>
    </row>
    <row r="267" spans="20:20" s="21" customFormat="1" ht="20.25" customHeight="1">
      <c r="T267" s="39"/>
    </row>
    <row r="268" spans="20:20" s="21" customFormat="1" ht="20.25" customHeight="1">
      <c r="T268" s="39"/>
    </row>
    <row r="269" spans="20:20" s="21" customFormat="1" ht="20.25" customHeight="1">
      <c r="T269" s="39"/>
    </row>
    <row r="270" spans="20:20" s="21" customFormat="1" ht="20.25" customHeight="1">
      <c r="T270" s="39"/>
    </row>
    <row r="271" spans="20:20" s="21" customFormat="1" ht="20.25" customHeight="1">
      <c r="T271" s="39"/>
    </row>
    <row r="272" spans="20:20" s="21" customFormat="1" ht="20.25" customHeight="1">
      <c r="T272" s="39"/>
    </row>
    <row r="273" spans="20:20" s="21" customFormat="1" ht="20.25" customHeight="1">
      <c r="T273" s="39"/>
    </row>
    <row r="274" spans="20:20" s="21" customFormat="1" ht="20.25" customHeight="1">
      <c r="T274" s="39"/>
    </row>
    <row r="275" spans="20:20" s="21" customFormat="1" ht="20.25" customHeight="1">
      <c r="T275" s="39"/>
    </row>
    <row r="276" spans="20:20" s="21" customFormat="1" ht="20.25" customHeight="1">
      <c r="T276" s="39"/>
    </row>
    <row r="277" spans="20:20" s="21" customFormat="1">
      <c r="T277" s="39"/>
    </row>
    <row r="278" spans="20:20" s="21" customFormat="1">
      <c r="T278" s="39"/>
    </row>
    <row r="279" spans="20:20" s="21" customFormat="1">
      <c r="T279" s="39"/>
    </row>
    <row r="280" spans="20:20" s="21" customFormat="1">
      <c r="T280" s="39"/>
    </row>
    <row r="281" spans="20:20" s="21" customFormat="1">
      <c r="T281" s="39"/>
    </row>
    <row r="282" spans="20:20" s="21" customFormat="1">
      <c r="T282" s="39"/>
    </row>
    <row r="283" spans="20:20" s="21" customFormat="1">
      <c r="T283" s="39"/>
    </row>
    <row r="284" spans="20:20" s="21" customFormat="1">
      <c r="T284" s="39"/>
    </row>
    <row r="285" spans="20:20" s="21" customFormat="1">
      <c r="T285" s="39"/>
    </row>
    <row r="286" spans="20:20" s="21" customFormat="1">
      <c r="T286" s="39"/>
    </row>
    <row r="287" spans="20:20" s="21" customFormat="1">
      <c r="T287" s="39"/>
    </row>
    <row r="288" spans="20:20" s="21" customFormat="1">
      <c r="T288" s="39"/>
    </row>
    <row r="289" spans="20:20" s="21" customFormat="1">
      <c r="T289" s="39"/>
    </row>
    <row r="290" spans="20:20" s="21" customFormat="1">
      <c r="T290" s="39"/>
    </row>
    <row r="291" spans="20:20" s="21" customFormat="1">
      <c r="T291" s="39"/>
    </row>
    <row r="292" spans="20:20" s="21" customFormat="1">
      <c r="T292" s="39"/>
    </row>
    <row r="293" spans="20:20" s="21" customFormat="1">
      <c r="T293" s="39"/>
    </row>
    <row r="294" spans="20:20" s="21" customFormat="1">
      <c r="T294" s="39"/>
    </row>
    <row r="295" spans="20:20" s="21" customFormat="1">
      <c r="T295" s="39"/>
    </row>
    <row r="296" spans="20:20" s="21" customFormat="1">
      <c r="T296" s="39"/>
    </row>
    <row r="297" spans="20:20" s="21" customFormat="1">
      <c r="T297" s="39"/>
    </row>
    <row r="298" spans="20:20" s="21" customFormat="1">
      <c r="T298" s="39"/>
    </row>
    <row r="299" spans="20:20" s="21" customFormat="1">
      <c r="T299" s="39"/>
    </row>
    <row r="300" spans="20:20" s="21" customFormat="1">
      <c r="T300" s="39"/>
    </row>
    <row r="301" spans="20:20" s="21" customFormat="1">
      <c r="T301" s="39"/>
    </row>
    <row r="302" spans="20:20" s="21" customFormat="1">
      <c r="T302" s="39"/>
    </row>
    <row r="303" spans="20:20" s="21" customFormat="1">
      <c r="T303" s="39"/>
    </row>
    <row r="304" spans="20:20" s="21" customFormat="1">
      <c r="T304" s="39"/>
    </row>
    <row r="305" spans="20:20" s="21" customFormat="1">
      <c r="T305" s="39"/>
    </row>
    <row r="306" spans="20:20" s="21" customFormat="1">
      <c r="T306" s="39"/>
    </row>
    <row r="307" spans="20:20" s="21" customFormat="1">
      <c r="T307" s="39"/>
    </row>
    <row r="308" spans="20:20" s="21" customFormat="1">
      <c r="T308" s="39"/>
    </row>
    <row r="309" spans="20:20" s="21" customFormat="1">
      <c r="T309" s="39"/>
    </row>
    <row r="310" spans="20:20" s="21" customFormat="1">
      <c r="T310" s="39"/>
    </row>
    <row r="311" spans="20:20" s="21" customFormat="1">
      <c r="T311" s="39"/>
    </row>
    <row r="312" spans="20:20" s="21" customFormat="1">
      <c r="T312" s="39"/>
    </row>
    <row r="313" spans="20:20" s="21" customFormat="1">
      <c r="T313" s="39"/>
    </row>
    <row r="314" spans="20:20" s="21" customFormat="1">
      <c r="T314" s="39"/>
    </row>
    <row r="315" spans="20:20" s="21" customFormat="1">
      <c r="T315" s="39"/>
    </row>
    <row r="316" spans="20:20" s="21" customFormat="1">
      <c r="T316" s="39"/>
    </row>
    <row r="317" spans="20:20" s="21" customFormat="1">
      <c r="T317" s="39"/>
    </row>
    <row r="318" spans="20:20" s="21" customFormat="1">
      <c r="T318" s="39"/>
    </row>
    <row r="319" spans="20:20" s="21" customFormat="1">
      <c r="T319" s="39"/>
    </row>
    <row r="320" spans="20:20" s="21" customFormat="1">
      <c r="T320" s="39"/>
    </row>
    <row r="321" spans="20:20" s="21" customFormat="1">
      <c r="T321" s="39"/>
    </row>
    <row r="322" spans="20:20" s="21" customFormat="1">
      <c r="T322" s="39"/>
    </row>
    <row r="323" spans="20:20" s="21" customFormat="1">
      <c r="T323" s="39"/>
    </row>
    <row r="324" spans="20:20" s="21" customFormat="1">
      <c r="T324" s="39"/>
    </row>
    <row r="325" spans="20:20" s="21" customFormat="1">
      <c r="T325" s="39"/>
    </row>
    <row r="326" spans="20:20" s="21" customFormat="1">
      <c r="T326" s="39"/>
    </row>
    <row r="327" spans="20:20" s="21" customFormat="1">
      <c r="T327" s="39"/>
    </row>
    <row r="328" spans="20:20" s="21" customFormat="1">
      <c r="T328" s="39"/>
    </row>
    <row r="329" spans="20:20" s="21" customFormat="1">
      <c r="T329" s="39"/>
    </row>
    <row r="330" spans="20:20" s="21" customFormat="1">
      <c r="T330" s="39"/>
    </row>
    <row r="331" spans="20:20" s="21" customFormat="1">
      <c r="T331" s="39"/>
    </row>
    <row r="332" spans="20:20" s="21" customFormat="1">
      <c r="T332" s="39"/>
    </row>
    <row r="333" spans="20:20" s="21" customFormat="1">
      <c r="T333" s="39"/>
    </row>
    <row r="334" spans="20:20" s="21" customFormat="1">
      <c r="T334" s="39"/>
    </row>
    <row r="335" spans="20:20" s="21" customFormat="1">
      <c r="T335" s="39"/>
    </row>
    <row r="336" spans="20:20" s="21" customFormat="1">
      <c r="T336" s="39"/>
    </row>
    <row r="337" spans="20:20" s="21" customFormat="1">
      <c r="T337" s="39"/>
    </row>
    <row r="338" spans="20:20" s="21" customFormat="1">
      <c r="T338" s="39"/>
    </row>
    <row r="339" spans="20:20" s="21" customFormat="1">
      <c r="T339" s="39"/>
    </row>
    <row r="340" spans="20:20" s="21" customFormat="1">
      <c r="T340" s="39"/>
    </row>
    <row r="341" spans="20:20" s="21" customFormat="1">
      <c r="T341" s="39"/>
    </row>
    <row r="342" spans="20:20" s="21" customFormat="1">
      <c r="T342" s="39"/>
    </row>
    <row r="343" spans="20:20" s="21" customFormat="1">
      <c r="T343" s="39"/>
    </row>
    <row r="344" spans="20:20" s="21" customFormat="1">
      <c r="T344" s="39"/>
    </row>
    <row r="345" spans="20:20" s="21" customFormat="1">
      <c r="T345" s="39"/>
    </row>
    <row r="346" spans="20:20" s="21" customFormat="1">
      <c r="T346" s="39"/>
    </row>
    <row r="347" spans="20:20" s="21" customFormat="1">
      <c r="T347" s="39"/>
    </row>
    <row r="348" spans="20:20" s="21" customFormat="1">
      <c r="T348" s="39"/>
    </row>
    <row r="349" spans="20:20" s="21" customFormat="1">
      <c r="T349" s="39"/>
    </row>
    <row r="350" spans="20:20" s="21" customFormat="1">
      <c r="T350" s="39"/>
    </row>
    <row r="351" spans="20:20" s="21" customFormat="1">
      <c r="T351" s="39"/>
    </row>
    <row r="352" spans="20:20" s="21" customFormat="1">
      <c r="T352" s="39"/>
    </row>
    <row r="353" spans="20:20" s="21" customFormat="1">
      <c r="T353" s="39"/>
    </row>
    <row r="354" spans="20:20" s="21" customFormat="1">
      <c r="T354" s="39"/>
    </row>
    <row r="355" spans="20:20" s="21" customFormat="1">
      <c r="T355" s="39"/>
    </row>
    <row r="356" spans="20:20" s="21" customFormat="1">
      <c r="T356" s="39"/>
    </row>
    <row r="357" spans="20:20" s="21" customFormat="1">
      <c r="T357" s="39"/>
    </row>
    <row r="358" spans="20:20" s="21" customFormat="1">
      <c r="T358" s="39"/>
    </row>
    <row r="359" spans="20:20" s="21" customFormat="1">
      <c r="T359" s="39"/>
    </row>
    <row r="360" spans="20:20" s="21" customFormat="1">
      <c r="T360" s="39"/>
    </row>
    <row r="361" spans="20:20" s="21" customFormat="1">
      <c r="T361" s="39"/>
    </row>
    <row r="362" spans="20:20" s="21" customFormat="1">
      <c r="T362" s="39"/>
    </row>
    <row r="363" spans="20:20" s="21" customFormat="1">
      <c r="T363" s="39"/>
    </row>
    <row r="364" spans="20:20" s="21" customFormat="1">
      <c r="T364" s="39"/>
    </row>
    <row r="365" spans="20:20" s="21" customFormat="1">
      <c r="T365" s="39"/>
    </row>
    <row r="366" spans="20:20" s="21" customFormat="1">
      <c r="T366" s="39"/>
    </row>
    <row r="367" spans="20:20" s="21" customFormat="1">
      <c r="T367" s="39"/>
    </row>
    <row r="368" spans="20:20" s="21" customFormat="1">
      <c r="T368" s="39"/>
    </row>
    <row r="369" spans="20:20" s="21" customFormat="1">
      <c r="T369" s="39"/>
    </row>
    <row r="370" spans="20:20" s="21" customFormat="1">
      <c r="T370" s="39"/>
    </row>
    <row r="371" spans="20:20" s="21" customFormat="1">
      <c r="T371" s="39"/>
    </row>
    <row r="372" spans="20:20" s="21" customFormat="1">
      <c r="T372" s="39"/>
    </row>
    <row r="373" spans="20:20" s="21" customFormat="1">
      <c r="T373" s="39"/>
    </row>
    <row r="374" spans="20:20" s="21" customFormat="1">
      <c r="T374" s="39"/>
    </row>
    <row r="375" spans="20:20" s="21" customFormat="1">
      <c r="T375" s="39"/>
    </row>
    <row r="376" spans="20:20" s="21" customFormat="1">
      <c r="T376" s="39"/>
    </row>
    <row r="377" spans="20:20" s="21" customFormat="1">
      <c r="T377" s="39"/>
    </row>
    <row r="378" spans="20:20" s="21" customFormat="1">
      <c r="T378" s="39"/>
    </row>
    <row r="379" spans="20:20" s="21" customFormat="1">
      <c r="T379" s="39"/>
    </row>
    <row r="380" spans="20:20" s="21" customFormat="1">
      <c r="T380" s="39"/>
    </row>
    <row r="381" spans="20:20" s="21" customFormat="1">
      <c r="T381" s="39"/>
    </row>
    <row r="382" spans="20:20" s="21" customFormat="1">
      <c r="T382" s="39"/>
    </row>
    <row r="383" spans="20:20" s="21" customFormat="1">
      <c r="T383" s="39"/>
    </row>
    <row r="384" spans="20:20" s="21" customFormat="1">
      <c r="T384" s="39"/>
    </row>
    <row r="385" spans="20:20" s="21" customFormat="1">
      <c r="T385" s="39"/>
    </row>
    <row r="386" spans="20:20" s="21" customFormat="1">
      <c r="T386" s="39"/>
    </row>
    <row r="387" spans="20:20" s="21" customFormat="1">
      <c r="T387" s="39"/>
    </row>
    <row r="388" spans="20:20" s="21" customFormat="1">
      <c r="T388" s="39"/>
    </row>
    <row r="389" spans="20:20" s="21" customFormat="1">
      <c r="T389" s="39"/>
    </row>
    <row r="390" spans="20:20" s="21" customFormat="1">
      <c r="T390" s="39"/>
    </row>
    <row r="391" spans="20:20" s="21" customFormat="1">
      <c r="T391" s="39"/>
    </row>
    <row r="392" spans="20:20" s="21" customFormat="1">
      <c r="T392" s="39"/>
    </row>
    <row r="393" spans="20:20" s="21" customFormat="1">
      <c r="T393" s="39"/>
    </row>
    <row r="394" spans="20:20" s="21" customFormat="1">
      <c r="T394" s="39"/>
    </row>
    <row r="395" spans="20:20" s="21" customFormat="1">
      <c r="T395" s="39"/>
    </row>
    <row r="396" spans="20:20" s="21" customFormat="1">
      <c r="T396" s="39"/>
    </row>
    <row r="397" spans="20:20" s="21" customFormat="1">
      <c r="T397" s="39"/>
    </row>
    <row r="398" spans="20:20" s="21" customFormat="1">
      <c r="T398" s="39"/>
    </row>
    <row r="399" spans="20:20" s="21" customFormat="1">
      <c r="T399" s="39"/>
    </row>
    <row r="400" spans="20:20" s="21" customFormat="1">
      <c r="T400" s="39"/>
    </row>
    <row r="401" spans="20:20" s="21" customFormat="1">
      <c r="T401" s="39"/>
    </row>
    <row r="402" spans="20:20" s="21" customFormat="1">
      <c r="T402" s="39"/>
    </row>
    <row r="403" spans="20:20" s="21" customFormat="1">
      <c r="T403" s="39"/>
    </row>
    <row r="404" spans="20:20" s="21" customFormat="1">
      <c r="T404" s="39"/>
    </row>
    <row r="405" spans="20:20" s="21" customFormat="1">
      <c r="T405" s="39"/>
    </row>
    <row r="406" spans="20:20" s="21" customFormat="1">
      <c r="T406" s="39"/>
    </row>
    <row r="407" spans="20:20" s="21" customFormat="1">
      <c r="T407" s="39"/>
    </row>
    <row r="408" spans="20:20" s="21" customFormat="1">
      <c r="T408" s="39"/>
    </row>
    <row r="409" spans="20:20" s="21" customFormat="1">
      <c r="T409" s="39"/>
    </row>
    <row r="410" spans="20:20" s="21" customFormat="1">
      <c r="T410" s="39"/>
    </row>
    <row r="411" spans="20:20" s="21" customFormat="1">
      <c r="T411" s="39"/>
    </row>
    <row r="412" spans="20:20" s="21" customFormat="1">
      <c r="T412" s="39"/>
    </row>
    <row r="413" spans="20:20" s="21" customFormat="1">
      <c r="T413" s="39"/>
    </row>
    <row r="414" spans="20:20" s="21" customFormat="1">
      <c r="T414" s="39"/>
    </row>
    <row r="415" spans="20:20" s="21" customFormat="1">
      <c r="T415" s="39"/>
    </row>
    <row r="416" spans="20:20" s="21" customFormat="1">
      <c r="T416" s="39"/>
    </row>
    <row r="417" spans="20:20" s="21" customFormat="1">
      <c r="T417" s="39"/>
    </row>
    <row r="418" spans="20:20" s="21" customFormat="1">
      <c r="T418" s="39"/>
    </row>
    <row r="419" spans="20:20" s="21" customFormat="1">
      <c r="T419" s="39"/>
    </row>
    <row r="420" spans="20:20" s="21" customFormat="1">
      <c r="T420" s="39"/>
    </row>
    <row r="421" spans="20:20" s="21" customFormat="1">
      <c r="T421" s="39"/>
    </row>
    <row r="422" spans="20:20" s="21" customFormat="1">
      <c r="T422" s="39"/>
    </row>
    <row r="423" spans="20:20" s="21" customFormat="1">
      <c r="T423" s="39"/>
    </row>
    <row r="424" spans="20:20" s="21" customFormat="1">
      <c r="T424" s="39"/>
    </row>
    <row r="425" spans="20:20" s="21" customFormat="1">
      <c r="T425" s="39"/>
    </row>
    <row r="426" spans="20:20" s="21" customFormat="1">
      <c r="T426" s="39"/>
    </row>
    <row r="427" spans="20:20" s="21" customFormat="1">
      <c r="T427" s="39"/>
    </row>
    <row r="428" spans="20:20" s="21" customFormat="1">
      <c r="T428" s="39"/>
    </row>
    <row r="429" spans="20:20" s="21" customFormat="1">
      <c r="T429" s="39"/>
    </row>
    <row r="430" spans="20:20" s="21" customFormat="1">
      <c r="T430" s="39"/>
    </row>
    <row r="431" spans="20:20" s="21" customFormat="1">
      <c r="T431" s="39"/>
    </row>
    <row r="432" spans="20:20" s="21" customFormat="1">
      <c r="T432" s="39"/>
    </row>
    <row r="433" spans="20:20" s="21" customFormat="1">
      <c r="T433" s="39"/>
    </row>
    <row r="434" spans="20:20" s="21" customFormat="1">
      <c r="T434" s="39"/>
    </row>
    <row r="435" spans="20:20" s="21" customFormat="1">
      <c r="T435" s="39"/>
    </row>
    <row r="436" spans="20:20" s="21" customFormat="1">
      <c r="T436" s="39"/>
    </row>
    <row r="437" spans="20:20" s="21" customFormat="1">
      <c r="T437" s="39"/>
    </row>
    <row r="438" spans="20:20" s="21" customFormat="1">
      <c r="T438" s="39"/>
    </row>
    <row r="439" spans="20:20" s="21" customFormat="1">
      <c r="T439" s="39"/>
    </row>
    <row r="440" spans="20:20" s="21" customFormat="1">
      <c r="T440" s="39"/>
    </row>
    <row r="441" spans="20:20" s="21" customFormat="1">
      <c r="T441" s="39"/>
    </row>
    <row r="442" spans="20:20" s="21" customFormat="1">
      <c r="T442" s="39"/>
    </row>
    <row r="443" spans="20:20" s="21" customFormat="1">
      <c r="T443" s="39"/>
    </row>
    <row r="444" spans="20:20" s="21" customFormat="1">
      <c r="T444" s="39"/>
    </row>
    <row r="445" spans="20:20" s="21" customFormat="1">
      <c r="T445" s="39"/>
    </row>
    <row r="446" spans="20:20" s="21" customFormat="1">
      <c r="T446" s="39"/>
    </row>
    <row r="447" spans="20:20" s="21" customFormat="1">
      <c r="T447" s="39"/>
    </row>
    <row r="448" spans="20:20" s="21" customFormat="1">
      <c r="T448" s="39"/>
    </row>
    <row r="449" spans="20:20" s="21" customFormat="1">
      <c r="T449" s="39"/>
    </row>
    <row r="450" spans="20:20" s="21" customFormat="1">
      <c r="T450" s="39"/>
    </row>
    <row r="451" spans="20:20" s="21" customFormat="1">
      <c r="T451" s="39"/>
    </row>
    <row r="452" spans="20:20" s="21" customFormat="1">
      <c r="T452" s="39"/>
    </row>
    <row r="453" spans="20:20" s="21" customFormat="1">
      <c r="T453" s="39"/>
    </row>
    <row r="454" spans="20:20" s="21" customFormat="1">
      <c r="T454" s="39"/>
    </row>
    <row r="455" spans="20:20" s="21" customFormat="1">
      <c r="T455" s="39"/>
    </row>
    <row r="456" spans="20:20" s="21" customFormat="1">
      <c r="T456" s="39"/>
    </row>
    <row r="457" spans="20:20" s="21" customFormat="1">
      <c r="T457" s="39"/>
    </row>
    <row r="458" spans="20:20" s="21" customFormat="1">
      <c r="T458" s="39"/>
    </row>
    <row r="459" spans="20:20" s="21" customFormat="1">
      <c r="T459" s="39"/>
    </row>
    <row r="460" spans="20:20" s="21" customFormat="1">
      <c r="T460" s="39"/>
    </row>
    <row r="461" spans="20:20" s="21" customFormat="1">
      <c r="T461" s="39"/>
    </row>
    <row r="462" spans="20:20" s="21" customFormat="1">
      <c r="T462" s="39"/>
    </row>
    <row r="463" spans="20:20" s="21" customFormat="1">
      <c r="T463" s="39"/>
    </row>
    <row r="464" spans="20:20" s="21" customFormat="1">
      <c r="T464" s="39"/>
    </row>
    <row r="465" spans="20:20" s="21" customFormat="1">
      <c r="T465" s="39"/>
    </row>
    <row r="466" spans="20:20" s="21" customFormat="1">
      <c r="T466" s="39"/>
    </row>
    <row r="467" spans="20:20" s="21" customFormat="1">
      <c r="T467" s="39"/>
    </row>
    <row r="468" spans="20:20" s="21" customFormat="1">
      <c r="T468" s="39"/>
    </row>
    <row r="469" spans="20:20" s="21" customFormat="1">
      <c r="T469" s="39"/>
    </row>
    <row r="470" spans="20:20" s="21" customFormat="1">
      <c r="T470" s="39"/>
    </row>
    <row r="471" spans="20:20" s="21" customFormat="1">
      <c r="T471" s="39"/>
    </row>
    <row r="472" spans="20:20" s="21" customFormat="1">
      <c r="T472" s="39"/>
    </row>
    <row r="473" spans="20:20" s="21" customFormat="1">
      <c r="T473" s="39"/>
    </row>
    <row r="474" spans="20:20" s="21" customFormat="1">
      <c r="T474" s="39"/>
    </row>
    <row r="475" spans="20:20" s="21" customFormat="1">
      <c r="T475" s="39"/>
    </row>
    <row r="476" spans="20:20" s="21" customFormat="1">
      <c r="T476" s="39"/>
    </row>
    <row r="477" spans="20:20" s="21" customFormat="1">
      <c r="T477" s="39"/>
    </row>
    <row r="478" spans="20:20" s="21" customFormat="1">
      <c r="T478" s="39"/>
    </row>
    <row r="479" spans="20:20" s="21" customFormat="1">
      <c r="T479" s="39"/>
    </row>
    <row r="480" spans="20:20" s="21" customFormat="1">
      <c r="T480" s="39"/>
    </row>
    <row r="481" spans="20:20" s="21" customFormat="1">
      <c r="T481" s="39"/>
    </row>
    <row r="482" spans="20:20" s="21" customFormat="1">
      <c r="T482" s="39"/>
    </row>
    <row r="483" spans="20:20" s="21" customFormat="1">
      <c r="T483" s="39"/>
    </row>
    <row r="484" spans="20:20" s="21" customFormat="1">
      <c r="T484" s="39"/>
    </row>
    <row r="485" spans="20:20" s="21" customFormat="1">
      <c r="T485" s="39"/>
    </row>
    <row r="486" spans="20:20" s="21" customFormat="1">
      <c r="T486" s="39"/>
    </row>
    <row r="487" spans="20:20" s="21" customFormat="1">
      <c r="T487" s="39"/>
    </row>
    <row r="488" spans="20:20" s="21" customFormat="1">
      <c r="T488" s="39"/>
    </row>
    <row r="489" spans="20:20" s="21" customFormat="1">
      <c r="T489" s="39"/>
    </row>
    <row r="490" spans="20:20" s="21" customFormat="1">
      <c r="T490" s="39"/>
    </row>
    <row r="491" spans="20:20" s="21" customFormat="1">
      <c r="T491" s="39"/>
    </row>
    <row r="492" spans="20:20" s="21" customFormat="1">
      <c r="T492" s="39"/>
    </row>
    <row r="493" spans="20:20" s="21" customFormat="1">
      <c r="T493" s="39"/>
    </row>
    <row r="494" spans="20:20" s="21" customFormat="1">
      <c r="T494" s="39"/>
    </row>
    <row r="495" spans="20:20" s="21" customFormat="1">
      <c r="T495" s="39"/>
    </row>
    <row r="496" spans="20:20" s="21" customFormat="1">
      <c r="T496" s="39"/>
    </row>
    <row r="497" spans="20:20" s="21" customFormat="1">
      <c r="T497" s="39"/>
    </row>
    <row r="498" spans="20:20" s="21" customFormat="1">
      <c r="T498" s="39"/>
    </row>
    <row r="499" spans="20:20" s="21" customFormat="1">
      <c r="T499" s="39"/>
    </row>
    <row r="500" spans="20:20" s="21" customFormat="1">
      <c r="T500" s="39"/>
    </row>
    <row r="501" spans="20:20" s="21" customFormat="1">
      <c r="T501" s="39"/>
    </row>
    <row r="502" spans="20:20" s="21" customFormat="1">
      <c r="T502" s="39"/>
    </row>
    <row r="503" spans="20:20" s="21" customFormat="1">
      <c r="T503" s="39"/>
    </row>
    <row r="504" spans="20:20" s="21" customFormat="1">
      <c r="T504" s="39"/>
    </row>
    <row r="505" spans="20:20" s="21" customFormat="1">
      <c r="T505" s="39"/>
    </row>
    <row r="506" spans="20:20" s="21" customFormat="1">
      <c r="T506" s="39"/>
    </row>
    <row r="507" spans="20:20" s="21" customFormat="1">
      <c r="T507" s="39"/>
    </row>
    <row r="508" spans="20:20" s="21" customFormat="1">
      <c r="T508" s="39"/>
    </row>
    <row r="509" spans="20:20" s="21" customFormat="1">
      <c r="T509" s="39"/>
    </row>
    <row r="510" spans="20:20" s="21" customFormat="1">
      <c r="T510" s="39"/>
    </row>
    <row r="511" spans="20:20" s="21" customFormat="1">
      <c r="T511" s="39"/>
    </row>
    <row r="512" spans="20:20" s="21" customFormat="1">
      <c r="T512" s="39"/>
    </row>
    <row r="513" spans="20:20" s="21" customFormat="1">
      <c r="T513" s="39"/>
    </row>
    <row r="514" spans="20:20" s="21" customFormat="1">
      <c r="T514" s="39"/>
    </row>
    <row r="515" spans="20:20" s="21" customFormat="1">
      <c r="T515" s="39"/>
    </row>
    <row r="516" spans="20:20" s="21" customFormat="1">
      <c r="T516" s="39"/>
    </row>
    <row r="517" spans="20:20" s="21" customFormat="1">
      <c r="T517" s="39"/>
    </row>
    <row r="518" spans="20:20" s="21" customFormat="1">
      <c r="T518" s="39"/>
    </row>
    <row r="519" spans="20:20" s="21" customFormat="1">
      <c r="T519" s="39"/>
    </row>
    <row r="520" spans="20:20" s="21" customFormat="1">
      <c r="T520" s="39"/>
    </row>
    <row r="521" spans="20:20" s="21" customFormat="1">
      <c r="T521" s="39"/>
    </row>
    <row r="522" spans="20:20" s="21" customFormat="1">
      <c r="T522" s="39"/>
    </row>
    <row r="523" spans="20:20" s="21" customFormat="1">
      <c r="T523" s="39"/>
    </row>
    <row r="524" spans="20:20" s="21" customFormat="1">
      <c r="T524" s="39"/>
    </row>
    <row r="525" spans="20:20" s="21" customFormat="1">
      <c r="T525" s="39"/>
    </row>
    <row r="526" spans="20:20" s="21" customFormat="1">
      <c r="T526" s="39"/>
    </row>
    <row r="527" spans="20:20" s="21" customFormat="1">
      <c r="T527" s="39"/>
    </row>
    <row r="528" spans="20:20" s="21" customFormat="1">
      <c r="T528" s="39"/>
    </row>
    <row r="529" spans="20:20" s="21" customFormat="1">
      <c r="T529" s="39"/>
    </row>
    <row r="530" spans="20:20" s="21" customFormat="1">
      <c r="T530" s="39"/>
    </row>
    <row r="531" spans="20:20" s="21" customFormat="1">
      <c r="T531" s="39"/>
    </row>
    <row r="532" spans="20:20" s="21" customFormat="1">
      <c r="T532" s="39"/>
    </row>
    <row r="533" spans="20:20" s="21" customFormat="1">
      <c r="T533" s="39"/>
    </row>
    <row r="534" spans="20:20" s="21" customFormat="1">
      <c r="T534" s="39"/>
    </row>
    <row r="535" spans="20:20" s="21" customFormat="1">
      <c r="T535" s="39"/>
    </row>
    <row r="536" spans="20:20" s="21" customFormat="1">
      <c r="T536" s="39"/>
    </row>
    <row r="537" spans="20:20" s="21" customFormat="1">
      <c r="T537" s="39"/>
    </row>
    <row r="538" spans="20:20" s="21" customFormat="1">
      <c r="T538" s="39"/>
    </row>
    <row r="539" spans="20:20" s="21" customFormat="1">
      <c r="T539" s="39"/>
    </row>
    <row r="540" spans="20:20" s="21" customFormat="1">
      <c r="T540" s="39"/>
    </row>
    <row r="541" spans="20:20" s="21" customFormat="1">
      <c r="T541" s="39"/>
    </row>
    <row r="542" spans="20:20" s="21" customFormat="1">
      <c r="T542" s="39"/>
    </row>
    <row r="543" spans="20:20" s="21" customFormat="1">
      <c r="T543" s="39"/>
    </row>
    <row r="544" spans="20:20" s="21" customFormat="1">
      <c r="T544" s="39"/>
    </row>
    <row r="545" spans="20:20" s="21" customFormat="1">
      <c r="T545" s="39"/>
    </row>
    <row r="546" spans="20:20" s="21" customFormat="1">
      <c r="T546" s="39"/>
    </row>
    <row r="547" spans="20:20" s="21" customFormat="1">
      <c r="T547" s="39"/>
    </row>
    <row r="548" spans="20:20" s="21" customFormat="1">
      <c r="T548" s="39"/>
    </row>
    <row r="549" spans="20:20" s="21" customFormat="1">
      <c r="T549" s="39"/>
    </row>
    <row r="550" spans="20:20" s="21" customFormat="1">
      <c r="T550" s="39"/>
    </row>
    <row r="551" spans="20:20" s="21" customFormat="1">
      <c r="T551" s="39"/>
    </row>
    <row r="552" spans="20:20" s="21" customFormat="1">
      <c r="T552" s="39"/>
    </row>
    <row r="553" spans="20:20" s="21" customFormat="1">
      <c r="T553" s="39"/>
    </row>
    <row r="554" spans="20:20" s="21" customFormat="1">
      <c r="T554" s="39"/>
    </row>
    <row r="555" spans="20:20" s="21" customFormat="1">
      <c r="T555" s="39"/>
    </row>
    <row r="556" spans="20:20" s="21" customFormat="1">
      <c r="T556" s="39"/>
    </row>
    <row r="557" spans="20:20" s="21" customFormat="1">
      <c r="T557" s="39"/>
    </row>
    <row r="558" spans="20:20" s="21" customFormat="1">
      <c r="T558" s="39"/>
    </row>
    <row r="559" spans="20:20" s="21" customFormat="1">
      <c r="T559" s="39"/>
    </row>
    <row r="560" spans="20:20" s="21" customFormat="1">
      <c r="T560" s="39"/>
    </row>
    <row r="561" spans="20:20" s="21" customFormat="1">
      <c r="T561" s="39"/>
    </row>
    <row r="562" spans="20:20" s="21" customFormat="1">
      <c r="T562" s="39"/>
    </row>
    <row r="563" spans="20:20" s="21" customFormat="1">
      <c r="T563" s="39"/>
    </row>
    <row r="564" spans="20:20" s="21" customFormat="1">
      <c r="T564" s="39"/>
    </row>
    <row r="565" spans="20:20" s="21" customFormat="1">
      <c r="T565" s="39"/>
    </row>
    <row r="566" spans="20:20" s="21" customFormat="1">
      <c r="T566" s="39"/>
    </row>
    <row r="567" spans="20:20" s="21" customFormat="1">
      <c r="T567" s="39"/>
    </row>
    <row r="568" spans="20:20" s="21" customFormat="1">
      <c r="T568" s="39"/>
    </row>
    <row r="569" spans="20:20" s="21" customFormat="1">
      <c r="T569" s="39"/>
    </row>
    <row r="570" spans="20:20" s="21" customFormat="1">
      <c r="T570" s="39"/>
    </row>
    <row r="571" spans="20:20" s="21" customFormat="1">
      <c r="T571" s="39"/>
    </row>
    <row r="572" spans="20:20" s="21" customFormat="1">
      <c r="T572" s="39"/>
    </row>
    <row r="573" spans="20:20" s="21" customFormat="1">
      <c r="T573" s="39"/>
    </row>
    <row r="574" spans="20:20" s="21" customFormat="1">
      <c r="T574" s="39"/>
    </row>
    <row r="575" spans="20:20" s="21" customFormat="1">
      <c r="T575" s="39"/>
    </row>
    <row r="576" spans="20:20" s="21" customFormat="1">
      <c r="T576" s="39"/>
    </row>
    <row r="577" spans="20:20" s="21" customFormat="1">
      <c r="T577" s="39"/>
    </row>
  </sheetData>
  <autoFilter ref="A2:AM28" xr:uid="{00000000-0009-0000-0000-000022000000}"/>
  <phoneticPr fontId="1"/>
  <dataValidations count="1">
    <dataValidation type="list" allowBlank="1" showInputMessage="1" showErrorMessage="1" sqref="AA3:AA28 AC3:AC28 N3:Q28 U3:U28 W3:W28 Y3:Y28" xr:uid="{3D30B562-357F-40F5-B3B3-37C383C872D1}">
      <formula1>"○"</formula1>
    </dataValidation>
  </dataValidations>
  <hyperlinks>
    <hyperlink ref="J28" r:id="rId1" xr:uid="{A23EB0AE-86B3-4F37-84EF-E1874726C952}"/>
    <hyperlink ref="J21" r:id="rId2" xr:uid="{F43027D9-6D29-4B22-8F10-269FCD554F11}"/>
    <hyperlink ref="J11" r:id="rId3" xr:uid="{8591655C-7790-43C5-8930-20161E556906}"/>
    <hyperlink ref="J7" r:id="rId4" xr:uid="{2BB3C359-EE79-4B76-A666-46272B7E4982}"/>
  </hyperlinks>
  <pageMargins left="0.7" right="0.7" top="0.75" bottom="0.75" header="0.3" footer="0.3"/>
  <pageSetup paperSize="9" scale="32" fitToWidth="0" orientation="landscape" r:id="rId5"/>
  <colBreaks count="3" manualBreakCount="3">
    <brk id="8" max="29" man="1"/>
    <brk id="11" max="29" man="1"/>
    <brk id="20"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7F5-D05C-4B66-A1EE-9E48FBC01F5E}">
  <sheetPr>
    <pageSetUpPr fitToPage="1"/>
  </sheetPr>
  <dimension ref="A1:AI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91.5" customHeight="1">
      <c r="A3" s="318" t="s">
        <v>20565</v>
      </c>
      <c r="B3" s="441" t="s">
        <v>81</v>
      </c>
      <c r="C3" s="323" t="s">
        <v>20566</v>
      </c>
      <c r="D3" s="318" t="s">
        <v>20567</v>
      </c>
      <c r="E3" s="318" t="s">
        <v>20568</v>
      </c>
      <c r="F3" s="318" t="s">
        <v>20569</v>
      </c>
      <c r="G3" s="318" t="s">
        <v>20570</v>
      </c>
      <c r="H3" s="318" t="s">
        <v>20571</v>
      </c>
      <c r="I3" s="318" t="s">
        <v>1396</v>
      </c>
      <c r="J3" s="318" t="s">
        <v>20572</v>
      </c>
      <c r="K3" s="308" t="s">
        <v>20573</v>
      </c>
      <c r="L3" s="308" t="s">
        <v>3970</v>
      </c>
      <c r="M3" s="318"/>
      <c r="N3" s="318" t="s">
        <v>487</v>
      </c>
      <c r="O3" s="318"/>
      <c r="P3" s="318"/>
      <c r="Q3" s="318"/>
      <c r="R3" s="318" t="s">
        <v>1074</v>
      </c>
      <c r="S3" s="318" t="s">
        <v>490</v>
      </c>
      <c r="T3" s="318" t="s">
        <v>1122</v>
      </c>
      <c r="U3" s="318"/>
      <c r="V3" s="318"/>
      <c r="W3" s="318"/>
      <c r="X3" s="318"/>
      <c r="Y3" s="318" t="s">
        <v>487</v>
      </c>
      <c r="Z3" s="308" t="s">
        <v>20574</v>
      </c>
      <c r="AA3" s="318"/>
      <c r="AB3" s="318"/>
      <c r="AC3" s="318"/>
      <c r="AD3" s="318"/>
    </row>
    <row r="4" spans="1:30" s="19" customFormat="1" ht="24.75" customHeight="1">
      <c r="A4" s="318" t="s">
        <v>20565</v>
      </c>
      <c r="B4" s="441" t="s">
        <v>81</v>
      </c>
      <c r="C4" s="323" t="s">
        <v>20575</v>
      </c>
      <c r="D4" s="318" t="s">
        <v>20576</v>
      </c>
      <c r="E4" s="318" t="s">
        <v>20577</v>
      </c>
      <c r="F4" s="318" t="s">
        <v>20578</v>
      </c>
      <c r="G4" s="318" t="s">
        <v>20579</v>
      </c>
      <c r="H4" s="318" t="s">
        <v>20580</v>
      </c>
      <c r="I4" s="318" t="s">
        <v>20581</v>
      </c>
      <c r="J4" s="318"/>
      <c r="K4" s="318" t="s">
        <v>1010</v>
      </c>
      <c r="L4" s="318"/>
      <c r="M4" s="318"/>
      <c r="N4" s="318"/>
      <c r="O4" s="318"/>
      <c r="P4" s="318"/>
      <c r="Q4" s="318"/>
      <c r="R4" s="318"/>
      <c r="S4" s="318" t="s">
        <v>1338</v>
      </c>
      <c r="T4" s="318"/>
      <c r="U4" s="318"/>
      <c r="V4" s="318"/>
      <c r="W4" s="318"/>
      <c r="X4" s="318"/>
      <c r="Y4" s="318"/>
      <c r="Z4" s="318"/>
      <c r="AA4" s="318"/>
      <c r="AB4" s="318"/>
      <c r="AC4" s="318"/>
      <c r="AD4" s="318"/>
    </row>
    <row r="5" spans="1:30" s="19" customFormat="1" ht="86.25" customHeight="1">
      <c r="A5" s="318" t="s">
        <v>20565</v>
      </c>
      <c r="B5" s="441" t="s">
        <v>20582</v>
      </c>
      <c r="C5" s="323" t="s">
        <v>20583</v>
      </c>
      <c r="D5" s="318" t="s">
        <v>20584</v>
      </c>
      <c r="E5" s="318" t="s">
        <v>20585</v>
      </c>
      <c r="F5" s="318" t="s">
        <v>20586</v>
      </c>
      <c r="G5" s="318" t="s">
        <v>20587</v>
      </c>
      <c r="H5" s="318" t="s">
        <v>20588</v>
      </c>
      <c r="I5" s="318" t="s">
        <v>20589</v>
      </c>
      <c r="J5" s="318" t="s">
        <v>20590</v>
      </c>
      <c r="K5" s="308" t="s">
        <v>20591</v>
      </c>
      <c r="L5" s="318"/>
      <c r="M5" s="318"/>
      <c r="N5" s="318"/>
      <c r="O5" s="318"/>
      <c r="P5" s="318"/>
      <c r="Q5" s="318"/>
      <c r="R5" s="318"/>
      <c r="S5" s="318" t="s">
        <v>490</v>
      </c>
      <c r="T5" s="318" t="s">
        <v>1122</v>
      </c>
      <c r="U5" s="318"/>
      <c r="V5" s="318"/>
      <c r="W5" s="318"/>
      <c r="X5" s="318"/>
      <c r="Y5" s="318"/>
      <c r="Z5" s="318"/>
      <c r="AA5" s="318"/>
      <c r="AB5" s="318"/>
      <c r="AC5" s="318"/>
      <c r="AD5" s="318"/>
    </row>
    <row r="6" spans="1:30" s="19" customFormat="1" ht="20.25" customHeight="1">
      <c r="A6" s="318" t="s">
        <v>20565</v>
      </c>
      <c r="B6" s="441" t="s">
        <v>20582</v>
      </c>
      <c r="C6" s="318" t="s">
        <v>20592</v>
      </c>
      <c r="D6" s="318" t="s">
        <v>20593</v>
      </c>
      <c r="E6" s="318" t="s">
        <v>20594</v>
      </c>
      <c r="F6" s="318" t="s">
        <v>20595</v>
      </c>
      <c r="G6" s="318" t="s">
        <v>20596</v>
      </c>
      <c r="H6" s="318" t="s">
        <v>20597</v>
      </c>
      <c r="I6" s="318" t="s">
        <v>20598</v>
      </c>
      <c r="J6" s="318"/>
      <c r="K6" s="318" t="s">
        <v>4876</v>
      </c>
      <c r="L6" s="318"/>
      <c r="M6" s="318"/>
      <c r="N6" s="318"/>
      <c r="O6" s="318"/>
      <c r="P6" s="318"/>
      <c r="Q6" s="318"/>
      <c r="R6" s="320" t="s">
        <v>631</v>
      </c>
      <c r="S6" s="318" t="s">
        <v>1338</v>
      </c>
      <c r="T6" s="318" t="s">
        <v>1136</v>
      </c>
      <c r="U6" s="318"/>
      <c r="V6" s="318"/>
      <c r="W6" s="318"/>
      <c r="X6" s="318"/>
      <c r="Y6" s="318"/>
      <c r="Z6" s="318"/>
      <c r="AA6" s="318"/>
      <c r="AB6" s="318"/>
      <c r="AC6" s="318"/>
      <c r="AD6" s="318"/>
    </row>
    <row r="7" spans="1:30" s="19" customFormat="1" ht="85.5" customHeight="1">
      <c r="A7" s="318" t="s">
        <v>20565</v>
      </c>
      <c r="B7" s="441" t="s">
        <v>291</v>
      </c>
      <c r="C7" s="318" t="s">
        <v>20599</v>
      </c>
      <c r="D7" s="318" t="s">
        <v>20600</v>
      </c>
      <c r="E7" s="318" t="s">
        <v>20601</v>
      </c>
      <c r="F7" s="318" t="s">
        <v>20602</v>
      </c>
      <c r="G7" s="318" t="s">
        <v>20603</v>
      </c>
      <c r="H7" s="318" t="s">
        <v>20604</v>
      </c>
      <c r="I7" s="318" t="s">
        <v>20605</v>
      </c>
      <c r="J7" s="318" t="s">
        <v>20606</v>
      </c>
      <c r="K7" s="308" t="s">
        <v>20591</v>
      </c>
      <c r="L7" s="318"/>
      <c r="M7" s="318"/>
      <c r="N7" s="318"/>
      <c r="O7" s="318"/>
      <c r="P7" s="318"/>
      <c r="Q7" s="318"/>
      <c r="R7" s="320" t="s">
        <v>631</v>
      </c>
      <c r="S7" s="318" t="s">
        <v>1338</v>
      </c>
      <c r="T7" s="318"/>
      <c r="U7" s="318" t="s">
        <v>487</v>
      </c>
      <c r="V7" s="308" t="s">
        <v>20607</v>
      </c>
      <c r="W7" s="318"/>
      <c r="X7" s="318"/>
      <c r="Y7" s="318" t="s">
        <v>487</v>
      </c>
      <c r="Z7" s="308" t="s">
        <v>20607</v>
      </c>
      <c r="AA7" s="318"/>
      <c r="AB7" s="318"/>
      <c r="AC7" s="318"/>
      <c r="AD7" s="318"/>
    </row>
    <row r="8" spans="1:30" s="19" customFormat="1" ht="20.25" customHeight="1">
      <c r="A8" s="318" t="s">
        <v>20565</v>
      </c>
      <c r="B8" s="441" t="s">
        <v>258</v>
      </c>
      <c r="C8" s="318" t="s">
        <v>20608</v>
      </c>
      <c r="D8" s="318" t="s">
        <v>20609</v>
      </c>
      <c r="E8" s="318" t="s">
        <v>20610</v>
      </c>
      <c r="F8" s="318" t="s">
        <v>20611</v>
      </c>
      <c r="G8" s="318" t="s">
        <v>20612</v>
      </c>
      <c r="H8" s="318" t="s">
        <v>20613</v>
      </c>
      <c r="I8" s="318" t="s">
        <v>20614</v>
      </c>
      <c r="J8" s="318"/>
      <c r="K8" s="318" t="s">
        <v>2757</v>
      </c>
      <c r="L8" s="318"/>
      <c r="M8" s="318"/>
      <c r="N8" s="318"/>
      <c r="O8" s="318"/>
      <c r="P8" s="318"/>
      <c r="Q8" s="318"/>
      <c r="R8" s="320" t="s">
        <v>631</v>
      </c>
      <c r="S8" s="318" t="s">
        <v>1338</v>
      </c>
      <c r="T8" s="318"/>
      <c r="U8" s="318"/>
      <c r="V8" s="318"/>
      <c r="W8" s="318"/>
      <c r="X8" s="318"/>
      <c r="Y8" s="318"/>
      <c r="Z8" s="318"/>
      <c r="AA8" s="318"/>
      <c r="AB8" s="318"/>
      <c r="AC8" s="318" t="s">
        <v>487</v>
      </c>
      <c r="AD8" s="318" t="s">
        <v>723</v>
      </c>
    </row>
    <row r="9" spans="1:30" s="19" customFormat="1" ht="20.25" customHeight="1">
      <c r="A9" s="318" t="s">
        <v>20565</v>
      </c>
      <c r="B9" s="441" t="s">
        <v>221</v>
      </c>
      <c r="C9" s="318" t="s">
        <v>20615</v>
      </c>
      <c r="D9" s="318" t="s">
        <v>20616</v>
      </c>
      <c r="E9" s="318" t="s">
        <v>20617</v>
      </c>
      <c r="F9" s="318" t="s">
        <v>20618</v>
      </c>
      <c r="G9" s="318" t="s">
        <v>20619</v>
      </c>
      <c r="H9" s="318" t="s">
        <v>20620</v>
      </c>
      <c r="I9" s="318" t="s">
        <v>2996</v>
      </c>
      <c r="J9" s="318" t="s">
        <v>20621</v>
      </c>
      <c r="K9" s="318" t="s">
        <v>4812</v>
      </c>
      <c r="L9" s="318"/>
      <c r="M9" s="318"/>
      <c r="N9" s="318"/>
      <c r="O9" s="318"/>
      <c r="P9" s="318"/>
      <c r="Q9" s="318"/>
      <c r="R9" s="320" t="s">
        <v>631</v>
      </c>
      <c r="S9" s="318" t="s">
        <v>490</v>
      </c>
      <c r="T9" s="318" t="s">
        <v>1122</v>
      </c>
      <c r="U9" s="318"/>
      <c r="V9" s="318"/>
      <c r="W9" s="318"/>
      <c r="X9" s="318"/>
      <c r="Y9" s="318"/>
      <c r="Z9" s="318"/>
      <c r="AA9" s="318" t="s">
        <v>487</v>
      </c>
      <c r="AB9" s="318"/>
      <c r="AC9" s="318"/>
      <c r="AD9" s="318" t="s">
        <v>723</v>
      </c>
    </row>
    <row r="10" spans="1:30" s="19" customFormat="1" ht="213" customHeight="1">
      <c r="A10" s="318" t="s">
        <v>20565</v>
      </c>
      <c r="B10" s="441" t="s">
        <v>20582</v>
      </c>
      <c r="C10" s="318" t="s">
        <v>20622</v>
      </c>
      <c r="D10" s="318" t="s">
        <v>20623</v>
      </c>
      <c r="E10" s="318" t="s">
        <v>20624</v>
      </c>
      <c r="F10" s="318" t="s">
        <v>20625</v>
      </c>
      <c r="G10" s="318" t="s">
        <v>20626</v>
      </c>
      <c r="H10" s="318" t="s">
        <v>20627</v>
      </c>
      <c r="I10" s="318" t="s">
        <v>20628</v>
      </c>
      <c r="J10" s="318" t="s">
        <v>20629</v>
      </c>
      <c r="K10" s="308" t="s">
        <v>5218</v>
      </c>
      <c r="L10" s="308" t="s">
        <v>20630</v>
      </c>
      <c r="M10" s="318"/>
      <c r="N10" s="318"/>
      <c r="O10" s="318" t="s">
        <v>487</v>
      </c>
      <c r="P10" s="318"/>
      <c r="Q10" s="318"/>
      <c r="R10" s="318"/>
      <c r="S10" s="318" t="s">
        <v>490</v>
      </c>
      <c r="T10" s="318" t="s">
        <v>1075</v>
      </c>
      <c r="U10" s="318"/>
      <c r="V10" s="318"/>
      <c r="W10" s="318"/>
      <c r="X10" s="318"/>
      <c r="Y10" s="318"/>
      <c r="Z10" s="318"/>
      <c r="AA10" s="318"/>
      <c r="AB10" s="318"/>
      <c r="AC10" s="318"/>
      <c r="AD10" s="318"/>
    </row>
    <row r="11" spans="1:30" s="19" customFormat="1" ht="213" customHeight="1">
      <c r="A11" s="318" t="s">
        <v>20565</v>
      </c>
      <c r="B11" s="441" t="s">
        <v>258</v>
      </c>
      <c r="C11" s="318" t="s">
        <v>20631</v>
      </c>
      <c r="D11" s="318" t="s">
        <v>20632</v>
      </c>
      <c r="E11" s="318" t="s">
        <v>20633</v>
      </c>
      <c r="F11" s="318" t="s">
        <v>20634</v>
      </c>
      <c r="G11" s="318" t="s">
        <v>20635</v>
      </c>
      <c r="H11" s="318" t="s">
        <v>20636</v>
      </c>
      <c r="I11" s="318" t="s">
        <v>20637</v>
      </c>
      <c r="J11" s="318" t="s">
        <v>20638</v>
      </c>
      <c r="K11" s="308" t="s">
        <v>20639</v>
      </c>
      <c r="L11" s="308" t="s">
        <v>20640</v>
      </c>
      <c r="M11" s="318"/>
      <c r="N11" s="318" t="s">
        <v>487</v>
      </c>
      <c r="O11" s="318" t="s">
        <v>487</v>
      </c>
      <c r="P11" s="318"/>
      <c r="Q11" s="318"/>
      <c r="R11" s="318" t="s">
        <v>1074</v>
      </c>
      <c r="S11" s="318" t="s">
        <v>490</v>
      </c>
      <c r="T11" s="318" t="s">
        <v>1122</v>
      </c>
      <c r="U11" s="318"/>
      <c r="V11" s="318"/>
      <c r="W11" s="318"/>
      <c r="X11" s="318"/>
      <c r="Y11" s="318"/>
      <c r="Z11" s="318"/>
      <c r="AA11" s="318"/>
      <c r="AB11" s="318"/>
      <c r="AC11" s="318" t="s">
        <v>487</v>
      </c>
      <c r="AD11" s="308" t="s">
        <v>20641</v>
      </c>
    </row>
    <row r="12" spans="1:30" s="19" customFormat="1" ht="158.25" customHeight="1">
      <c r="A12" s="318" t="s">
        <v>20565</v>
      </c>
      <c r="B12" s="441" t="s">
        <v>318</v>
      </c>
      <c r="C12" s="318" t="s">
        <v>20642</v>
      </c>
      <c r="D12" s="318" t="s">
        <v>20643</v>
      </c>
      <c r="E12" s="318" t="s">
        <v>20644</v>
      </c>
      <c r="F12" s="318" t="s">
        <v>20645</v>
      </c>
      <c r="G12" s="318" t="s">
        <v>20646</v>
      </c>
      <c r="H12" s="318" t="s">
        <v>20647</v>
      </c>
      <c r="I12" s="318" t="s">
        <v>20648</v>
      </c>
      <c r="J12" s="318" t="s">
        <v>20649</v>
      </c>
      <c r="K12" s="308" t="s">
        <v>20650</v>
      </c>
      <c r="L12" s="308" t="s">
        <v>20651</v>
      </c>
      <c r="M12" s="318"/>
      <c r="N12" s="318"/>
      <c r="O12" s="318" t="s">
        <v>487</v>
      </c>
      <c r="P12" s="318"/>
      <c r="Q12" s="318"/>
      <c r="R12" s="318"/>
      <c r="S12" s="318" t="s">
        <v>490</v>
      </c>
      <c r="T12" s="318" t="s">
        <v>1122</v>
      </c>
      <c r="U12" s="318"/>
      <c r="V12" s="318"/>
      <c r="W12" s="318"/>
      <c r="X12" s="318"/>
      <c r="Y12" s="318"/>
      <c r="Z12" s="318"/>
      <c r="AA12" s="318"/>
      <c r="AB12" s="318"/>
      <c r="AC12" s="318"/>
      <c r="AD12" s="318"/>
    </row>
    <row r="13" spans="1:30" s="19" customFormat="1" ht="20.25" customHeight="1">
      <c r="A13" s="318" t="s">
        <v>20565</v>
      </c>
      <c r="B13" s="441" t="s">
        <v>258</v>
      </c>
      <c r="C13" s="318" t="s">
        <v>20652</v>
      </c>
      <c r="D13" s="318" t="s">
        <v>20653</v>
      </c>
      <c r="E13" s="318" t="s">
        <v>20654</v>
      </c>
      <c r="F13" s="318" t="s">
        <v>20655</v>
      </c>
      <c r="G13" s="318" t="s">
        <v>20656</v>
      </c>
      <c r="H13" s="318" t="s">
        <v>20657</v>
      </c>
      <c r="I13" s="318" t="s">
        <v>20658</v>
      </c>
      <c r="J13" s="318" t="s">
        <v>20659</v>
      </c>
      <c r="K13" s="318" t="s">
        <v>4970</v>
      </c>
      <c r="L13" s="318" t="s">
        <v>20651</v>
      </c>
      <c r="M13" s="318"/>
      <c r="N13" s="318"/>
      <c r="O13" s="318" t="s">
        <v>487</v>
      </c>
      <c r="P13" s="318"/>
      <c r="Q13" s="318"/>
      <c r="R13" s="320" t="s">
        <v>631</v>
      </c>
      <c r="S13" s="318" t="s">
        <v>490</v>
      </c>
      <c r="T13" s="318" t="s">
        <v>1122</v>
      </c>
      <c r="U13" s="318"/>
      <c r="V13" s="318"/>
      <c r="W13" s="318"/>
      <c r="X13" s="318"/>
      <c r="Y13" s="318"/>
      <c r="Z13" s="318"/>
      <c r="AA13" s="318"/>
      <c r="AB13" s="318"/>
      <c r="AC13" s="318"/>
      <c r="AD13" s="318"/>
    </row>
    <row r="14" spans="1:30" s="19" customFormat="1" ht="51" customHeight="1">
      <c r="A14" s="318" t="s">
        <v>20565</v>
      </c>
      <c r="B14" s="441" t="s">
        <v>81</v>
      </c>
      <c r="C14" s="318" t="s">
        <v>20660</v>
      </c>
      <c r="D14" s="318" t="s">
        <v>20661</v>
      </c>
      <c r="E14" s="318" t="s">
        <v>20662</v>
      </c>
      <c r="F14" s="318" t="s">
        <v>20663</v>
      </c>
      <c r="G14" s="318" t="s">
        <v>20664</v>
      </c>
      <c r="H14" s="318" t="s">
        <v>20665</v>
      </c>
      <c r="I14" s="318" t="s">
        <v>777</v>
      </c>
      <c r="J14" s="318" t="s">
        <v>20666</v>
      </c>
      <c r="K14" s="318" t="s">
        <v>4108</v>
      </c>
      <c r="L14" s="318" t="s">
        <v>20667</v>
      </c>
      <c r="M14" s="318"/>
      <c r="N14" s="318"/>
      <c r="O14" s="318"/>
      <c r="P14" s="318"/>
      <c r="Q14" s="318"/>
      <c r="R14" s="320" t="s">
        <v>631</v>
      </c>
      <c r="S14" s="318" t="s">
        <v>490</v>
      </c>
      <c r="T14" s="318" t="s">
        <v>1122</v>
      </c>
      <c r="U14" s="318"/>
      <c r="V14" s="318"/>
      <c r="W14" s="318"/>
      <c r="X14" s="318"/>
      <c r="Y14" s="318"/>
      <c r="Z14" s="318"/>
      <c r="AA14" s="318"/>
      <c r="AB14" s="318"/>
      <c r="AC14" s="318" t="s">
        <v>487</v>
      </c>
      <c r="AD14" s="308" t="s">
        <v>20668</v>
      </c>
    </row>
    <row r="15" spans="1:30" s="19" customFormat="1" ht="275.25" customHeight="1">
      <c r="A15" s="318" t="s">
        <v>20565</v>
      </c>
      <c r="B15" s="441" t="s">
        <v>175</v>
      </c>
      <c r="C15" s="318" t="s">
        <v>20669</v>
      </c>
      <c r="D15" s="318" t="s">
        <v>20670</v>
      </c>
      <c r="E15" s="318" t="s">
        <v>20671</v>
      </c>
      <c r="F15" s="318" t="s">
        <v>20672</v>
      </c>
      <c r="G15" s="318" t="s">
        <v>20673</v>
      </c>
      <c r="H15" s="318" t="s">
        <v>20674</v>
      </c>
      <c r="I15" s="318" t="s">
        <v>20675</v>
      </c>
      <c r="J15" s="318" t="s">
        <v>20676</v>
      </c>
      <c r="K15" s="308" t="s">
        <v>20677</v>
      </c>
      <c r="L15" s="308" t="s">
        <v>20678</v>
      </c>
      <c r="M15" s="318"/>
      <c r="N15" s="318" t="s">
        <v>487</v>
      </c>
      <c r="O15" s="318" t="s">
        <v>487</v>
      </c>
      <c r="P15" s="318"/>
      <c r="Q15" s="318"/>
      <c r="R15" s="318" t="s">
        <v>1074</v>
      </c>
      <c r="S15" s="318" t="s">
        <v>490</v>
      </c>
      <c r="T15" s="318" t="s">
        <v>1075</v>
      </c>
      <c r="U15" s="318"/>
      <c r="V15" s="318"/>
      <c r="W15" s="318"/>
      <c r="X15" s="318"/>
      <c r="Y15" s="318"/>
      <c r="Z15" s="318"/>
      <c r="AA15" s="318" t="s">
        <v>487</v>
      </c>
      <c r="AB15" s="308" t="s">
        <v>20679</v>
      </c>
      <c r="AC15" s="318"/>
      <c r="AD15" s="318"/>
    </row>
    <row r="16" spans="1:30" s="19" customFormat="1" ht="135.75" customHeight="1">
      <c r="A16" s="318" t="s">
        <v>20565</v>
      </c>
      <c r="B16" s="441" t="s">
        <v>291</v>
      </c>
      <c r="C16" s="318" t="s">
        <v>20680</v>
      </c>
      <c r="D16" s="318" t="s">
        <v>20681</v>
      </c>
      <c r="E16" s="318" t="s">
        <v>20682</v>
      </c>
      <c r="F16" s="318" t="s">
        <v>20683</v>
      </c>
      <c r="G16" s="318" t="s">
        <v>20684</v>
      </c>
      <c r="H16" s="318" t="s">
        <v>20685</v>
      </c>
      <c r="I16" s="318" t="s">
        <v>20686</v>
      </c>
      <c r="J16" s="318" t="s">
        <v>20687</v>
      </c>
      <c r="K16" s="308" t="s">
        <v>20688</v>
      </c>
      <c r="L16" s="308" t="s">
        <v>20689</v>
      </c>
      <c r="M16" s="318"/>
      <c r="N16" s="318" t="s">
        <v>487</v>
      </c>
      <c r="O16" s="318"/>
      <c r="P16" s="318" t="s">
        <v>487</v>
      </c>
      <c r="Q16" s="318" t="s">
        <v>487</v>
      </c>
      <c r="R16" s="318" t="s">
        <v>1074</v>
      </c>
      <c r="S16" s="318" t="s">
        <v>490</v>
      </c>
      <c r="T16" s="318" t="s">
        <v>1122</v>
      </c>
      <c r="U16" s="318" t="s">
        <v>487</v>
      </c>
      <c r="V16" s="308" t="s">
        <v>20690</v>
      </c>
      <c r="W16" s="318"/>
      <c r="X16" s="318"/>
      <c r="Y16" s="318"/>
      <c r="Z16" s="318"/>
      <c r="AA16" s="318" t="s">
        <v>487</v>
      </c>
      <c r="AB16" s="308" t="s">
        <v>20691</v>
      </c>
      <c r="AC16" s="318" t="s">
        <v>487</v>
      </c>
      <c r="AD16" s="308" t="s">
        <v>20692</v>
      </c>
    </row>
    <row r="17" spans="1:35" s="19" customFormat="1" ht="45" customHeight="1">
      <c r="A17" s="318" t="s">
        <v>34</v>
      </c>
      <c r="B17" s="441" t="s">
        <v>81</v>
      </c>
      <c r="C17" s="318" t="s">
        <v>20693</v>
      </c>
      <c r="D17" s="318" t="s">
        <v>20694</v>
      </c>
      <c r="E17" s="318" t="s">
        <v>20695</v>
      </c>
      <c r="F17" s="318" t="s">
        <v>20696</v>
      </c>
      <c r="G17" s="318" t="s">
        <v>20697</v>
      </c>
      <c r="H17" s="318" t="s">
        <v>20698</v>
      </c>
      <c r="I17" s="318" t="s">
        <v>20699</v>
      </c>
      <c r="J17" s="318" t="s">
        <v>20700</v>
      </c>
      <c r="K17" s="318" t="s">
        <v>20701</v>
      </c>
      <c r="L17" s="318"/>
      <c r="M17" s="318"/>
      <c r="N17" s="318"/>
      <c r="O17" s="318"/>
      <c r="P17" s="318"/>
      <c r="Q17" s="318"/>
      <c r="R17" s="320" t="s">
        <v>631</v>
      </c>
      <c r="S17" s="318" t="s">
        <v>1338</v>
      </c>
      <c r="T17" s="318"/>
      <c r="U17" s="318" t="s">
        <v>487</v>
      </c>
      <c r="V17" s="308" t="s">
        <v>20702</v>
      </c>
      <c r="W17" s="318"/>
      <c r="X17" s="318"/>
      <c r="Y17" s="318"/>
      <c r="Z17" s="318"/>
      <c r="AA17" s="318" t="s">
        <v>487</v>
      </c>
      <c r="AB17" s="308" t="s">
        <v>20703</v>
      </c>
      <c r="AC17" s="318"/>
      <c r="AD17" s="318"/>
    </row>
    <row r="18" spans="1:35" s="19" customFormat="1" ht="107.25" customHeight="1">
      <c r="A18" s="318" t="s">
        <v>20565</v>
      </c>
      <c r="B18" s="441" t="s">
        <v>291</v>
      </c>
      <c r="C18" s="318" t="s">
        <v>20704</v>
      </c>
      <c r="D18" s="318" t="s">
        <v>20705</v>
      </c>
      <c r="E18" s="318" t="s">
        <v>20706</v>
      </c>
      <c r="F18" s="318" t="s">
        <v>20707</v>
      </c>
      <c r="G18" s="318" t="s">
        <v>20708</v>
      </c>
      <c r="H18" s="318" t="s">
        <v>20709</v>
      </c>
      <c r="I18" s="318" t="s">
        <v>20710</v>
      </c>
      <c r="J18" s="318" t="s">
        <v>20711</v>
      </c>
      <c r="K18" s="308" t="s">
        <v>20712</v>
      </c>
      <c r="L18" s="308" t="s">
        <v>14169</v>
      </c>
      <c r="M18" s="318"/>
      <c r="N18" s="318"/>
      <c r="O18" s="318"/>
      <c r="P18" s="318"/>
      <c r="Q18" s="318"/>
      <c r="R18" s="318" t="s">
        <v>1074</v>
      </c>
      <c r="S18" s="318" t="s">
        <v>490</v>
      </c>
      <c r="T18" s="318" t="s">
        <v>1122</v>
      </c>
      <c r="U18" s="318"/>
      <c r="V18" s="318"/>
      <c r="W18" s="318"/>
      <c r="X18" s="318"/>
      <c r="Y18" s="318"/>
      <c r="Z18" s="318"/>
      <c r="AA18" s="318"/>
      <c r="AB18" s="318"/>
      <c r="AC18" s="318" t="s">
        <v>487</v>
      </c>
      <c r="AD18" s="308" t="s">
        <v>20713</v>
      </c>
    </row>
    <row r="19" spans="1:35" s="19" customFormat="1" ht="84.75" customHeight="1">
      <c r="A19" s="318" t="s">
        <v>20565</v>
      </c>
      <c r="B19" s="441" t="s">
        <v>20714</v>
      </c>
      <c r="C19" s="318" t="s">
        <v>20715</v>
      </c>
      <c r="D19" s="318" t="s">
        <v>20716</v>
      </c>
      <c r="E19" s="318" t="s">
        <v>20717</v>
      </c>
      <c r="F19" s="318" t="s">
        <v>20718</v>
      </c>
      <c r="G19" s="318" t="s">
        <v>20719</v>
      </c>
      <c r="H19" s="318" t="s">
        <v>20720</v>
      </c>
      <c r="I19" s="318" t="s">
        <v>20721</v>
      </c>
      <c r="J19" s="318" t="s">
        <v>20722</v>
      </c>
      <c r="K19" s="308" t="s">
        <v>20723</v>
      </c>
      <c r="L19" s="308" t="s">
        <v>20724</v>
      </c>
      <c r="M19" s="318" t="s">
        <v>12519</v>
      </c>
      <c r="N19" s="318"/>
      <c r="O19" s="318"/>
      <c r="P19" s="318"/>
      <c r="Q19" s="318"/>
      <c r="R19" s="320" t="s">
        <v>631</v>
      </c>
      <c r="S19" s="318" t="s">
        <v>490</v>
      </c>
      <c r="T19" s="318" t="s">
        <v>1136</v>
      </c>
      <c r="U19" s="318"/>
      <c r="V19" s="318"/>
      <c r="W19" s="318"/>
      <c r="X19" s="318"/>
      <c r="Y19" s="318"/>
      <c r="Z19" s="318"/>
      <c r="AA19" s="318"/>
      <c r="AB19" s="318"/>
      <c r="AC19" s="308" t="s">
        <v>20725</v>
      </c>
      <c r="AD19" s="308" t="s">
        <v>20726</v>
      </c>
    </row>
    <row r="20" spans="1:35" s="19" customFormat="1" ht="100.5" customHeight="1">
      <c r="A20" s="318" t="s">
        <v>20565</v>
      </c>
      <c r="B20" s="215" t="s">
        <v>258</v>
      </c>
      <c r="C20" s="318" t="s">
        <v>20727</v>
      </c>
      <c r="D20" s="318" t="s">
        <v>20728</v>
      </c>
      <c r="E20" s="318" t="s">
        <v>20729</v>
      </c>
      <c r="F20" s="318" t="s">
        <v>20730</v>
      </c>
      <c r="G20" s="318" t="s">
        <v>20731</v>
      </c>
      <c r="H20" s="318" t="s">
        <v>20732</v>
      </c>
      <c r="I20" s="318" t="s">
        <v>20733</v>
      </c>
      <c r="J20" s="318" t="s">
        <v>20734</v>
      </c>
      <c r="K20" s="308" t="s">
        <v>20735</v>
      </c>
      <c r="L20" s="308" t="s">
        <v>20651</v>
      </c>
      <c r="M20" s="318"/>
      <c r="N20" s="318"/>
      <c r="O20" s="318" t="s">
        <v>487</v>
      </c>
      <c r="P20" s="318"/>
      <c r="Q20" s="318"/>
      <c r="R20" s="318"/>
      <c r="S20" s="318" t="s">
        <v>490</v>
      </c>
      <c r="T20" s="318" t="s">
        <v>1075</v>
      </c>
      <c r="U20" s="318"/>
      <c r="V20" s="318"/>
      <c r="W20" s="318"/>
      <c r="X20" s="318"/>
      <c r="Y20" s="318"/>
      <c r="Z20" s="318"/>
      <c r="AA20" s="318"/>
      <c r="AB20" s="318"/>
      <c r="AC20" s="318"/>
      <c r="AD20" s="318"/>
    </row>
    <row r="21" spans="1:35" s="19" customFormat="1" ht="210.75" customHeight="1">
      <c r="A21" s="318" t="s">
        <v>20565</v>
      </c>
      <c r="B21" s="441" t="s">
        <v>81</v>
      </c>
      <c r="C21" s="318" t="s">
        <v>20736</v>
      </c>
      <c r="D21" s="318" t="s">
        <v>20737</v>
      </c>
      <c r="E21" s="318" t="s">
        <v>20738</v>
      </c>
      <c r="F21" s="318" t="s">
        <v>20739</v>
      </c>
      <c r="G21" s="318" t="s">
        <v>20740</v>
      </c>
      <c r="H21" s="318" t="s">
        <v>20741</v>
      </c>
      <c r="I21" s="318" t="s">
        <v>20742</v>
      </c>
      <c r="J21" s="318" t="s">
        <v>20743</v>
      </c>
      <c r="K21" s="308" t="s">
        <v>20744</v>
      </c>
      <c r="L21" s="308" t="s">
        <v>20651</v>
      </c>
      <c r="M21" s="318"/>
      <c r="N21" s="318"/>
      <c r="O21" s="318" t="s">
        <v>487</v>
      </c>
      <c r="P21" s="318"/>
      <c r="Q21" s="318"/>
      <c r="R21" s="318"/>
      <c r="S21" s="318" t="s">
        <v>490</v>
      </c>
      <c r="T21" s="318" t="s">
        <v>1122</v>
      </c>
      <c r="U21" s="318"/>
      <c r="V21" s="318"/>
      <c r="W21" s="318"/>
      <c r="X21" s="318"/>
      <c r="Y21" s="318"/>
      <c r="Z21" s="318"/>
      <c r="AA21" s="318"/>
      <c r="AB21" s="318"/>
      <c r="AC21" s="318" t="s">
        <v>487</v>
      </c>
      <c r="AD21" s="308" t="s">
        <v>20745</v>
      </c>
    </row>
    <row r="22" spans="1:35" s="19" customFormat="1" ht="117.75" customHeight="1">
      <c r="A22" s="318" t="s">
        <v>20565</v>
      </c>
      <c r="B22" s="441" t="s">
        <v>291</v>
      </c>
      <c r="C22" s="318" t="s">
        <v>20746</v>
      </c>
      <c r="D22" s="318" t="s">
        <v>20747</v>
      </c>
      <c r="E22" s="318" t="s">
        <v>20748</v>
      </c>
      <c r="F22" s="318" t="s">
        <v>20749</v>
      </c>
      <c r="G22" s="318" t="s">
        <v>20750</v>
      </c>
      <c r="H22" s="318" t="s">
        <v>20751</v>
      </c>
      <c r="I22" s="318" t="s">
        <v>20752</v>
      </c>
      <c r="J22" s="21" t="s">
        <v>20753</v>
      </c>
      <c r="K22" s="308" t="s">
        <v>20754</v>
      </c>
      <c r="L22" s="308" t="s">
        <v>20755</v>
      </c>
      <c r="M22" s="318"/>
      <c r="N22" s="318" t="s">
        <v>487</v>
      </c>
      <c r="O22" s="318" t="s">
        <v>487</v>
      </c>
      <c r="P22" s="318"/>
      <c r="Q22" s="318"/>
      <c r="R22" s="318" t="s">
        <v>1074</v>
      </c>
      <c r="S22" s="318" t="s">
        <v>490</v>
      </c>
      <c r="T22" s="318" t="s">
        <v>1075</v>
      </c>
      <c r="U22" s="318"/>
      <c r="V22" s="318"/>
      <c r="W22" s="318"/>
      <c r="X22" s="318"/>
      <c r="Y22" s="318"/>
      <c r="Z22" s="318"/>
      <c r="AA22" s="308" t="s">
        <v>395</v>
      </c>
      <c r="AB22" s="308" t="s">
        <v>20756</v>
      </c>
      <c r="AC22" s="318" t="s">
        <v>487</v>
      </c>
      <c r="AD22" s="308" t="s">
        <v>20757</v>
      </c>
    </row>
    <row r="23" spans="1:35" s="19" customFormat="1" ht="20.25" customHeight="1">
      <c r="A23" s="318" t="s">
        <v>20565</v>
      </c>
      <c r="B23" s="441" t="s">
        <v>81</v>
      </c>
      <c r="C23" s="318" t="s">
        <v>20758</v>
      </c>
      <c r="D23" s="318" t="s">
        <v>20759</v>
      </c>
      <c r="E23" s="318" t="s">
        <v>20760</v>
      </c>
      <c r="F23" s="318" t="s">
        <v>20761</v>
      </c>
      <c r="G23" s="318" t="s">
        <v>20762</v>
      </c>
      <c r="H23" s="318" t="s">
        <v>20763</v>
      </c>
      <c r="I23" s="318" t="s">
        <v>20764</v>
      </c>
      <c r="J23" s="318"/>
      <c r="K23" s="318" t="s">
        <v>1010</v>
      </c>
      <c r="L23" s="318"/>
      <c r="M23" s="318"/>
      <c r="N23" s="318"/>
      <c r="O23" s="318"/>
      <c r="P23" s="318"/>
      <c r="Q23" s="318"/>
      <c r="R23" s="318"/>
      <c r="S23" s="318" t="s">
        <v>1338</v>
      </c>
      <c r="T23" s="318"/>
      <c r="U23" s="318"/>
      <c r="V23" s="318"/>
      <c r="W23" s="318"/>
      <c r="X23" s="318"/>
      <c r="Y23" s="318"/>
      <c r="Z23" s="318"/>
      <c r="AA23" s="318"/>
      <c r="AB23" s="318"/>
      <c r="AC23" s="318"/>
      <c r="AD23" s="318"/>
    </row>
    <row r="24" spans="1:35" s="19" customFormat="1" ht="20.25" customHeight="1">
      <c r="A24" s="318" t="s">
        <v>20565</v>
      </c>
      <c r="B24" s="128" t="s">
        <v>318</v>
      </c>
      <c r="C24" s="318" t="s">
        <v>20765</v>
      </c>
      <c r="D24" s="318" t="s">
        <v>20766</v>
      </c>
      <c r="E24" s="318" t="s">
        <v>20767</v>
      </c>
      <c r="F24" s="318" t="s">
        <v>20768</v>
      </c>
      <c r="G24" s="318" t="s">
        <v>20769</v>
      </c>
      <c r="H24" s="318" t="s">
        <v>20770</v>
      </c>
      <c r="I24" s="318" t="s">
        <v>20771</v>
      </c>
      <c r="J24" s="318"/>
      <c r="K24" s="318" t="s">
        <v>20772</v>
      </c>
      <c r="L24" s="318"/>
      <c r="M24" s="318"/>
      <c r="N24" s="318"/>
      <c r="O24" s="318"/>
      <c r="P24" s="318"/>
      <c r="Q24" s="318"/>
      <c r="R24" s="318"/>
      <c r="S24" s="318" t="s">
        <v>1338</v>
      </c>
      <c r="T24" s="318"/>
      <c r="U24" s="318"/>
      <c r="V24" s="318"/>
      <c r="W24" s="318"/>
      <c r="X24" s="318"/>
      <c r="Y24" s="318"/>
      <c r="Z24" s="318"/>
      <c r="AA24" s="318"/>
      <c r="AB24" s="318"/>
      <c r="AC24" s="318"/>
      <c r="AD24" s="318"/>
    </row>
    <row r="25" spans="1:35" s="19" customFormat="1" ht="240.75" customHeight="1">
      <c r="A25" s="318" t="s">
        <v>20565</v>
      </c>
      <c r="B25" s="441" t="s">
        <v>81</v>
      </c>
      <c r="C25" s="318" t="s">
        <v>20773</v>
      </c>
      <c r="D25" s="318" t="s">
        <v>20774</v>
      </c>
      <c r="E25" s="318" t="s">
        <v>20775</v>
      </c>
      <c r="F25" s="318" t="s">
        <v>20776</v>
      </c>
      <c r="G25" s="318" t="s">
        <v>20777</v>
      </c>
      <c r="H25" s="318" t="s">
        <v>20778</v>
      </c>
      <c r="I25" s="318" t="s">
        <v>20779</v>
      </c>
      <c r="J25" s="318" t="s">
        <v>20780</v>
      </c>
      <c r="K25" s="308" t="s">
        <v>20781</v>
      </c>
      <c r="L25" s="308" t="s">
        <v>20782</v>
      </c>
      <c r="M25" s="318"/>
      <c r="N25" s="318"/>
      <c r="O25" s="318"/>
      <c r="P25" s="318"/>
      <c r="Q25" s="318"/>
      <c r="R25" s="318" t="s">
        <v>1074</v>
      </c>
      <c r="S25" s="318" t="s">
        <v>490</v>
      </c>
      <c r="T25" s="318" t="s">
        <v>1122</v>
      </c>
      <c r="U25" s="318"/>
      <c r="V25" s="318"/>
      <c r="W25" s="318"/>
      <c r="X25" s="318"/>
      <c r="Y25" s="318"/>
      <c r="Z25" s="318"/>
      <c r="AA25" s="341" t="s">
        <v>487</v>
      </c>
      <c r="AB25" s="311" t="s">
        <v>20783</v>
      </c>
      <c r="AC25" s="341" t="s">
        <v>487</v>
      </c>
      <c r="AD25" s="308" t="s">
        <v>20784</v>
      </c>
    </row>
    <row r="26" spans="1:35" s="19" customFormat="1" ht="177" customHeight="1">
      <c r="A26" s="318" t="s">
        <v>20565</v>
      </c>
      <c r="B26" s="441" t="s">
        <v>81</v>
      </c>
      <c r="C26" s="323" t="s">
        <v>20785</v>
      </c>
      <c r="D26" s="323" t="s">
        <v>20786</v>
      </c>
      <c r="E26" s="318" t="s">
        <v>20787</v>
      </c>
      <c r="F26" s="318" t="s">
        <v>20788</v>
      </c>
      <c r="G26" s="318" t="s">
        <v>20789</v>
      </c>
      <c r="H26" s="318" t="s">
        <v>20790</v>
      </c>
      <c r="I26" s="318" t="s">
        <v>20791</v>
      </c>
      <c r="J26" s="93" t="s">
        <v>20792</v>
      </c>
      <c r="K26" s="308" t="s">
        <v>20793</v>
      </c>
      <c r="L26" s="308" t="s">
        <v>14169</v>
      </c>
      <c r="M26" s="318"/>
      <c r="N26" s="318"/>
      <c r="O26" s="318"/>
      <c r="P26" s="318"/>
      <c r="Q26" s="318"/>
      <c r="R26" s="320" t="s">
        <v>386</v>
      </c>
      <c r="S26" s="318" t="s">
        <v>490</v>
      </c>
      <c r="T26" s="318" t="s">
        <v>1122</v>
      </c>
      <c r="U26" s="318"/>
      <c r="V26" s="318"/>
      <c r="W26" s="318"/>
      <c r="X26" s="318"/>
      <c r="Y26" s="318"/>
      <c r="Z26" s="318"/>
      <c r="AA26" s="318"/>
      <c r="AB26" s="318"/>
      <c r="AC26" s="318"/>
      <c r="AD26" s="318"/>
    </row>
    <row r="27" spans="1:35" s="19" customFormat="1" ht="186" customHeight="1">
      <c r="A27" s="318" t="s">
        <v>20565</v>
      </c>
      <c r="B27" s="441" t="s">
        <v>291</v>
      </c>
      <c r="C27" s="318" t="s">
        <v>20794</v>
      </c>
      <c r="D27" s="318" t="s">
        <v>20795</v>
      </c>
      <c r="E27" s="318" t="s">
        <v>20796</v>
      </c>
      <c r="F27" s="318" t="s">
        <v>20797</v>
      </c>
      <c r="G27" s="318" t="s">
        <v>20798</v>
      </c>
      <c r="H27" s="318" t="s">
        <v>20799</v>
      </c>
      <c r="I27" s="318" t="s">
        <v>20800</v>
      </c>
      <c r="J27" s="318" t="s">
        <v>20801</v>
      </c>
      <c r="K27" s="308" t="s">
        <v>20802</v>
      </c>
      <c r="L27" s="308" t="s">
        <v>20803</v>
      </c>
      <c r="M27" s="318"/>
      <c r="N27" s="318"/>
      <c r="O27" s="318"/>
      <c r="P27" s="318"/>
      <c r="Q27" s="318"/>
      <c r="R27" s="318" t="s">
        <v>1074</v>
      </c>
      <c r="S27" s="318" t="s">
        <v>490</v>
      </c>
      <c r="T27" s="318" t="s">
        <v>1122</v>
      </c>
      <c r="U27" s="318"/>
      <c r="V27" s="318"/>
      <c r="W27" s="318"/>
      <c r="X27" s="318"/>
      <c r="Y27" s="318" t="s">
        <v>487</v>
      </c>
      <c r="Z27" s="308" t="s">
        <v>20804</v>
      </c>
      <c r="AA27" s="318"/>
      <c r="AB27" s="318"/>
      <c r="AC27" s="318"/>
      <c r="AD27" s="318"/>
    </row>
    <row r="28" spans="1:35" s="21" customFormat="1" ht="257.25" customHeight="1">
      <c r="A28" s="318" t="s">
        <v>20565</v>
      </c>
      <c r="B28" s="441" t="s">
        <v>81</v>
      </c>
      <c r="C28" s="351" t="s">
        <v>20805</v>
      </c>
      <c r="D28" s="351" t="s">
        <v>20806</v>
      </c>
      <c r="E28" s="351" t="s">
        <v>20807</v>
      </c>
      <c r="F28" s="351" t="s">
        <v>20808</v>
      </c>
      <c r="G28" s="351" t="s">
        <v>20809</v>
      </c>
      <c r="H28" s="351" t="s">
        <v>20810</v>
      </c>
      <c r="I28" s="351" t="s">
        <v>20811</v>
      </c>
      <c r="J28" s="351" t="s">
        <v>20812</v>
      </c>
      <c r="K28" s="318" t="s">
        <v>20813</v>
      </c>
      <c r="L28" s="351"/>
      <c r="M28" s="351"/>
      <c r="N28" s="351"/>
      <c r="O28" s="351"/>
      <c r="P28" s="351"/>
      <c r="Q28" s="351"/>
      <c r="R28" s="351" t="s">
        <v>386</v>
      </c>
      <c r="S28" s="351" t="s">
        <v>1338</v>
      </c>
      <c r="T28" s="351" t="s">
        <v>20814</v>
      </c>
      <c r="U28" s="351"/>
      <c r="V28" s="351"/>
      <c r="W28" s="351" t="s">
        <v>395</v>
      </c>
      <c r="X28" s="311" t="s">
        <v>20815</v>
      </c>
      <c r="Y28" s="351"/>
      <c r="Z28" s="351"/>
      <c r="AA28" s="351" t="s">
        <v>395</v>
      </c>
      <c r="AB28" s="311" t="s">
        <v>20816</v>
      </c>
      <c r="AC28" s="351" t="s">
        <v>395</v>
      </c>
      <c r="AD28" s="311" t="s">
        <v>20817</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23000000}"/>
  <phoneticPr fontId="1"/>
  <dataValidations count="1">
    <dataValidation type="list" allowBlank="1" showInputMessage="1" showErrorMessage="1" sqref="U3:U28 W3:W28 Y3:Y28 AA3:AA28 AC3:AC28 N3:Q28" xr:uid="{668BC2FE-5384-4AC7-A68F-1FCCEE3360CC}">
      <formula1>"○"</formula1>
    </dataValidation>
  </dataValidations>
  <pageMargins left="0.23" right="0.16" top="1.48" bottom="0.75" header="0.3" footer="0.3"/>
  <pageSetup paperSize="8" scale="4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FF7-1A99-4EE3-AB16-DD56D1982028}">
  <sheetPr>
    <pageSetUpPr fitToPage="1"/>
  </sheetPr>
  <dimension ref="A1:AD573"/>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27.3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5" width="11.875" style="11" customWidth="1"/>
    <col min="26" max="26" width="29.625" style="11" customWidth="1"/>
    <col min="27" max="28" width="11.875" style="11" customWidth="1"/>
    <col min="29" max="29" width="11.875" style="49" customWidth="1"/>
    <col min="30" max="30" width="26" style="11" bestFit="1" customWidth="1"/>
    <col min="31" max="16384" width="9" style="11"/>
  </cols>
  <sheetData>
    <row r="1" spans="1:30" customFormat="1" ht="21.75" customHeight="1">
      <c r="A1" s="146" t="s">
        <v>448</v>
      </c>
      <c r="B1" s="11"/>
      <c r="K1" t="s">
        <v>12003</v>
      </c>
      <c r="R1" s="19"/>
      <c r="AC1" s="7"/>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202" t="s">
        <v>474</v>
      </c>
      <c r="AD2" s="8" t="s">
        <v>470</v>
      </c>
    </row>
    <row r="3" spans="1:30" s="18" customFormat="1" ht="42.75">
      <c r="A3" s="308" t="s">
        <v>20818</v>
      </c>
      <c r="B3" s="416" t="s">
        <v>82</v>
      </c>
      <c r="C3" s="308" t="s">
        <v>20819</v>
      </c>
      <c r="D3" s="308" t="s">
        <v>20820</v>
      </c>
      <c r="E3" s="308" t="s">
        <v>20821</v>
      </c>
      <c r="F3" s="308" t="s">
        <v>20822</v>
      </c>
      <c r="G3" s="308" t="s">
        <v>20823</v>
      </c>
      <c r="H3" s="308" t="s">
        <v>20824</v>
      </c>
      <c r="I3" s="308" t="s">
        <v>2996</v>
      </c>
      <c r="J3" s="484" t="s">
        <v>20825</v>
      </c>
      <c r="K3" s="308" t="s">
        <v>20826</v>
      </c>
      <c r="L3" s="308" t="s">
        <v>486</v>
      </c>
      <c r="M3" s="308" t="s">
        <v>3668</v>
      </c>
      <c r="N3" s="308" t="s">
        <v>487</v>
      </c>
      <c r="O3" s="308" t="s">
        <v>487</v>
      </c>
      <c r="P3" s="308"/>
      <c r="Q3" s="308"/>
      <c r="R3" s="308" t="s">
        <v>14893</v>
      </c>
      <c r="S3" s="308" t="s">
        <v>490</v>
      </c>
      <c r="T3" s="308" t="s">
        <v>1075</v>
      </c>
      <c r="U3" s="308"/>
      <c r="V3" s="308"/>
      <c r="W3" s="308"/>
      <c r="X3" s="308"/>
      <c r="Y3" s="308"/>
      <c r="Z3" s="308"/>
      <c r="AA3" s="308"/>
      <c r="AB3" s="308"/>
      <c r="AC3" s="355" t="s">
        <v>487</v>
      </c>
      <c r="AD3" s="308" t="s">
        <v>20827</v>
      </c>
    </row>
    <row r="4" spans="1:30" s="18" customFormat="1" ht="28.5">
      <c r="A4" s="308" t="s">
        <v>20818</v>
      </c>
      <c r="B4" s="416" t="s">
        <v>82</v>
      </c>
      <c r="C4" s="308" t="s">
        <v>20828</v>
      </c>
      <c r="D4" s="308" t="s">
        <v>20829</v>
      </c>
      <c r="E4" s="308" t="s">
        <v>20830</v>
      </c>
      <c r="F4" s="308" t="s">
        <v>20831</v>
      </c>
      <c r="G4" s="308" t="s">
        <v>20832</v>
      </c>
      <c r="H4" s="308" t="s">
        <v>20833</v>
      </c>
      <c r="I4" s="308" t="s">
        <v>20834</v>
      </c>
      <c r="J4" s="308"/>
      <c r="K4" s="308" t="s">
        <v>1010</v>
      </c>
      <c r="L4" s="308"/>
      <c r="M4" s="308" t="s">
        <v>12519</v>
      </c>
      <c r="N4" s="308"/>
      <c r="O4" s="308"/>
      <c r="P4" s="308"/>
      <c r="Q4" s="308"/>
      <c r="R4" s="308" t="s">
        <v>631</v>
      </c>
      <c r="S4" s="308" t="s">
        <v>1338</v>
      </c>
      <c r="T4" s="308" t="s">
        <v>1136</v>
      </c>
      <c r="U4" s="308"/>
      <c r="V4" s="308"/>
      <c r="W4" s="308"/>
      <c r="X4" s="308"/>
      <c r="Y4" s="308"/>
      <c r="Z4" s="308"/>
      <c r="AA4" s="308"/>
      <c r="AB4" s="308"/>
      <c r="AC4" s="355"/>
      <c r="AD4" s="308"/>
    </row>
    <row r="5" spans="1:30" s="18" customFormat="1" ht="28.5">
      <c r="A5" s="308" t="s">
        <v>20818</v>
      </c>
      <c r="B5" s="416" t="s">
        <v>82</v>
      </c>
      <c r="C5" s="308" t="s">
        <v>20835</v>
      </c>
      <c r="D5" s="308" t="s">
        <v>20836</v>
      </c>
      <c r="E5" s="308" t="s">
        <v>20837</v>
      </c>
      <c r="F5" s="308" t="s">
        <v>20838</v>
      </c>
      <c r="G5" s="308" t="s">
        <v>20839</v>
      </c>
      <c r="H5" s="308" t="s">
        <v>20840</v>
      </c>
      <c r="I5" s="308" t="s">
        <v>20841</v>
      </c>
      <c r="J5" s="308" t="s">
        <v>20842</v>
      </c>
      <c r="K5" s="308" t="s">
        <v>1010</v>
      </c>
      <c r="L5" s="308" t="s">
        <v>20843</v>
      </c>
      <c r="M5" s="308" t="s">
        <v>12519</v>
      </c>
      <c r="N5" s="308"/>
      <c r="O5" s="308"/>
      <c r="P5" s="308"/>
      <c r="Q5" s="308"/>
      <c r="R5" s="308" t="s">
        <v>631</v>
      </c>
      <c r="S5" s="308" t="s">
        <v>1338</v>
      </c>
      <c r="T5" s="308" t="s">
        <v>1136</v>
      </c>
      <c r="U5" s="308"/>
      <c r="V5" s="308"/>
      <c r="W5" s="308"/>
      <c r="X5" s="308"/>
      <c r="Y5" s="308"/>
      <c r="Z5" s="308"/>
      <c r="AA5" s="308"/>
      <c r="AB5" s="308"/>
      <c r="AC5" s="355"/>
      <c r="AD5" s="308"/>
    </row>
    <row r="6" spans="1:30" s="18" customFormat="1" ht="156.75">
      <c r="A6" s="308" t="s">
        <v>20818</v>
      </c>
      <c r="B6" s="416" t="s">
        <v>176</v>
      </c>
      <c r="C6" s="308" t="s">
        <v>20844</v>
      </c>
      <c r="D6" s="308" t="s">
        <v>20845</v>
      </c>
      <c r="E6" s="308" t="s">
        <v>20846</v>
      </c>
      <c r="F6" s="308" t="s">
        <v>20847</v>
      </c>
      <c r="G6" s="308" t="s">
        <v>20848</v>
      </c>
      <c r="H6" s="308" t="s">
        <v>20849</v>
      </c>
      <c r="I6" s="308" t="s">
        <v>20850</v>
      </c>
      <c r="J6" s="308" t="s">
        <v>20851</v>
      </c>
      <c r="K6" s="308" t="s">
        <v>20852</v>
      </c>
      <c r="L6" s="308" t="s">
        <v>20853</v>
      </c>
      <c r="M6" s="308"/>
      <c r="N6" s="308" t="s">
        <v>395</v>
      </c>
      <c r="O6" s="308" t="s">
        <v>395</v>
      </c>
      <c r="P6" s="308"/>
      <c r="Q6" s="308"/>
      <c r="R6" s="439" t="s">
        <v>572</v>
      </c>
      <c r="S6" s="308" t="s">
        <v>2363</v>
      </c>
      <c r="T6" s="308" t="s">
        <v>1075</v>
      </c>
      <c r="U6" s="308"/>
      <c r="V6" s="308"/>
      <c r="W6" s="308"/>
      <c r="X6" s="308"/>
      <c r="Y6" s="308"/>
      <c r="Z6" s="308"/>
      <c r="AA6" s="308"/>
      <c r="AB6" s="308"/>
      <c r="AC6" s="355" t="s">
        <v>395</v>
      </c>
      <c r="AD6" s="308" t="s">
        <v>20854</v>
      </c>
    </row>
    <row r="7" spans="1:30" s="18" customFormat="1" ht="42.75">
      <c r="A7" s="308" t="s">
        <v>20818</v>
      </c>
      <c r="B7" s="416" t="s">
        <v>176</v>
      </c>
      <c r="C7" s="308" t="s">
        <v>20855</v>
      </c>
      <c r="D7" s="308" t="s">
        <v>20856</v>
      </c>
      <c r="E7" s="308" t="s">
        <v>20857</v>
      </c>
      <c r="F7" s="308" t="s">
        <v>20858</v>
      </c>
      <c r="G7" s="308" t="s">
        <v>20859</v>
      </c>
      <c r="H7" s="308" t="s">
        <v>20860</v>
      </c>
      <c r="I7" s="308" t="s">
        <v>20861</v>
      </c>
      <c r="J7" s="308" t="s">
        <v>20862</v>
      </c>
      <c r="K7" s="308" t="s">
        <v>20863</v>
      </c>
      <c r="L7" s="308" t="s">
        <v>20864</v>
      </c>
      <c r="M7" s="308" t="s">
        <v>3668</v>
      </c>
      <c r="N7" s="308"/>
      <c r="O7" s="308"/>
      <c r="P7" s="308"/>
      <c r="Q7" s="308"/>
      <c r="R7" s="439" t="s">
        <v>631</v>
      </c>
      <c r="S7" s="308" t="s">
        <v>2363</v>
      </c>
      <c r="T7" s="308" t="s">
        <v>4009</v>
      </c>
      <c r="U7" s="308"/>
      <c r="V7" s="308"/>
      <c r="W7" s="308"/>
      <c r="X7" s="308"/>
      <c r="Y7" s="308"/>
      <c r="Z7" s="308"/>
      <c r="AA7" s="308"/>
      <c r="AB7" s="308"/>
      <c r="AC7" s="355"/>
      <c r="AD7" s="308"/>
    </row>
    <row r="8" spans="1:30" s="18" customFormat="1" ht="42.75">
      <c r="A8" s="308" t="s">
        <v>20818</v>
      </c>
      <c r="B8" s="416" t="s">
        <v>222</v>
      </c>
      <c r="C8" s="308" t="s">
        <v>20865</v>
      </c>
      <c r="D8" s="308" t="s">
        <v>20866</v>
      </c>
      <c r="E8" s="308" t="s">
        <v>20867</v>
      </c>
      <c r="F8" s="308" t="s">
        <v>20868</v>
      </c>
      <c r="G8" s="308" t="s">
        <v>20869</v>
      </c>
      <c r="H8" s="308" t="s">
        <v>20870</v>
      </c>
      <c r="I8" s="308" t="s">
        <v>20871</v>
      </c>
      <c r="J8" s="308" t="s">
        <v>20872</v>
      </c>
      <c r="K8" s="308" t="s">
        <v>20873</v>
      </c>
      <c r="L8" s="308" t="s">
        <v>486</v>
      </c>
      <c r="M8" s="308" t="s">
        <v>3668</v>
      </c>
      <c r="N8" s="308" t="s">
        <v>487</v>
      </c>
      <c r="O8" s="308" t="s">
        <v>487</v>
      </c>
      <c r="P8" s="308"/>
      <c r="Q8" s="308"/>
      <c r="R8" s="439" t="s">
        <v>389</v>
      </c>
      <c r="S8" s="308" t="s">
        <v>2363</v>
      </c>
      <c r="T8" s="308" t="s">
        <v>1075</v>
      </c>
      <c r="U8" s="308"/>
      <c r="V8" s="308"/>
      <c r="W8" s="308"/>
      <c r="X8" s="308"/>
      <c r="Y8" s="308"/>
      <c r="Z8" s="308"/>
      <c r="AA8" s="308"/>
      <c r="AB8" s="308"/>
      <c r="AC8" s="355" t="s">
        <v>395</v>
      </c>
      <c r="AD8" s="308" t="s">
        <v>5786</v>
      </c>
    </row>
    <row r="9" spans="1:30" s="18" customFormat="1" ht="42.75">
      <c r="A9" s="308" t="s">
        <v>20818</v>
      </c>
      <c r="B9" s="416" t="s">
        <v>222</v>
      </c>
      <c r="C9" s="308" t="s">
        <v>20874</v>
      </c>
      <c r="D9" s="308" t="s">
        <v>20875</v>
      </c>
      <c r="E9" s="308" t="s">
        <v>20876</v>
      </c>
      <c r="F9" s="308" t="s">
        <v>20877</v>
      </c>
      <c r="G9" s="308" t="s">
        <v>20878</v>
      </c>
      <c r="H9" s="308" t="s">
        <v>20879</v>
      </c>
      <c r="I9" s="308" t="s">
        <v>20880</v>
      </c>
      <c r="J9" s="308" t="s">
        <v>20881</v>
      </c>
      <c r="K9" s="308" t="s">
        <v>20882</v>
      </c>
      <c r="L9" s="308" t="s">
        <v>20883</v>
      </c>
      <c r="M9" s="308"/>
      <c r="N9" s="308"/>
      <c r="O9" s="308"/>
      <c r="P9" s="308"/>
      <c r="Q9" s="308"/>
      <c r="R9" s="439" t="s">
        <v>386</v>
      </c>
      <c r="S9" s="308" t="s">
        <v>1338</v>
      </c>
      <c r="T9" s="308" t="s">
        <v>1136</v>
      </c>
      <c r="U9" s="308"/>
      <c r="V9" s="308"/>
      <c r="W9" s="308"/>
      <c r="X9" s="308"/>
      <c r="Y9" s="308"/>
      <c r="Z9" s="308"/>
      <c r="AA9" s="308" t="s">
        <v>401</v>
      </c>
      <c r="AB9" s="308" t="s">
        <v>20884</v>
      </c>
      <c r="AC9" s="355" t="s">
        <v>395</v>
      </c>
      <c r="AD9" s="308" t="s">
        <v>20885</v>
      </c>
    </row>
    <row r="10" spans="1:30" s="18" customFormat="1" ht="42.75">
      <c r="A10" s="308" t="s">
        <v>20818</v>
      </c>
      <c r="B10" s="416" t="s">
        <v>222</v>
      </c>
      <c r="C10" s="308" t="s">
        <v>20886</v>
      </c>
      <c r="D10" s="308" t="s">
        <v>20887</v>
      </c>
      <c r="E10" s="308" t="s">
        <v>20888</v>
      </c>
      <c r="F10" s="308" t="s">
        <v>20889</v>
      </c>
      <c r="G10" s="308" t="s">
        <v>20890</v>
      </c>
      <c r="H10" s="308" t="s">
        <v>20891</v>
      </c>
      <c r="I10" s="308" t="s">
        <v>20892</v>
      </c>
      <c r="J10" s="311" t="s">
        <v>20893</v>
      </c>
      <c r="K10" s="308" t="s">
        <v>3625</v>
      </c>
      <c r="L10" s="308"/>
      <c r="M10" s="308"/>
      <c r="N10" s="308"/>
      <c r="O10" s="308"/>
      <c r="P10" s="308"/>
      <c r="Q10" s="308"/>
      <c r="R10" s="308" t="s">
        <v>631</v>
      </c>
      <c r="S10" s="308" t="s">
        <v>1338</v>
      </c>
      <c r="T10" s="308" t="s">
        <v>1136</v>
      </c>
      <c r="U10" s="308"/>
      <c r="V10" s="308"/>
      <c r="W10" s="308"/>
      <c r="X10" s="308"/>
      <c r="Y10" s="308"/>
      <c r="Z10" s="308"/>
      <c r="AA10" s="308"/>
      <c r="AB10" s="308"/>
      <c r="AC10" s="355" t="s">
        <v>487</v>
      </c>
      <c r="AD10" s="308" t="s">
        <v>507</v>
      </c>
    </row>
    <row r="11" spans="1:30" s="18" customFormat="1" ht="42.75">
      <c r="A11" s="308" t="s">
        <v>20818</v>
      </c>
      <c r="B11" s="416" t="s">
        <v>222</v>
      </c>
      <c r="C11" s="308" t="s">
        <v>20894</v>
      </c>
      <c r="D11" s="308" t="s">
        <v>20895</v>
      </c>
      <c r="E11" s="308" t="s">
        <v>20896</v>
      </c>
      <c r="F11" s="308" t="s">
        <v>20897</v>
      </c>
      <c r="G11" s="308" t="s">
        <v>20898</v>
      </c>
      <c r="H11" s="308" t="s">
        <v>20899</v>
      </c>
      <c r="I11" s="308" t="s">
        <v>20900</v>
      </c>
      <c r="J11" s="308" t="s">
        <v>20901</v>
      </c>
      <c r="K11" s="308" t="s">
        <v>7201</v>
      </c>
      <c r="L11" s="308"/>
      <c r="M11" s="308"/>
      <c r="N11" s="308"/>
      <c r="O11" s="308"/>
      <c r="P11" s="308"/>
      <c r="Q11" s="308"/>
      <c r="R11" s="308" t="s">
        <v>14893</v>
      </c>
      <c r="S11" s="308" t="s">
        <v>852</v>
      </c>
      <c r="T11" s="308" t="s">
        <v>1136</v>
      </c>
      <c r="U11" s="308"/>
      <c r="V11" s="308"/>
      <c r="W11" s="308"/>
      <c r="X11" s="308"/>
      <c r="Y11" s="308"/>
      <c r="Z11" s="308"/>
      <c r="AA11" s="308"/>
      <c r="AB11" s="308"/>
      <c r="AC11" s="355" t="s">
        <v>487</v>
      </c>
      <c r="AD11" s="308" t="s">
        <v>507</v>
      </c>
    </row>
    <row r="12" spans="1:30" s="18" customFormat="1" ht="42.75">
      <c r="A12" s="308" t="s">
        <v>20818</v>
      </c>
      <c r="B12" s="416" t="s">
        <v>222</v>
      </c>
      <c r="C12" s="308" t="s">
        <v>20902</v>
      </c>
      <c r="D12" s="308" t="s">
        <v>20903</v>
      </c>
      <c r="E12" s="308" t="s">
        <v>20904</v>
      </c>
      <c r="F12" s="308" t="s">
        <v>20905</v>
      </c>
      <c r="G12" s="308" t="s">
        <v>20906</v>
      </c>
      <c r="H12" s="308" t="s">
        <v>20907</v>
      </c>
      <c r="I12" s="308" t="s">
        <v>20908</v>
      </c>
      <c r="J12" s="308" t="s">
        <v>20909</v>
      </c>
      <c r="K12" s="308" t="s">
        <v>20910</v>
      </c>
      <c r="L12" s="308"/>
      <c r="M12" s="308"/>
      <c r="N12" s="308"/>
      <c r="O12" s="308"/>
      <c r="P12" s="308"/>
      <c r="Q12" s="308"/>
      <c r="R12" s="308" t="s">
        <v>386</v>
      </c>
      <c r="S12" s="308" t="s">
        <v>384</v>
      </c>
      <c r="T12" s="308" t="s">
        <v>1136</v>
      </c>
      <c r="U12" s="308"/>
      <c r="V12" s="308"/>
      <c r="W12" s="308"/>
      <c r="X12" s="308"/>
      <c r="Y12" s="308" t="s">
        <v>395</v>
      </c>
      <c r="Z12" s="308" t="s">
        <v>20911</v>
      </c>
      <c r="AA12" s="308"/>
      <c r="AB12" s="308"/>
      <c r="AC12" s="355"/>
      <c r="AD12" s="308"/>
    </row>
    <row r="13" spans="1:30" s="18" customFormat="1" ht="57">
      <c r="A13" s="308" t="s">
        <v>20818</v>
      </c>
      <c r="B13" s="416" t="s">
        <v>222</v>
      </c>
      <c r="C13" s="308" t="s">
        <v>20912</v>
      </c>
      <c r="D13" s="308" t="s">
        <v>20913</v>
      </c>
      <c r="E13" s="308" t="s">
        <v>20914</v>
      </c>
      <c r="F13" s="308" t="s">
        <v>20915</v>
      </c>
      <c r="G13" s="308" t="s">
        <v>20916</v>
      </c>
      <c r="H13" s="308" t="s">
        <v>20917</v>
      </c>
      <c r="I13" s="308" t="s">
        <v>20918</v>
      </c>
      <c r="J13" s="444" t="s">
        <v>20919</v>
      </c>
      <c r="K13" s="308" t="s">
        <v>20920</v>
      </c>
      <c r="L13" s="308"/>
      <c r="M13" s="308"/>
      <c r="N13" s="308"/>
      <c r="O13" s="308"/>
      <c r="P13" s="308"/>
      <c r="Q13" s="308"/>
      <c r="R13" s="439" t="s">
        <v>386</v>
      </c>
      <c r="S13" s="308" t="s">
        <v>852</v>
      </c>
      <c r="T13" s="308" t="s">
        <v>1136</v>
      </c>
      <c r="U13" s="308"/>
      <c r="V13" s="308"/>
      <c r="W13" s="308"/>
      <c r="X13" s="308"/>
      <c r="Y13" s="308" t="s">
        <v>395</v>
      </c>
      <c r="Z13" s="308" t="s">
        <v>20921</v>
      </c>
      <c r="AA13" s="308"/>
      <c r="AB13" s="308"/>
      <c r="AC13" s="355"/>
      <c r="AD13" s="308"/>
    </row>
    <row r="14" spans="1:30" s="18" customFormat="1" ht="42.75">
      <c r="A14" s="308" t="s">
        <v>20818</v>
      </c>
      <c r="B14" s="416" t="s">
        <v>222</v>
      </c>
      <c r="C14" s="308" t="s">
        <v>20922</v>
      </c>
      <c r="D14" s="308" t="s">
        <v>20923</v>
      </c>
      <c r="E14" s="308" t="s">
        <v>20924</v>
      </c>
      <c r="F14" s="308" t="s">
        <v>20925</v>
      </c>
      <c r="G14" s="308" t="s">
        <v>20926</v>
      </c>
      <c r="H14" s="308" t="s">
        <v>20927</v>
      </c>
      <c r="I14" s="308" t="s">
        <v>2996</v>
      </c>
      <c r="J14" s="308" t="s">
        <v>20928</v>
      </c>
      <c r="K14" s="308" t="s">
        <v>20929</v>
      </c>
      <c r="L14" s="308" t="s">
        <v>20930</v>
      </c>
      <c r="M14" s="308"/>
      <c r="N14" s="308"/>
      <c r="O14" s="308"/>
      <c r="P14" s="308"/>
      <c r="Q14" s="308"/>
      <c r="R14" s="439" t="s">
        <v>389</v>
      </c>
      <c r="S14" s="308" t="s">
        <v>384</v>
      </c>
      <c r="T14" s="308" t="s">
        <v>1122</v>
      </c>
      <c r="U14" s="308"/>
      <c r="V14" s="308"/>
      <c r="W14" s="308"/>
      <c r="X14" s="308"/>
      <c r="Y14" s="308"/>
      <c r="Z14" s="308"/>
      <c r="AA14" s="308"/>
      <c r="AB14" s="308"/>
      <c r="AC14" s="355" t="s">
        <v>395</v>
      </c>
      <c r="AD14" s="308" t="s">
        <v>5786</v>
      </c>
    </row>
    <row r="15" spans="1:30" s="18" customFormat="1" ht="42.75">
      <c r="A15" s="308" t="s">
        <v>20818</v>
      </c>
      <c r="B15" s="416" t="s">
        <v>222</v>
      </c>
      <c r="C15" s="308" t="s">
        <v>20931</v>
      </c>
      <c r="D15" s="308" t="s">
        <v>20932</v>
      </c>
      <c r="E15" s="308" t="s">
        <v>20933</v>
      </c>
      <c r="F15" s="308" t="s">
        <v>20934</v>
      </c>
      <c r="G15" s="308" t="s">
        <v>20935</v>
      </c>
      <c r="H15" s="308" t="s">
        <v>20936</v>
      </c>
      <c r="I15" s="308" t="s">
        <v>20937</v>
      </c>
      <c r="J15" s="308" t="s">
        <v>20938</v>
      </c>
      <c r="K15" s="308" t="s">
        <v>6266</v>
      </c>
      <c r="L15" s="308"/>
      <c r="M15" s="308"/>
      <c r="N15" s="308"/>
      <c r="O15" s="308"/>
      <c r="P15" s="308"/>
      <c r="Q15" s="308"/>
      <c r="R15" s="308" t="s">
        <v>14893</v>
      </c>
      <c r="S15" s="308" t="s">
        <v>1338</v>
      </c>
      <c r="T15" s="308" t="s">
        <v>1136</v>
      </c>
      <c r="U15" s="308"/>
      <c r="V15" s="308"/>
      <c r="W15" s="308"/>
      <c r="X15" s="308"/>
      <c r="Y15" s="308" t="s">
        <v>395</v>
      </c>
      <c r="Z15" s="308" t="s">
        <v>20939</v>
      </c>
      <c r="AA15" s="308" t="s">
        <v>401</v>
      </c>
      <c r="AB15" s="308" t="s">
        <v>20940</v>
      </c>
      <c r="AC15" s="355"/>
      <c r="AD15" s="308"/>
    </row>
    <row r="16" spans="1:30" s="18" customFormat="1" ht="42.75">
      <c r="A16" s="308" t="s">
        <v>20818</v>
      </c>
      <c r="B16" s="416" t="s">
        <v>222</v>
      </c>
      <c r="C16" s="308" t="s">
        <v>20941</v>
      </c>
      <c r="D16" s="308" t="s">
        <v>20942</v>
      </c>
      <c r="E16" s="308" t="s">
        <v>20943</v>
      </c>
      <c r="F16" s="308" t="s">
        <v>20944</v>
      </c>
      <c r="G16" s="308" t="s">
        <v>20945</v>
      </c>
      <c r="H16" s="308" t="s">
        <v>20946</v>
      </c>
      <c r="I16" s="308" t="s">
        <v>2838</v>
      </c>
      <c r="J16" s="308" t="s">
        <v>20947</v>
      </c>
      <c r="K16" s="308" t="s">
        <v>20948</v>
      </c>
      <c r="L16" s="308" t="s">
        <v>20949</v>
      </c>
      <c r="M16" s="308"/>
      <c r="N16" s="308"/>
      <c r="O16" s="308" t="s">
        <v>487</v>
      </c>
      <c r="P16" s="308"/>
      <c r="Q16" s="308"/>
      <c r="R16" s="308" t="s">
        <v>1074</v>
      </c>
      <c r="S16" s="308" t="s">
        <v>490</v>
      </c>
      <c r="T16" s="308" t="s">
        <v>1122</v>
      </c>
      <c r="U16" s="308"/>
      <c r="V16" s="308"/>
      <c r="W16" s="308"/>
      <c r="X16" s="308"/>
      <c r="Y16" s="308"/>
      <c r="Z16" s="308"/>
      <c r="AA16" s="308"/>
      <c r="AB16" s="308"/>
      <c r="AC16" s="355" t="s">
        <v>395</v>
      </c>
      <c r="AD16" s="308" t="s">
        <v>20950</v>
      </c>
    </row>
    <row r="17" spans="1:30" s="157" customFormat="1" ht="42.75">
      <c r="A17" s="308" t="s">
        <v>20818</v>
      </c>
      <c r="B17" s="416" t="s">
        <v>222</v>
      </c>
      <c r="C17" s="308" t="s">
        <v>20951</v>
      </c>
      <c r="D17" s="308" t="s">
        <v>20952</v>
      </c>
      <c r="E17" s="308" t="s">
        <v>20953</v>
      </c>
      <c r="F17" s="308" t="s">
        <v>20954</v>
      </c>
      <c r="G17" s="308" t="s">
        <v>20955</v>
      </c>
      <c r="H17" s="308" t="s">
        <v>20956</v>
      </c>
      <c r="I17" s="308" t="s">
        <v>20957</v>
      </c>
      <c r="J17" s="484" t="s">
        <v>20958</v>
      </c>
      <c r="K17" s="308" t="s">
        <v>20959</v>
      </c>
      <c r="L17" s="308" t="s">
        <v>20960</v>
      </c>
      <c r="M17" s="308" t="s">
        <v>20961</v>
      </c>
      <c r="N17" s="308"/>
      <c r="O17" s="308"/>
      <c r="P17" s="308"/>
      <c r="Q17" s="308"/>
      <c r="R17" s="308" t="s">
        <v>386</v>
      </c>
      <c r="S17" s="308" t="s">
        <v>387</v>
      </c>
      <c r="T17" s="308" t="s">
        <v>20814</v>
      </c>
      <c r="U17" s="308"/>
      <c r="V17" s="308"/>
      <c r="W17" s="308"/>
      <c r="X17" s="308"/>
      <c r="Y17" s="308"/>
      <c r="Z17" s="308"/>
      <c r="AA17" s="308" t="s">
        <v>401</v>
      </c>
      <c r="AB17" s="308"/>
      <c r="AC17" s="355" t="s">
        <v>487</v>
      </c>
      <c r="AD17" s="308" t="s">
        <v>20962</v>
      </c>
    </row>
    <row r="18" spans="1:30" s="18" customFormat="1" ht="42.75">
      <c r="A18" s="308" t="s">
        <v>20818</v>
      </c>
      <c r="B18" s="416" t="s">
        <v>259</v>
      </c>
      <c r="C18" s="308" t="s">
        <v>20963</v>
      </c>
      <c r="D18" s="308" t="s">
        <v>20964</v>
      </c>
      <c r="E18" s="308" t="s">
        <v>20965</v>
      </c>
      <c r="F18" s="308" t="s">
        <v>20966</v>
      </c>
      <c r="G18" s="308" t="s">
        <v>20967</v>
      </c>
      <c r="H18" s="308" t="s">
        <v>20968</v>
      </c>
      <c r="I18" s="308" t="s">
        <v>2996</v>
      </c>
      <c r="J18" s="308" t="s">
        <v>20969</v>
      </c>
      <c r="K18" s="308" t="s">
        <v>20970</v>
      </c>
      <c r="L18" s="308" t="s">
        <v>20971</v>
      </c>
      <c r="M18" s="308"/>
      <c r="N18" s="308" t="s">
        <v>487</v>
      </c>
      <c r="O18" s="308" t="s">
        <v>487</v>
      </c>
      <c r="P18" s="308"/>
      <c r="Q18" s="308"/>
      <c r="R18" s="439" t="s">
        <v>386</v>
      </c>
      <c r="S18" s="308" t="s">
        <v>2363</v>
      </c>
      <c r="T18" s="308" t="s">
        <v>1075</v>
      </c>
      <c r="U18" s="308"/>
      <c r="V18" s="308"/>
      <c r="W18" s="308"/>
      <c r="X18" s="308"/>
      <c r="Y18" s="308"/>
      <c r="Z18" s="308"/>
      <c r="AA18" s="308"/>
      <c r="AB18" s="308"/>
      <c r="AC18" s="355" t="s">
        <v>395</v>
      </c>
      <c r="AD18" s="308" t="s">
        <v>20972</v>
      </c>
    </row>
    <row r="19" spans="1:30" s="18" customFormat="1" ht="42.75">
      <c r="A19" s="308" t="s">
        <v>20818</v>
      </c>
      <c r="B19" s="416" t="s">
        <v>292</v>
      </c>
      <c r="C19" s="308" t="s">
        <v>20973</v>
      </c>
      <c r="D19" s="308" t="s">
        <v>20974</v>
      </c>
      <c r="E19" s="308" t="s">
        <v>20975</v>
      </c>
      <c r="F19" s="308" t="s">
        <v>20976</v>
      </c>
      <c r="G19" s="308" t="s">
        <v>20977</v>
      </c>
      <c r="H19" s="308" t="s">
        <v>20978</v>
      </c>
      <c r="I19" s="308" t="s">
        <v>2996</v>
      </c>
      <c r="J19" s="308" t="s">
        <v>20979</v>
      </c>
      <c r="K19" s="308" t="s">
        <v>20980</v>
      </c>
      <c r="L19" s="308" t="s">
        <v>486</v>
      </c>
      <c r="M19" s="308"/>
      <c r="N19" s="308"/>
      <c r="O19" s="308" t="s">
        <v>487</v>
      </c>
      <c r="P19" s="308"/>
      <c r="Q19" s="308"/>
      <c r="R19" s="308" t="s">
        <v>14893</v>
      </c>
      <c r="S19" s="308" t="s">
        <v>2363</v>
      </c>
      <c r="T19" s="308" t="s">
        <v>1122</v>
      </c>
      <c r="U19" s="308"/>
      <c r="V19" s="308"/>
      <c r="W19" s="308"/>
      <c r="X19" s="308"/>
      <c r="Y19" s="308"/>
      <c r="Z19" s="308"/>
      <c r="AA19" s="308"/>
      <c r="AB19" s="308"/>
      <c r="AC19" s="355"/>
      <c r="AD19" s="308"/>
    </row>
    <row r="20" spans="1:30" s="18" customFormat="1" ht="42.75">
      <c r="A20" s="308" t="s">
        <v>20818</v>
      </c>
      <c r="B20" s="416" t="s">
        <v>292</v>
      </c>
      <c r="C20" s="308" t="s">
        <v>20981</v>
      </c>
      <c r="D20" s="308" t="s">
        <v>20982</v>
      </c>
      <c r="E20" s="308" t="s">
        <v>20983</v>
      </c>
      <c r="F20" s="308" t="s">
        <v>20984</v>
      </c>
      <c r="G20" s="308" t="s">
        <v>20985</v>
      </c>
      <c r="H20" s="308" t="s">
        <v>20986</v>
      </c>
      <c r="I20" s="308" t="s">
        <v>20987</v>
      </c>
      <c r="J20" s="308"/>
      <c r="K20" s="308" t="s">
        <v>6229</v>
      </c>
      <c r="L20" s="308"/>
      <c r="M20" s="308"/>
      <c r="N20" s="308"/>
      <c r="O20" s="308"/>
      <c r="P20" s="308"/>
      <c r="Q20" s="308"/>
      <c r="R20" s="439" t="s">
        <v>631</v>
      </c>
      <c r="S20" s="308" t="s">
        <v>1338</v>
      </c>
      <c r="T20" s="308" t="s">
        <v>1136</v>
      </c>
      <c r="U20" s="308"/>
      <c r="V20" s="308"/>
      <c r="W20" s="308"/>
      <c r="X20" s="308"/>
      <c r="Y20" s="308"/>
      <c r="Z20" s="308"/>
      <c r="AA20" s="308"/>
      <c r="AB20" s="308"/>
      <c r="AC20" s="355"/>
      <c r="AD20" s="308"/>
    </row>
    <row r="21" spans="1:30" s="18" customFormat="1" ht="42.75">
      <c r="A21" s="308" t="s">
        <v>20818</v>
      </c>
      <c r="B21" s="416" t="s">
        <v>292</v>
      </c>
      <c r="C21" s="308" t="s">
        <v>20988</v>
      </c>
      <c r="D21" s="308" t="s">
        <v>20989</v>
      </c>
      <c r="E21" s="308" t="s">
        <v>20990</v>
      </c>
      <c r="F21" s="308" t="s">
        <v>20991</v>
      </c>
      <c r="G21" s="308" t="s">
        <v>20992</v>
      </c>
      <c r="H21" s="308" t="s">
        <v>20993</v>
      </c>
      <c r="I21" s="308" t="s">
        <v>20994</v>
      </c>
      <c r="J21" s="308" t="s">
        <v>20995</v>
      </c>
      <c r="K21" s="308" t="s">
        <v>20996</v>
      </c>
      <c r="L21" s="308" t="s">
        <v>20997</v>
      </c>
      <c r="M21" s="308" t="s">
        <v>12519</v>
      </c>
      <c r="N21" s="308" t="s">
        <v>487</v>
      </c>
      <c r="O21" s="308"/>
      <c r="P21" s="308"/>
      <c r="Q21" s="308"/>
      <c r="R21" s="308" t="s">
        <v>386</v>
      </c>
      <c r="S21" s="308" t="s">
        <v>852</v>
      </c>
      <c r="T21" s="308" t="s">
        <v>1136</v>
      </c>
      <c r="U21" s="308"/>
      <c r="V21" s="308"/>
      <c r="W21" s="308"/>
      <c r="X21" s="308"/>
      <c r="Y21" s="308" t="s">
        <v>395</v>
      </c>
      <c r="Z21" s="308" t="s">
        <v>20998</v>
      </c>
      <c r="AA21" s="308" t="s">
        <v>401</v>
      </c>
      <c r="AB21" s="308"/>
      <c r="AC21" s="355" t="s">
        <v>487</v>
      </c>
      <c r="AD21" s="308"/>
    </row>
    <row r="22" spans="1:30" s="18" customFormat="1" ht="42.75">
      <c r="A22" s="308" t="s">
        <v>20818</v>
      </c>
      <c r="B22" s="416" t="s">
        <v>292</v>
      </c>
      <c r="C22" s="308" t="s">
        <v>20999</v>
      </c>
      <c r="D22" s="308" t="s">
        <v>21000</v>
      </c>
      <c r="E22" s="308" t="s">
        <v>21001</v>
      </c>
      <c r="F22" s="308" t="s">
        <v>21002</v>
      </c>
      <c r="G22" s="308" t="s">
        <v>21003</v>
      </c>
      <c r="H22" s="308" t="s">
        <v>21004</v>
      </c>
      <c r="I22" s="308" t="s">
        <v>21005</v>
      </c>
      <c r="J22" s="12" t="s">
        <v>21006</v>
      </c>
      <c r="K22" s="308" t="s">
        <v>21007</v>
      </c>
      <c r="L22" s="308" t="s">
        <v>21008</v>
      </c>
      <c r="M22" s="308"/>
      <c r="N22" s="308" t="s">
        <v>487</v>
      </c>
      <c r="O22" s="308" t="s">
        <v>487</v>
      </c>
      <c r="P22" s="308"/>
      <c r="Q22" s="308"/>
      <c r="R22" s="308" t="s">
        <v>1074</v>
      </c>
      <c r="S22" s="308" t="s">
        <v>384</v>
      </c>
      <c r="T22" s="308" t="s">
        <v>1075</v>
      </c>
      <c r="U22" s="308"/>
      <c r="V22" s="308"/>
      <c r="W22" s="308"/>
      <c r="X22" s="308"/>
      <c r="Y22" s="308"/>
      <c r="Z22" s="308"/>
      <c r="AA22" s="308"/>
      <c r="AB22" s="308"/>
      <c r="AC22" s="355" t="s">
        <v>487</v>
      </c>
      <c r="AD22" s="308" t="s">
        <v>21009</v>
      </c>
    </row>
    <row r="23" spans="1:30" s="18" customFormat="1" ht="57">
      <c r="A23" s="308" t="s">
        <v>20818</v>
      </c>
      <c r="B23" s="416" t="s">
        <v>292</v>
      </c>
      <c r="C23" s="308" t="s">
        <v>21010</v>
      </c>
      <c r="D23" s="308" t="s">
        <v>21011</v>
      </c>
      <c r="E23" s="308" t="s">
        <v>21012</v>
      </c>
      <c r="F23" s="308" t="s">
        <v>21013</v>
      </c>
      <c r="G23" s="308" t="s">
        <v>21014</v>
      </c>
      <c r="H23" s="308" t="s">
        <v>21015</v>
      </c>
      <c r="I23" s="308" t="s">
        <v>21016</v>
      </c>
      <c r="J23" s="308" t="s">
        <v>21017</v>
      </c>
      <c r="K23" s="308" t="s">
        <v>21018</v>
      </c>
      <c r="L23" s="308"/>
      <c r="M23" s="308"/>
      <c r="N23" s="308"/>
      <c r="O23" s="308"/>
      <c r="P23" s="308"/>
      <c r="Q23" s="308"/>
      <c r="R23" s="308" t="s">
        <v>389</v>
      </c>
      <c r="S23" s="308" t="s">
        <v>1338</v>
      </c>
      <c r="T23" s="308" t="s">
        <v>1136</v>
      </c>
      <c r="U23" s="308" t="s">
        <v>12287</v>
      </c>
      <c r="V23" s="308" t="s">
        <v>21019</v>
      </c>
      <c r="W23" s="308"/>
      <c r="X23" s="308"/>
      <c r="Y23" s="308"/>
      <c r="Z23" s="308"/>
      <c r="AA23" s="308"/>
      <c r="AB23" s="308"/>
      <c r="AC23" s="355"/>
      <c r="AD23" s="308"/>
    </row>
    <row r="24" spans="1:30" s="18" customFormat="1" ht="42.75">
      <c r="A24" s="308" t="s">
        <v>20818</v>
      </c>
      <c r="B24" s="416" t="s">
        <v>319</v>
      </c>
      <c r="C24" s="308" t="s">
        <v>21020</v>
      </c>
      <c r="D24" s="308" t="s">
        <v>21021</v>
      </c>
      <c r="E24" s="308" t="s">
        <v>21022</v>
      </c>
      <c r="F24" s="308" t="s">
        <v>21023</v>
      </c>
      <c r="G24" s="308" t="s">
        <v>21024</v>
      </c>
      <c r="H24" s="308" t="s">
        <v>21025</v>
      </c>
      <c r="I24" s="308" t="s">
        <v>21026</v>
      </c>
      <c r="J24" s="308" t="s">
        <v>21027</v>
      </c>
      <c r="K24" s="308" t="s">
        <v>21028</v>
      </c>
      <c r="L24" s="308" t="s">
        <v>21029</v>
      </c>
      <c r="M24" s="308"/>
      <c r="N24" s="308" t="s">
        <v>487</v>
      </c>
      <c r="O24" s="308" t="s">
        <v>487</v>
      </c>
      <c r="P24" s="308"/>
      <c r="Q24" s="308"/>
      <c r="R24" s="308" t="s">
        <v>389</v>
      </c>
      <c r="S24" s="308" t="s">
        <v>2363</v>
      </c>
      <c r="T24" s="308" t="s">
        <v>1122</v>
      </c>
      <c r="U24" s="308"/>
      <c r="V24" s="308"/>
      <c r="W24" s="308"/>
      <c r="X24" s="308"/>
      <c r="Y24" s="308" t="s">
        <v>487</v>
      </c>
      <c r="Z24" s="308" t="s">
        <v>21030</v>
      </c>
      <c r="AA24" s="308"/>
      <c r="AB24" s="308"/>
      <c r="AC24" s="355"/>
      <c r="AD24" s="308"/>
    </row>
    <row r="25" spans="1:30" s="18" customFormat="1" ht="71.25">
      <c r="A25" s="308" t="s">
        <v>20818</v>
      </c>
      <c r="B25" s="416" t="s">
        <v>339</v>
      </c>
      <c r="C25" s="308" t="s">
        <v>21031</v>
      </c>
      <c r="D25" s="308" t="s">
        <v>21032</v>
      </c>
      <c r="E25" s="308" t="s">
        <v>21033</v>
      </c>
      <c r="F25" s="308" t="s">
        <v>21034</v>
      </c>
      <c r="G25" s="308" t="s">
        <v>21035</v>
      </c>
      <c r="H25" s="308" t="s">
        <v>21036</v>
      </c>
      <c r="I25" s="308" t="s">
        <v>21037</v>
      </c>
      <c r="J25" s="308" t="s">
        <v>21038</v>
      </c>
      <c r="K25" s="308" t="s">
        <v>21039</v>
      </c>
      <c r="L25" s="308"/>
      <c r="M25" s="308"/>
      <c r="N25" s="308"/>
      <c r="O25" s="308"/>
      <c r="P25" s="308"/>
      <c r="Q25" s="308"/>
      <c r="R25" s="308" t="s">
        <v>14893</v>
      </c>
      <c r="S25" s="308" t="s">
        <v>1338</v>
      </c>
      <c r="T25" s="308" t="s">
        <v>1136</v>
      </c>
      <c r="U25" s="308"/>
      <c r="V25" s="308"/>
      <c r="W25" s="308"/>
      <c r="X25" s="308"/>
      <c r="Y25" s="308" t="s">
        <v>395</v>
      </c>
      <c r="Z25" s="308" t="s">
        <v>21030</v>
      </c>
      <c r="AA25" s="308"/>
      <c r="AB25" s="308"/>
      <c r="AC25" s="355" t="s">
        <v>395</v>
      </c>
      <c r="AD25" s="308" t="s">
        <v>10839</v>
      </c>
    </row>
    <row r="26" spans="1:30" s="18" customFormat="1" ht="28.5">
      <c r="A26" s="308" t="s">
        <v>20818</v>
      </c>
      <c r="B26" s="416" t="s">
        <v>339</v>
      </c>
      <c r="C26" s="308" t="s">
        <v>21040</v>
      </c>
      <c r="D26" s="308" t="s">
        <v>21041</v>
      </c>
      <c r="E26" s="308" t="s">
        <v>21042</v>
      </c>
      <c r="F26" s="308" t="s">
        <v>21043</v>
      </c>
      <c r="G26" s="308" t="s">
        <v>21044</v>
      </c>
      <c r="H26" s="308" t="s">
        <v>21045</v>
      </c>
      <c r="I26" s="308" t="s">
        <v>21046</v>
      </c>
      <c r="J26" s="308" t="s">
        <v>21047</v>
      </c>
      <c r="K26" s="308" t="s">
        <v>21048</v>
      </c>
      <c r="L26" s="308"/>
      <c r="M26" s="308"/>
      <c r="N26" s="308"/>
      <c r="O26" s="308"/>
      <c r="P26" s="308"/>
      <c r="Q26" s="308"/>
      <c r="R26" s="439" t="s">
        <v>389</v>
      </c>
      <c r="S26" s="308" t="s">
        <v>2363</v>
      </c>
      <c r="T26" s="308" t="s">
        <v>1122</v>
      </c>
      <c r="U26" s="308"/>
      <c r="V26" s="308"/>
      <c r="W26" s="308"/>
      <c r="X26" s="308"/>
      <c r="Y26" s="308"/>
      <c r="Z26" s="308"/>
      <c r="AA26" s="308"/>
      <c r="AB26" s="308"/>
      <c r="AC26" s="355"/>
      <c r="AD26" s="308"/>
    </row>
    <row r="27" spans="1:30" s="39" customFormat="1" ht="20.25" customHeight="1">
      <c r="AC27" s="48"/>
    </row>
    <row r="28" spans="1:30" s="39" customFormat="1" ht="20.25" customHeight="1">
      <c r="AC28" s="48"/>
    </row>
    <row r="29" spans="1:30" s="39" customFormat="1" ht="20.25" customHeight="1">
      <c r="AC29" s="48"/>
    </row>
    <row r="30" spans="1:30" s="39" customFormat="1" ht="20.25" customHeight="1">
      <c r="AC30" s="48"/>
    </row>
    <row r="31" spans="1:30" s="39" customFormat="1" ht="20.25" customHeight="1">
      <c r="AC31" s="48"/>
    </row>
    <row r="32" spans="1:30" s="39" customFormat="1" ht="20.25" customHeight="1">
      <c r="AC32" s="48"/>
    </row>
    <row r="33" spans="29:29" s="39" customFormat="1" ht="20.25" customHeight="1">
      <c r="AC33" s="48"/>
    </row>
    <row r="34" spans="29:29" s="39" customFormat="1" ht="20.25" customHeight="1">
      <c r="AC34" s="48"/>
    </row>
    <row r="35" spans="29:29" s="39" customFormat="1" ht="20.25" customHeight="1">
      <c r="AC35" s="48"/>
    </row>
    <row r="36" spans="29:29" s="39" customFormat="1" ht="20.25" customHeight="1">
      <c r="AC36" s="48"/>
    </row>
    <row r="37" spans="29:29" s="39" customFormat="1" ht="20.25" customHeight="1">
      <c r="AC37" s="48"/>
    </row>
    <row r="38" spans="29:29" s="39" customFormat="1" ht="20.25" customHeight="1">
      <c r="AC38" s="48"/>
    </row>
    <row r="39" spans="29:29" s="39" customFormat="1" ht="20.25" customHeight="1">
      <c r="AC39" s="48"/>
    </row>
    <row r="40" spans="29:29" s="39" customFormat="1" ht="20.25" customHeight="1">
      <c r="AC40" s="48"/>
    </row>
    <row r="41" spans="29:29" s="39" customFormat="1" ht="20.25" customHeight="1">
      <c r="AC41" s="48"/>
    </row>
    <row r="42" spans="29:29" s="39" customFormat="1" ht="20.25" customHeight="1">
      <c r="AC42" s="48"/>
    </row>
    <row r="43" spans="29:29" s="39" customFormat="1" ht="20.25" customHeight="1">
      <c r="AC43" s="48"/>
    </row>
    <row r="44" spans="29:29" s="39" customFormat="1" ht="20.25" customHeight="1">
      <c r="AC44" s="48"/>
    </row>
    <row r="45" spans="29:29" s="39" customFormat="1" ht="20.25" customHeight="1">
      <c r="AC45" s="48"/>
    </row>
    <row r="46" spans="29:29" s="39" customFormat="1" ht="20.25" customHeight="1">
      <c r="AC46" s="48"/>
    </row>
    <row r="47" spans="29:29" s="39" customFormat="1" ht="20.25" customHeight="1">
      <c r="AC47" s="48"/>
    </row>
    <row r="48" spans="29:29" s="39" customFormat="1" ht="20.25" customHeight="1">
      <c r="AC48" s="48"/>
    </row>
    <row r="49" spans="29:29" s="39" customFormat="1" ht="20.25" customHeight="1">
      <c r="AC49" s="48"/>
    </row>
    <row r="50" spans="29:29" s="39" customFormat="1" ht="20.25" customHeight="1">
      <c r="AC50" s="48"/>
    </row>
    <row r="51" spans="29:29" s="39" customFormat="1" ht="20.25" customHeight="1">
      <c r="AC51" s="48"/>
    </row>
    <row r="52" spans="29:29" s="39" customFormat="1" ht="20.25" customHeight="1">
      <c r="AC52" s="48"/>
    </row>
    <row r="53" spans="29:29" s="39" customFormat="1" ht="20.25" customHeight="1">
      <c r="AC53" s="48"/>
    </row>
    <row r="54" spans="29:29" s="39" customFormat="1" ht="20.25" customHeight="1">
      <c r="AC54" s="48"/>
    </row>
    <row r="55" spans="29:29" s="39" customFormat="1" ht="20.25" customHeight="1">
      <c r="AC55" s="48"/>
    </row>
    <row r="56" spans="29:29" s="39" customFormat="1" ht="20.25" customHeight="1">
      <c r="AC56" s="48"/>
    </row>
    <row r="57" spans="29:29" s="39" customFormat="1" ht="20.25" customHeight="1">
      <c r="AC57" s="48"/>
    </row>
    <row r="58" spans="29:29" s="39" customFormat="1" ht="20.25" customHeight="1">
      <c r="AC58" s="48"/>
    </row>
    <row r="59" spans="29:29" s="39" customFormat="1" ht="20.25" customHeight="1">
      <c r="AC59" s="48"/>
    </row>
    <row r="60" spans="29:29" s="39" customFormat="1" ht="20.25" customHeight="1">
      <c r="AC60" s="48"/>
    </row>
    <row r="61" spans="29:29" s="39" customFormat="1" ht="20.25" customHeight="1">
      <c r="AC61" s="48"/>
    </row>
    <row r="62" spans="29:29" s="39" customFormat="1" ht="20.25" customHeight="1">
      <c r="AC62" s="48"/>
    </row>
    <row r="63" spans="29:29" s="39" customFormat="1" ht="20.25" customHeight="1">
      <c r="AC63" s="48"/>
    </row>
    <row r="64" spans="29:29" s="39" customFormat="1" ht="20.25" customHeight="1">
      <c r="AC64" s="48"/>
    </row>
    <row r="65" spans="29:29" s="39" customFormat="1" ht="20.25" customHeight="1">
      <c r="AC65" s="48"/>
    </row>
    <row r="66" spans="29:29" s="39" customFormat="1" ht="20.25" customHeight="1">
      <c r="AC66" s="48"/>
    </row>
    <row r="67" spans="29:29" s="39" customFormat="1" ht="20.25" customHeight="1">
      <c r="AC67" s="48"/>
    </row>
    <row r="68" spans="29:29" s="39" customFormat="1" ht="20.25" customHeight="1">
      <c r="AC68" s="48"/>
    </row>
    <row r="69" spans="29:29" s="39" customFormat="1" ht="20.25" customHeight="1">
      <c r="AC69" s="48"/>
    </row>
    <row r="70" spans="29:29" s="39" customFormat="1" ht="20.25" customHeight="1">
      <c r="AC70" s="48"/>
    </row>
    <row r="71" spans="29:29" s="39" customFormat="1" ht="20.25" customHeight="1">
      <c r="AC71" s="48"/>
    </row>
    <row r="72" spans="29:29" s="39" customFormat="1" ht="20.25" customHeight="1">
      <c r="AC72" s="48"/>
    </row>
    <row r="73" spans="29:29" s="39" customFormat="1" ht="20.25" customHeight="1">
      <c r="AC73" s="48"/>
    </row>
    <row r="74" spans="29:29" s="39" customFormat="1" ht="20.25" customHeight="1">
      <c r="AC74" s="48"/>
    </row>
    <row r="75" spans="29:29" s="39" customFormat="1" ht="20.25" customHeight="1">
      <c r="AC75" s="48"/>
    </row>
    <row r="76" spans="29:29" s="39" customFormat="1" ht="20.25" customHeight="1">
      <c r="AC76" s="48"/>
    </row>
    <row r="77" spans="29:29" s="39" customFormat="1" ht="20.25" customHeight="1">
      <c r="AC77" s="48"/>
    </row>
    <row r="78" spans="29:29" s="39" customFormat="1" ht="20.25" customHeight="1">
      <c r="AC78" s="48"/>
    </row>
    <row r="79" spans="29:29" s="39" customFormat="1" ht="20.25" customHeight="1">
      <c r="AC79" s="48"/>
    </row>
    <row r="80" spans="29:29" s="39" customFormat="1" ht="20.25" customHeight="1">
      <c r="AC80" s="48"/>
    </row>
    <row r="81" spans="29:29" s="39" customFormat="1" ht="20.25" customHeight="1">
      <c r="AC81" s="48"/>
    </row>
    <row r="82" spans="29:29" s="39" customFormat="1" ht="20.25" customHeight="1">
      <c r="AC82" s="48"/>
    </row>
    <row r="83" spans="29:29" s="39" customFormat="1" ht="20.25" customHeight="1">
      <c r="AC83" s="48"/>
    </row>
    <row r="84" spans="29:29" s="39" customFormat="1" ht="20.25" customHeight="1">
      <c r="AC84" s="48"/>
    </row>
    <row r="85" spans="29:29" s="39" customFormat="1" ht="20.25" customHeight="1">
      <c r="AC85" s="48"/>
    </row>
    <row r="86" spans="29:29" s="39" customFormat="1" ht="20.25" customHeight="1">
      <c r="AC86" s="48"/>
    </row>
    <row r="87" spans="29:29" s="39" customFormat="1" ht="20.25" customHeight="1">
      <c r="AC87" s="48"/>
    </row>
    <row r="88" spans="29:29" s="39" customFormat="1" ht="20.25" customHeight="1">
      <c r="AC88" s="48"/>
    </row>
    <row r="89" spans="29:29" s="39" customFormat="1" ht="20.25" customHeight="1">
      <c r="AC89" s="48"/>
    </row>
    <row r="90" spans="29:29" s="39" customFormat="1" ht="20.25" customHeight="1">
      <c r="AC90" s="48"/>
    </row>
    <row r="91" spans="29:29" s="39" customFormat="1" ht="20.25" customHeight="1">
      <c r="AC91" s="48"/>
    </row>
    <row r="92" spans="29:29" s="39" customFormat="1" ht="20.25" customHeight="1">
      <c r="AC92" s="48"/>
    </row>
    <row r="93" spans="29:29" s="39" customFormat="1" ht="20.25" customHeight="1">
      <c r="AC93" s="48"/>
    </row>
    <row r="94" spans="29:29" s="39" customFormat="1" ht="20.25" customHeight="1">
      <c r="AC94" s="48"/>
    </row>
    <row r="95" spans="29:29" s="39" customFormat="1" ht="20.25" customHeight="1">
      <c r="AC95" s="48"/>
    </row>
    <row r="96" spans="29:29" s="39" customFormat="1" ht="20.25" customHeight="1">
      <c r="AC96" s="48"/>
    </row>
    <row r="97" spans="29:29" s="39" customFormat="1" ht="20.25" customHeight="1">
      <c r="AC97" s="48"/>
    </row>
    <row r="98" spans="29:29" s="39" customFormat="1" ht="20.25" customHeight="1">
      <c r="AC98" s="48"/>
    </row>
    <row r="99" spans="29:29" s="39" customFormat="1" ht="20.25" customHeight="1">
      <c r="AC99" s="48"/>
    </row>
    <row r="100" spans="29:29" s="39" customFormat="1" ht="20.25" customHeight="1">
      <c r="AC100" s="48"/>
    </row>
    <row r="101" spans="29:29" s="39" customFormat="1" ht="20.25" customHeight="1">
      <c r="AC101" s="48"/>
    </row>
    <row r="102" spans="29:29" s="39" customFormat="1" ht="20.25" customHeight="1">
      <c r="AC102" s="48"/>
    </row>
    <row r="103" spans="29:29" s="39" customFormat="1" ht="20.25" customHeight="1">
      <c r="AC103" s="48"/>
    </row>
    <row r="104" spans="29:29" s="39" customFormat="1" ht="20.25" customHeight="1">
      <c r="AC104" s="48"/>
    </row>
    <row r="105" spans="29:29" s="39" customFormat="1" ht="20.25" customHeight="1">
      <c r="AC105" s="48"/>
    </row>
    <row r="106" spans="29:29" s="39" customFormat="1" ht="20.25" customHeight="1">
      <c r="AC106" s="48"/>
    </row>
    <row r="107" spans="29:29" s="39" customFormat="1" ht="20.25" customHeight="1">
      <c r="AC107" s="48"/>
    </row>
    <row r="108" spans="29:29" s="39" customFormat="1" ht="20.25" customHeight="1">
      <c r="AC108" s="48"/>
    </row>
    <row r="109" spans="29:29" s="39" customFormat="1" ht="20.25" customHeight="1">
      <c r="AC109" s="48"/>
    </row>
    <row r="110" spans="29:29" s="39" customFormat="1" ht="20.25" customHeight="1">
      <c r="AC110" s="48"/>
    </row>
    <row r="111" spans="29:29" s="39" customFormat="1" ht="20.25" customHeight="1">
      <c r="AC111" s="48"/>
    </row>
    <row r="112" spans="29:29" s="39" customFormat="1" ht="20.25" customHeight="1">
      <c r="AC112" s="48"/>
    </row>
    <row r="113" spans="29:29" s="39" customFormat="1" ht="20.25" customHeight="1">
      <c r="AC113" s="48"/>
    </row>
    <row r="114" spans="29:29" s="39" customFormat="1" ht="20.25" customHeight="1">
      <c r="AC114" s="48"/>
    </row>
    <row r="115" spans="29:29" s="39" customFormat="1" ht="20.25" customHeight="1">
      <c r="AC115" s="48"/>
    </row>
    <row r="116" spans="29:29" s="39" customFormat="1" ht="20.25" customHeight="1">
      <c r="AC116" s="48"/>
    </row>
    <row r="117" spans="29:29" s="39" customFormat="1" ht="20.25" customHeight="1">
      <c r="AC117" s="48"/>
    </row>
    <row r="118" spans="29:29" s="39" customFormat="1" ht="20.25" customHeight="1">
      <c r="AC118" s="48"/>
    </row>
    <row r="119" spans="29:29" s="39" customFormat="1" ht="20.25" customHeight="1">
      <c r="AC119" s="48"/>
    </row>
    <row r="120" spans="29:29" s="39" customFormat="1" ht="20.25" customHeight="1">
      <c r="AC120" s="48"/>
    </row>
    <row r="121" spans="29:29" s="39" customFormat="1" ht="20.25" customHeight="1">
      <c r="AC121" s="48"/>
    </row>
    <row r="122" spans="29:29" s="39" customFormat="1" ht="20.25" customHeight="1">
      <c r="AC122" s="48"/>
    </row>
    <row r="123" spans="29:29" s="39" customFormat="1" ht="20.25" customHeight="1">
      <c r="AC123" s="48"/>
    </row>
    <row r="124" spans="29:29" s="39" customFormat="1" ht="20.25" customHeight="1">
      <c r="AC124" s="48"/>
    </row>
    <row r="125" spans="29:29" s="39" customFormat="1" ht="20.25" customHeight="1">
      <c r="AC125" s="48"/>
    </row>
    <row r="126" spans="29:29" s="39" customFormat="1" ht="20.25" customHeight="1">
      <c r="AC126" s="48"/>
    </row>
    <row r="127" spans="29:29" s="39" customFormat="1" ht="20.25" customHeight="1">
      <c r="AC127" s="48"/>
    </row>
    <row r="128" spans="29:29" s="39" customFormat="1" ht="20.25" customHeight="1">
      <c r="AC128" s="48"/>
    </row>
    <row r="129" spans="29:29" s="39" customFormat="1" ht="20.25" customHeight="1">
      <c r="AC129" s="48"/>
    </row>
    <row r="130" spans="29:29" s="39" customFormat="1" ht="20.25" customHeight="1">
      <c r="AC130" s="48"/>
    </row>
    <row r="131" spans="29:29" s="39" customFormat="1" ht="20.25" customHeight="1">
      <c r="AC131" s="48"/>
    </row>
    <row r="132" spans="29:29" s="39" customFormat="1" ht="20.25" customHeight="1">
      <c r="AC132" s="48"/>
    </row>
    <row r="133" spans="29:29" s="39" customFormat="1" ht="20.25" customHeight="1">
      <c r="AC133" s="48"/>
    </row>
    <row r="134" spans="29:29" s="39" customFormat="1" ht="20.25" customHeight="1">
      <c r="AC134" s="48"/>
    </row>
    <row r="135" spans="29:29" s="39" customFormat="1" ht="20.25" customHeight="1">
      <c r="AC135" s="48"/>
    </row>
    <row r="136" spans="29:29" s="39" customFormat="1" ht="20.25" customHeight="1">
      <c r="AC136" s="48"/>
    </row>
    <row r="137" spans="29:29" s="39" customFormat="1" ht="20.25" customHeight="1">
      <c r="AC137" s="48"/>
    </row>
    <row r="138" spans="29:29" s="39" customFormat="1" ht="20.25" customHeight="1">
      <c r="AC138" s="48"/>
    </row>
    <row r="139" spans="29:29" s="39" customFormat="1" ht="20.25" customHeight="1">
      <c r="AC139" s="48"/>
    </row>
    <row r="140" spans="29:29" s="39" customFormat="1" ht="20.25" customHeight="1">
      <c r="AC140" s="48"/>
    </row>
    <row r="141" spans="29:29" s="39" customFormat="1" ht="20.25" customHeight="1">
      <c r="AC141" s="48"/>
    </row>
    <row r="142" spans="29:29" s="39" customFormat="1" ht="20.25" customHeight="1">
      <c r="AC142" s="48"/>
    </row>
    <row r="143" spans="29:29" s="39" customFormat="1" ht="20.25" customHeight="1">
      <c r="AC143" s="48"/>
    </row>
    <row r="144" spans="29:29" s="39" customFormat="1" ht="20.25" customHeight="1">
      <c r="AC144" s="48"/>
    </row>
    <row r="145" spans="29:29" s="39" customFormat="1" ht="20.25" customHeight="1">
      <c r="AC145" s="48"/>
    </row>
    <row r="146" spans="29:29" s="39" customFormat="1" ht="20.25" customHeight="1">
      <c r="AC146" s="48"/>
    </row>
    <row r="147" spans="29:29" s="39" customFormat="1" ht="20.25" customHeight="1">
      <c r="AC147" s="48"/>
    </row>
    <row r="148" spans="29:29" s="39" customFormat="1" ht="20.25" customHeight="1">
      <c r="AC148" s="48"/>
    </row>
    <row r="149" spans="29:29" s="39" customFormat="1" ht="20.25" customHeight="1">
      <c r="AC149" s="48"/>
    </row>
    <row r="150" spans="29:29" s="39" customFormat="1" ht="20.25" customHeight="1">
      <c r="AC150" s="48"/>
    </row>
    <row r="151" spans="29:29" s="39" customFormat="1" ht="20.25" customHeight="1">
      <c r="AC151" s="48"/>
    </row>
    <row r="152" spans="29:29" s="39" customFormat="1" ht="20.25" customHeight="1">
      <c r="AC152" s="48"/>
    </row>
    <row r="153" spans="29:29" s="39" customFormat="1" ht="20.25" customHeight="1">
      <c r="AC153" s="48"/>
    </row>
    <row r="154" spans="29:29" s="39" customFormat="1" ht="20.25" customHeight="1">
      <c r="AC154" s="48"/>
    </row>
    <row r="155" spans="29:29" s="39" customFormat="1" ht="20.25" customHeight="1">
      <c r="AC155" s="48"/>
    </row>
    <row r="156" spans="29:29" s="39" customFormat="1" ht="20.25" customHeight="1">
      <c r="AC156" s="48"/>
    </row>
    <row r="157" spans="29:29" s="39" customFormat="1" ht="20.25" customHeight="1">
      <c r="AC157" s="48"/>
    </row>
    <row r="158" spans="29:29" s="39" customFormat="1" ht="20.25" customHeight="1">
      <c r="AC158" s="48"/>
    </row>
    <row r="159" spans="29:29" s="39" customFormat="1" ht="20.25" customHeight="1">
      <c r="AC159" s="48"/>
    </row>
    <row r="160" spans="29:29" s="39" customFormat="1" ht="20.25" customHeight="1">
      <c r="AC160" s="48"/>
    </row>
    <row r="161" spans="29:29" s="39" customFormat="1" ht="20.25" customHeight="1">
      <c r="AC161" s="48"/>
    </row>
    <row r="162" spans="29:29" s="39" customFormat="1" ht="20.25" customHeight="1">
      <c r="AC162" s="48"/>
    </row>
    <row r="163" spans="29:29" s="39" customFormat="1" ht="20.25" customHeight="1">
      <c r="AC163" s="48"/>
    </row>
    <row r="164" spans="29:29" s="39" customFormat="1" ht="20.25" customHeight="1">
      <c r="AC164" s="48"/>
    </row>
    <row r="165" spans="29:29" s="39" customFormat="1" ht="20.25" customHeight="1">
      <c r="AC165" s="48"/>
    </row>
    <row r="166" spans="29:29" s="39" customFormat="1" ht="20.25" customHeight="1">
      <c r="AC166" s="48"/>
    </row>
    <row r="167" spans="29:29" s="39" customFormat="1" ht="20.25" customHeight="1">
      <c r="AC167" s="48"/>
    </row>
    <row r="168" spans="29:29" s="39" customFormat="1" ht="20.25" customHeight="1">
      <c r="AC168" s="48"/>
    </row>
    <row r="169" spans="29:29" s="39" customFormat="1" ht="20.25" customHeight="1">
      <c r="AC169" s="48"/>
    </row>
    <row r="170" spans="29:29" s="39" customFormat="1" ht="20.25" customHeight="1">
      <c r="AC170" s="48"/>
    </row>
    <row r="171" spans="29:29" s="39" customFormat="1" ht="20.25" customHeight="1">
      <c r="AC171" s="48"/>
    </row>
    <row r="172" spans="29:29" s="39" customFormat="1" ht="20.25" customHeight="1">
      <c r="AC172" s="48"/>
    </row>
    <row r="173" spans="29:29" s="39" customFormat="1" ht="20.25" customHeight="1">
      <c r="AC173" s="48"/>
    </row>
    <row r="174" spans="29:29" s="39" customFormat="1" ht="20.25" customHeight="1">
      <c r="AC174" s="48"/>
    </row>
    <row r="175" spans="29:29" s="39" customFormat="1" ht="20.25" customHeight="1">
      <c r="AC175" s="48"/>
    </row>
    <row r="176" spans="29:29" s="39" customFormat="1" ht="20.25" customHeight="1">
      <c r="AC176" s="48"/>
    </row>
    <row r="177" spans="29:29" s="39" customFormat="1" ht="20.25" customHeight="1">
      <c r="AC177" s="48"/>
    </row>
    <row r="178" spans="29:29" s="39" customFormat="1" ht="20.25" customHeight="1">
      <c r="AC178" s="48"/>
    </row>
    <row r="179" spans="29:29" s="39" customFormat="1" ht="20.25" customHeight="1">
      <c r="AC179" s="48"/>
    </row>
    <row r="180" spans="29:29" s="39" customFormat="1" ht="20.25" customHeight="1">
      <c r="AC180" s="48"/>
    </row>
    <row r="181" spans="29:29" s="39" customFormat="1" ht="20.25" customHeight="1">
      <c r="AC181" s="48"/>
    </row>
    <row r="182" spans="29:29" s="39" customFormat="1" ht="20.25" customHeight="1">
      <c r="AC182" s="48"/>
    </row>
    <row r="183" spans="29:29" s="39" customFormat="1" ht="20.25" customHeight="1">
      <c r="AC183" s="48"/>
    </row>
    <row r="184" spans="29:29" s="39" customFormat="1" ht="20.25" customHeight="1">
      <c r="AC184" s="48"/>
    </row>
    <row r="185" spans="29:29" s="39" customFormat="1" ht="20.25" customHeight="1">
      <c r="AC185" s="48"/>
    </row>
    <row r="186" spans="29:29" s="39" customFormat="1" ht="20.25" customHeight="1">
      <c r="AC186" s="48"/>
    </row>
    <row r="187" spans="29:29" s="39" customFormat="1" ht="20.25" customHeight="1">
      <c r="AC187" s="48"/>
    </row>
    <row r="188" spans="29:29" s="39" customFormat="1" ht="20.25" customHeight="1">
      <c r="AC188" s="48"/>
    </row>
    <row r="189" spans="29:29" s="39" customFormat="1" ht="20.25" customHeight="1">
      <c r="AC189" s="48"/>
    </row>
    <row r="190" spans="29:29" s="39" customFormat="1" ht="20.25" customHeight="1">
      <c r="AC190" s="48"/>
    </row>
    <row r="191" spans="29:29" s="39" customFormat="1" ht="20.25" customHeight="1">
      <c r="AC191" s="48"/>
    </row>
    <row r="192" spans="29:29" s="39" customFormat="1" ht="20.25" customHeight="1">
      <c r="AC192" s="48"/>
    </row>
    <row r="193" spans="29:29" s="39" customFormat="1" ht="20.25" customHeight="1">
      <c r="AC193" s="48"/>
    </row>
    <row r="194" spans="29:29" s="39" customFormat="1" ht="20.25" customHeight="1">
      <c r="AC194" s="48"/>
    </row>
    <row r="195" spans="29:29" s="39" customFormat="1" ht="20.25" customHeight="1">
      <c r="AC195" s="48"/>
    </row>
    <row r="196" spans="29:29" s="39" customFormat="1" ht="20.25" customHeight="1">
      <c r="AC196" s="48"/>
    </row>
    <row r="197" spans="29:29" s="39" customFormat="1" ht="20.25" customHeight="1">
      <c r="AC197" s="48"/>
    </row>
    <row r="198" spans="29:29" s="39" customFormat="1" ht="20.25" customHeight="1">
      <c r="AC198" s="48"/>
    </row>
    <row r="199" spans="29:29" s="39" customFormat="1" ht="20.25" customHeight="1">
      <c r="AC199" s="48"/>
    </row>
    <row r="200" spans="29:29" s="39" customFormat="1" ht="20.25" customHeight="1">
      <c r="AC200" s="48"/>
    </row>
    <row r="201" spans="29:29" s="39" customFormat="1" ht="20.25" customHeight="1">
      <c r="AC201" s="48"/>
    </row>
    <row r="202" spans="29:29" s="39" customFormat="1" ht="20.25" customHeight="1">
      <c r="AC202" s="48"/>
    </row>
    <row r="203" spans="29:29" s="39" customFormat="1" ht="20.25" customHeight="1">
      <c r="AC203" s="48"/>
    </row>
    <row r="204" spans="29:29" s="39" customFormat="1" ht="20.25" customHeight="1">
      <c r="AC204" s="48"/>
    </row>
    <row r="205" spans="29:29" s="39" customFormat="1" ht="20.25" customHeight="1">
      <c r="AC205" s="48"/>
    </row>
    <row r="206" spans="29:29" s="39" customFormat="1" ht="20.25" customHeight="1">
      <c r="AC206" s="48"/>
    </row>
    <row r="207" spans="29:29" s="39" customFormat="1" ht="20.25" customHeight="1">
      <c r="AC207" s="48"/>
    </row>
    <row r="208" spans="29:29" s="39" customFormat="1" ht="20.25" customHeight="1">
      <c r="AC208" s="48"/>
    </row>
    <row r="209" spans="29:29" s="39" customFormat="1" ht="20.25" customHeight="1">
      <c r="AC209" s="48"/>
    </row>
    <row r="210" spans="29:29" s="39" customFormat="1" ht="20.25" customHeight="1">
      <c r="AC210" s="48"/>
    </row>
    <row r="211" spans="29:29" s="39" customFormat="1" ht="20.25" customHeight="1">
      <c r="AC211" s="48"/>
    </row>
    <row r="212" spans="29:29" s="39" customFormat="1" ht="20.25" customHeight="1">
      <c r="AC212" s="48"/>
    </row>
    <row r="213" spans="29:29" s="39" customFormat="1" ht="20.25" customHeight="1">
      <c r="AC213" s="48"/>
    </row>
    <row r="214" spans="29:29" s="39" customFormat="1" ht="20.25" customHeight="1">
      <c r="AC214" s="48"/>
    </row>
    <row r="215" spans="29:29" s="39" customFormat="1" ht="20.25" customHeight="1">
      <c r="AC215" s="48"/>
    </row>
    <row r="216" spans="29:29" s="39" customFormat="1" ht="20.25" customHeight="1">
      <c r="AC216" s="48"/>
    </row>
    <row r="217" spans="29:29" s="39" customFormat="1" ht="20.25" customHeight="1">
      <c r="AC217" s="48"/>
    </row>
    <row r="218" spans="29:29" s="39" customFormat="1" ht="20.25" customHeight="1">
      <c r="AC218" s="48"/>
    </row>
    <row r="219" spans="29:29" s="39" customFormat="1" ht="20.25" customHeight="1">
      <c r="AC219" s="48"/>
    </row>
    <row r="220" spans="29:29" s="39" customFormat="1" ht="20.25" customHeight="1">
      <c r="AC220" s="48"/>
    </row>
    <row r="221" spans="29:29" s="39" customFormat="1" ht="20.25" customHeight="1">
      <c r="AC221" s="48"/>
    </row>
    <row r="222" spans="29:29" s="39" customFormat="1" ht="20.25" customHeight="1">
      <c r="AC222" s="48"/>
    </row>
    <row r="223" spans="29:29" s="39" customFormat="1" ht="20.25" customHeight="1">
      <c r="AC223" s="48"/>
    </row>
    <row r="224" spans="29:29" s="39" customFormat="1" ht="20.25" customHeight="1">
      <c r="AC224" s="48"/>
    </row>
    <row r="225" spans="29:29" s="39" customFormat="1" ht="20.25" customHeight="1">
      <c r="AC225" s="48"/>
    </row>
    <row r="226" spans="29:29" s="39" customFormat="1" ht="20.25" customHeight="1">
      <c r="AC226" s="48"/>
    </row>
    <row r="227" spans="29:29" s="39" customFormat="1" ht="20.25" customHeight="1">
      <c r="AC227" s="48"/>
    </row>
    <row r="228" spans="29:29" s="39" customFormat="1" ht="20.25" customHeight="1">
      <c r="AC228" s="48"/>
    </row>
    <row r="229" spans="29:29" s="39" customFormat="1" ht="20.25" customHeight="1">
      <c r="AC229" s="48"/>
    </row>
    <row r="230" spans="29:29" s="39" customFormat="1" ht="20.25" customHeight="1">
      <c r="AC230" s="48"/>
    </row>
    <row r="231" spans="29:29" s="39" customFormat="1" ht="20.25" customHeight="1">
      <c r="AC231" s="48"/>
    </row>
    <row r="232" spans="29:29" s="39" customFormat="1" ht="20.25" customHeight="1">
      <c r="AC232" s="48"/>
    </row>
    <row r="233" spans="29:29" s="39" customFormat="1" ht="20.25" customHeight="1">
      <c r="AC233" s="48"/>
    </row>
    <row r="234" spans="29:29" s="39" customFormat="1" ht="20.25" customHeight="1">
      <c r="AC234" s="48"/>
    </row>
    <row r="235" spans="29:29" s="39" customFormat="1" ht="20.25" customHeight="1">
      <c r="AC235" s="48"/>
    </row>
    <row r="236" spans="29:29" s="39" customFormat="1" ht="20.25" customHeight="1">
      <c r="AC236" s="48"/>
    </row>
    <row r="237" spans="29:29" s="39" customFormat="1" ht="20.25" customHeight="1">
      <c r="AC237" s="48"/>
    </row>
    <row r="238" spans="29:29" s="39" customFormat="1" ht="20.25" customHeight="1">
      <c r="AC238" s="48"/>
    </row>
    <row r="239" spans="29:29" s="39" customFormat="1" ht="20.25" customHeight="1">
      <c r="AC239" s="48"/>
    </row>
    <row r="240" spans="29:29" s="39" customFormat="1" ht="20.25" customHeight="1">
      <c r="AC240" s="48"/>
    </row>
    <row r="241" spans="29:29" s="39" customFormat="1" ht="20.25" customHeight="1">
      <c r="AC241" s="48"/>
    </row>
    <row r="242" spans="29:29" s="39" customFormat="1" ht="20.25" customHeight="1">
      <c r="AC242" s="48"/>
    </row>
    <row r="243" spans="29:29" s="39" customFormat="1" ht="20.25" customHeight="1">
      <c r="AC243" s="48"/>
    </row>
    <row r="244" spans="29:29" s="39" customFormat="1" ht="20.25" customHeight="1">
      <c r="AC244" s="48"/>
    </row>
    <row r="245" spans="29:29" s="39" customFormat="1" ht="20.25" customHeight="1">
      <c r="AC245" s="48"/>
    </row>
    <row r="246" spans="29:29" s="39" customFormat="1" ht="20.25" customHeight="1">
      <c r="AC246" s="48"/>
    </row>
    <row r="247" spans="29:29" s="39" customFormat="1" ht="20.25" customHeight="1">
      <c r="AC247" s="48"/>
    </row>
    <row r="248" spans="29:29" s="39" customFormat="1" ht="20.25" customHeight="1">
      <c r="AC248" s="48"/>
    </row>
    <row r="249" spans="29:29" s="39" customFormat="1" ht="20.25" customHeight="1">
      <c r="AC249" s="48"/>
    </row>
    <row r="250" spans="29:29" s="39" customFormat="1" ht="20.25" customHeight="1">
      <c r="AC250" s="48"/>
    </row>
    <row r="251" spans="29:29" s="39" customFormat="1" ht="20.25" customHeight="1">
      <c r="AC251" s="48"/>
    </row>
    <row r="252" spans="29:29" s="39" customFormat="1" ht="20.25" customHeight="1">
      <c r="AC252" s="48"/>
    </row>
    <row r="253" spans="29:29" s="39" customFormat="1" ht="20.25" customHeight="1">
      <c r="AC253" s="48"/>
    </row>
    <row r="254" spans="29:29" s="39" customFormat="1" ht="20.25" customHeight="1">
      <c r="AC254" s="48"/>
    </row>
    <row r="255" spans="29:29" s="39" customFormat="1" ht="20.25" customHeight="1">
      <c r="AC255" s="48"/>
    </row>
    <row r="256" spans="29:29" s="39" customFormat="1" ht="20.25" customHeight="1">
      <c r="AC256" s="48"/>
    </row>
    <row r="257" spans="29:29" s="39" customFormat="1" ht="20.25" customHeight="1">
      <c r="AC257" s="48"/>
    </row>
    <row r="258" spans="29:29" s="39" customFormat="1" ht="20.25" customHeight="1">
      <c r="AC258" s="48"/>
    </row>
    <row r="259" spans="29:29" s="39" customFormat="1" ht="20.25" customHeight="1">
      <c r="AC259" s="48"/>
    </row>
    <row r="260" spans="29:29" s="39" customFormat="1" ht="20.25" customHeight="1">
      <c r="AC260" s="48"/>
    </row>
    <row r="261" spans="29:29" s="39" customFormat="1" ht="20.25" customHeight="1">
      <c r="AC261" s="48"/>
    </row>
    <row r="262" spans="29:29" s="39" customFormat="1" ht="20.25" customHeight="1">
      <c r="AC262" s="48"/>
    </row>
    <row r="263" spans="29:29" s="39" customFormat="1" ht="20.25" customHeight="1">
      <c r="AC263" s="48"/>
    </row>
    <row r="264" spans="29:29" s="39" customFormat="1" ht="20.25" customHeight="1">
      <c r="AC264" s="48"/>
    </row>
    <row r="265" spans="29:29" s="39" customFormat="1" ht="20.25" customHeight="1">
      <c r="AC265" s="48"/>
    </row>
    <row r="266" spans="29:29" s="39" customFormat="1" ht="20.25" customHeight="1">
      <c r="AC266" s="48"/>
    </row>
    <row r="267" spans="29:29" s="39" customFormat="1" ht="20.25" customHeight="1">
      <c r="AC267" s="48"/>
    </row>
    <row r="268" spans="29:29" s="39" customFormat="1" ht="20.25" customHeight="1">
      <c r="AC268" s="48"/>
    </row>
    <row r="269" spans="29:29" s="39" customFormat="1" ht="20.25" customHeight="1">
      <c r="AC269" s="48"/>
    </row>
    <row r="270" spans="29:29" s="39" customFormat="1" ht="20.25" customHeight="1">
      <c r="AC270" s="48"/>
    </row>
    <row r="271" spans="29:29" s="39" customFormat="1" ht="20.25" customHeight="1">
      <c r="AC271" s="48"/>
    </row>
    <row r="272" spans="29:29" s="39" customFormat="1" ht="20.25" customHeight="1">
      <c r="AC272" s="48"/>
    </row>
    <row r="273" spans="29:29" s="39" customFormat="1" ht="20.25" customHeight="1">
      <c r="AC273" s="48"/>
    </row>
    <row r="274" spans="29:29" s="39" customFormat="1" ht="20.25" customHeight="1">
      <c r="AC274" s="48"/>
    </row>
    <row r="275" spans="29:29" s="39" customFormat="1" ht="20.25" customHeight="1">
      <c r="AC275" s="48"/>
    </row>
    <row r="276" spans="29:29" s="39" customFormat="1" ht="20.25" customHeight="1">
      <c r="AC276" s="48"/>
    </row>
    <row r="277" spans="29:29" s="39" customFormat="1">
      <c r="AC277" s="48"/>
    </row>
    <row r="278" spans="29:29" s="39" customFormat="1">
      <c r="AC278" s="48"/>
    </row>
    <row r="279" spans="29:29" s="39" customFormat="1">
      <c r="AC279" s="48"/>
    </row>
    <row r="280" spans="29:29" s="39" customFormat="1">
      <c r="AC280" s="48"/>
    </row>
    <row r="281" spans="29:29" s="39" customFormat="1">
      <c r="AC281" s="48"/>
    </row>
    <row r="282" spans="29:29" s="39" customFormat="1">
      <c r="AC282" s="48"/>
    </row>
    <row r="283" spans="29:29" s="39" customFormat="1">
      <c r="AC283" s="48"/>
    </row>
    <row r="284" spans="29:29" s="39" customFormat="1">
      <c r="AC284" s="48"/>
    </row>
    <row r="285" spans="29:29" s="39" customFormat="1">
      <c r="AC285" s="48"/>
    </row>
    <row r="286" spans="29:29" s="39" customFormat="1">
      <c r="AC286" s="48"/>
    </row>
    <row r="287" spans="29:29" s="39" customFormat="1">
      <c r="AC287" s="48"/>
    </row>
    <row r="288" spans="29:29" s="39" customFormat="1">
      <c r="AC288" s="48"/>
    </row>
    <row r="289" spans="29:29" s="39" customFormat="1">
      <c r="AC289" s="48"/>
    </row>
    <row r="290" spans="29:29" s="39" customFormat="1">
      <c r="AC290" s="48"/>
    </row>
    <row r="291" spans="29:29" s="39" customFormat="1">
      <c r="AC291" s="48"/>
    </row>
    <row r="292" spans="29:29" s="39" customFormat="1">
      <c r="AC292" s="48"/>
    </row>
    <row r="293" spans="29:29" s="39" customFormat="1">
      <c r="AC293" s="48"/>
    </row>
    <row r="294" spans="29:29" s="39" customFormat="1">
      <c r="AC294" s="48"/>
    </row>
    <row r="295" spans="29:29" s="39" customFormat="1">
      <c r="AC295" s="48"/>
    </row>
    <row r="296" spans="29:29" s="39" customFormat="1">
      <c r="AC296" s="48"/>
    </row>
    <row r="297" spans="29:29" s="39" customFormat="1">
      <c r="AC297" s="48"/>
    </row>
    <row r="298" spans="29:29" s="39" customFormat="1">
      <c r="AC298" s="48"/>
    </row>
    <row r="299" spans="29:29" s="39" customFormat="1">
      <c r="AC299" s="48"/>
    </row>
    <row r="300" spans="29:29" s="39" customFormat="1">
      <c r="AC300" s="48"/>
    </row>
    <row r="301" spans="29:29" s="39" customFormat="1">
      <c r="AC301" s="48"/>
    </row>
    <row r="302" spans="29:29" s="39" customFormat="1">
      <c r="AC302" s="48"/>
    </row>
    <row r="303" spans="29:29" s="39" customFormat="1">
      <c r="AC303" s="48"/>
    </row>
    <row r="304" spans="29:29" s="39" customFormat="1">
      <c r="AC304" s="48"/>
    </row>
    <row r="305" spans="29:29" s="39" customFormat="1">
      <c r="AC305" s="48"/>
    </row>
    <row r="306" spans="29:29" s="39" customFormat="1">
      <c r="AC306" s="48"/>
    </row>
    <row r="307" spans="29:29" s="39" customFormat="1">
      <c r="AC307" s="48"/>
    </row>
    <row r="308" spans="29:29" s="39" customFormat="1">
      <c r="AC308" s="48"/>
    </row>
    <row r="309" spans="29:29" s="39" customFormat="1">
      <c r="AC309" s="48"/>
    </row>
    <row r="310" spans="29:29" s="39" customFormat="1">
      <c r="AC310" s="48"/>
    </row>
    <row r="311" spans="29:29" s="39" customFormat="1">
      <c r="AC311" s="48"/>
    </row>
    <row r="312" spans="29:29" s="39" customFormat="1">
      <c r="AC312" s="48"/>
    </row>
    <row r="313" spans="29:29" s="39" customFormat="1">
      <c r="AC313" s="48"/>
    </row>
    <row r="314" spans="29:29" s="39" customFormat="1">
      <c r="AC314" s="48"/>
    </row>
    <row r="315" spans="29:29" s="39" customFormat="1">
      <c r="AC315" s="48"/>
    </row>
    <row r="316" spans="29:29" s="39" customFormat="1">
      <c r="AC316" s="48"/>
    </row>
    <row r="317" spans="29:29" s="39" customFormat="1">
      <c r="AC317" s="48"/>
    </row>
    <row r="318" spans="29:29" s="39" customFormat="1">
      <c r="AC318" s="48"/>
    </row>
    <row r="319" spans="29:29" s="39" customFormat="1">
      <c r="AC319" s="48"/>
    </row>
    <row r="320" spans="29:29" s="39" customFormat="1">
      <c r="AC320" s="48"/>
    </row>
    <row r="321" spans="29:29" s="39" customFormat="1">
      <c r="AC321" s="48"/>
    </row>
    <row r="322" spans="29:29" s="39" customFormat="1">
      <c r="AC322" s="48"/>
    </row>
    <row r="323" spans="29:29" s="39" customFormat="1">
      <c r="AC323" s="48"/>
    </row>
    <row r="324" spans="29:29" s="39" customFormat="1">
      <c r="AC324" s="48"/>
    </row>
    <row r="325" spans="29:29" s="39" customFormat="1">
      <c r="AC325" s="48"/>
    </row>
    <row r="326" spans="29:29" s="39" customFormat="1">
      <c r="AC326" s="48"/>
    </row>
    <row r="327" spans="29:29" s="39" customFormat="1">
      <c r="AC327" s="48"/>
    </row>
    <row r="328" spans="29:29" s="39" customFormat="1">
      <c r="AC328" s="48"/>
    </row>
    <row r="329" spans="29:29" s="39" customFormat="1">
      <c r="AC329" s="48"/>
    </row>
    <row r="330" spans="29:29" s="39" customFormat="1">
      <c r="AC330" s="48"/>
    </row>
    <row r="331" spans="29:29" s="39" customFormat="1">
      <c r="AC331" s="48"/>
    </row>
    <row r="332" spans="29:29" s="39" customFormat="1">
      <c r="AC332" s="48"/>
    </row>
    <row r="333" spans="29:29" s="39" customFormat="1">
      <c r="AC333" s="48"/>
    </row>
    <row r="334" spans="29:29" s="39" customFormat="1">
      <c r="AC334" s="48"/>
    </row>
    <row r="335" spans="29:29" s="39" customFormat="1">
      <c r="AC335" s="48"/>
    </row>
    <row r="336" spans="29:29" s="39" customFormat="1">
      <c r="AC336" s="48"/>
    </row>
    <row r="337" spans="29:29" s="39" customFormat="1">
      <c r="AC337" s="48"/>
    </row>
    <row r="338" spans="29:29" s="39" customFormat="1">
      <c r="AC338" s="48"/>
    </row>
    <row r="339" spans="29:29" s="39" customFormat="1">
      <c r="AC339" s="48"/>
    </row>
    <row r="340" spans="29:29" s="39" customFormat="1">
      <c r="AC340" s="48"/>
    </row>
    <row r="341" spans="29:29" s="39" customFormat="1">
      <c r="AC341" s="48"/>
    </row>
    <row r="342" spans="29:29" s="39" customFormat="1">
      <c r="AC342" s="48"/>
    </row>
    <row r="343" spans="29:29" s="39" customFormat="1">
      <c r="AC343" s="48"/>
    </row>
    <row r="344" spans="29:29" s="39" customFormat="1">
      <c r="AC344" s="48"/>
    </row>
    <row r="345" spans="29:29" s="39" customFormat="1">
      <c r="AC345" s="48"/>
    </row>
    <row r="346" spans="29:29" s="39" customFormat="1">
      <c r="AC346" s="48"/>
    </row>
    <row r="347" spans="29:29" s="39" customFormat="1">
      <c r="AC347" s="48"/>
    </row>
    <row r="348" spans="29:29" s="39" customFormat="1">
      <c r="AC348" s="48"/>
    </row>
    <row r="349" spans="29:29" s="39" customFormat="1">
      <c r="AC349" s="48"/>
    </row>
    <row r="350" spans="29:29" s="39" customFormat="1">
      <c r="AC350" s="48"/>
    </row>
    <row r="351" spans="29:29" s="39" customFormat="1">
      <c r="AC351" s="48"/>
    </row>
    <row r="352" spans="29:29" s="39" customFormat="1">
      <c r="AC352" s="48"/>
    </row>
    <row r="353" spans="29:29" s="39" customFormat="1">
      <c r="AC353" s="48"/>
    </row>
    <row r="354" spans="29:29" s="39" customFormat="1">
      <c r="AC354" s="48"/>
    </row>
    <row r="355" spans="29:29" s="39" customFormat="1">
      <c r="AC355" s="48"/>
    </row>
    <row r="356" spans="29:29" s="39" customFormat="1">
      <c r="AC356" s="48"/>
    </row>
    <row r="357" spans="29:29" s="39" customFormat="1">
      <c r="AC357" s="48"/>
    </row>
    <row r="358" spans="29:29" s="39" customFormat="1">
      <c r="AC358" s="48"/>
    </row>
    <row r="359" spans="29:29" s="39" customFormat="1">
      <c r="AC359" s="48"/>
    </row>
    <row r="360" spans="29:29" s="39" customFormat="1">
      <c r="AC360" s="48"/>
    </row>
    <row r="361" spans="29:29" s="39" customFormat="1">
      <c r="AC361" s="48"/>
    </row>
    <row r="362" spans="29:29" s="39" customFormat="1">
      <c r="AC362" s="48"/>
    </row>
    <row r="363" spans="29:29" s="39" customFormat="1">
      <c r="AC363" s="48"/>
    </row>
    <row r="364" spans="29:29" s="39" customFormat="1">
      <c r="AC364" s="48"/>
    </row>
    <row r="365" spans="29:29" s="39" customFormat="1">
      <c r="AC365" s="48"/>
    </row>
    <row r="366" spans="29:29" s="39" customFormat="1">
      <c r="AC366" s="48"/>
    </row>
    <row r="367" spans="29:29" s="39" customFormat="1">
      <c r="AC367" s="48"/>
    </row>
    <row r="368" spans="29:29" s="39" customFormat="1">
      <c r="AC368" s="48"/>
    </row>
    <row r="369" spans="29:29" s="39" customFormat="1">
      <c r="AC369" s="48"/>
    </row>
    <row r="370" spans="29:29" s="39" customFormat="1">
      <c r="AC370" s="48"/>
    </row>
    <row r="371" spans="29:29" s="39" customFormat="1">
      <c r="AC371" s="48"/>
    </row>
    <row r="372" spans="29:29" s="39" customFormat="1">
      <c r="AC372" s="48"/>
    </row>
    <row r="373" spans="29:29" s="39" customFormat="1">
      <c r="AC373" s="48"/>
    </row>
    <row r="374" spans="29:29" s="39" customFormat="1">
      <c r="AC374" s="48"/>
    </row>
    <row r="375" spans="29:29" s="39" customFormat="1">
      <c r="AC375" s="48"/>
    </row>
    <row r="376" spans="29:29" s="39" customFormat="1">
      <c r="AC376" s="48"/>
    </row>
    <row r="377" spans="29:29" s="39" customFormat="1">
      <c r="AC377" s="48"/>
    </row>
    <row r="378" spans="29:29" s="39" customFormat="1">
      <c r="AC378" s="48"/>
    </row>
    <row r="379" spans="29:29" s="39" customFormat="1">
      <c r="AC379" s="48"/>
    </row>
    <row r="380" spans="29:29" s="39" customFormat="1">
      <c r="AC380" s="48"/>
    </row>
    <row r="381" spans="29:29" s="39" customFormat="1">
      <c r="AC381" s="48"/>
    </row>
    <row r="382" spans="29:29" s="39" customFormat="1">
      <c r="AC382" s="48"/>
    </row>
    <row r="383" spans="29:29" s="39" customFormat="1">
      <c r="AC383" s="48"/>
    </row>
    <row r="384" spans="29:29" s="39" customFormat="1">
      <c r="AC384" s="48"/>
    </row>
    <row r="385" spans="29:29" s="39" customFormat="1">
      <c r="AC385" s="48"/>
    </row>
    <row r="386" spans="29:29" s="39" customFormat="1">
      <c r="AC386" s="48"/>
    </row>
    <row r="387" spans="29:29" s="39" customFormat="1">
      <c r="AC387" s="48"/>
    </row>
    <row r="388" spans="29:29" s="39" customFormat="1">
      <c r="AC388" s="48"/>
    </row>
    <row r="389" spans="29:29" s="39" customFormat="1">
      <c r="AC389" s="48"/>
    </row>
    <row r="390" spans="29:29" s="39" customFormat="1">
      <c r="AC390" s="48"/>
    </row>
    <row r="391" spans="29:29" s="39" customFormat="1">
      <c r="AC391" s="48"/>
    </row>
    <row r="392" spans="29:29" s="39" customFormat="1">
      <c r="AC392" s="48"/>
    </row>
    <row r="393" spans="29:29" s="39" customFormat="1">
      <c r="AC393" s="48"/>
    </row>
    <row r="394" spans="29:29" s="39" customFormat="1">
      <c r="AC394" s="48"/>
    </row>
    <row r="395" spans="29:29" s="39" customFormat="1">
      <c r="AC395" s="48"/>
    </row>
    <row r="396" spans="29:29" s="39" customFormat="1">
      <c r="AC396" s="48"/>
    </row>
    <row r="397" spans="29:29" s="39" customFormat="1">
      <c r="AC397" s="48"/>
    </row>
    <row r="398" spans="29:29" s="39" customFormat="1">
      <c r="AC398" s="48"/>
    </row>
    <row r="399" spans="29:29" s="39" customFormat="1">
      <c r="AC399" s="48"/>
    </row>
    <row r="400" spans="29:29" s="39" customFormat="1">
      <c r="AC400" s="48"/>
    </row>
    <row r="401" spans="29:29" s="39" customFormat="1">
      <c r="AC401" s="48"/>
    </row>
    <row r="402" spans="29:29" s="39" customFormat="1">
      <c r="AC402" s="48"/>
    </row>
    <row r="403" spans="29:29" s="39" customFormat="1">
      <c r="AC403" s="48"/>
    </row>
    <row r="404" spans="29:29" s="39" customFormat="1">
      <c r="AC404" s="48"/>
    </row>
    <row r="405" spans="29:29" s="39" customFormat="1">
      <c r="AC405" s="48"/>
    </row>
    <row r="406" spans="29:29" s="39" customFormat="1">
      <c r="AC406" s="48"/>
    </row>
    <row r="407" spans="29:29" s="39" customFormat="1">
      <c r="AC407" s="48"/>
    </row>
    <row r="408" spans="29:29" s="39" customFormat="1">
      <c r="AC408" s="48"/>
    </row>
    <row r="409" spans="29:29" s="39" customFormat="1">
      <c r="AC409" s="48"/>
    </row>
    <row r="410" spans="29:29" s="39" customFormat="1">
      <c r="AC410" s="48"/>
    </row>
    <row r="411" spans="29:29" s="39" customFormat="1">
      <c r="AC411" s="48"/>
    </row>
    <row r="412" spans="29:29" s="39" customFormat="1">
      <c r="AC412" s="48"/>
    </row>
    <row r="413" spans="29:29" s="39" customFormat="1">
      <c r="AC413" s="48"/>
    </row>
    <row r="414" spans="29:29" s="39" customFormat="1">
      <c r="AC414" s="48"/>
    </row>
    <row r="415" spans="29:29" s="39" customFormat="1">
      <c r="AC415" s="48"/>
    </row>
    <row r="416" spans="29:29" s="39" customFormat="1">
      <c r="AC416" s="48"/>
    </row>
    <row r="417" spans="29:29" s="39" customFormat="1">
      <c r="AC417" s="48"/>
    </row>
    <row r="418" spans="29:29" s="39" customFormat="1">
      <c r="AC418" s="48"/>
    </row>
    <row r="419" spans="29:29" s="39" customFormat="1">
      <c r="AC419" s="48"/>
    </row>
    <row r="420" spans="29:29" s="39" customFormat="1">
      <c r="AC420" s="48"/>
    </row>
    <row r="421" spans="29:29" s="39" customFormat="1">
      <c r="AC421" s="48"/>
    </row>
    <row r="422" spans="29:29" s="39" customFormat="1">
      <c r="AC422" s="48"/>
    </row>
    <row r="423" spans="29:29" s="39" customFormat="1">
      <c r="AC423" s="48"/>
    </row>
    <row r="424" spans="29:29" s="39" customFormat="1">
      <c r="AC424" s="48"/>
    </row>
    <row r="425" spans="29:29" s="39" customFormat="1">
      <c r="AC425" s="48"/>
    </row>
    <row r="426" spans="29:29" s="39" customFormat="1">
      <c r="AC426" s="48"/>
    </row>
    <row r="427" spans="29:29" s="39" customFormat="1">
      <c r="AC427" s="48"/>
    </row>
    <row r="428" spans="29:29" s="39" customFormat="1">
      <c r="AC428" s="48"/>
    </row>
    <row r="429" spans="29:29" s="39" customFormat="1">
      <c r="AC429" s="48"/>
    </row>
    <row r="430" spans="29:29" s="39" customFormat="1">
      <c r="AC430" s="48"/>
    </row>
    <row r="431" spans="29:29" s="39" customFormat="1">
      <c r="AC431" s="48"/>
    </row>
    <row r="432" spans="29:29" s="39" customFormat="1">
      <c r="AC432" s="48"/>
    </row>
    <row r="433" spans="29:29" s="39" customFormat="1">
      <c r="AC433" s="48"/>
    </row>
    <row r="434" spans="29:29" s="39" customFormat="1">
      <c r="AC434" s="48"/>
    </row>
    <row r="435" spans="29:29" s="39" customFormat="1">
      <c r="AC435" s="48"/>
    </row>
    <row r="436" spans="29:29" s="39" customFormat="1">
      <c r="AC436" s="48"/>
    </row>
    <row r="437" spans="29:29" s="39" customFormat="1">
      <c r="AC437" s="48"/>
    </row>
    <row r="438" spans="29:29" s="39" customFormat="1">
      <c r="AC438" s="48"/>
    </row>
    <row r="439" spans="29:29" s="39" customFormat="1">
      <c r="AC439" s="48"/>
    </row>
    <row r="440" spans="29:29" s="39" customFormat="1">
      <c r="AC440" s="48"/>
    </row>
    <row r="441" spans="29:29" s="39" customFormat="1">
      <c r="AC441" s="48"/>
    </row>
    <row r="442" spans="29:29" s="39" customFormat="1">
      <c r="AC442" s="48"/>
    </row>
    <row r="443" spans="29:29" s="39" customFormat="1">
      <c r="AC443" s="48"/>
    </row>
    <row r="444" spans="29:29" s="39" customFormat="1">
      <c r="AC444" s="48"/>
    </row>
    <row r="445" spans="29:29" s="39" customFormat="1">
      <c r="AC445" s="48"/>
    </row>
    <row r="446" spans="29:29" s="39" customFormat="1">
      <c r="AC446" s="48"/>
    </row>
    <row r="447" spans="29:29" s="39" customFormat="1">
      <c r="AC447" s="48"/>
    </row>
    <row r="448" spans="29:29" s="39" customFormat="1">
      <c r="AC448" s="48"/>
    </row>
    <row r="449" spans="29:29" s="39" customFormat="1">
      <c r="AC449" s="48"/>
    </row>
    <row r="450" spans="29:29" s="39" customFormat="1">
      <c r="AC450" s="48"/>
    </row>
    <row r="451" spans="29:29" s="39" customFormat="1">
      <c r="AC451" s="48"/>
    </row>
    <row r="452" spans="29:29" s="39" customFormat="1">
      <c r="AC452" s="48"/>
    </row>
    <row r="453" spans="29:29" s="39" customFormat="1">
      <c r="AC453" s="48"/>
    </row>
    <row r="454" spans="29:29" s="39" customFormat="1">
      <c r="AC454" s="48"/>
    </row>
    <row r="455" spans="29:29" s="39" customFormat="1">
      <c r="AC455" s="48"/>
    </row>
    <row r="456" spans="29:29" s="39" customFormat="1">
      <c r="AC456" s="48"/>
    </row>
    <row r="457" spans="29:29" s="39" customFormat="1">
      <c r="AC457" s="48"/>
    </row>
    <row r="458" spans="29:29" s="39" customFormat="1">
      <c r="AC458" s="48"/>
    </row>
    <row r="459" spans="29:29" s="39" customFormat="1">
      <c r="AC459" s="48"/>
    </row>
    <row r="460" spans="29:29" s="39" customFormat="1">
      <c r="AC460" s="48"/>
    </row>
    <row r="461" spans="29:29" s="39" customFormat="1">
      <c r="AC461" s="48"/>
    </row>
    <row r="462" spans="29:29" s="39" customFormat="1">
      <c r="AC462" s="48"/>
    </row>
    <row r="463" spans="29:29" s="39" customFormat="1">
      <c r="AC463" s="48"/>
    </row>
    <row r="464" spans="29:29" s="39" customFormat="1">
      <c r="AC464" s="48"/>
    </row>
    <row r="465" spans="29:29" s="39" customFormat="1">
      <c r="AC465" s="48"/>
    </row>
    <row r="466" spans="29:29" s="39" customFormat="1">
      <c r="AC466" s="48"/>
    </row>
    <row r="467" spans="29:29" s="39" customFormat="1">
      <c r="AC467" s="48"/>
    </row>
    <row r="468" spans="29:29" s="39" customFormat="1">
      <c r="AC468" s="48"/>
    </row>
    <row r="469" spans="29:29" s="39" customFormat="1">
      <c r="AC469" s="48"/>
    </row>
    <row r="470" spans="29:29" s="39" customFormat="1">
      <c r="AC470" s="48"/>
    </row>
    <row r="471" spans="29:29" s="39" customFormat="1">
      <c r="AC471" s="48"/>
    </row>
    <row r="472" spans="29:29" s="39" customFormat="1">
      <c r="AC472" s="48"/>
    </row>
    <row r="473" spans="29:29" s="39" customFormat="1">
      <c r="AC473" s="48"/>
    </row>
    <row r="474" spans="29:29" s="39" customFormat="1">
      <c r="AC474" s="48"/>
    </row>
    <row r="475" spans="29:29" s="39" customFormat="1">
      <c r="AC475" s="48"/>
    </row>
    <row r="476" spans="29:29" s="39" customFormat="1">
      <c r="AC476" s="48"/>
    </row>
    <row r="477" spans="29:29" s="39" customFormat="1">
      <c r="AC477" s="48"/>
    </row>
    <row r="478" spans="29:29" s="39" customFormat="1">
      <c r="AC478" s="48"/>
    </row>
    <row r="479" spans="29:29" s="39" customFormat="1">
      <c r="AC479" s="48"/>
    </row>
    <row r="480" spans="29:29" s="39" customFormat="1">
      <c r="AC480" s="48"/>
    </row>
    <row r="481" spans="29:29" s="39" customFormat="1">
      <c r="AC481" s="48"/>
    </row>
    <row r="482" spans="29:29" s="39" customFormat="1">
      <c r="AC482" s="48"/>
    </row>
    <row r="483" spans="29:29" s="39" customFormat="1">
      <c r="AC483" s="48"/>
    </row>
    <row r="484" spans="29:29" s="39" customFormat="1">
      <c r="AC484" s="48"/>
    </row>
    <row r="485" spans="29:29" s="39" customFormat="1">
      <c r="AC485" s="48"/>
    </row>
    <row r="486" spans="29:29" s="39" customFormat="1">
      <c r="AC486" s="48"/>
    </row>
    <row r="487" spans="29:29" s="39" customFormat="1">
      <c r="AC487" s="48"/>
    </row>
    <row r="488" spans="29:29" s="39" customFormat="1">
      <c r="AC488" s="48"/>
    </row>
    <row r="489" spans="29:29" s="39" customFormat="1">
      <c r="AC489" s="48"/>
    </row>
    <row r="490" spans="29:29" s="39" customFormat="1">
      <c r="AC490" s="48"/>
    </row>
    <row r="491" spans="29:29" s="39" customFormat="1">
      <c r="AC491" s="48"/>
    </row>
    <row r="492" spans="29:29" s="39" customFormat="1">
      <c r="AC492" s="48"/>
    </row>
    <row r="493" spans="29:29" s="39" customFormat="1">
      <c r="AC493" s="48"/>
    </row>
    <row r="494" spans="29:29" s="39" customFormat="1">
      <c r="AC494" s="48"/>
    </row>
    <row r="495" spans="29:29" s="39" customFormat="1">
      <c r="AC495" s="48"/>
    </row>
    <row r="496" spans="29:29" s="39" customFormat="1">
      <c r="AC496" s="48"/>
    </row>
    <row r="497" spans="29:29" s="39" customFormat="1">
      <c r="AC497" s="48"/>
    </row>
    <row r="498" spans="29:29" s="39" customFormat="1">
      <c r="AC498" s="48"/>
    </row>
    <row r="499" spans="29:29" s="39" customFormat="1">
      <c r="AC499" s="48"/>
    </row>
    <row r="500" spans="29:29" s="39" customFormat="1">
      <c r="AC500" s="48"/>
    </row>
    <row r="501" spans="29:29" s="39" customFormat="1">
      <c r="AC501" s="48"/>
    </row>
    <row r="502" spans="29:29" s="39" customFormat="1">
      <c r="AC502" s="48"/>
    </row>
    <row r="503" spans="29:29" s="39" customFormat="1">
      <c r="AC503" s="48"/>
    </row>
    <row r="504" spans="29:29" s="39" customFormat="1">
      <c r="AC504" s="48"/>
    </row>
    <row r="505" spans="29:29" s="39" customFormat="1">
      <c r="AC505" s="48"/>
    </row>
    <row r="506" spans="29:29" s="39" customFormat="1">
      <c r="AC506" s="48"/>
    </row>
    <row r="507" spans="29:29" s="39" customFormat="1">
      <c r="AC507" s="48"/>
    </row>
    <row r="508" spans="29:29" s="39" customFormat="1">
      <c r="AC508" s="48"/>
    </row>
    <row r="509" spans="29:29" s="39" customFormat="1">
      <c r="AC509" s="48"/>
    </row>
    <row r="510" spans="29:29" s="39" customFormat="1">
      <c r="AC510" s="48"/>
    </row>
    <row r="511" spans="29:29" s="39" customFormat="1">
      <c r="AC511" s="48"/>
    </row>
    <row r="512" spans="29:29" s="39" customFormat="1">
      <c r="AC512" s="48"/>
    </row>
    <row r="513" spans="29:29" s="39" customFormat="1">
      <c r="AC513" s="48"/>
    </row>
    <row r="514" spans="29:29" s="39" customFormat="1">
      <c r="AC514" s="48"/>
    </row>
    <row r="515" spans="29:29" s="39" customFormat="1">
      <c r="AC515" s="48"/>
    </row>
    <row r="516" spans="29:29" s="39" customFormat="1">
      <c r="AC516" s="48"/>
    </row>
    <row r="517" spans="29:29" s="39" customFormat="1">
      <c r="AC517" s="48"/>
    </row>
    <row r="518" spans="29:29" s="39" customFormat="1">
      <c r="AC518" s="48"/>
    </row>
    <row r="519" spans="29:29" s="39" customFormat="1">
      <c r="AC519" s="48"/>
    </row>
    <row r="520" spans="29:29" s="39" customFormat="1">
      <c r="AC520" s="48"/>
    </row>
    <row r="521" spans="29:29" s="39" customFormat="1">
      <c r="AC521" s="48"/>
    </row>
    <row r="522" spans="29:29" s="39" customFormat="1">
      <c r="AC522" s="48"/>
    </row>
    <row r="523" spans="29:29" s="39" customFormat="1">
      <c r="AC523" s="48"/>
    </row>
    <row r="524" spans="29:29" s="39" customFormat="1">
      <c r="AC524" s="48"/>
    </row>
    <row r="525" spans="29:29" s="39" customFormat="1">
      <c r="AC525" s="48"/>
    </row>
    <row r="526" spans="29:29" s="39" customFormat="1">
      <c r="AC526" s="48"/>
    </row>
    <row r="527" spans="29:29" s="39" customFormat="1">
      <c r="AC527" s="48"/>
    </row>
    <row r="528" spans="29:29" s="39" customFormat="1">
      <c r="AC528" s="48"/>
    </row>
    <row r="529" spans="29:29" s="39" customFormat="1">
      <c r="AC529" s="48"/>
    </row>
    <row r="530" spans="29:29" s="39" customFormat="1">
      <c r="AC530" s="48"/>
    </row>
    <row r="531" spans="29:29" s="39" customFormat="1">
      <c r="AC531" s="48"/>
    </row>
    <row r="532" spans="29:29" s="39" customFormat="1">
      <c r="AC532" s="48"/>
    </row>
    <row r="533" spans="29:29" s="39" customFormat="1">
      <c r="AC533" s="48"/>
    </row>
    <row r="534" spans="29:29" s="39" customFormat="1">
      <c r="AC534" s="48"/>
    </row>
    <row r="535" spans="29:29" s="39" customFormat="1">
      <c r="AC535" s="48"/>
    </row>
    <row r="536" spans="29:29" s="39" customFormat="1">
      <c r="AC536" s="48"/>
    </row>
    <row r="537" spans="29:29" s="39" customFormat="1">
      <c r="AC537" s="48"/>
    </row>
    <row r="538" spans="29:29" s="39" customFormat="1">
      <c r="AC538" s="48"/>
    </row>
    <row r="539" spans="29:29" s="39" customFormat="1">
      <c r="AC539" s="48"/>
    </row>
    <row r="540" spans="29:29" s="39" customFormat="1">
      <c r="AC540" s="48"/>
    </row>
    <row r="541" spans="29:29" s="39" customFormat="1">
      <c r="AC541" s="48"/>
    </row>
    <row r="542" spans="29:29" s="39" customFormat="1">
      <c r="AC542" s="48"/>
    </row>
    <row r="543" spans="29:29" s="39" customFormat="1">
      <c r="AC543" s="48"/>
    </row>
    <row r="544" spans="29:29" s="39" customFormat="1">
      <c r="AC544" s="48"/>
    </row>
    <row r="545" spans="29:29" s="39" customFormat="1">
      <c r="AC545" s="48"/>
    </row>
    <row r="546" spans="29:29" s="39" customFormat="1">
      <c r="AC546" s="48"/>
    </row>
    <row r="547" spans="29:29" s="39" customFormat="1">
      <c r="AC547" s="48"/>
    </row>
    <row r="548" spans="29:29" s="39" customFormat="1">
      <c r="AC548" s="48"/>
    </row>
    <row r="549" spans="29:29" s="39" customFormat="1">
      <c r="AC549" s="48"/>
    </row>
    <row r="550" spans="29:29" s="39" customFormat="1">
      <c r="AC550" s="48"/>
    </row>
    <row r="551" spans="29:29" s="39" customFormat="1">
      <c r="AC551" s="48"/>
    </row>
    <row r="552" spans="29:29" s="39" customFormat="1">
      <c r="AC552" s="48"/>
    </row>
    <row r="553" spans="29:29" s="39" customFormat="1">
      <c r="AC553" s="48"/>
    </row>
    <row r="554" spans="29:29" s="39" customFormat="1">
      <c r="AC554" s="48"/>
    </row>
    <row r="555" spans="29:29" s="39" customFormat="1">
      <c r="AC555" s="48"/>
    </row>
    <row r="556" spans="29:29" s="39" customFormat="1">
      <c r="AC556" s="48"/>
    </row>
    <row r="557" spans="29:29" s="39" customFormat="1">
      <c r="AC557" s="48"/>
    </row>
    <row r="558" spans="29:29" s="39" customFormat="1">
      <c r="AC558" s="48"/>
    </row>
    <row r="559" spans="29:29" s="39" customFormat="1">
      <c r="AC559" s="48"/>
    </row>
    <row r="560" spans="29:29" s="39" customFormat="1">
      <c r="AC560" s="48"/>
    </row>
    <row r="561" spans="29:29" s="39" customFormat="1">
      <c r="AC561" s="48"/>
    </row>
    <row r="562" spans="29:29" s="39" customFormat="1">
      <c r="AC562" s="48"/>
    </row>
    <row r="563" spans="29:29" s="39" customFormat="1">
      <c r="AC563" s="48"/>
    </row>
    <row r="564" spans="29:29" s="39" customFormat="1">
      <c r="AC564" s="48"/>
    </row>
    <row r="565" spans="29:29" s="39" customFormat="1">
      <c r="AC565" s="48"/>
    </row>
    <row r="566" spans="29:29" s="39" customFormat="1">
      <c r="AC566" s="48"/>
    </row>
    <row r="567" spans="29:29" s="39" customFormat="1">
      <c r="AC567" s="48"/>
    </row>
    <row r="568" spans="29:29" s="39" customFormat="1">
      <c r="AC568" s="48"/>
    </row>
    <row r="569" spans="29:29" s="39" customFormat="1">
      <c r="AC569" s="48"/>
    </row>
    <row r="570" spans="29:29" s="39" customFormat="1">
      <c r="AC570" s="48"/>
    </row>
    <row r="571" spans="29:29" s="39" customFormat="1">
      <c r="AC571" s="48"/>
    </row>
    <row r="572" spans="29:29" s="39" customFormat="1">
      <c r="AC572" s="48"/>
    </row>
    <row r="573" spans="29:29" s="39" customFormat="1">
      <c r="AC573" s="48"/>
    </row>
  </sheetData>
  <autoFilter ref="A2:AH26" xr:uid="{00000000-0009-0000-0000-000024000000}"/>
  <phoneticPr fontId="1"/>
  <dataValidations count="1">
    <dataValidation type="list" allowBlank="1" showInputMessage="1" showErrorMessage="1" sqref="U3:U26 W3:W26 Y3:Y26 AA3:AA26 AC3:AC26 N3:Q26" xr:uid="{09577C91-A416-48DB-B837-D9E1444164A9}">
      <formula1>"○"</formula1>
    </dataValidation>
  </dataValidations>
  <hyperlinks>
    <hyperlink ref="J6" r:id="rId1" xr:uid="{2B3160E8-CF6F-4D5E-8E83-1527325A1178}"/>
    <hyperlink ref="J13" r:id="rId2" xr:uid="{DF077430-2638-4BAF-86DD-B090F354D830}"/>
    <hyperlink ref="J3" r:id="rId3" xr:uid="{035375F6-CD24-40A5-A5D9-30F41244E19C}"/>
    <hyperlink ref="J17" r:id="rId4" display="https://kojohospital.com/" xr:uid="{49C9DFA4-2F31-4617-8260-0C0FE76BA492}"/>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A36A-F171-4FC8-849E-83FB28405BB4}">
  <sheetPr>
    <pageSetUpPr fitToPage="1"/>
  </sheetPr>
  <dimension ref="A1:AD559"/>
  <sheetViews>
    <sheetView showGridLines="0" zoomScale="70" zoomScaleNormal="70" zoomScaleSheetLayoutView="70" workbookViewId="0">
      <pane xSplit="3" ySplit="2" topLeftCell="D3" activePane="bottomRight" state="frozen"/>
      <selection pane="topRight" activeCell="A9" sqref="A9"/>
      <selection pane="bottomLeft" activeCell="A9" sqref="A9"/>
      <selection pane="bottomRight" activeCell="C3" sqref="C3"/>
    </sheetView>
  </sheetViews>
  <sheetFormatPr defaultRowHeight="18.75"/>
  <cols>
    <col min="1" max="1" width="7.875" customWidth="1"/>
    <col min="2" max="2" width="10.875" customWidth="1"/>
    <col min="3" max="3" width="67.12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146" t="s">
        <v>448</v>
      </c>
      <c r="C1"/>
      <c r="D1"/>
      <c r="F1"/>
      <c r="G1"/>
      <c r="I1"/>
      <c r="J1"/>
      <c r="L1"/>
      <c r="M1"/>
      <c r="R1" s="19"/>
      <c r="T1"/>
      <c r="AD1"/>
    </row>
    <row r="2" spans="1:30" s="129" customFormat="1" ht="278.4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308" t="s">
        <v>21049</v>
      </c>
      <c r="B3" s="308" t="s">
        <v>21050</v>
      </c>
      <c r="C3" s="308" t="s">
        <v>21051</v>
      </c>
      <c r="D3" s="308" t="s">
        <v>21052</v>
      </c>
      <c r="E3" s="308" t="s">
        <v>21053</v>
      </c>
      <c r="F3" s="308" t="s">
        <v>21054</v>
      </c>
      <c r="G3" s="308" t="s">
        <v>21055</v>
      </c>
      <c r="H3" s="308" t="s">
        <v>21056</v>
      </c>
      <c r="I3" s="308" t="s">
        <v>21057</v>
      </c>
      <c r="J3" s="308" t="s">
        <v>21058</v>
      </c>
      <c r="K3" s="308" t="s">
        <v>21059</v>
      </c>
      <c r="L3" s="308" t="s">
        <v>21060</v>
      </c>
      <c r="M3" s="308"/>
      <c r="N3" s="308" t="s">
        <v>487</v>
      </c>
      <c r="O3" s="308" t="s">
        <v>487</v>
      </c>
      <c r="P3" s="308"/>
      <c r="Q3" s="308"/>
      <c r="R3" s="308" t="s">
        <v>383</v>
      </c>
      <c r="S3" s="308" t="s">
        <v>490</v>
      </c>
      <c r="T3" s="308" t="s">
        <v>1953</v>
      </c>
      <c r="U3" s="308"/>
      <c r="V3" s="308"/>
      <c r="W3" s="308"/>
      <c r="X3" s="308"/>
      <c r="Y3" s="308"/>
      <c r="Z3" s="308"/>
      <c r="AA3" s="308" t="s">
        <v>487</v>
      </c>
      <c r="AB3" s="308" t="s">
        <v>21061</v>
      </c>
      <c r="AC3" s="308" t="s">
        <v>487</v>
      </c>
      <c r="AD3" s="308" t="s">
        <v>21062</v>
      </c>
    </row>
    <row r="4" spans="1:30" s="19" customFormat="1" ht="105.75" customHeight="1">
      <c r="A4" s="308" t="s">
        <v>21049</v>
      </c>
      <c r="B4" s="308" t="s">
        <v>21063</v>
      </c>
      <c r="C4" s="308" t="s">
        <v>21064</v>
      </c>
      <c r="D4" s="308" t="s">
        <v>21065</v>
      </c>
      <c r="E4" s="308" t="s">
        <v>21066</v>
      </c>
      <c r="F4" s="308" t="s">
        <v>21067</v>
      </c>
      <c r="G4" s="308" t="s">
        <v>21068</v>
      </c>
      <c r="H4" s="308" t="s">
        <v>21069</v>
      </c>
      <c r="I4" s="308" t="s">
        <v>21070</v>
      </c>
      <c r="J4" s="308" t="s">
        <v>21071</v>
      </c>
      <c r="K4" s="308" t="s">
        <v>21072</v>
      </c>
      <c r="L4" s="308" t="s">
        <v>21060</v>
      </c>
      <c r="M4" s="308"/>
      <c r="N4" s="308" t="s">
        <v>487</v>
      </c>
      <c r="O4" s="308" t="s">
        <v>487</v>
      </c>
      <c r="P4" s="308"/>
      <c r="Q4" s="308"/>
      <c r="R4" s="308" t="s">
        <v>383</v>
      </c>
      <c r="S4" s="308" t="s">
        <v>490</v>
      </c>
      <c r="T4" s="308" t="s">
        <v>1953</v>
      </c>
      <c r="U4" s="308"/>
      <c r="V4" s="308"/>
      <c r="W4" s="308"/>
      <c r="X4" s="308"/>
      <c r="Y4" s="308"/>
      <c r="Z4" s="308"/>
      <c r="AA4" s="308"/>
      <c r="AB4" s="308"/>
      <c r="AC4" s="308" t="s">
        <v>487</v>
      </c>
      <c r="AD4" s="308" t="s">
        <v>21073</v>
      </c>
    </row>
    <row r="5" spans="1:30" s="19" customFormat="1" ht="147" customHeight="1">
      <c r="A5" s="308" t="s">
        <v>21049</v>
      </c>
      <c r="B5" s="308" t="s">
        <v>21074</v>
      </c>
      <c r="C5" s="308" t="s">
        <v>21075</v>
      </c>
      <c r="D5" s="308" t="s">
        <v>21076</v>
      </c>
      <c r="E5" s="308" t="s">
        <v>21077</v>
      </c>
      <c r="F5" s="308" t="s">
        <v>21078</v>
      </c>
      <c r="G5" s="308" t="s">
        <v>21079</v>
      </c>
      <c r="H5" s="308" t="s">
        <v>21080</v>
      </c>
      <c r="I5" s="214" t="s">
        <v>21081</v>
      </c>
      <c r="J5" s="308" t="s">
        <v>21082</v>
      </c>
      <c r="K5" s="308" t="s">
        <v>21083</v>
      </c>
      <c r="L5" s="308" t="s">
        <v>21084</v>
      </c>
      <c r="M5" s="308"/>
      <c r="N5" s="308" t="s">
        <v>487</v>
      </c>
      <c r="O5" s="308" t="s">
        <v>487</v>
      </c>
      <c r="P5" s="308"/>
      <c r="Q5" s="308"/>
      <c r="R5" s="308" t="s">
        <v>389</v>
      </c>
      <c r="S5" s="308" t="s">
        <v>490</v>
      </c>
      <c r="T5" s="308" t="s">
        <v>2055</v>
      </c>
      <c r="U5" s="308"/>
      <c r="V5" s="308"/>
      <c r="W5" s="308"/>
      <c r="X5" s="308"/>
      <c r="Y5" s="308"/>
      <c r="Z5" s="308"/>
      <c r="AA5" s="308" t="s">
        <v>487</v>
      </c>
      <c r="AB5" s="308" t="s">
        <v>21085</v>
      </c>
      <c r="AC5" s="308"/>
      <c r="AD5" s="308"/>
    </row>
    <row r="6" spans="1:30" s="19" customFormat="1" ht="249.75" customHeight="1">
      <c r="A6" s="308" t="s">
        <v>21049</v>
      </c>
      <c r="B6" s="308" t="s">
        <v>21050</v>
      </c>
      <c r="C6" s="308" t="s">
        <v>21086</v>
      </c>
      <c r="D6" s="308" t="s">
        <v>21087</v>
      </c>
      <c r="E6" s="308" t="s">
        <v>21088</v>
      </c>
      <c r="F6" s="308" t="s">
        <v>21089</v>
      </c>
      <c r="G6" s="308" t="s">
        <v>21090</v>
      </c>
      <c r="H6" s="308" t="s">
        <v>21091</v>
      </c>
      <c r="I6" s="447" t="s">
        <v>21092</v>
      </c>
      <c r="J6" s="308" t="s">
        <v>21093</v>
      </c>
      <c r="K6" s="308" t="s">
        <v>21094</v>
      </c>
      <c r="L6" s="308" t="s">
        <v>12728</v>
      </c>
      <c r="M6" s="308"/>
      <c r="N6" s="308"/>
      <c r="O6" s="308"/>
      <c r="P6" s="308"/>
      <c r="Q6" s="308"/>
      <c r="R6" s="308" t="s">
        <v>489</v>
      </c>
      <c r="S6" s="308" t="s">
        <v>490</v>
      </c>
      <c r="T6" s="308" t="s">
        <v>21095</v>
      </c>
      <c r="U6" s="308"/>
      <c r="V6" s="308"/>
      <c r="W6" s="308"/>
      <c r="X6" s="308"/>
      <c r="Y6" s="308"/>
      <c r="Z6" s="308"/>
      <c r="AA6" s="308" t="s">
        <v>487</v>
      </c>
      <c r="AB6" s="308" t="s">
        <v>21096</v>
      </c>
      <c r="AC6" s="308" t="s">
        <v>487</v>
      </c>
      <c r="AD6" s="308" t="s">
        <v>21097</v>
      </c>
    </row>
    <row r="7" spans="1:30" s="19" customFormat="1" ht="150.75" customHeight="1">
      <c r="A7" s="308" t="s">
        <v>21049</v>
      </c>
      <c r="B7" s="308" t="s">
        <v>21050</v>
      </c>
      <c r="C7" s="308" t="s">
        <v>21098</v>
      </c>
      <c r="D7" s="308" t="s">
        <v>21099</v>
      </c>
      <c r="E7" s="308" t="s">
        <v>21100</v>
      </c>
      <c r="F7" s="308" t="s">
        <v>21101</v>
      </c>
      <c r="G7" s="308" t="s">
        <v>21102</v>
      </c>
      <c r="H7" s="308" t="s">
        <v>21103</v>
      </c>
      <c r="I7" s="127" t="s">
        <v>21104</v>
      </c>
      <c r="J7" s="308" t="s">
        <v>21105</v>
      </c>
      <c r="K7" s="308" t="s">
        <v>21106</v>
      </c>
      <c r="L7" s="308" t="s">
        <v>3230</v>
      </c>
      <c r="M7" s="308" t="s">
        <v>2985</v>
      </c>
      <c r="N7" s="308" t="s">
        <v>21107</v>
      </c>
      <c r="O7" s="308" t="s">
        <v>487</v>
      </c>
      <c r="P7" s="308"/>
      <c r="Q7" s="308"/>
      <c r="R7" s="308" t="s">
        <v>389</v>
      </c>
      <c r="S7" s="308" t="s">
        <v>490</v>
      </c>
      <c r="T7" s="308" t="s">
        <v>21108</v>
      </c>
      <c r="U7" s="308" t="s">
        <v>487</v>
      </c>
      <c r="V7" s="308"/>
      <c r="W7" s="308"/>
      <c r="X7" s="308"/>
      <c r="Y7" s="308"/>
      <c r="Z7" s="308"/>
      <c r="AA7" s="308"/>
      <c r="AB7" s="308"/>
      <c r="AC7" s="308" t="s">
        <v>487</v>
      </c>
      <c r="AD7" s="308" t="s">
        <v>21109</v>
      </c>
    </row>
    <row r="8" spans="1:30" s="19" customFormat="1" ht="208.5" customHeight="1">
      <c r="A8" s="308" t="s">
        <v>21049</v>
      </c>
      <c r="B8" s="308" t="s">
        <v>21050</v>
      </c>
      <c r="C8" s="308" t="s">
        <v>21110</v>
      </c>
      <c r="D8" s="308" t="s">
        <v>21111</v>
      </c>
      <c r="E8" s="308" t="s">
        <v>21112</v>
      </c>
      <c r="F8" s="308" t="s">
        <v>21113</v>
      </c>
      <c r="G8" s="308" t="s">
        <v>21114</v>
      </c>
      <c r="H8" s="308" t="s">
        <v>21115</v>
      </c>
      <c r="I8" s="308" t="s">
        <v>21116</v>
      </c>
      <c r="J8" s="308" t="s">
        <v>21117</v>
      </c>
      <c r="K8" s="308" t="s">
        <v>21118</v>
      </c>
      <c r="L8" s="308" t="s">
        <v>21119</v>
      </c>
      <c r="M8" s="308"/>
      <c r="N8" s="308"/>
      <c r="O8" s="308" t="s">
        <v>487</v>
      </c>
      <c r="P8" s="308"/>
      <c r="Q8" s="308"/>
      <c r="R8" s="308" t="s">
        <v>383</v>
      </c>
      <c r="S8" s="308" t="s">
        <v>490</v>
      </c>
      <c r="T8" s="308" t="s">
        <v>21095</v>
      </c>
      <c r="U8" s="308"/>
      <c r="V8" s="308"/>
      <c r="W8" s="308"/>
      <c r="X8" s="308"/>
      <c r="Y8" s="308"/>
      <c r="Z8" s="308"/>
      <c r="AA8" s="308"/>
      <c r="AB8" s="308"/>
      <c r="AC8" s="308" t="s">
        <v>487</v>
      </c>
      <c r="AD8" s="308" t="s">
        <v>21120</v>
      </c>
    </row>
    <row r="9" spans="1:30" s="19" customFormat="1" ht="99.95" customHeight="1">
      <c r="A9" s="308" t="s">
        <v>21049</v>
      </c>
      <c r="B9" s="308" t="s">
        <v>21063</v>
      </c>
      <c r="C9" s="308" t="s">
        <v>21121</v>
      </c>
      <c r="D9" s="308" t="s">
        <v>21122</v>
      </c>
      <c r="E9" s="308" t="s">
        <v>21123</v>
      </c>
      <c r="F9" s="308" t="s">
        <v>21124</v>
      </c>
      <c r="G9" s="308" t="s">
        <v>21125</v>
      </c>
      <c r="H9" s="308" t="s">
        <v>21126</v>
      </c>
      <c r="I9" s="308" t="s">
        <v>21127</v>
      </c>
      <c r="J9" s="308"/>
      <c r="K9" s="308" t="s">
        <v>8527</v>
      </c>
      <c r="L9" s="308"/>
      <c r="M9" s="308"/>
      <c r="N9" s="308"/>
      <c r="O9" s="308"/>
      <c r="P9" s="308"/>
      <c r="Q9" s="308"/>
      <c r="R9" s="308"/>
      <c r="S9" s="308" t="s">
        <v>1994</v>
      </c>
      <c r="T9" s="308"/>
      <c r="U9" s="308"/>
      <c r="V9" s="308"/>
      <c r="W9" s="308"/>
      <c r="X9" s="308"/>
      <c r="Y9" s="308"/>
      <c r="Z9" s="308"/>
      <c r="AA9" s="308"/>
      <c r="AB9" s="308"/>
      <c r="AC9" s="308"/>
      <c r="AD9" s="308"/>
    </row>
    <row r="10" spans="1:30" s="19" customFormat="1" ht="135" customHeight="1">
      <c r="A10" s="308" t="s">
        <v>21049</v>
      </c>
      <c r="B10" s="308" t="s">
        <v>21050</v>
      </c>
      <c r="C10" s="308" t="s">
        <v>21128</v>
      </c>
      <c r="D10" s="308" t="s">
        <v>21129</v>
      </c>
      <c r="E10" s="308" t="s">
        <v>21130</v>
      </c>
      <c r="F10" s="308" t="s">
        <v>21131</v>
      </c>
      <c r="G10" s="308" t="s">
        <v>21132</v>
      </c>
      <c r="H10" s="308" t="s">
        <v>21133</v>
      </c>
      <c r="I10" s="308" t="s">
        <v>21134</v>
      </c>
      <c r="J10" s="308" t="s">
        <v>21135</v>
      </c>
      <c r="K10" s="308" t="s">
        <v>21136</v>
      </c>
      <c r="L10" s="308" t="s">
        <v>21137</v>
      </c>
      <c r="M10" s="308"/>
      <c r="N10" s="308"/>
      <c r="O10" s="308"/>
      <c r="P10" s="308"/>
      <c r="Q10" s="308"/>
      <c r="R10" s="308"/>
      <c r="S10" s="308" t="s">
        <v>490</v>
      </c>
      <c r="T10" s="308" t="s">
        <v>2055</v>
      </c>
      <c r="U10" s="308"/>
      <c r="V10" s="308"/>
      <c r="W10" s="308"/>
      <c r="X10" s="308"/>
      <c r="Y10" s="308"/>
      <c r="Z10" s="308"/>
      <c r="AA10" s="308"/>
      <c r="AB10" s="308"/>
      <c r="AC10" s="308" t="s">
        <v>487</v>
      </c>
      <c r="AD10" s="308" t="s">
        <v>21138</v>
      </c>
    </row>
    <row r="11" spans="1:30" s="19" customFormat="1" ht="99.95" customHeight="1">
      <c r="A11" s="308" t="s">
        <v>21049</v>
      </c>
      <c r="B11" s="308" t="s">
        <v>21074</v>
      </c>
      <c r="C11" s="308" t="s">
        <v>21139</v>
      </c>
      <c r="D11" s="308" t="s">
        <v>21140</v>
      </c>
      <c r="E11" s="308" t="s">
        <v>21141</v>
      </c>
      <c r="F11" s="308" t="s">
        <v>21142</v>
      </c>
      <c r="G11" s="308" t="s">
        <v>21143</v>
      </c>
      <c r="H11" s="308" t="s">
        <v>21144</v>
      </c>
      <c r="I11" s="308" t="s">
        <v>21145</v>
      </c>
      <c r="J11" s="308" t="s">
        <v>21146</v>
      </c>
      <c r="K11" s="308" t="s">
        <v>12906</v>
      </c>
      <c r="L11" s="308" t="s">
        <v>20271</v>
      </c>
      <c r="M11" s="308"/>
      <c r="N11" s="308"/>
      <c r="O11" s="308"/>
      <c r="P11" s="308"/>
      <c r="Q11" s="308"/>
      <c r="R11" s="308"/>
      <c r="S11" s="308" t="s">
        <v>1994</v>
      </c>
      <c r="T11" s="308"/>
      <c r="U11" s="308"/>
      <c r="V11" s="308"/>
      <c r="W11" s="308"/>
      <c r="X11" s="308"/>
      <c r="Y11" s="308"/>
      <c r="Z11" s="308"/>
      <c r="AA11" s="308"/>
      <c r="AB11" s="308"/>
      <c r="AC11" s="308"/>
      <c r="AD11" s="308"/>
    </row>
    <row r="12" spans="1:30" s="19" customFormat="1" ht="114">
      <c r="A12" s="308" t="s">
        <v>21049</v>
      </c>
      <c r="B12" s="308" t="s">
        <v>21050</v>
      </c>
      <c r="C12" s="308" t="s">
        <v>21147</v>
      </c>
      <c r="D12" s="308" t="s">
        <v>21148</v>
      </c>
      <c r="E12" s="308" t="s">
        <v>21149</v>
      </c>
      <c r="F12" s="308" t="s">
        <v>21150</v>
      </c>
      <c r="G12" s="308" t="s">
        <v>21151</v>
      </c>
      <c r="H12" s="308" t="s">
        <v>21152</v>
      </c>
      <c r="I12" s="308" t="s">
        <v>21153</v>
      </c>
      <c r="J12" s="308" t="s">
        <v>21154</v>
      </c>
      <c r="K12" s="308" t="s">
        <v>21155</v>
      </c>
      <c r="L12" s="308" t="s">
        <v>14789</v>
      </c>
      <c r="M12" s="308"/>
      <c r="N12" s="308"/>
      <c r="O12" s="308"/>
      <c r="P12" s="308"/>
      <c r="Q12" s="308"/>
      <c r="R12" s="308"/>
      <c r="S12" s="308" t="s">
        <v>1903</v>
      </c>
      <c r="T12" s="308"/>
      <c r="U12" s="308"/>
      <c r="V12" s="308"/>
      <c r="W12" s="308"/>
      <c r="X12" s="308"/>
      <c r="Y12" s="308"/>
      <c r="Z12" s="308"/>
      <c r="AA12" s="308"/>
      <c r="AB12" s="308"/>
      <c r="AC12" s="308"/>
      <c r="AD12" s="308"/>
    </row>
    <row r="13" spans="1:30" s="19" customFormat="1" ht="99.95" customHeight="1">
      <c r="A13" s="308" t="s">
        <v>21049</v>
      </c>
      <c r="B13" s="308" t="s">
        <v>21050</v>
      </c>
      <c r="C13" s="308" t="s">
        <v>21156</v>
      </c>
      <c r="D13" s="308" t="s">
        <v>21157</v>
      </c>
      <c r="E13" s="308" t="s">
        <v>21158</v>
      </c>
      <c r="F13" s="308" t="s">
        <v>21159</v>
      </c>
      <c r="G13" s="308" t="s">
        <v>21160</v>
      </c>
      <c r="H13" s="308" t="s">
        <v>21161</v>
      </c>
      <c r="I13" s="214" t="s">
        <v>21162</v>
      </c>
      <c r="J13" s="308" t="s">
        <v>21163</v>
      </c>
      <c r="K13" s="308" t="s">
        <v>21164</v>
      </c>
      <c r="L13" s="214" t="s">
        <v>21165</v>
      </c>
      <c r="M13" s="214"/>
      <c r="N13" s="308"/>
      <c r="O13" s="308"/>
      <c r="P13" s="308"/>
      <c r="Q13" s="308"/>
      <c r="R13" s="214"/>
      <c r="S13" s="308" t="s">
        <v>1994</v>
      </c>
      <c r="T13" s="308"/>
      <c r="U13" s="308"/>
      <c r="V13" s="308"/>
      <c r="W13" s="308"/>
      <c r="X13" s="308"/>
      <c r="Y13" s="308"/>
      <c r="Z13" s="308"/>
      <c r="AA13" s="308"/>
      <c r="AB13" s="308"/>
      <c r="AC13" s="308" t="s">
        <v>487</v>
      </c>
      <c r="AD13" s="308" t="s">
        <v>21166</v>
      </c>
    </row>
    <row r="14" spans="1:30" s="19" customFormat="1" ht="111.75" customHeight="1">
      <c r="A14" s="308" t="s">
        <v>21049</v>
      </c>
      <c r="B14" s="308" t="s">
        <v>21050</v>
      </c>
      <c r="C14" s="308" t="s">
        <v>21167</v>
      </c>
      <c r="D14" s="308" t="s">
        <v>21168</v>
      </c>
      <c r="E14" s="308" t="s">
        <v>21169</v>
      </c>
      <c r="F14" s="308" t="s">
        <v>21170</v>
      </c>
      <c r="G14" s="308" t="s">
        <v>21171</v>
      </c>
      <c r="H14" s="308" t="s">
        <v>21172</v>
      </c>
      <c r="I14" s="485" t="s">
        <v>21173</v>
      </c>
      <c r="J14" s="308" t="s">
        <v>21174</v>
      </c>
      <c r="K14" s="246" t="s">
        <v>21175</v>
      </c>
      <c r="L14" s="485" t="s">
        <v>21176</v>
      </c>
      <c r="M14" s="485" t="s">
        <v>21177</v>
      </c>
      <c r="N14" s="247"/>
      <c r="O14" s="308"/>
      <c r="P14" s="308"/>
      <c r="Q14" s="308"/>
      <c r="R14" s="318" t="s">
        <v>386</v>
      </c>
      <c r="S14" s="308" t="s">
        <v>1903</v>
      </c>
      <c r="T14" s="308"/>
      <c r="U14" s="308"/>
      <c r="V14" s="308"/>
      <c r="W14" s="308"/>
      <c r="X14" s="308"/>
      <c r="Y14" s="308"/>
      <c r="Z14" s="308"/>
      <c r="AA14" s="308"/>
      <c r="AB14" s="308"/>
      <c r="AC14" s="308"/>
      <c r="AD14" s="308"/>
    </row>
    <row r="15" spans="1:30" s="19" customFormat="1" ht="114.75" customHeight="1">
      <c r="A15" s="308" t="s">
        <v>21049</v>
      </c>
      <c r="B15" s="308" t="s">
        <v>21050</v>
      </c>
      <c r="C15" s="308" t="s">
        <v>21178</v>
      </c>
      <c r="D15" s="308" t="s">
        <v>21179</v>
      </c>
      <c r="E15" s="308" t="s">
        <v>21180</v>
      </c>
      <c r="F15" s="308" t="s">
        <v>21181</v>
      </c>
      <c r="G15" s="308" t="s">
        <v>21182</v>
      </c>
      <c r="H15" s="308" t="s">
        <v>21183</v>
      </c>
      <c r="I15" s="127" t="s">
        <v>21184</v>
      </c>
      <c r="J15" s="308" t="s">
        <v>21185</v>
      </c>
      <c r="K15" s="485" t="s">
        <v>21186</v>
      </c>
      <c r="L15" s="127" t="s">
        <v>7747</v>
      </c>
      <c r="M15" s="127"/>
      <c r="N15" s="308"/>
      <c r="O15" s="308"/>
      <c r="P15" s="308"/>
      <c r="Q15" s="308"/>
      <c r="R15" s="127"/>
      <c r="S15" s="308" t="s">
        <v>490</v>
      </c>
      <c r="T15" s="308" t="s">
        <v>491</v>
      </c>
      <c r="U15" s="308"/>
      <c r="V15" s="308"/>
      <c r="W15" s="308"/>
      <c r="X15" s="308"/>
      <c r="Y15" s="308"/>
      <c r="Z15" s="308"/>
      <c r="AA15" s="308"/>
      <c r="AB15" s="308"/>
      <c r="AC15" s="308" t="s">
        <v>487</v>
      </c>
      <c r="AD15" s="308" t="s">
        <v>21187</v>
      </c>
    </row>
    <row r="16" spans="1:30" s="19" customFormat="1" ht="111" customHeight="1">
      <c r="A16" s="308" t="s">
        <v>21049</v>
      </c>
      <c r="B16" s="308" t="s">
        <v>21050</v>
      </c>
      <c r="C16" s="308" t="s">
        <v>21188</v>
      </c>
      <c r="D16" s="431" t="s">
        <v>21189</v>
      </c>
      <c r="E16" s="308" t="s">
        <v>21190</v>
      </c>
      <c r="F16" s="308" t="s">
        <v>21191</v>
      </c>
      <c r="G16" s="308" t="s">
        <v>21192</v>
      </c>
      <c r="H16" s="308" t="s">
        <v>21193</v>
      </c>
      <c r="I16" s="308" t="s">
        <v>21194</v>
      </c>
      <c r="J16" s="308" t="s">
        <v>21195</v>
      </c>
      <c r="K16" s="127" t="s">
        <v>21196</v>
      </c>
      <c r="L16" s="308"/>
      <c r="M16" s="308"/>
      <c r="N16" s="308"/>
      <c r="O16" s="308"/>
      <c r="P16" s="308"/>
      <c r="Q16" s="308"/>
      <c r="R16" s="308"/>
      <c r="S16" s="308" t="s">
        <v>1903</v>
      </c>
      <c r="T16" s="308"/>
      <c r="U16" s="308"/>
      <c r="V16" s="308"/>
      <c r="W16" s="308"/>
      <c r="X16" s="308"/>
      <c r="Y16" s="308"/>
      <c r="Z16" s="308"/>
      <c r="AA16" s="308"/>
      <c r="AB16" s="308"/>
      <c r="AC16" s="308"/>
      <c r="AD16" s="308"/>
    </row>
    <row r="17" spans="1:30" s="19" customFormat="1" ht="110.25" customHeight="1">
      <c r="A17" s="308" t="s">
        <v>21049</v>
      </c>
      <c r="B17" s="308" t="s">
        <v>21050</v>
      </c>
      <c r="C17" s="308" t="s">
        <v>21197</v>
      </c>
      <c r="D17" s="308" t="s">
        <v>21198</v>
      </c>
      <c r="E17" s="308" t="s">
        <v>21199</v>
      </c>
      <c r="F17" s="308" t="s">
        <v>21200</v>
      </c>
      <c r="G17" s="308" t="s">
        <v>21201</v>
      </c>
      <c r="H17" s="308" t="s">
        <v>21202</v>
      </c>
      <c r="I17" s="308" t="s">
        <v>21203</v>
      </c>
      <c r="J17" s="308" t="s">
        <v>21204</v>
      </c>
      <c r="K17" s="308" t="s">
        <v>8527</v>
      </c>
      <c r="L17" s="308"/>
      <c r="M17" s="308"/>
      <c r="N17" s="308"/>
      <c r="O17" s="308"/>
      <c r="P17" s="308"/>
      <c r="Q17" s="308"/>
      <c r="R17" s="308"/>
      <c r="S17" s="308" t="s">
        <v>1994</v>
      </c>
      <c r="T17" s="308"/>
      <c r="U17" s="308"/>
      <c r="V17" s="308"/>
      <c r="W17" s="308"/>
      <c r="X17" s="308"/>
      <c r="Y17" s="308"/>
      <c r="Z17" s="308"/>
      <c r="AA17" s="308"/>
      <c r="AB17" s="308"/>
      <c r="AC17" s="308"/>
      <c r="AD17" s="308"/>
    </row>
    <row r="18" spans="1:30" s="19" customFormat="1" ht="113.25" customHeight="1">
      <c r="A18" s="308" t="s">
        <v>21049</v>
      </c>
      <c r="B18" s="308" t="s">
        <v>21074</v>
      </c>
      <c r="C18" s="308" t="s">
        <v>21205</v>
      </c>
      <c r="D18" s="308" t="s">
        <v>21206</v>
      </c>
      <c r="E18" s="308" t="s">
        <v>21207</v>
      </c>
      <c r="F18" s="308" t="s">
        <v>21208</v>
      </c>
      <c r="G18" s="308" t="s">
        <v>21209</v>
      </c>
      <c r="H18" s="308" t="s">
        <v>21210</v>
      </c>
      <c r="I18" s="308" t="s">
        <v>21211</v>
      </c>
      <c r="J18" s="308" t="s">
        <v>21212</v>
      </c>
      <c r="K18" s="308" t="s">
        <v>21213</v>
      </c>
      <c r="L18" s="308" t="s">
        <v>2072</v>
      </c>
      <c r="M18" s="308"/>
      <c r="N18" s="308" t="s">
        <v>487</v>
      </c>
      <c r="O18" s="308" t="s">
        <v>395</v>
      </c>
      <c r="P18" s="308"/>
      <c r="Q18" s="308"/>
      <c r="R18" s="308"/>
      <c r="S18" s="308" t="s">
        <v>490</v>
      </c>
      <c r="T18" s="308" t="s">
        <v>21108</v>
      </c>
      <c r="U18" s="308"/>
      <c r="V18" s="308"/>
      <c r="W18" s="308"/>
      <c r="X18" s="308"/>
      <c r="Y18" s="308"/>
      <c r="Z18" s="308"/>
      <c r="AA18" s="308"/>
      <c r="AB18" s="308"/>
      <c r="AC18" s="308"/>
      <c r="AD18" s="308"/>
    </row>
    <row r="19" spans="1:30" s="19" customFormat="1" ht="111.75" customHeight="1">
      <c r="A19" s="308" t="s">
        <v>21049</v>
      </c>
      <c r="B19" s="308" t="s">
        <v>21050</v>
      </c>
      <c r="C19" s="308" t="s">
        <v>21214</v>
      </c>
      <c r="D19" s="308" t="s">
        <v>21215</v>
      </c>
      <c r="E19" s="308" t="s">
        <v>21216</v>
      </c>
      <c r="F19" s="308" t="s">
        <v>21217</v>
      </c>
      <c r="G19" s="308" t="s">
        <v>21218</v>
      </c>
      <c r="H19" s="308" t="s">
        <v>21219</v>
      </c>
      <c r="I19" s="308" t="s">
        <v>21220</v>
      </c>
      <c r="J19" s="308" t="s">
        <v>21221</v>
      </c>
      <c r="K19" s="308" t="s">
        <v>21222</v>
      </c>
      <c r="L19" s="308" t="s">
        <v>2072</v>
      </c>
      <c r="M19" s="308"/>
      <c r="N19" s="308"/>
      <c r="O19" s="308"/>
      <c r="P19" s="308"/>
      <c r="Q19" s="308"/>
      <c r="R19" s="308"/>
      <c r="S19" s="308" t="s">
        <v>490</v>
      </c>
      <c r="T19" s="308"/>
      <c r="U19" s="308"/>
      <c r="V19" s="308"/>
      <c r="W19" s="308"/>
      <c r="X19" s="308"/>
      <c r="Y19" s="308"/>
      <c r="Z19" s="308"/>
      <c r="AA19" s="308"/>
      <c r="AB19" s="308"/>
      <c r="AC19" s="308"/>
      <c r="AD19" s="308"/>
    </row>
    <row r="20" spans="1:30" s="19" customFormat="1" ht="119.25" customHeight="1">
      <c r="A20" s="308" t="s">
        <v>21049</v>
      </c>
      <c r="B20" s="308" t="s">
        <v>21050</v>
      </c>
      <c r="C20" s="308" t="s">
        <v>21223</v>
      </c>
      <c r="D20" s="308" t="s">
        <v>21224</v>
      </c>
      <c r="E20" s="308" t="s">
        <v>21225</v>
      </c>
      <c r="F20" s="308" t="s">
        <v>21226</v>
      </c>
      <c r="G20" s="308" t="s">
        <v>21227</v>
      </c>
      <c r="H20" s="308" t="s">
        <v>21228</v>
      </c>
      <c r="I20" s="308" t="s">
        <v>21229</v>
      </c>
      <c r="J20" s="308" t="s">
        <v>21230</v>
      </c>
      <c r="K20" s="308" t="s">
        <v>16949</v>
      </c>
      <c r="L20" s="308"/>
      <c r="M20" s="308"/>
      <c r="N20" s="308"/>
      <c r="O20" s="308"/>
      <c r="P20" s="308"/>
      <c r="Q20" s="308"/>
      <c r="R20" s="308"/>
      <c r="S20" s="308" t="s">
        <v>1903</v>
      </c>
      <c r="T20" s="308"/>
      <c r="U20" s="308"/>
      <c r="V20" s="308"/>
      <c r="W20" s="308"/>
      <c r="X20" s="308"/>
      <c r="Y20" s="308"/>
      <c r="Z20" s="308"/>
      <c r="AA20" s="308"/>
      <c r="AB20" s="308"/>
      <c r="AC20" s="308"/>
      <c r="AD20" s="308"/>
    </row>
    <row r="21" spans="1:30" s="19" customFormat="1" ht="99.95" customHeight="1">
      <c r="A21" s="308" t="s">
        <v>21049</v>
      </c>
      <c r="B21" s="308" t="s">
        <v>21050</v>
      </c>
      <c r="C21" s="308" t="s">
        <v>21231</v>
      </c>
      <c r="D21" s="308" t="s">
        <v>21232</v>
      </c>
      <c r="E21" s="308" t="s">
        <v>21233</v>
      </c>
      <c r="F21" s="308" t="s">
        <v>21234</v>
      </c>
      <c r="G21" s="308" t="s">
        <v>21235</v>
      </c>
      <c r="H21" s="308" t="s">
        <v>21236</v>
      </c>
      <c r="I21" s="308" t="s">
        <v>21237</v>
      </c>
      <c r="J21" s="308" t="s">
        <v>21238</v>
      </c>
      <c r="K21" s="308" t="s">
        <v>8527</v>
      </c>
      <c r="L21" s="308" t="s">
        <v>21239</v>
      </c>
      <c r="M21" s="308"/>
      <c r="N21" s="308"/>
      <c r="O21" s="308"/>
      <c r="P21" s="308"/>
      <c r="Q21" s="308"/>
      <c r="R21" s="308"/>
      <c r="S21" s="308" t="s">
        <v>1994</v>
      </c>
      <c r="T21" s="308"/>
      <c r="U21" s="308"/>
      <c r="V21" s="308"/>
      <c r="W21" s="308"/>
      <c r="X21" s="308"/>
      <c r="Y21" s="308"/>
      <c r="Z21" s="308"/>
      <c r="AA21" s="308"/>
      <c r="AB21" s="308"/>
      <c r="AC21" s="308" t="s">
        <v>487</v>
      </c>
      <c r="AD21" s="308" t="s">
        <v>21240</v>
      </c>
    </row>
    <row r="22" spans="1:30" s="19" customFormat="1" ht="114.75" customHeight="1">
      <c r="A22" s="308" t="s">
        <v>21049</v>
      </c>
      <c r="B22" s="308" t="s">
        <v>21063</v>
      </c>
      <c r="C22" s="308" t="s">
        <v>21241</v>
      </c>
      <c r="D22" s="308" t="s">
        <v>21242</v>
      </c>
      <c r="E22" s="308" t="s">
        <v>21243</v>
      </c>
      <c r="F22" s="308" t="s">
        <v>21244</v>
      </c>
      <c r="G22" s="308" t="s">
        <v>21245</v>
      </c>
      <c r="H22" s="308" t="s">
        <v>21246</v>
      </c>
      <c r="I22" s="308" t="s">
        <v>21247</v>
      </c>
      <c r="J22" s="308" t="s">
        <v>21248</v>
      </c>
      <c r="K22" s="308" t="s">
        <v>8527</v>
      </c>
      <c r="L22" s="308"/>
      <c r="M22" s="308"/>
      <c r="N22" s="308"/>
      <c r="O22" s="308"/>
      <c r="P22" s="308"/>
      <c r="Q22" s="308"/>
      <c r="R22" s="308"/>
      <c r="S22" s="308" t="s">
        <v>1994</v>
      </c>
      <c r="T22" s="308"/>
      <c r="U22" s="308"/>
      <c r="V22" s="308"/>
      <c r="W22" s="308"/>
      <c r="X22" s="308"/>
      <c r="Y22" s="308"/>
      <c r="Z22" s="308"/>
      <c r="AA22" s="308"/>
      <c r="AB22" s="308"/>
      <c r="AC22" s="308"/>
      <c r="AD22" s="308"/>
    </row>
    <row r="23" spans="1:30" s="19" customFormat="1" ht="106.5" customHeight="1">
      <c r="A23" s="308" t="s">
        <v>21049</v>
      </c>
      <c r="B23" s="308" t="s">
        <v>21050</v>
      </c>
      <c r="C23" s="308" t="s">
        <v>21249</v>
      </c>
      <c r="D23" s="308" t="s">
        <v>21250</v>
      </c>
      <c r="E23" s="308" t="s">
        <v>21251</v>
      </c>
      <c r="F23" s="308" t="s">
        <v>21252</v>
      </c>
      <c r="G23" s="308" t="s">
        <v>21253</v>
      </c>
      <c r="H23" s="308" t="s">
        <v>21254</v>
      </c>
      <c r="I23" s="308" t="s">
        <v>21255</v>
      </c>
      <c r="J23" s="308" t="s">
        <v>21256</v>
      </c>
      <c r="K23" s="308" t="s">
        <v>3202</v>
      </c>
      <c r="L23" s="308"/>
      <c r="M23" s="308"/>
      <c r="N23" s="308"/>
      <c r="O23" s="308"/>
      <c r="P23" s="308"/>
      <c r="Q23" s="308"/>
      <c r="R23" s="308"/>
      <c r="S23" s="308" t="s">
        <v>1994</v>
      </c>
      <c r="T23" s="308"/>
      <c r="U23" s="308"/>
      <c r="V23" s="308"/>
      <c r="W23" s="308"/>
      <c r="X23" s="308"/>
      <c r="Y23" s="308"/>
      <c r="Z23" s="308"/>
      <c r="AA23" s="308"/>
      <c r="AB23" s="308"/>
      <c r="AC23" s="308"/>
      <c r="AD23" s="308"/>
    </row>
    <row r="24" spans="1:30" s="19" customFormat="1" ht="116.25" customHeight="1">
      <c r="A24" s="308" t="s">
        <v>21049</v>
      </c>
      <c r="B24" s="308" t="s">
        <v>21050</v>
      </c>
      <c r="C24" s="308" t="s">
        <v>21257</v>
      </c>
      <c r="D24" s="308" t="s">
        <v>21258</v>
      </c>
      <c r="E24" s="308" t="s">
        <v>21199</v>
      </c>
      <c r="F24" s="308" t="s">
        <v>21259</v>
      </c>
      <c r="G24" s="308" t="s">
        <v>21260</v>
      </c>
      <c r="H24" s="308" t="s">
        <v>21261</v>
      </c>
      <c r="I24" s="308" t="s">
        <v>21262</v>
      </c>
      <c r="J24" s="308" t="s">
        <v>21263</v>
      </c>
      <c r="K24" s="308" t="s">
        <v>8527</v>
      </c>
      <c r="L24" s="308"/>
      <c r="M24" s="308"/>
      <c r="N24" s="308"/>
      <c r="O24" s="308"/>
      <c r="P24" s="308"/>
      <c r="Q24" s="308"/>
      <c r="R24" s="308"/>
      <c r="S24" s="308" t="s">
        <v>1994</v>
      </c>
      <c r="T24" s="308"/>
      <c r="U24" s="308"/>
      <c r="V24" s="308"/>
      <c r="W24" s="308"/>
      <c r="X24" s="308"/>
      <c r="Y24" s="308"/>
      <c r="Z24" s="308"/>
      <c r="AA24" s="308"/>
      <c r="AB24" s="308"/>
      <c r="AC24" s="308"/>
      <c r="AD24" s="308"/>
    </row>
    <row r="25" spans="1:30" s="19" customFormat="1" ht="128.25">
      <c r="A25" s="308" t="s">
        <v>21049</v>
      </c>
      <c r="B25" s="308" t="s">
        <v>21050</v>
      </c>
      <c r="C25" s="308" t="s">
        <v>21264</v>
      </c>
      <c r="D25" s="308" t="s">
        <v>21265</v>
      </c>
      <c r="E25" s="308" t="s">
        <v>21266</v>
      </c>
      <c r="F25" s="308" t="s">
        <v>21267</v>
      </c>
      <c r="G25" s="308" t="s">
        <v>21268</v>
      </c>
      <c r="H25" s="308" t="s">
        <v>21269</v>
      </c>
      <c r="I25" s="308" t="s">
        <v>21270</v>
      </c>
      <c r="J25" s="308" t="s">
        <v>21271</v>
      </c>
      <c r="K25" s="308" t="s">
        <v>3563</v>
      </c>
      <c r="L25" s="308"/>
      <c r="M25" s="308"/>
      <c r="N25" s="308"/>
      <c r="O25" s="308"/>
      <c r="P25" s="308"/>
      <c r="Q25" s="308"/>
      <c r="R25" s="308"/>
      <c r="S25" s="308" t="s">
        <v>1903</v>
      </c>
      <c r="T25" s="308"/>
      <c r="U25" s="308"/>
      <c r="V25" s="308"/>
      <c r="W25" s="308"/>
      <c r="X25" s="308"/>
      <c r="Y25" s="308"/>
      <c r="Z25" s="308"/>
      <c r="AA25" s="308"/>
      <c r="AB25" s="308"/>
      <c r="AC25" s="308"/>
      <c r="AD25" s="308"/>
    </row>
    <row r="26" spans="1:30" s="19" customFormat="1" ht="138.75" customHeight="1">
      <c r="A26" s="308" t="s">
        <v>21049</v>
      </c>
      <c r="B26" s="308" t="s">
        <v>21050</v>
      </c>
      <c r="C26" s="308" t="s">
        <v>21272</v>
      </c>
      <c r="D26" s="308" t="s">
        <v>21273</v>
      </c>
      <c r="E26" s="308" t="s">
        <v>21274</v>
      </c>
      <c r="F26" s="308" t="s">
        <v>21275</v>
      </c>
      <c r="G26" s="308" t="s">
        <v>21276</v>
      </c>
      <c r="H26" s="308" t="s">
        <v>21277</v>
      </c>
      <c r="I26" s="308" t="s">
        <v>21278</v>
      </c>
      <c r="J26" s="308" t="s">
        <v>21279</v>
      </c>
      <c r="K26" s="308" t="s">
        <v>21280</v>
      </c>
      <c r="L26" s="308" t="s">
        <v>21281</v>
      </c>
      <c r="M26" s="308"/>
      <c r="N26" s="308"/>
      <c r="O26" s="308"/>
      <c r="P26" s="308"/>
      <c r="Q26" s="308"/>
      <c r="R26" s="308"/>
      <c r="S26" s="308" t="s">
        <v>490</v>
      </c>
      <c r="T26" s="308"/>
      <c r="U26" s="308"/>
      <c r="V26" s="308"/>
      <c r="W26" s="308"/>
      <c r="X26" s="308"/>
      <c r="Y26" s="308"/>
      <c r="Z26" s="308"/>
      <c r="AA26" s="308"/>
      <c r="AB26" s="308"/>
      <c r="AC26" s="308" t="s">
        <v>487</v>
      </c>
      <c r="AD26" s="308" t="s">
        <v>21282</v>
      </c>
    </row>
    <row r="27" spans="1:30" s="19" customFormat="1" ht="99.95" customHeight="1">
      <c r="A27" s="308" t="s">
        <v>21049</v>
      </c>
      <c r="B27" s="308" t="s">
        <v>21050</v>
      </c>
      <c r="C27" s="308" t="s">
        <v>21283</v>
      </c>
      <c r="D27" s="308" t="s">
        <v>21284</v>
      </c>
      <c r="E27" s="308" t="s">
        <v>21285</v>
      </c>
      <c r="F27" s="308" t="s">
        <v>21286</v>
      </c>
      <c r="G27" s="308" t="s">
        <v>21287</v>
      </c>
      <c r="H27" s="308" t="s">
        <v>21288</v>
      </c>
      <c r="I27" s="308" t="s">
        <v>21289</v>
      </c>
      <c r="J27" s="308" t="s">
        <v>21290</v>
      </c>
      <c r="K27" s="308" t="s">
        <v>21291</v>
      </c>
      <c r="L27" s="308"/>
      <c r="M27" s="308"/>
      <c r="N27" s="308"/>
      <c r="O27" s="308"/>
      <c r="P27" s="308"/>
      <c r="Q27" s="308"/>
      <c r="R27" s="308"/>
      <c r="S27" s="308" t="s">
        <v>1903</v>
      </c>
      <c r="T27" s="308"/>
      <c r="U27" s="308"/>
      <c r="V27" s="308"/>
      <c r="W27" s="308"/>
      <c r="X27" s="308"/>
      <c r="Y27" s="308"/>
      <c r="Z27" s="308"/>
      <c r="AA27" s="308"/>
      <c r="AB27" s="308"/>
      <c r="AC27" s="308"/>
      <c r="AD27" s="308"/>
    </row>
    <row r="28" spans="1:30" s="19" customFormat="1" ht="80.099999999999994" customHeight="1">
      <c r="A28" s="308" t="s">
        <v>21049</v>
      </c>
      <c r="B28" s="308" t="s">
        <v>21050</v>
      </c>
      <c r="C28" s="308" t="s">
        <v>21292</v>
      </c>
      <c r="D28" s="308" t="s">
        <v>21293</v>
      </c>
      <c r="E28" s="308" t="s">
        <v>21294</v>
      </c>
      <c r="F28" s="308" t="s">
        <v>21295</v>
      </c>
      <c r="G28" s="308" t="s">
        <v>21296</v>
      </c>
      <c r="H28" s="308" t="s">
        <v>21297</v>
      </c>
      <c r="I28" s="308" t="s">
        <v>21298</v>
      </c>
      <c r="J28" s="308" t="s">
        <v>21299</v>
      </c>
      <c r="K28" s="308" t="s">
        <v>21300</v>
      </c>
      <c r="L28" s="308" t="s">
        <v>21301</v>
      </c>
      <c r="M28" s="308" t="s">
        <v>21302</v>
      </c>
      <c r="N28" s="308"/>
      <c r="O28" s="308"/>
      <c r="P28" s="308"/>
      <c r="Q28" s="308"/>
      <c r="R28" s="308"/>
      <c r="S28" s="308" t="s">
        <v>1903</v>
      </c>
      <c r="T28" s="308"/>
      <c r="U28" s="308"/>
      <c r="V28" s="308"/>
      <c r="W28" s="308"/>
      <c r="X28" s="308"/>
      <c r="Y28" s="308" t="s">
        <v>487</v>
      </c>
      <c r="Z28" s="308" t="s">
        <v>21303</v>
      </c>
      <c r="AA28" s="308"/>
      <c r="AB28" s="308"/>
      <c r="AC28" s="308"/>
      <c r="AD28" s="308"/>
    </row>
    <row r="29" spans="1:30" s="19" customFormat="1" ht="99.95" customHeight="1">
      <c r="A29" s="308" t="s">
        <v>21049</v>
      </c>
      <c r="B29" s="308" t="s">
        <v>21050</v>
      </c>
      <c r="C29" s="308" t="s">
        <v>21304</v>
      </c>
      <c r="D29" s="308" t="s">
        <v>21305</v>
      </c>
      <c r="E29" s="308" t="s">
        <v>21306</v>
      </c>
      <c r="F29" s="308" t="s">
        <v>21307</v>
      </c>
      <c r="G29" s="308" t="s">
        <v>21308</v>
      </c>
      <c r="H29" s="214" t="s">
        <v>21309</v>
      </c>
      <c r="I29" s="308" t="s">
        <v>21310</v>
      </c>
      <c r="J29" s="308"/>
      <c r="K29" s="308" t="s">
        <v>3202</v>
      </c>
      <c r="L29" s="308"/>
      <c r="M29" s="308"/>
      <c r="N29" s="308"/>
      <c r="O29" s="308"/>
      <c r="P29" s="308"/>
      <c r="Q29" s="308"/>
      <c r="R29" s="308"/>
      <c r="S29" s="308" t="s">
        <v>1994</v>
      </c>
      <c r="T29" s="308"/>
      <c r="U29" s="308"/>
      <c r="V29" s="308"/>
      <c r="W29" s="308"/>
      <c r="X29" s="308"/>
      <c r="Y29" s="308"/>
      <c r="Z29" s="308"/>
      <c r="AA29" s="308"/>
      <c r="AB29" s="308"/>
      <c r="AC29" s="308"/>
      <c r="AD29" s="308"/>
    </row>
    <row r="30" spans="1:30" s="19" customFormat="1" ht="104.25" customHeight="1">
      <c r="A30" s="308" t="s">
        <v>21049</v>
      </c>
      <c r="B30" s="308" t="s">
        <v>21050</v>
      </c>
      <c r="C30" s="308" t="s">
        <v>21311</v>
      </c>
      <c r="D30" s="308" t="s">
        <v>21312</v>
      </c>
      <c r="E30" s="308" t="s">
        <v>21313</v>
      </c>
      <c r="F30" s="308" t="s">
        <v>21314</v>
      </c>
      <c r="G30" s="308" t="s">
        <v>21315</v>
      </c>
      <c r="H30" s="308" t="s">
        <v>21316</v>
      </c>
      <c r="I30" s="308" t="s">
        <v>21317</v>
      </c>
      <c r="J30" s="308" t="s">
        <v>21318</v>
      </c>
      <c r="K30" s="308" t="s">
        <v>3202</v>
      </c>
      <c r="L30" s="308"/>
      <c r="M30" s="308"/>
      <c r="N30" s="308"/>
      <c r="O30" s="308"/>
      <c r="P30" s="308"/>
      <c r="Q30" s="308"/>
      <c r="R30" s="308"/>
      <c r="S30" s="308" t="s">
        <v>1994</v>
      </c>
      <c r="T30" s="308"/>
      <c r="U30" s="308"/>
      <c r="V30" s="308"/>
      <c r="W30" s="308"/>
      <c r="X30" s="308"/>
      <c r="Y30" s="308"/>
      <c r="Z30" s="308"/>
      <c r="AA30" s="308"/>
      <c r="AB30" s="308"/>
      <c r="AC30" s="308"/>
      <c r="AD30" s="308"/>
    </row>
    <row r="31" spans="1:30" s="19" customFormat="1" ht="85.5" customHeight="1">
      <c r="A31" s="308" t="s">
        <v>21049</v>
      </c>
      <c r="B31" s="308" t="s">
        <v>21050</v>
      </c>
      <c r="C31" s="308" t="s">
        <v>21319</v>
      </c>
      <c r="D31" s="308" t="s">
        <v>21320</v>
      </c>
      <c r="E31" s="308" t="s">
        <v>21321</v>
      </c>
      <c r="F31" s="308" t="s">
        <v>21322</v>
      </c>
      <c r="G31" s="308" t="s">
        <v>21323</v>
      </c>
      <c r="H31" s="127" t="s">
        <v>21324</v>
      </c>
      <c r="I31" s="308" t="s">
        <v>21325</v>
      </c>
      <c r="J31" s="308"/>
      <c r="K31" s="308" t="s">
        <v>779</v>
      </c>
      <c r="L31" s="308"/>
      <c r="M31" s="308"/>
      <c r="N31" s="308"/>
      <c r="O31" s="308"/>
      <c r="P31" s="308"/>
      <c r="Q31" s="308"/>
      <c r="R31" s="308"/>
      <c r="S31" s="308" t="s">
        <v>1903</v>
      </c>
      <c r="T31" s="308"/>
      <c r="U31" s="308"/>
      <c r="V31" s="308"/>
      <c r="W31" s="308"/>
      <c r="X31" s="308"/>
      <c r="Y31" s="308"/>
      <c r="Z31" s="308"/>
      <c r="AA31" s="308"/>
      <c r="AB31" s="308"/>
      <c r="AC31" s="308"/>
      <c r="AD31" s="308"/>
    </row>
    <row r="32" spans="1:30" s="19" customFormat="1" ht="80.099999999999994" customHeight="1">
      <c r="A32" s="308" t="s">
        <v>21049</v>
      </c>
      <c r="B32" s="308" t="s">
        <v>21050</v>
      </c>
      <c r="C32" s="308" t="s">
        <v>21326</v>
      </c>
      <c r="D32" s="308" t="s">
        <v>21327</v>
      </c>
      <c r="E32" s="308" t="s">
        <v>21328</v>
      </c>
      <c r="F32" s="308" t="s">
        <v>21329</v>
      </c>
      <c r="G32" s="308" t="s">
        <v>21330</v>
      </c>
      <c r="H32" s="308" t="s">
        <v>21331</v>
      </c>
      <c r="I32" s="308" t="s">
        <v>21332</v>
      </c>
      <c r="J32" s="308" t="s">
        <v>21333</v>
      </c>
      <c r="K32" s="308" t="s">
        <v>21334</v>
      </c>
      <c r="L32" s="308"/>
      <c r="M32" s="308"/>
      <c r="N32" s="308"/>
      <c r="O32" s="308"/>
      <c r="P32" s="308"/>
      <c r="Q32" s="308"/>
      <c r="R32" s="308"/>
      <c r="S32" s="308" t="s">
        <v>1903</v>
      </c>
      <c r="T32" s="308"/>
      <c r="U32" s="308"/>
      <c r="V32" s="308"/>
      <c r="W32" s="308"/>
      <c r="X32" s="308"/>
      <c r="Y32" s="308"/>
      <c r="Z32" s="308"/>
      <c r="AA32" s="308"/>
      <c r="AB32" s="308"/>
      <c r="AC32" s="308"/>
      <c r="AD32" s="308"/>
    </row>
    <row r="33" spans="1:30" s="19" customFormat="1" ht="87.75" customHeight="1">
      <c r="A33" s="308" t="s">
        <v>21049</v>
      </c>
      <c r="B33" s="308" t="s">
        <v>21074</v>
      </c>
      <c r="C33" s="308" t="s">
        <v>21335</v>
      </c>
      <c r="D33" s="308" t="s">
        <v>21336</v>
      </c>
      <c r="E33" s="308" t="s">
        <v>21337</v>
      </c>
      <c r="F33" s="308" t="s">
        <v>21338</v>
      </c>
      <c r="G33" s="308" t="s">
        <v>21339</v>
      </c>
      <c r="H33" s="308" t="s">
        <v>21340</v>
      </c>
      <c r="I33" s="308" t="s">
        <v>21341</v>
      </c>
      <c r="J33" s="308"/>
      <c r="K33" s="308" t="s">
        <v>21342</v>
      </c>
      <c r="L33" s="308"/>
      <c r="M33" s="308"/>
      <c r="N33" s="308"/>
      <c r="O33" s="308"/>
      <c r="P33" s="308"/>
      <c r="Q33" s="308"/>
      <c r="R33" s="308"/>
      <c r="S33" s="308" t="s">
        <v>1903</v>
      </c>
      <c r="T33" s="308"/>
      <c r="U33" s="308"/>
      <c r="V33" s="308"/>
      <c r="W33" s="308"/>
      <c r="X33" s="308"/>
      <c r="Y33" s="308"/>
      <c r="Z33" s="308"/>
      <c r="AA33" s="308"/>
      <c r="AB33" s="308"/>
      <c r="AC33" s="308"/>
      <c r="AD33" s="308"/>
    </row>
    <row r="34" spans="1:30" s="19" customFormat="1" ht="87.75" customHeight="1">
      <c r="A34" s="308" t="s">
        <v>21049</v>
      </c>
      <c r="B34" s="308" t="s">
        <v>21074</v>
      </c>
      <c r="C34" s="308" t="s">
        <v>21343</v>
      </c>
      <c r="D34" s="308" t="s">
        <v>21344</v>
      </c>
      <c r="E34" s="308" t="s">
        <v>21345</v>
      </c>
      <c r="F34" s="308" t="s">
        <v>21346</v>
      </c>
      <c r="G34" s="308" t="s">
        <v>21347</v>
      </c>
      <c r="H34" s="308" t="s">
        <v>21348</v>
      </c>
      <c r="I34" s="308" t="s">
        <v>21349</v>
      </c>
      <c r="J34" s="308" t="s">
        <v>21350</v>
      </c>
      <c r="K34" s="308" t="s">
        <v>21342</v>
      </c>
      <c r="L34" s="308" t="s">
        <v>14074</v>
      </c>
      <c r="M34" s="308"/>
      <c r="N34" s="308"/>
      <c r="O34" s="308"/>
      <c r="P34" s="308"/>
      <c r="Q34" s="308"/>
      <c r="R34" s="308"/>
      <c r="S34" s="308" t="s">
        <v>1903</v>
      </c>
      <c r="T34" s="308"/>
      <c r="U34" s="308"/>
      <c r="V34" s="308"/>
      <c r="W34" s="308"/>
      <c r="X34" s="308"/>
      <c r="Y34" s="308"/>
      <c r="Z34" s="308"/>
      <c r="AA34" s="308"/>
      <c r="AB34" s="308"/>
      <c r="AC34" s="308"/>
      <c r="AD34" s="308"/>
    </row>
    <row r="35" spans="1:30" s="19" customFormat="1" ht="110.25" customHeight="1">
      <c r="A35" s="308" t="s">
        <v>21049</v>
      </c>
      <c r="B35" s="308" t="s">
        <v>21074</v>
      </c>
      <c r="C35" s="308" t="s">
        <v>21351</v>
      </c>
      <c r="D35" s="308" t="s">
        <v>21352</v>
      </c>
      <c r="E35" s="308" t="s">
        <v>21353</v>
      </c>
      <c r="F35" s="308" t="s">
        <v>21354</v>
      </c>
      <c r="G35" s="308" t="s">
        <v>21355</v>
      </c>
      <c r="H35" s="308" t="s">
        <v>21356</v>
      </c>
      <c r="I35" s="308" t="s">
        <v>21357</v>
      </c>
      <c r="J35" s="308"/>
      <c r="K35" s="308" t="s">
        <v>21358</v>
      </c>
      <c r="L35" s="308"/>
      <c r="M35" s="308"/>
      <c r="N35" s="308"/>
      <c r="O35" s="308"/>
      <c r="P35" s="308"/>
      <c r="Q35" s="308"/>
      <c r="R35" s="308"/>
      <c r="S35" s="308" t="s">
        <v>1903</v>
      </c>
      <c r="T35" s="308"/>
      <c r="U35" s="308"/>
      <c r="V35" s="308"/>
      <c r="W35" s="308"/>
      <c r="X35" s="308"/>
      <c r="Y35" s="308"/>
      <c r="Z35" s="308"/>
      <c r="AA35" s="308"/>
      <c r="AB35" s="308"/>
      <c r="AC35" s="308"/>
      <c r="AD35" s="308"/>
    </row>
    <row r="36" spans="1:30" s="19" customFormat="1" ht="80.099999999999994" customHeight="1">
      <c r="A36" s="308" t="s">
        <v>21049</v>
      </c>
      <c r="B36" s="308" t="s">
        <v>21050</v>
      </c>
      <c r="C36" s="308" t="s">
        <v>21359</v>
      </c>
      <c r="D36" s="308" t="s">
        <v>21360</v>
      </c>
      <c r="E36" s="308" t="s">
        <v>21361</v>
      </c>
      <c r="F36" s="308" t="s">
        <v>21362</v>
      </c>
      <c r="G36" s="308" t="s">
        <v>21363</v>
      </c>
      <c r="H36" s="308" t="s">
        <v>21364</v>
      </c>
      <c r="I36" s="308" t="s">
        <v>21365</v>
      </c>
      <c r="J36" s="308" t="s">
        <v>21366</v>
      </c>
      <c r="K36" s="308" t="s">
        <v>21367</v>
      </c>
      <c r="L36" s="308"/>
      <c r="M36" s="308"/>
      <c r="N36" s="308"/>
      <c r="O36" s="308"/>
      <c r="P36" s="308"/>
      <c r="Q36" s="308"/>
      <c r="R36" s="308"/>
      <c r="S36" s="308" t="s">
        <v>1903</v>
      </c>
      <c r="T36" s="308"/>
      <c r="U36" s="308"/>
      <c r="V36" s="308"/>
      <c r="W36" s="308"/>
      <c r="X36" s="308"/>
      <c r="Y36" s="308"/>
      <c r="Z36" s="308"/>
      <c r="AA36" s="308"/>
      <c r="AB36" s="308"/>
      <c r="AC36" s="308"/>
      <c r="AD36" s="308"/>
    </row>
    <row r="37" spans="1:30" s="19" customFormat="1" ht="99.95" customHeight="1">
      <c r="A37" s="308" t="s">
        <v>21049</v>
      </c>
      <c r="B37" s="308" t="s">
        <v>21050</v>
      </c>
      <c r="C37" s="308" t="s">
        <v>21368</v>
      </c>
      <c r="D37" s="308" t="s">
        <v>21369</v>
      </c>
      <c r="E37" s="308" t="s">
        <v>21370</v>
      </c>
      <c r="F37" s="308" t="s">
        <v>21371</v>
      </c>
      <c r="G37" s="308" t="s">
        <v>21372</v>
      </c>
      <c r="H37" s="308" t="s">
        <v>21373</v>
      </c>
      <c r="I37" s="308" t="s">
        <v>21374</v>
      </c>
      <c r="J37" s="308" t="s">
        <v>21375</v>
      </c>
      <c r="K37" s="308" t="s">
        <v>13545</v>
      </c>
      <c r="L37" s="308" t="s">
        <v>21376</v>
      </c>
      <c r="M37" s="308" t="s">
        <v>21377</v>
      </c>
      <c r="N37" s="308"/>
      <c r="O37" s="308"/>
      <c r="P37" s="308"/>
      <c r="Q37" s="308"/>
      <c r="R37" s="308"/>
      <c r="S37" s="308" t="s">
        <v>1903</v>
      </c>
      <c r="T37" s="308"/>
      <c r="U37" s="308"/>
      <c r="V37" s="308"/>
      <c r="W37" s="308"/>
      <c r="X37" s="308"/>
      <c r="Y37" s="308"/>
      <c r="Z37" s="308"/>
      <c r="AA37" s="308"/>
      <c r="AB37" s="308"/>
      <c r="AC37" s="308"/>
      <c r="AD37" s="308"/>
    </row>
    <row r="38" spans="1:30" s="19" customFormat="1" ht="108.75" customHeight="1">
      <c r="A38" s="308" t="s">
        <v>21049</v>
      </c>
      <c r="B38" s="308" t="s">
        <v>21050</v>
      </c>
      <c r="C38" s="308" t="s">
        <v>21378</v>
      </c>
      <c r="D38" s="308" t="s">
        <v>21379</v>
      </c>
      <c r="E38" s="308" t="s">
        <v>21380</v>
      </c>
      <c r="F38" s="308" t="s">
        <v>21381</v>
      </c>
      <c r="G38" s="308" t="s">
        <v>21382</v>
      </c>
      <c r="H38" s="308" t="s">
        <v>21383</v>
      </c>
      <c r="I38" s="308" t="s">
        <v>21384</v>
      </c>
      <c r="J38" s="308" t="s">
        <v>21385</v>
      </c>
      <c r="K38" s="308" t="s">
        <v>13281</v>
      </c>
      <c r="L38" s="308"/>
      <c r="M38" s="308"/>
      <c r="N38" s="308"/>
      <c r="O38" s="308"/>
      <c r="P38" s="308"/>
      <c r="Q38" s="308"/>
      <c r="R38" s="308"/>
      <c r="S38" s="308" t="s">
        <v>1994</v>
      </c>
      <c r="T38" s="308"/>
      <c r="U38" s="308"/>
      <c r="V38" s="308"/>
      <c r="W38" s="308"/>
      <c r="X38" s="308"/>
      <c r="Y38" s="308"/>
      <c r="Z38" s="308"/>
      <c r="AA38" s="308"/>
      <c r="AB38" s="308"/>
      <c r="AC38" s="308"/>
      <c r="AD38" s="308"/>
    </row>
    <row r="39" spans="1:30" s="19" customFormat="1" ht="114">
      <c r="A39" s="308" t="s">
        <v>21049</v>
      </c>
      <c r="B39" s="308" t="s">
        <v>21050</v>
      </c>
      <c r="C39" s="308" t="s">
        <v>21386</v>
      </c>
      <c r="D39" s="308" t="s">
        <v>21387</v>
      </c>
      <c r="E39" s="308" t="s">
        <v>21388</v>
      </c>
      <c r="F39" s="308" t="s">
        <v>21389</v>
      </c>
      <c r="G39" s="308" t="s">
        <v>21390</v>
      </c>
      <c r="H39" s="308" t="s">
        <v>21391</v>
      </c>
      <c r="I39" s="308" t="s">
        <v>21392</v>
      </c>
      <c r="J39" s="308" t="s">
        <v>21393</v>
      </c>
      <c r="K39" s="308" t="s">
        <v>13281</v>
      </c>
      <c r="L39" s="308" t="s">
        <v>21394</v>
      </c>
      <c r="M39" s="308"/>
      <c r="N39" s="308"/>
      <c r="O39" s="308"/>
      <c r="P39" s="308"/>
      <c r="Q39" s="308"/>
      <c r="R39" s="308"/>
      <c r="S39" s="308" t="s">
        <v>1994</v>
      </c>
      <c r="T39" s="308"/>
      <c r="U39" s="308"/>
      <c r="V39" s="308"/>
      <c r="W39" s="308"/>
      <c r="X39" s="308"/>
      <c r="Y39" s="308"/>
      <c r="Z39" s="308"/>
      <c r="AA39" s="308"/>
      <c r="AB39" s="308"/>
      <c r="AC39" s="308"/>
      <c r="AD39" s="308"/>
    </row>
    <row r="40" spans="1:30" s="19" customFormat="1" ht="89.25" customHeight="1">
      <c r="A40" s="308" t="s">
        <v>21049</v>
      </c>
      <c r="B40" s="308" t="s">
        <v>21050</v>
      </c>
      <c r="C40" s="308" t="s">
        <v>21395</v>
      </c>
      <c r="D40" s="308" t="s">
        <v>21396</v>
      </c>
      <c r="E40" s="308" t="s">
        <v>21397</v>
      </c>
      <c r="F40" s="308" t="s">
        <v>21398</v>
      </c>
      <c r="G40" s="308" t="s">
        <v>21399</v>
      </c>
      <c r="H40" s="308" t="s">
        <v>21400</v>
      </c>
      <c r="I40" s="308" t="s">
        <v>21401</v>
      </c>
      <c r="J40" s="308"/>
      <c r="K40" s="308" t="s">
        <v>13281</v>
      </c>
      <c r="L40" s="308"/>
      <c r="M40" s="308"/>
      <c r="N40" s="308"/>
      <c r="O40" s="308"/>
      <c r="P40" s="308"/>
      <c r="Q40" s="308"/>
      <c r="R40" s="308"/>
      <c r="S40" s="308" t="s">
        <v>1994</v>
      </c>
      <c r="T40" s="308"/>
      <c r="U40" s="308"/>
      <c r="V40" s="308"/>
      <c r="W40" s="308"/>
      <c r="X40" s="308"/>
      <c r="Y40" s="308"/>
      <c r="Z40" s="308"/>
      <c r="AA40" s="308"/>
      <c r="AB40" s="308"/>
      <c r="AC40" s="308"/>
      <c r="AD40" s="308"/>
    </row>
    <row r="41" spans="1:30" s="19" customFormat="1" ht="99.95" customHeight="1">
      <c r="A41" s="308" t="s">
        <v>21049</v>
      </c>
      <c r="B41" s="308" t="s">
        <v>21050</v>
      </c>
      <c r="C41" s="308" t="s">
        <v>21402</v>
      </c>
      <c r="D41" s="308" t="s">
        <v>21403</v>
      </c>
      <c r="E41" s="308" t="s">
        <v>21404</v>
      </c>
      <c r="F41" s="308" t="s">
        <v>21405</v>
      </c>
      <c r="G41" s="308" t="s">
        <v>21406</v>
      </c>
      <c r="H41" s="308" t="s">
        <v>21407</v>
      </c>
      <c r="I41" s="308" t="s">
        <v>21408</v>
      </c>
      <c r="J41" s="308" t="s">
        <v>21409</v>
      </c>
      <c r="K41" s="308" t="s">
        <v>13281</v>
      </c>
      <c r="L41" s="308"/>
      <c r="M41" s="308"/>
      <c r="N41" s="308"/>
      <c r="O41" s="308"/>
      <c r="P41" s="308"/>
      <c r="Q41" s="308"/>
      <c r="R41" s="308"/>
      <c r="S41" s="308" t="s">
        <v>1994</v>
      </c>
      <c r="T41" s="308"/>
      <c r="U41" s="308"/>
      <c r="V41" s="308"/>
      <c r="W41" s="308"/>
      <c r="X41" s="308"/>
      <c r="Y41" s="308"/>
      <c r="Z41" s="308"/>
      <c r="AA41" s="308"/>
      <c r="AB41" s="308"/>
      <c r="AC41" s="308"/>
      <c r="AD41" s="308"/>
    </row>
    <row r="42" spans="1:30" s="19" customFormat="1" ht="111" customHeight="1">
      <c r="A42" s="308" t="s">
        <v>21049</v>
      </c>
      <c r="B42" s="308" t="s">
        <v>21050</v>
      </c>
      <c r="C42" s="308" t="s">
        <v>21410</v>
      </c>
      <c r="D42" s="308" t="s">
        <v>21411</v>
      </c>
      <c r="E42" s="308" t="s">
        <v>21412</v>
      </c>
      <c r="F42" s="308" t="s">
        <v>21413</v>
      </c>
      <c r="G42" s="308" t="s">
        <v>21414</v>
      </c>
      <c r="H42" s="308" t="s">
        <v>21415</v>
      </c>
      <c r="I42" s="308" t="s">
        <v>21416</v>
      </c>
      <c r="J42" s="308" t="s">
        <v>21417</v>
      </c>
      <c r="K42" s="308" t="s">
        <v>13281</v>
      </c>
      <c r="L42" s="308"/>
      <c r="M42" s="308"/>
      <c r="N42" s="308"/>
      <c r="O42" s="308"/>
      <c r="P42" s="308"/>
      <c r="Q42" s="308"/>
      <c r="R42" s="308"/>
      <c r="S42" s="308" t="s">
        <v>1994</v>
      </c>
      <c r="T42" s="308"/>
      <c r="U42" s="308"/>
      <c r="V42" s="308"/>
      <c r="W42" s="308"/>
      <c r="X42" s="308"/>
      <c r="Y42" s="308"/>
      <c r="Z42" s="308"/>
      <c r="AA42" s="308"/>
      <c r="AB42" s="308"/>
      <c r="AC42" s="308"/>
      <c r="AD42" s="308"/>
    </row>
    <row r="43" spans="1:30" s="19" customFormat="1" ht="105.75" customHeight="1">
      <c r="A43" s="308" t="s">
        <v>21049</v>
      </c>
      <c r="B43" s="308" t="s">
        <v>21050</v>
      </c>
      <c r="C43" s="308" t="s">
        <v>21418</v>
      </c>
      <c r="D43" s="308" t="s">
        <v>21419</v>
      </c>
      <c r="E43" s="308" t="s">
        <v>21420</v>
      </c>
      <c r="F43" s="308" t="s">
        <v>21421</v>
      </c>
      <c r="G43" s="308" t="s">
        <v>21422</v>
      </c>
      <c r="H43" s="308" t="s">
        <v>21423</v>
      </c>
      <c r="I43" s="308" t="s">
        <v>21424</v>
      </c>
      <c r="J43" s="308"/>
      <c r="K43" s="308" t="s">
        <v>13281</v>
      </c>
      <c r="L43" s="308"/>
      <c r="M43" s="308"/>
      <c r="N43" s="308"/>
      <c r="O43" s="308"/>
      <c r="P43" s="308"/>
      <c r="Q43" s="308"/>
      <c r="R43" s="308"/>
      <c r="S43" s="308" t="s">
        <v>1994</v>
      </c>
      <c r="T43" s="308"/>
      <c r="U43" s="308"/>
      <c r="V43" s="308"/>
      <c r="W43" s="308"/>
      <c r="X43" s="308"/>
      <c r="Y43" s="308"/>
      <c r="Z43" s="308"/>
      <c r="AA43" s="308"/>
      <c r="AB43" s="308"/>
      <c r="AC43" s="308"/>
      <c r="AD43" s="308"/>
    </row>
    <row r="44" spans="1:30" s="19" customFormat="1" ht="85.5" customHeight="1">
      <c r="A44" s="308" t="s">
        <v>21049</v>
      </c>
      <c r="B44" s="308" t="s">
        <v>21050</v>
      </c>
      <c r="C44" s="308" t="s">
        <v>21425</v>
      </c>
      <c r="D44" s="308" t="s">
        <v>21426</v>
      </c>
      <c r="E44" s="308" t="s">
        <v>21427</v>
      </c>
      <c r="F44" s="308" t="s">
        <v>21428</v>
      </c>
      <c r="G44" s="308" t="s">
        <v>21429</v>
      </c>
      <c r="H44" s="308" t="s">
        <v>21430</v>
      </c>
      <c r="I44" s="308" t="s">
        <v>21431</v>
      </c>
      <c r="J44" s="308" t="s">
        <v>21432</v>
      </c>
      <c r="K44" s="308" t="s">
        <v>13289</v>
      </c>
      <c r="L44" s="308"/>
      <c r="M44" s="308"/>
      <c r="N44" s="308"/>
      <c r="O44" s="308"/>
      <c r="P44" s="308"/>
      <c r="Q44" s="308"/>
      <c r="R44" s="308"/>
      <c r="S44" s="308" t="s">
        <v>1994</v>
      </c>
      <c r="T44" s="308"/>
      <c r="U44" s="308"/>
      <c r="V44" s="308"/>
      <c r="W44" s="308"/>
      <c r="X44" s="308"/>
      <c r="Y44" s="308"/>
      <c r="Z44" s="308"/>
      <c r="AA44" s="308"/>
      <c r="AB44" s="308"/>
      <c r="AC44" s="308"/>
      <c r="AD44" s="308"/>
    </row>
    <row r="45" spans="1:30" s="19" customFormat="1" ht="99.95" customHeight="1">
      <c r="A45" s="308" t="s">
        <v>21049</v>
      </c>
      <c r="B45" s="308" t="s">
        <v>21074</v>
      </c>
      <c r="C45" s="308" t="s">
        <v>21433</v>
      </c>
      <c r="D45" s="308" t="s">
        <v>21434</v>
      </c>
      <c r="E45" s="308" t="s">
        <v>21435</v>
      </c>
      <c r="F45" s="308" t="s">
        <v>21436</v>
      </c>
      <c r="G45" s="308" t="s">
        <v>21437</v>
      </c>
      <c r="H45" s="308" t="s">
        <v>21438</v>
      </c>
      <c r="I45" s="308" t="s">
        <v>21439</v>
      </c>
      <c r="J45" s="308"/>
      <c r="K45" s="308" t="s">
        <v>21440</v>
      </c>
      <c r="L45" s="308"/>
      <c r="M45" s="308"/>
      <c r="N45" s="308"/>
      <c r="O45" s="308"/>
      <c r="P45" s="308"/>
      <c r="Q45" s="308"/>
      <c r="R45" s="308"/>
      <c r="S45" s="308" t="s">
        <v>1903</v>
      </c>
      <c r="T45" s="308"/>
      <c r="U45" s="308"/>
      <c r="V45" s="308"/>
      <c r="W45" s="308"/>
      <c r="X45" s="308"/>
      <c r="Y45" s="308"/>
      <c r="Z45" s="308"/>
      <c r="AA45" s="308"/>
      <c r="AB45" s="308"/>
      <c r="AC45" s="308"/>
      <c r="AD45" s="308"/>
    </row>
    <row r="46" spans="1:30" s="19" customFormat="1" ht="99.95" customHeight="1">
      <c r="A46" s="308" t="s">
        <v>21049</v>
      </c>
      <c r="B46" s="308" t="s">
        <v>21074</v>
      </c>
      <c r="C46" s="308" t="s">
        <v>21441</v>
      </c>
      <c r="D46" s="308" t="s">
        <v>21442</v>
      </c>
      <c r="E46" s="308" t="s">
        <v>21443</v>
      </c>
      <c r="F46" s="308" t="s">
        <v>21444</v>
      </c>
      <c r="G46" s="308" t="s">
        <v>21445</v>
      </c>
      <c r="H46" s="308" t="s">
        <v>21446</v>
      </c>
      <c r="I46" s="308" t="s">
        <v>21447</v>
      </c>
      <c r="J46" s="308" t="s">
        <v>21448</v>
      </c>
      <c r="K46" s="308" t="s">
        <v>13281</v>
      </c>
      <c r="L46" s="308" t="s">
        <v>21449</v>
      </c>
      <c r="M46" s="308"/>
      <c r="N46" s="308"/>
      <c r="O46" s="308"/>
      <c r="P46" s="308"/>
      <c r="Q46" s="308"/>
      <c r="R46" s="308"/>
      <c r="S46" s="308" t="s">
        <v>1994</v>
      </c>
      <c r="T46" s="308"/>
      <c r="U46" s="308"/>
      <c r="V46" s="308"/>
      <c r="W46" s="308"/>
      <c r="X46" s="308"/>
      <c r="Y46" s="308"/>
      <c r="Z46" s="308"/>
      <c r="AA46" s="308"/>
      <c r="AB46" s="308"/>
      <c r="AC46" s="308"/>
      <c r="AD46" s="308"/>
    </row>
    <row r="47" spans="1:30" s="19" customFormat="1" ht="99.95" customHeight="1">
      <c r="A47" s="308" t="s">
        <v>21049</v>
      </c>
      <c r="B47" s="308" t="s">
        <v>21450</v>
      </c>
      <c r="C47" s="308" t="s">
        <v>21451</v>
      </c>
      <c r="D47" s="308" t="s">
        <v>21452</v>
      </c>
      <c r="E47" s="308" t="s">
        <v>21453</v>
      </c>
      <c r="F47" s="308" t="s">
        <v>21454</v>
      </c>
      <c r="G47" s="308" t="s">
        <v>21455</v>
      </c>
      <c r="H47" s="308" t="s">
        <v>21456</v>
      </c>
      <c r="I47" s="308" t="s">
        <v>21457</v>
      </c>
      <c r="J47" s="308" t="s">
        <v>21458</v>
      </c>
      <c r="K47" s="308" t="s">
        <v>8507</v>
      </c>
      <c r="L47" s="308" t="s">
        <v>21459</v>
      </c>
      <c r="M47" s="308"/>
      <c r="N47" s="308"/>
      <c r="O47" s="308"/>
      <c r="P47" s="308"/>
      <c r="Q47" s="308"/>
      <c r="R47" s="308"/>
      <c r="S47" s="308" t="s">
        <v>1994</v>
      </c>
      <c r="T47" s="308"/>
      <c r="U47" s="308"/>
      <c r="V47" s="308"/>
      <c r="W47" s="308"/>
      <c r="X47" s="308"/>
      <c r="Y47" s="308"/>
      <c r="Z47" s="308"/>
      <c r="AA47" s="308"/>
      <c r="AB47" s="308"/>
      <c r="AC47" s="308" t="s">
        <v>487</v>
      </c>
      <c r="AD47" s="308" t="s">
        <v>21460</v>
      </c>
    </row>
    <row r="48" spans="1:30" s="19" customFormat="1" ht="105.75" customHeight="1">
      <c r="A48" s="308" t="s">
        <v>21049</v>
      </c>
      <c r="B48" s="308" t="s">
        <v>21050</v>
      </c>
      <c r="C48" s="308" t="s">
        <v>21461</v>
      </c>
      <c r="D48" s="308" t="s">
        <v>21462</v>
      </c>
      <c r="E48" s="308" t="s">
        <v>21463</v>
      </c>
      <c r="F48" s="308" t="s">
        <v>21464</v>
      </c>
      <c r="G48" s="308" t="s">
        <v>21465</v>
      </c>
      <c r="H48" s="308" t="s">
        <v>21466</v>
      </c>
      <c r="I48" s="308" t="s">
        <v>21467</v>
      </c>
      <c r="J48" s="308" t="s">
        <v>21468</v>
      </c>
      <c r="K48" s="308" t="s">
        <v>21469</v>
      </c>
      <c r="L48" s="308" t="s">
        <v>21470</v>
      </c>
      <c r="M48" s="308"/>
      <c r="N48" s="308"/>
      <c r="O48" s="308"/>
      <c r="P48" s="308"/>
      <c r="Q48" s="308"/>
      <c r="R48" s="311" t="s">
        <v>386</v>
      </c>
      <c r="S48" s="308" t="s">
        <v>21471</v>
      </c>
      <c r="T48" s="308"/>
      <c r="U48" s="308"/>
      <c r="V48" s="308"/>
      <c r="W48" s="308"/>
      <c r="X48" s="308"/>
      <c r="Y48" s="308"/>
      <c r="Z48" s="308"/>
      <c r="AA48" s="308"/>
      <c r="AB48" s="308"/>
      <c r="AC48" s="308" t="s">
        <v>487</v>
      </c>
      <c r="AD48" s="308" t="s">
        <v>21472</v>
      </c>
    </row>
    <row r="49" spans="1:30" s="19" customFormat="1" ht="99.95" customHeight="1">
      <c r="A49" s="308" t="s">
        <v>21049</v>
      </c>
      <c r="B49" s="308" t="s">
        <v>21473</v>
      </c>
      <c r="C49" s="308" t="s">
        <v>21474</v>
      </c>
      <c r="D49" s="308" t="s">
        <v>21475</v>
      </c>
      <c r="E49" s="308" t="s">
        <v>21476</v>
      </c>
      <c r="F49" s="308" t="s">
        <v>21477</v>
      </c>
      <c r="G49" s="308" t="s">
        <v>21478</v>
      </c>
      <c r="H49" s="308" t="s">
        <v>21479</v>
      </c>
      <c r="I49" s="308" t="s">
        <v>21480</v>
      </c>
      <c r="J49" s="308" t="s">
        <v>21481</v>
      </c>
      <c r="K49" s="308" t="s">
        <v>21482</v>
      </c>
      <c r="L49" s="308" t="s">
        <v>21470</v>
      </c>
      <c r="M49" s="308"/>
      <c r="N49" s="308"/>
      <c r="O49" s="308"/>
      <c r="P49" s="308"/>
      <c r="Q49" s="308"/>
      <c r="R49" s="308"/>
      <c r="S49" s="308" t="s">
        <v>21483</v>
      </c>
      <c r="T49" s="308"/>
      <c r="U49" s="308"/>
      <c r="V49" s="308"/>
      <c r="W49" s="308"/>
      <c r="X49" s="308"/>
      <c r="Y49" s="308"/>
      <c r="Z49" s="308"/>
      <c r="AA49" s="308"/>
      <c r="AB49" s="308"/>
      <c r="AC49" s="308" t="s">
        <v>487</v>
      </c>
      <c r="AD49" s="308" t="s">
        <v>21484</v>
      </c>
    </row>
    <row r="50" spans="1:30" s="19" customFormat="1" ht="93.6" customHeight="1">
      <c r="A50" s="308" t="s">
        <v>21049</v>
      </c>
      <c r="B50" s="308" t="s">
        <v>21450</v>
      </c>
      <c r="C50" s="308" t="s">
        <v>21485</v>
      </c>
      <c r="D50" s="308" t="s">
        <v>21486</v>
      </c>
      <c r="E50" s="308" t="s">
        <v>21487</v>
      </c>
      <c r="F50" s="308" t="s">
        <v>21488</v>
      </c>
      <c r="G50" s="308" t="s">
        <v>21489</v>
      </c>
      <c r="H50" s="308" t="s">
        <v>21490</v>
      </c>
      <c r="I50" s="308" t="s">
        <v>21491</v>
      </c>
      <c r="J50" s="308" t="s">
        <v>21492</v>
      </c>
      <c r="K50" s="308" t="s">
        <v>12738</v>
      </c>
      <c r="L50" s="308" t="s">
        <v>21493</v>
      </c>
      <c r="M50" s="308"/>
      <c r="N50" s="308" t="s">
        <v>487</v>
      </c>
      <c r="O50" s="308"/>
      <c r="P50" s="308"/>
      <c r="Q50" s="308"/>
      <c r="R50" s="308"/>
      <c r="S50" s="308" t="s">
        <v>12415</v>
      </c>
      <c r="T50" s="308" t="s">
        <v>491</v>
      </c>
      <c r="U50" s="308"/>
      <c r="V50" s="308"/>
      <c r="W50" s="308"/>
      <c r="X50" s="308"/>
      <c r="Y50" s="308"/>
      <c r="Z50" s="308"/>
      <c r="AA50" s="308"/>
      <c r="AB50" s="308"/>
      <c r="AC50" s="308"/>
      <c r="AD50" s="308" t="s">
        <v>10839</v>
      </c>
    </row>
    <row r="51" spans="1:30" s="19" customFormat="1" ht="108.75" customHeight="1">
      <c r="A51" s="308" t="s">
        <v>21049</v>
      </c>
      <c r="B51" s="308" t="s">
        <v>21473</v>
      </c>
      <c r="C51" s="308" t="s">
        <v>21494</v>
      </c>
      <c r="D51" s="308" t="s">
        <v>21495</v>
      </c>
      <c r="E51" s="308" t="s">
        <v>21496</v>
      </c>
      <c r="F51" s="308" t="s">
        <v>21497</v>
      </c>
      <c r="G51" s="308" t="s">
        <v>21498</v>
      </c>
      <c r="H51" s="308" t="s">
        <v>21499</v>
      </c>
      <c r="I51" s="308" t="s">
        <v>21500</v>
      </c>
      <c r="J51" s="308" t="s">
        <v>21501</v>
      </c>
      <c r="K51" s="308" t="s">
        <v>21502</v>
      </c>
      <c r="L51" s="308" t="s">
        <v>1497</v>
      </c>
      <c r="M51" s="308"/>
      <c r="N51" s="308"/>
      <c r="O51" s="308"/>
      <c r="P51" s="308"/>
      <c r="Q51" s="308"/>
      <c r="R51" s="308"/>
      <c r="S51" s="308" t="s">
        <v>2246</v>
      </c>
      <c r="T51" s="308"/>
      <c r="U51" s="308"/>
      <c r="V51" s="308"/>
      <c r="W51" s="308"/>
      <c r="X51" s="308"/>
      <c r="Y51" s="308"/>
      <c r="Z51" s="308"/>
      <c r="AA51" s="308"/>
      <c r="AB51" s="308"/>
      <c r="AC51" s="308" t="s">
        <v>487</v>
      </c>
      <c r="AD51" s="308" t="s">
        <v>21503</v>
      </c>
    </row>
    <row r="52" spans="1:30" s="19" customFormat="1" ht="138.75">
      <c r="A52" s="308" t="s">
        <v>21049</v>
      </c>
      <c r="B52" s="308" t="s">
        <v>21473</v>
      </c>
      <c r="C52" s="308" t="s">
        <v>21504</v>
      </c>
      <c r="D52" s="308" t="s">
        <v>21505</v>
      </c>
      <c r="E52" s="308" t="s">
        <v>21370</v>
      </c>
      <c r="F52" s="308" t="s">
        <v>21506</v>
      </c>
      <c r="G52" s="308" t="s">
        <v>21507</v>
      </c>
      <c r="H52" s="308" t="s">
        <v>21508</v>
      </c>
      <c r="I52" s="308" t="s">
        <v>21509</v>
      </c>
      <c r="J52" s="308" t="s">
        <v>21510</v>
      </c>
      <c r="K52" s="308" t="s">
        <v>21511</v>
      </c>
      <c r="L52" s="308"/>
      <c r="M52" s="308"/>
      <c r="N52" s="308"/>
      <c r="O52" s="308"/>
      <c r="P52" s="308"/>
      <c r="Q52" s="308"/>
      <c r="R52" s="308"/>
      <c r="S52" s="308" t="s">
        <v>1475</v>
      </c>
      <c r="T52" s="308"/>
      <c r="U52" s="308"/>
      <c r="V52" s="308"/>
      <c r="W52" s="308"/>
      <c r="X52" s="308"/>
      <c r="Y52" s="308"/>
      <c r="Z52" s="308"/>
      <c r="AA52" s="308"/>
      <c r="AB52" s="308"/>
      <c r="AC52" s="308"/>
      <c r="AD52" s="308"/>
    </row>
    <row r="53" spans="1:30" s="19" customFormat="1" ht="99.95" customHeight="1">
      <c r="A53" s="308" t="s">
        <v>21049</v>
      </c>
      <c r="B53" s="308" t="s">
        <v>21473</v>
      </c>
      <c r="C53" s="308" t="s">
        <v>21512</v>
      </c>
      <c r="D53" s="308" t="s">
        <v>21513</v>
      </c>
      <c r="E53" s="308" t="s">
        <v>21514</v>
      </c>
      <c r="F53" s="308" t="s">
        <v>21515</v>
      </c>
      <c r="G53" s="308" t="s">
        <v>21516</v>
      </c>
      <c r="H53" s="308" t="s">
        <v>21517</v>
      </c>
      <c r="I53" s="308" t="s">
        <v>21518</v>
      </c>
      <c r="J53" s="311" t="s">
        <v>21519</v>
      </c>
      <c r="K53" s="308" t="s">
        <v>21520</v>
      </c>
      <c r="L53" s="308" t="s">
        <v>6702</v>
      </c>
      <c r="M53" s="308" t="s">
        <v>21521</v>
      </c>
      <c r="N53" s="308"/>
      <c r="O53" s="308"/>
      <c r="P53" s="308"/>
      <c r="Q53" s="308"/>
      <c r="R53" s="308"/>
      <c r="S53" s="308" t="s">
        <v>2246</v>
      </c>
      <c r="T53" s="308"/>
      <c r="U53" s="308"/>
      <c r="V53" s="308"/>
      <c r="W53" s="308"/>
      <c r="X53" s="308"/>
      <c r="Y53" s="308"/>
      <c r="Z53" s="308"/>
      <c r="AA53" s="308"/>
      <c r="AB53" s="308"/>
      <c r="AC53" s="308" t="s">
        <v>487</v>
      </c>
      <c r="AD53" s="308" t="s">
        <v>21522</v>
      </c>
    </row>
    <row r="54" spans="1:30" s="19" customFormat="1" ht="125.25" customHeight="1">
      <c r="A54" s="308" t="s">
        <v>21049</v>
      </c>
      <c r="B54" s="308" t="s">
        <v>21473</v>
      </c>
      <c r="C54" s="308" t="s">
        <v>21523</v>
      </c>
      <c r="D54" s="308" t="s">
        <v>21524</v>
      </c>
      <c r="E54" s="308" t="s">
        <v>21525</v>
      </c>
      <c r="F54" s="308" t="s">
        <v>21526</v>
      </c>
      <c r="G54" s="308" t="s">
        <v>21527</v>
      </c>
      <c r="H54" s="308" t="s">
        <v>21528</v>
      </c>
      <c r="I54" s="308" t="s">
        <v>21529</v>
      </c>
      <c r="J54" s="308" t="s">
        <v>21530</v>
      </c>
      <c r="K54" s="308" t="s">
        <v>8766</v>
      </c>
      <c r="L54" s="308" t="s">
        <v>21531</v>
      </c>
      <c r="M54" s="308" t="s">
        <v>21532</v>
      </c>
      <c r="N54" s="308"/>
      <c r="O54" s="308"/>
      <c r="P54" s="308"/>
      <c r="Q54" s="308"/>
      <c r="R54" s="308"/>
      <c r="S54" s="308" t="s">
        <v>3149</v>
      </c>
      <c r="T54" s="308"/>
      <c r="U54" s="308"/>
      <c r="V54" s="308"/>
      <c r="W54" s="308"/>
      <c r="X54" s="308"/>
      <c r="Y54" s="308"/>
      <c r="Z54" s="308"/>
      <c r="AA54" s="308"/>
      <c r="AB54" s="308"/>
      <c r="AC54" s="308" t="s">
        <v>487</v>
      </c>
      <c r="AD54" s="308" t="s">
        <v>21533</v>
      </c>
    </row>
    <row r="55" spans="1:30" s="19" customFormat="1" ht="126" customHeight="1">
      <c r="A55" s="308" t="s">
        <v>21049</v>
      </c>
      <c r="B55" s="308" t="s">
        <v>21473</v>
      </c>
      <c r="C55" s="308" t="s">
        <v>21534</v>
      </c>
      <c r="D55" s="308" t="s">
        <v>21535</v>
      </c>
      <c r="E55" s="308" t="s">
        <v>21536</v>
      </c>
      <c r="F55" s="308" t="s">
        <v>21537</v>
      </c>
      <c r="G55" s="308" t="s">
        <v>21538</v>
      </c>
      <c r="H55" s="308" t="s">
        <v>21539</v>
      </c>
      <c r="I55" s="308" t="s">
        <v>21540</v>
      </c>
      <c r="J55" s="308" t="s">
        <v>21541</v>
      </c>
      <c r="K55" s="308" t="s">
        <v>21542</v>
      </c>
      <c r="L55" s="308"/>
      <c r="M55" s="308"/>
      <c r="N55" s="308"/>
      <c r="O55" s="308"/>
      <c r="P55" s="308"/>
      <c r="Q55" s="308"/>
      <c r="R55" s="308"/>
      <c r="S55" s="308" t="s">
        <v>1903</v>
      </c>
      <c r="T55" s="308"/>
      <c r="U55" s="308"/>
      <c r="V55" s="308"/>
      <c r="W55" s="308"/>
      <c r="X55" s="308"/>
      <c r="Y55" s="308"/>
      <c r="Z55" s="308"/>
      <c r="AA55" s="308"/>
      <c r="AB55" s="308"/>
      <c r="AC55" s="308" t="s">
        <v>487</v>
      </c>
      <c r="AD55" s="308" t="s">
        <v>21543</v>
      </c>
    </row>
    <row r="56" spans="1:30" s="19" customFormat="1" ht="120.75" customHeight="1">
      <c r="A56" s="308" t="s">
        <v>21049</v>
      </c>
      <c r="B56" s="308" t="s">
        <v>21063</v>
      </c>
      <c r="C56" s="308" t="s">
        <v>21544</v>
      </c>
      <c r="D56" s="308" t="s">
        <v>21545</v>
      </c>
      <c r="E56" s="308" t="s">
        <v>21546</v>
      </c>
      <c r="F56" s="308" t="s">
        <v>21547</v>
      </c>
      <c r="G56" s="308" t="s">
        <v>21548</v>
      </c>
      <c r="H56" s="308" t="s">
        <v>21549</v>
      </c>
      <c r="I56" s="308" t="s">
        <v>21550</v>
      </c>
      <c r="J56" s="308" t="s">
        <v>21551</v>
      </c>
      <c r="K56" s="308" t="s">
        <v>3182</v>
      </c>
      <c r="L56" s="308" t="s">
        <v>9969</v>
      </c>
      <c r="M56" s="308"/>
      <c r="N56" s="308"/>
      <c r="O56" s="308"/>
      <c r="P56" s="308"/>
      <c r="Q56" s="308"/>
      <c r="R56" s="308"/>
      <c r="S56" s="308" t="s">
        <v>3149</v>
      </c>
      <c r="T56" s="308"/>
      <c r="U56" s="308"/>
      <c r="V56" s="308"/>
      <c r="W56" s="308"/>
      <c r="X56" s="308"/>
      <c r="Y56" s="308"/>
      <c r="Z56" s="308"/>
      <c r="AA56" s="308"/>
      <c r="AB56" s="308"/>
      <c r="AC56" s="308" t="s">
        <v>487</v>
      </c>
      <c r="AD56" s="308" t="s">
        <v>507</v>
      </c>
    </row>
    <row r="57" spans="1:30" s="21" customFormat="1" ht="113.25" customHeight="1">
      <c r="A57" s="308" t="s">
        <v>21049</v>
      </c>
      <c r="B57" s="311" t="s">
        <v>21473</v>
      </c>
      <c r="C57" s="311" t="s">
        <v>21552</v>
      </c>
      <c r="D57" s="311" t="s">
        <v>21553</v>
      </c>
      <c r="E57" s="311" t="s">
        <v>21554</v>
      </c>
      <c r="F57" s="311" t="s">
        <v>21555</v>
      </c>
      <c r="G57" s="311" t="s">
        <v>21556</v>
      </c>
      <c r="H57" s="311" t="s">
        <v>21557</v>
      </c>
      <c r="I57" s="311" t="s">
        <v>21558</v>
      </c>
      <c r="J57" s="311" t="s">
        <v>21559</v>
      </c>
      <c r="K57" s="311" t="s">
        <v>21560</v>
      </c>
      <c r="L57" s="311" t="s">
        <v>5354</v>
      </c>
      <c r="M57" s="311"/>
      <c r="N57" s="311"/>
      <c r="O57" s="311"/>
      <c r="P57" s="311"/>
      <c r="Q57" s="311"/>
      <c r="R57" s="311"/>
      <c r="S57" s="311" t="s">
        <v>1475</v>
      </c>
      <c r="T57" s="311"/>
      <c r="U57" s="311"/>
      <c r="V57" s="311"/>
      <c r="W57" s="311"/>
      <c r="X57" s="311"/>
      <c r="Y57" s="311"/>
      <c r="Z57" s="311"/>
      <c r="AA57" s="311"/>
      <c r="AB57" s="311"/>
      <c r="AC57" s="311" t="s">
        <v>487</v>
      </c>
      <c r="AD57" s="311" t="s">
        <v>21561</v>
      </c>
    </row>
    <row r="58" spans="1:30" s="165" customFormat="1" ht="135" customHeight="1">
      <c r="A58" s="308" t="s">
        <v>21049</v>
      </c>
      <c r="B58" s="311" t="s">
        <v>21473</v>
      </c>
      <c r="C58" s="311" t="s">
        <v>21562</v>
      </c>
      <c r="D58" s="311" t="s">
        <v>21563</v>
      </c>
      <c r="E58" s="311" t="s">
        <v>21564</v>
      </c>
      <c r="F58" s="311" t="s">
        <v>21565</v>
      </c>
      <c r="G58" s="311" t="s">
        <v>21566</v>
      </c>
      <c r="H58" s="311" t="s">
        <v>21567</v>
      </c>
      <c r="I58" s="311" t="s">
        <v>21568</v>
      </c>
      <c r="J58" s="311" t="s">
        <v>21569</v>
      </c>
      <c r="K58" s="311" t="s">
        <v>21570</v>
      </c>
      <c r="L58" s="311" t="s">
        <v>1497</v>
      </c>
      <c r="M58" s="311"/>
      <c r="N58" s="311"/>
      <c r="O58" s="311"/>
      <c r="P58" s="311"/>
      <c r="Q58" s="311"/>
      <c r="R58" s="311" t="s">
        <v>386</v>
      </c>
      <c r="S58" s="311" t="s">
        <v>1475</v>
      </c>
      <c r="T58" s="311"/>
      <c r="U58" s="311"/>
      <c r="V58" s="311"/>
      <c r="W58" s="311"/>
      <c r="X58" s="311"/>
      <c r="Y58" s="311"/>
      <c r="Z58" s="311"/>
      <c r="AA58" s="311"/>
      <c r="AB58" s="311"/>
      <c r="AC58" s="311" t="s">
        <v>487</v>
      </c>
      <c r="AD58" s="311" t="s">
        <v>21571</v>
      </c>
    </row>
    <row r="59" spans="1:30" s="165" customFormat="1" ht="80.099999999999994" customHeight="1">
      <c r="A59" s="308" t="s">
        <v>21049</v>
      </c>
      <c r="B59" s="311" t="s">
        <v>21473</v>
      </c>
      <c r="C59" s="311" t="s">
        <v>21572</v>
      </c>
      <c r="D59" s="311" t="s">
        <v>21573</v>
      </c>
      <c r="E59" s="311" t="s">
        <v>21574</v>
      </c>
      <c r="F59" s="311" t="s">
        <v>21575</v>
      </c>
      <c r="G59" s="311" t="s">
        <v>21576</v>
      </c>
      <c r="H59" s="311" t="s">
        <v>21577</v>
      </c>
      <c r="I59" s="311" t="s">
        <v>21578</v>
      </c>
      <c r="J59" s="311" t="s">
        <v>21579</v>
      </c>
      <c r="K59" s="311" t="s">
        <v>21580</v>
      </c>
      <c r="L59" s="311"/>
      <c r="M59" s="311"/>
      <c r="N59" s="311"/>
      <c r="O59" s="311"/>
      <c r="P59" s="311"/>
      <c r="Q59" s="311"/>
      <c r="R59" s="311"/>
      <c r="S59" s="311" t="s">
        <v>1475</v>
      </c>
      <c r="T59" s="311"/>
      <c r="U59" s="311" t="s">
        <v>487</v>
      </c>
      <c r="V59" s="311"/>
      <c r="W59" s="311"/>
      <c r="X59" s="311"/>
      <c r="Y59" s="311" t="s">
        <v>487</v>
      </c>
      <c r="Z59" s="311"/>
      <c r="AA59" s="311"/>
      <c r="AB59" s="311"/>
      <c r="AC59" s="311"/>
      <c r="AD59" s="311"/>
    </row>
    <row r="60" spans="1:30" s="165" customFormat="1" ht="111" customHeight="1">
      <c r="A60" s="308" t="s">
        <v>21049</v>
      </c>
      <c r="B60" s="311" t="s">
        <v>21473</v>
      </c>
      <c r="C60" s="311" t="s">
        <v>21581</v>
      </c>
      <c r="D60" s="311" t="s">
        <v>21582</v>
      </c>
      <c r="E60" s="311" t="s">
        <v>21583</v>
      </c>
      <c r="F60" s="311" t="s">
        <v>21584</v>
      </c>
      <c r="G60" s="311" t="s">
        <v>21585</v>
      </c>
      <c r="H60" s="311" t="s">
        <v>21586</v>
      </c>
      <c r="I60" s="311" t="s">
        <v>21587</v>
      </c>
      <c r="J60" s="311" t="s">
        <v>21588</v>
      </c>
      <c r="K60" s="311" t="s">
        <v>21502</v>
      </c>
      <c r="L60" s="311" t="s">
        <v>21589</v>
      </c>
      <c r="M60" s="311" t="s">
        <v>3076</v>
      </c>
      <c r="N60" s="311"/>
      <c r="O60" s="311"/>
      <c r="P60" s="311"/>
      <c r="Q60" s="311"/>
      <c r="R60" s="311" t="s">
        <v>386</v>
      </c>
      <c r="S60" s="311" t="s">
        <v>2246</v>
      </c>
      <c r="T60" s="311"/>
      <c r="U60" s="311"/>
      <c r="V60" s="311"/>
      <c r="W60" s="311"/>
      <c r="X60" s="311"/>
      <c r="Y60" s="311"/>
      <c r="Z60" s="311"/>
      <c r="AA60" s="311"/>
      <c r="AB60" s="311"/>
      <c r="AC60" s="311" t="s">
        <v>487</v>
      </c>
      <c r="AD60" s="311" t="s">
        <v>21590</v>
      </c>
    </row>
    <row r="61" spans="1:30" s="165" customFormat="1" ht="126" customHeight="1">
      <c r="A61" s="308" t="s">
        <v>21049</v>
      </c>
      <c r="B61" s="311" t="s">
        <v>130</v>
      </c>
      <c r="C61" s="311" t="s">
        <v>21591</v>
      </c>
      <c r="D61" s="311" t="s">
        <v>21592</v>
      </c>
      <c r="E61" s="311" t="s">
        <v>21593</v>
      </c>
      <c r="F61" s="311" t="s">
        <v>21594</v>
      </c>
      <c r="G61" s="311" t="s">
        <v>21595</v>
      </c>
      <c r="H61" s="311" t="s">
        <v>21596</v>
      </c>
      <c r="I61" s="311" t="s">
        <v>21597</v>
      </c>
      <c r="J61" s="311" t="s">
        <v>21598</v>
      </c>
      <c r="K61" s="311" t="s">
        <v>1750</v>
      </c>
      <c r="L61" s="311" t="s">
        <v>21599</v>
      </c>
      <c r="M61" s="311" t="s">
        <v>21600</v>
      </c>
      <c r="N61" s="311"/>
      <c r="O61" s="311"/>
      <c r="P61" s="311"/>
      <c r="Q61" s="311"/>
      <c r="R61" s="311"/>
      <c r="S61" s="311" t="s">
        <v>2246</v>
      </c>
      <c r="T61" s="311"/>
      <c r="U61" s="311"/>
      <c r="V61" s="311"/>
      <c r="W61" s="311"/>
      <c r="X61" s="311"/>
      <c r="Y61" s="311"/>
      <c r="Z61" s="311"/>
      <c r="AA61" s="311"/>
      <c r="AB61" s="311"/>
      <c r="AC61" s="311" t="s">
        <v>487</v>
      </c>
      <c r="AD61" s="311" t="s">
        <v>21601</v>
      </c>
    </row>
    <row r="62" spans="1:30" s="21" customFormat="1" ht="129.75" customHeight="1">
      <c r="A62" s="308" t="s">
        <v>21049</v>
      </c>
      <c r="B62" s="311" t="s">
        <v>21473</v>
      </c>
      <c r="C62" s="311" t="s">
        <v>21602</v>
      </c>
      <c r="D62" s="311" t="s">
        <v>21603</v>
      </c>
      <c r="E62" s="311" t="s">
        <v>21604</v>
      </c>
      <c r="F62" s="311" t="s">
        <v>21605</v>
      </c>
      <c r="G62" s="311" t="s">
        <v>21606</v>
      </c>
      <c r="H62" s="311" t="s">
        <v>21607</v>
      </c>
      <c r="I62" s="311" t="s">
        <v>21608</v>
      </c>
      <c r="J62" s="311" t="s">
        <v>21609</v>
      </c>
      <c r="K62" s="311" t="s">
        <v>21610</v>
      </c>
      <c r="L62" s="311"/>
      <c r="M62" s="311"/>
      <c r="N62" s="311"/>
      <c r="O62" s="311"/>
      <c r="P62" s="311"/>
      <c r="Q62" s="311"/>
      <c r="R62" s="311"/>
      <c r="S62" s="311" t="s">
        <v>1475</v>
      </c>
      <c r="T62" s="311"/>
      <c r="U62" s="311"/>
      <c r="V62" s="311"/>
      <c r="W62" s="311"/>
      <c r="X62" s="311"/>
      <c r="Y62" s="311" t="s">
        <v>487</v>
      </c>
      <c r="Z62" s="311" t="s">
        <v>21611</v>
      </c>
      <c r="AA62" s="311"/>
      <c r="AB62" s="311"/>
      <c r="AC62" s="311" t="s">
        <v>487</v>
      </c>
      <c r="AD62" s="311" t="s">
        <v>21612</v>
      </c>
    </row>
    <row r="63" spans="1:30" s="21" customFormat="1" ht="128.25" customHeight="1">
      <c r="A63" s="308" t="s">
        <v>21049</v>
      </c>
      <c r="B63" s="351" t="s">
        <v>21473</v>
      </c>
      <c r="C63" s="466" t="s">
        <v>21613</v>
      </c>
      <c r="D63" s="311" t="s">
        <v>21614</v>
      </c>
      <c r="E63" s="351" t="s">
        <v>21615</v>
      </c>
      <c r="F63" s="311" t="s">
        <v>21616</v>
      </c>
      <c r="G63" s="311" t="s">
        <v>21617</v>
      </c>
      <c r="H63" s="311" t="s">
        <v>21618</v>
      </c>
      <c r="I63" s="311" t="s">
        <v>21619</v>
      </c>
      <c r="J63" s="311" t="s">
        <v>21620</v>
      </c>
      <c r="K63" s="311" t="s">
        <v>21621</v>
      </c>
      <c r="L63" s="311" t="s">
        <v>12728</v>
      </c>
      <c r="M63" s="311" t="s">
        <v>21622</v>
      </c>
      <c r="N63" s="351"/>
      <c r="O63" s="351"/>
      <c r="P63" s="351"/>
      <c r="Q63" s="351"/>
      <c r="R63" s="351" t="s">
        <v>386</v>
      </c>
      <c r="S63" s="351" t="s">
        <v>1475</v>
      </c>
      <c r="T63" s="311"/>
      <c r="U63" s="351"/>
      <c r="V63" s="351"/>
      <c r="W63" s="351"/>
      <c r="X63" s="351"/>
      <c r="Y63" s="351"/>
      <c r="Z63" s="351"/>
      <c r="AA63" s="351"/>
      <c r="AB63" s="351"/>
      <c r="AC63" s="351" t="s">
        <v>487</v>
      </c>
      <c r="AD63" s="311" t="s">
        <v>21623</v>
      </c>
    </row>
    <row r="64" spans="1:30" s="21" customFormat="1" ht="115.5" customHeight="1">
      <c r="A64" s="308" t="s">
        <v>21049</v>
      </c>
      <c r="B64" s="351" t="s">
        <v>21473</v>
      </c>
      <c r="C64" s="466" t="s">
        <v>21624</v>
      </c>
      <c r="D64" s="311" t="s">
        <v>2934</v>
      </c>
      <c r="E64" s="351" t="s">
        <v>21463</v>
      </c>
      <c r="F64" s="311" t="s">
        <v>21625</v>
      </c>
      <c r="G64" s="311" t="s">
        <v>21626</v>
      </c>
      <c r="H64" s="311" t="s">
        <v>21627</v>
      </c>
      <c r="I64" s="311" t="s">
        <v>21628</v>
      </c>
      <c r="J64" s="311" t="s">
        <v>21629</v>
      </c>
      <c r="K64" s="351" t="s">
        <v>1750</v>
      </c>
      <c r="L64" s="311" t="s">
        <v>21630</v>
      </c>
      <c r="M64" s="311" t="s">
        <v>21631</v>
      </c>
      <c r="N64" s="351"/>
      <c r="O64" s="351"/>
      <c r="P64" s="351"/>
      <c r="Q64" s="351"/>
      <c r="R64" s="351"/>
      <c r="S64" s="351" t="s">
        <v>2246</v>
      </c>
      <c r="T64" s="311"/>
      <c r="U64" s="351"/>
      <c r="V64" s="351"/>
      <c r="W64" s="351"/>
      <c r="X64" s="351"/>
      <c r="Y64" s="351"/>
      <c r="Z64" s="351"/>
      <c r="AA64" s="351"/>
      <c r="AB64" s="351"/>
      <c r="AC64" s="351"/>
      <c r="AD64" s="311"/>
    </row>
    <row r="65" spans="1:30" s="21" customFormat="1" ht="115.5" customHeight="1">
      <c r="A65" s="308" t="s">
        <v>21049</v>
      </c>
      <c r="B65" s="351" t="s">
        <v>21473</v>
      </c>
      <c r="C65" s="466" t="s">
        <v>21632</v>
      </c>
      <c r="D65" s="311" t="s">
        <v>21633</v>
      </c>
      <c r="E65" s="351" t="s">
        <v>21634</v>
      </c>
      <c r="F65" s="311" t="s">
        <v>21635</v>
      </c>
      <c r="G65" s="311" t="s">
        <v>21636</v>
      </c>
      <c r="H65" s="311" t="s">
        <v>21637</v>
      </c>
      <c r="I65" s="311" t="s">
        <v>21638</v>
      </c>
      <c r="J65" s="311" t="s">
        <v>21639</v>
      </c>
      <c r="K65" s="351" t="s">
        <v>21640</v>
      </c>
      <c r="L65" s="311" t="s">
        <v>5354</v>
      </c>
      <c r="M65" s="311"/>
      <c r="N65" s="351"/>
      <c r="O65" s="351"/>
      <c r="P65" s="351"/>
      <c r="Q65" s="351"/>
      <c r="R65" s="351"/>
      <c r="S65" s="351" t="s">
        <v>1475</v>
      </c>
      <c r="T65" s="311"/>
      <c r="U65" s="351"/>
      <c r="V65" s="351"/>
      <c r="W65" s="351"/>
      <c r="X65" s="351"/>
      <c r="Y65" s="351"/>
      <c r="Z65" s="351"/>
      <c r="AA65" s="351"/>
      <c r="AB65" s="351"/>
      <c r="AC65" s="351"/>
      <c r="AD65" s="311"/>
    </row>
    <row r="66" spans="1:30" s="21" customFormat="1" ht="115.5" customHeight="1">
      <c r="A66" s="308" t="s">
        <v>21049</v>
      </c>
      <c r="B66" s="311" t="s">
        <v>21473</v>
      </c>
      <c r="C66" s="466" t="s">
        <v>21641</v>
      </c>
      <c r="D66" s="311" t="s">
        <v>21642</v>
      </c>
      <c r="E66" s="311" t="s">
        <v>21476</v>
      </c>
      <c r="F66" s="311" t="s">
        <v>21643</v>
      </c>
      <c r="G66" s="311" t="s">
        <v>21644</v>
      </c>
      <c r="H66" s="311" t="s">
        <v>21645</v>
      </c>
      <c r="I66" s="311" t="s">
        <v>21646</v>
      </c>
      <c r="J66" s="311" t="s">
        <v>21647</v>
      </c>
      <c r="K66" s="311" t="s">
        <v>21648</v>
      </c>
      <c r="L66" s="311"/>
      <c r="M66" s="311"/>
      <c r="N66" s="311"/>
      <c r="O66" s="311"/>
      <c r="P66" s="311"/>
      <c r="Q66" s="311"/>
      <c r="R66" s="311"/>
      <c r="S66" s="311" t="s">
        <v>1475</v>
      </c>
      <c r="T66" s="311"/>
      <c r="U66" s="311"/>
      <c r="V66" s="311"/>
      <c r="W66" s="311"/>
      <c r="X66" s="311"/>
      <c r="Y66" s="311"/>
      <c r="Z66" s="311"/>
      <c r="AA66" s="311"/>
      <c r="AB66" s="311"/>
      <c r="AC66" s="311"/>
      <c r="AD66" s="311"/>
    </row>
    <row r="67" spans="1:30" s="21" customFormat="1" ht="174.75" customHeight="1">
      <c r="A67" s="308" t="s">
        <v>21049</v>
      </c>
      <c r="B67" s="311" t="s">
        <v>21450</v>
      </c>
      <c r="C67" s="466" t="s">
        <v>21649</v>
      </c>
      <c r="D67" s="311" t="s">
        <v>21650</v>
      </c>
      <c r="E67" s="311" t="s">
        <v>21651</v>
      </c>
      <c r="F67" s="311" t="s">
        <v>21652</v>
      </c>
      <c r="G67" s="311" t="s">
        <v>21653</v>
      </c>
      <c r="H67" s="311" t="s">
        <v>21654</v>
      </c>
      <c r="I67" s="311" t="s">
        <v>21655</v>
      </c>
      <c r="J67" s="311" t="s">
        <v>21656</v>
      </c>
      <c r="K67" s="311" t="s">
        <v>21657</v>
      </c>
      <c r="L67" s="311" t="s">
        <v>12728</v>
      </c>
      <c r="M67" s="311"/>
      <c r="N67" s="311"/>
      <c r="O67" s="311"/>
      <c r="P67" s="311"/>
      <c r="Q67" s="311"/>
      <c r="R67" s="311" t="s">
        <v>386</v>
      </c>
      <c r="S67" s="311" t="s">
        <v>2246</v>
      </c>
      <c r="T67" s="311"/>
      <c r="U67" s="311"/>
      <c r="V67" s="311"/>
      <c r="W67" s="311"/>
      <c r="X67" s="311"/>
      <c r="Y67" s="311" t="s">
        <v>487</v>
      </c>
      <c r="Z67" s="311" t="s">
        <v>21658</v>
      </c>
      <c r="AA67" s="311"/>
      <c r="AB67" s="311"/>
      <c r="AC67" s="311" t="s">
        <v>487</v>
      </c>
      <c r="AD67" s="311" t="s">
        <v>21659</v>
      </c>
    </row>
    <row r="68" spans="1:30" s="191" customFormat="1" ht="174.75" customHeight="1">
      <c r="A68" s="308" t="s">
        <v>36</v>
      </c>
      <c r="B68" s="311" t="s">
        <v>21473</v>
      </c>
      <c r="C68" s="466" t="s">
        <v>21660</v>
      </c>
      <c r="D68" s="311" t="s">
        <v>21661</v>
      </c>
      <c r="E68" s="311" t="s">
        <v>21662</v>
      </c>
      <c r="F68" s="311" t="s">
        <v>21663</v>
      </c>
      <c r="G68" s="311" t="s">
        <v>21664</v>
      </c>
      <c r="H68" s="311" t="s">
        <v>21665</v>
      </c>
      <c r="I68" s="311" t="s">
        <v>21666</v>
      </c>
      <c r="J68" s="311" t="s">
        <v>21639</v>
      </c>
      <c r="K68" s="311" t="s">
        <v>21667</v>
      </c>
      <c r="L68" s="311"/>
      <c r="M68" s="311"/>
      <c r="N68" s="311"/>
      <c r="O68" s="311"/>
      <c r="P68" s="311"/>
      <c r="Q68" s="311"/>
      <c r="R68" s="311"/>
      <c r="S68" s="311" t="s">
        <v>852</v>
      </c>
      <c r="T68" s="311"/>
      <c r="U68" s="311"/>
      <c r="V68" s="311"/>
      <c r="W68" s="311"/>
      <c r="X68" s="311"/>
      <c r="Y68" s="311"/>
      <c r="Z68" s="311"/>
      <c r="AA68" s="311"/>
      <c r="AB68" s="311"/>
      <c r="AC68" s="311"/>
      <c r="AD68" s="311"/>
    </row>
    <row r="69" spans="1:30" s="24" customFormat="1" ht="94.5">
      <c r="A69" s="319" t="s">
        <v>21668</v>
      </c>
      <c r="B69" s="319" t="s">
        <v>21473</v>
      </c>
      <c r="C69" s="486" t="s">
        <v>21669</v>
      </c>
      <c r="D69" s="357" t="s">
        <v>21670</v>
      </c>
      <c r="E69" s="319" t="s">
        <v>21671</v>
      </c>
      <c r="F69" s="357" t="s">
        <v>21672</v>
      </c>
      <c r="G69" s="357" t="s">
        <v>21673</v>
      </c>
      <c r="H69" s="319" t="s">
        <v>21674</v>
      </c>
      <c r="I69" s="357" t="s">
        <v>21675</v>
      </c>
      <c r="J69" s="382" t="s">
        <v>21676</v>
      </c>
      <c r="K69" s="319" t="s">
        <v>8527</v>
      </c>
      <c r="L69" s="357" t="s">
        <v>4058</v>
      </c>
      <c r="M69" s="357" t="s">
        <v>3076</v>
      </c>
      <c r="N69" s="319"/>
      <c r="O69" s="319"/>
      <c r="P69" s="319"/>
      <c r="Q69" s="319"/>
      <c r="R69" s="319" t="s">
        <v>386</v>
      </c>
      <c r="S69" s="319" t="s">
        <v>2246</v>
      </c>
      <c r="T69" s="357"/>
      <c r="U69" s="319"/>
      <c r="V69" s="319"/>
      <c r="W69" s="319"/>
      <c r="X69" s="319"/>
      <c r="Y69" s="319"/>
      <c r="Z69" s="319"/>
      <c r="AA69" s="319"/>
      <c r="AB69" s="319"/>
      <c r="AC69" s="319" t="s">
        <v>487</v>
      </c>
      <c r="AD69" s="357" t="s">
        <v>507</v>
      </c>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9" xr:uid="{00000000-0009-0000-0000-000025000000}"/>
  <phoneticPr fontId="1"/>
  <dataValidations count="1">
    <dataValidation type="list" allowBlank="1" showInputMessage="1" showErrorMessage="1" sqref="U3:U61 W3:W61 Y3:Y61 AA3:AA61 AC3:AC61 N3:Q61" xr:uid="{98CED678-1F50-4C2C-8A4B-39731E14F8C4}">
      <formula1>"○"</formula1>
    </dataValidation>
  </dataValidations>
  <hyperlinks>
    <hyperlink ref="J69" r:id="rId1" xr:uid="{4F5E7CEB-5B0F-441D-84E5-E34019DEDB06}"/>
  </hyperlinks>
  <pageMargins left="0.62992125984251968" right="0.27559055118110237" top="0.86614173228346458" bottom="0.39370078740157483" header="0.11811023622047245" footer="0.11811023622047245"/>
  <pageSetup paperSize="8" scale="40" fitToHeight="0" orientation="landscape" cellComments="asDisplayed"/>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E480-4A78-470A-AAD5-76FB3758991E}">
  <sheetPr>
    <pageSetUpPr fitToPage="1"/>
  </sheetPr>
  <dimension ref="A1:AD568"/>
  <sheetViews>
    <sheetView showGridLines="0" zoomScale="70" zoomScaleNormal="70" zoomScaleSheetLayoutView="100" workbookViewId="0">
      <pane xSplit="3" ySplit="2" topLeftCell="D3" activePane="bottomRight" state="frozen"/>
      <selection pane="topRight"/>
      <selection pane="bottomLeft"/>
      <selection pane="bottomRight" activeCell="C3" sqref="C3"/>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318" t="s">
        <v>21677</v>
      </c>
      <c r="B3" s="318" t="s">
        <v>84</v>
      </c>
      <c r="C3" s="318" t="s">
        <v>21678</v>
      </c>
      <c r="D3" s="318" t="s">
        <v>21679</v>
      </c>
      <c r="E3" s="318" t="s">
        <v>21680</v>
      </c>
      <c r="F3" s="318" t="s">
        <v>21681</v>
      </c>
      <c r="G3" s="318" t="s">
        <v>21682</v>
      </c>
      <c r="H3" s="318" t="s">
        <v>21683</v>
      </c>
      <c r="I3" s="318" t="s">
        <v>21684</v>
      </c>
      <c r="J3" s="318" t="s">
        <v>21685</v>
      </c>
      <c r="K3" s="487" t="s">
        <v>21686</v>
      </c>
      <c r="L3" s="487" t="s">
        <v>503</v>
      </c>
      <c r="M3" s="308" t="s">
        <v>21687</v>
      </c>
      <c r="N3" s="318" t="s">
        <v>487</v>
      </c>
      <c r="O3" s="318" t="s">
        <v>487</v>
      </c>
      <c r="P3" s="318"/>
      <c r="Q3" s="318"/>
      <c r="R3" s="318" t="s">
        <v>572</v>
      </c>
      <c r="S3" s="318" t="s">
        <v>490</v>
      </c>
      <c r="T3" s="318" t="s">
        <v>14312</v>
      </c>
      <c r="U3" s="318"/>
      <c r="V3" s="318"/>
      <c r="W3" s="318"/>
      <c r="X3" s="318"/>
      <c r="Y3" s="318"/>
      <c r="Z3" s="318"/>
      <c r="AA3" s="318"/>
      <c r="AB3" s="318"/>
      <c r="AC3" s="318" t="s">
        <v>487</v>
      </c>
      <c r="AD3" s="308" t="s">
        <v>21688</v>
      </c>
    </row>
    <row r="4" spans="1:30" s="18" customFormat="1" ht="19.149999999999999" customHeight="1">
      <c r="A4" s="318" t="s">
        <v>21689</v>
      </c>
      <c r="B4" s="318" t="s">
        <v>84</v>
      </c>
      <c r="C4" s="318" t="s">
        <v>21690</v>
      </c>
      <c r="D4" s="318" t="s">
        <v>21691</v>
      </c>
      <c r="E4" s="318" t="s">
        <v>21692</v>
      </c>
      <c r="F4" s="318" t="s">
        <v>21693</v>
      </c>
      <c r="G4" s="318" t="s">
        <v>21694</v>
      </c>
      <c r="H4" s="318" t="s">
        <v>21695</v>
      </c>
      <c r="I4" s="318" t="s">
        <v>1396</v>
      </c>
      <c r="J4" s="318"/>
      <c r="K4" s="443" t="s">
        <v>21696</v>
      </c>
      <c r="L4" s="443"/>
      <c r="M4" s="318"/>
      <c r="N4" s="318"/>
      <c r="O4" s="318"/>
      <c r="P4" s="318"/>
      <c r="Q4" s="318"/>
      <c r="R4" s="320" t="s">
        <v>631</v>
      </c>
      <c r="S4" s="318" t="s">
        <v>21697</v>
      </c>
      <c r="T4" s="318" t="s">
        <v>21698</v>
      </c>
      <c r="U4" s="318"/>
      <c r="V4" s="318"/>
      <c r="W4" s="318"/>
      <c r="X4" s="318"/>
      <c r="Y4" s="318"/>
      <c r="Z4" s="318"/>
      <c r="AA4" s="318"/>
      <c r="AB4" s="318"/>
      <c r="AC4" s="318"/>
      <c r="AD4" s="318"/>
    </row>
    <row r="5" spans="1:30" s="18" customFormat="1" ht="19.149999999999999" customHeight="1">
      <c r="A5" s="318" t="s">
        <v>21677</v>
      </c>
      <c r="B5" s="318" t="s">
        <v>131</v>
      </c>
      <c r="C5" s="318" t="s">
        <v>21699</v>
      </c>
      <c r="D5" s="318" t="s">
        <v>21700</v>
      </c>
      <c r="E5" s="318" t="s">
        <v>21701</v>
      </c>
      <c r="F5" s="318" t="s">
        <v>21702</v>
      </c>
      <c r="G5" s="318" t="s">
        <v>21703</v>
      </c>
      <c r="H5" s="318" t="s">
        <v>21704</v>
      </c>
      <c r="I5" s="318" t="s">
        <v>21705</v>
      </c>
      <c r="J5" s="318"/>
      <c r="K5" s="443" t="s">
        <v>21706</v>
      </c>
      <c r="L5" s="443"/>
      <c r="M5" s="318"/>
      <c r="N5" s="318"/>
      <c r="O5" s="318"/>
      <c r="P5" s="318"/>
      <c r="Q5" s="318"/>
      <c r="R5" s="320" t="s">
        <v>631</v>
      </c>
      <c r="S5" s="318" t="s">
        <v>21707</v>
      </c>
      <c r="T5" s="318" t="s">
        <v>21698</v>
      </c>
      <c r="U5" s="318"/>
      <c r="V5" s="318"/>
      <c r="W5" s="318"/>
      <c r="X5" s="318"/>
      <c r="Y5" s="318"/>
      <c r="Z5" s="318"/>
      <c r="AA5" s="318"/>
      <c r="AB5" s="318"/>
      <c r="AC5" s="318"/>
      <c r="AD5" s="318"/>
    </row>
    <row r="6" spans="1:30" s="18" customFormat="1" ht="28.5">
      <c r="A6" s="318" t="s">
        <v>21677</v>
      </c>
      <c r="B6" s="318" t="s">
        <v>21708</v>
      </c>
      <c r="C6" s="318" t="s">
        <v>21709</v>
      </c>
      <c r="D6" s="318" t="s">
        <v>21710</v>
      </c>
      <c r="E6" s="318" t="s">
        <v>21711</v>
      </c>
      <c r="F6" s="318" t="s">
        <v>21712</v>
      </c>
      <c r="G6" s="318" t="s">
        <v>21713</v>
      </c>
      <c r="H6" s="318" t="s">
        <v>21714</v>
      </c>
      <c r="I6" s="318" t="s">
        <v>21715</v>
      </c>
      <c r="J6" s="318" t="s">
        <v>21716</v>
      </c>
      <c r="K6" s="487" t="s">
        <v>21717</v>
      </c>
      <c r="L6" s="443"/>
      <c r="M6" s="318"/>
      <c r="N6" s="318"/>
      <c r="O6" s="318"/>
      <c r="P6" s="318"/>
      <c r="Q6" s="318"/>
      <c r="R6" s="320" t="s">
        <v>631</v>
      </c>
      <c r="S6" s="318" t="s">
        <v>490</v>
      </c>
      <c r="T6" s="318" t="s">
        <v>21698</v>
      </c>
      <c r="U6" s="318"/>
      <c r="V6" s="318"/>
      <c r="W6" s="318"/>
      <c r="X6" s="318"/>
      <c r="Y6" s="318"/>
      <c r="Z6" s="318"/>
      <c r="AA6" s="318"/>
      <c r="AB6" s="318"/>
      <c r="AC6" s="318"/>
      <c r="AD6" s="318"/>
    </row>
    <row r="7" spans="1:30" s="18" customFormat="1" ht="99.75">
      <c r="A7" s="308" t="s">
        <v>21677</v>
      </c>
      <c r="B7" s="308" t="s">
        <v>21708</v>
      </c>
      <c r="C7" s="308" t="s">
        <v>21718</v>
      </c>
      <c r="D7" s="308" t="s">
        <v>21719</v>
      </c>
      <c r="E7" s="308" t="s">
        <v>21720</v>
      </c>
      <c r="F7" s="308" t="s">
        <v>21721</v>
      </c>
      <c r="G7" s="308" t="s">
        <v>21722</v>
      </c>
      <c r="H7" s="308" t="s">
        <v>21723</v>
      </c>
      <c r="I7" s="308" t="s">
        <v>21724</v>
      </c>
      <c r="J7" s="308" t="s">
        <v>21725</v>
      </c>
      <c r="K7" s="487" t="s">
        <v>21726</v>
      </c>
      <c r="L7" s="487" t="s">
        <v>21727</v>
      </c>
      <c r="M7" s="308"/>
      <c r="N7" s="308"/>
      <c r="O7" s="308" t="s">
        <v>487</v>
      </c>
      <c r="P7" s="308"/>
      <c r="Q7" s="308"/>
      <c r="R7" s="308" t="s">
        <v>572</v>
      </c>
      <c r="S7" s="308" t="s">
        <v>21697</v>
      </c>
      <c r="T7" s="308" t="s">
        <v>21728</v>
      </c>
      <c r="U7" s="308"/>
      <c r="V7" s="308"/>
      <c r="W7" s="308"/>
      <c r="X7" s="308"/>
      <c r="Y7" s="308"/>
      <c r="Z7" s="308"/>
      <c r="AA7" s="308"/>
      <c r="AB7" s="308"/>
      <c r="AC7" s="308" t="s">
        <v>487</v>
      </c>
      <c r="AD7" s="308" t="s">
        <v>21729</v>
      </c>
    </row>
    <row r="8" spans="1:30" s="18" customFormat="1" ht="19.149999999999999" customHeight="1">
      <c r="A8" s="318" t="s">
        <v>21677</v>
      </c>
      <c r="B8" s="318" t="s">
        <v>21708</v>
      </c>
      <c r="C8" s="318" t="s">
        <v>21730</v>
      </c>
      <c r="D8" s="318" t="s">
        <v>21731</v>
      </c>
      <c r="E8" s="318" t="s">
        <v>21732</v>
      </c>
      <c r="F8" s="318" t="s">
        <v>21733</v>
      </c>
      <c r="G8" s="318" t="s">
        <v>21734</v>
      </c>
      <c r="H8" s="318" t="s">
        <v>21735</v>
      </c>
      <c r="I8" s="318" t="s">
        <v>21736</v>
      </c>
      <c r="J8" s="488" t="s">
        <v>21737</v>
      </c>
      <c r="K8" s="443" t="s">
        <v>21738</v>
      </c>
      <c r="L8" s="443"/>
      <c r="M8" s="318"/>
      <c r="N8" s="318" t="s">
        <v>487</v>
      </c>
      <c r="O8" s="318"/>
      <c r="P8" s="318"/>
      <c r="Q8" s="318"/>
      <c r="R8" s="320" t="s">
        <v>631</v>
      </c>
      <c r="S8" s="318" t="s">
        <v>21707</v>
      </c>
      <c r="T8" s="318" t="s">
        <v>21698</v>
      </c>
      <c r="U8" s="318"/>
      <c r="V8" s="318"/>
      <c r="W8" s="318"/>
      <c r="X8" s="318"/>
      <c r="Y8" s="318"/>
      <c r="Z8" s="318"/>
      <c r="AA8" s="318"/>
      <c r="AB8" s="318"/>
      <c r="AC8" s="318" t="s">
        <v>487</v>
      </c>
      <c r="AD8" s="318" t="s">
        <v>21739</v>
      </c>
    </row>
    <row r="9" spans="1:30" s="18" customFormat="1" ht="28.5">
      <c r="A9" s="318" t="s">
        <v>21677</v>
      </c>
      <c r="B9" s="318" t="s">
        <v>21708</v>
      </c>
      <c r="C9" s="318" t="s">
        <v>21740</v>
      </c>
      <c r="D9" s="318" t="s">
        <v>21741</v>
      </c>
      <c r="E9" s="318" t="s">
        <v>21742</v>
      </c>
      <c r="F9" s="318" t="s">
        <v>21743</v>
      </c>
      <c r="G9" s="318" t="s">
        <v>21744</v>
      </c>
      <c r="H9" s="318" t="s">
        <v>21745</v>
      </c>
      <c r="I9" s="318" t="s">
        <v>21746</v>
      </c>
      <c r="J9" s="318" t="s">
        <v>21747</v>
      </c>
      <c r="K9" s="487" t="s">
        <v>21748</v>
      </c>
      <c r="L9" s="443"/>
      <c r="M9" s="318"/>
      <c r="N9" s="318"/>
      <c r="O9" s="318"/>
      <c r="P9" s="318"/>
      <c r="Q9" s="318"/>
      <c r="R9" s="320" t="s">
        <v>631</v>
      </c>
      <c r="S9" s="318" t="s">
        <v>21707</v>
      </c>
      <c r="T9" s="318"/>
      <c r="U9" s="318"/>
      <c r="V9" s="318"/>
      <c r="W9" s="318"/>
      <c r="X9" s="318"/>
      <c r="Y9" s="318"/>
      <c r="Z9" s="318"/>
      <c r="AA9" s="318"/>
      <c r="AB9" s="318"/>
      <c r="AC9" s="318"/>
      <c r="AD9" s="318"/>
    </row>
    <row r="10" spans="1:30" s="18" customFormat="1" ht="270.75">
      <c r="A10" s="318" t="s">
        <v>21677</v>
      </c>
      <c r="B10" s="318" t="s">
        <v>21708</v>
      </c>
      <c r="C10" s="318" t="s">
        <v>21749</v>
      </c>
      <c r="D10" s="318" t="s">
        <v>21750</v>
      </c>
      <c r="E10" s="318" t="s">
        <v>21751</v>
      </c>
      <c r="F10" s="318" t="s">
        <v>21752</v>
      </c>
      <c r="G10" s="318" t="s">
        <v>21753</v>
      </c>
      <c r="H10" s="318" t="s">
        <v>21754</v>
      </c>
      <c r="I10" s="318" t="s">
        <v>21755</v>
      </c>
      <c r="J10" s="318" t="s">
        <v>21756</v>
      </c>
      <c r="K10" s="487" t="s">
        <v>21757</v>
      </c>
      <c r="L10" s="443" t="s">
        <v>20997</v>
      </c>
      <c r="M10" s="318"/>
      <c r="N10" s="318" t="s">
        <v>487</v>
      </c>
      <c r="O10" s="318"/>
      <c r="P10" s="318"/>
      <c r="Q10" s="318"/>
      <c r="R10" s="320" t="s">
        <v>631</v>
      </c>
      <c r="S10" s="318" t="s">
        <v>21707</v>
      </c>
      <c r="T10" s="318" t="s">
        <v>21698</v>
      </c>
      <c r="U10" s="318"/>
      <c r="V10" s="318"/>
      <c r="W10" s="318"/>
      <c r="X10" s="318"/>
      <c r="Y10" s="318"/>
      <c r="Z10" s="318"/>
      <c r="AA10" s="318"/>
      <c r="AB10" s="318"/>
      <c r="AC10" s="318" t="s">
        <v>487</v>
      </c>
      <c r="AD10" s="308" t="s">
        <v>21758</v>
      </c>
    </row>
    <row r="11" spans="1:30" s="18" customFormat="1" ht="123" customHeight="1">
      <c r="A11" s="318" t="s">
        <v>21677</v>
      </c>
      <c r="B11" s="318" t="s">
        <v>21708</v>
      </c>
      <c r="C11" s="318" t="s">
        <v>21759</v>
      </c>
      <c r="D11" s="318" t="s">
        <v>21760</v>
      </c>
      <c r="E11" s="318" t="s">
        <v>21761</v>
      </c>
      <c r="F11" s="318" t="s">
        <v>21762</v>
      </c>
      <c r="G11" s="318" t="s">
        <v>21763</v>
      </c>
      <c r="H11" s="318" t="s">
        <v>21764</v>
      </c>
      <c r="I11" s="318" t="s">
        <v>21765</v>
      </c>
      <c r="J11" s="318" t="s">
        <v>21766</v>
      </c>
      <c r="K11" s="487" t="s">
        <v>21767</v>
      </c>
      <c r="L11" s="487" t="s">
        <v>21768</v>
      </c>
      <c r="M11" s="318"/>
      <c r="N11" s="318"/>
      <c r="O11" s="318" t="s">
        <v>487</v>
      </c>
      <c r="P11" s="318"/>
      <c r="Q11" s="318"/>
      <c r="R11" s="318" t="s">
        <v>572</v>
      </c>
      <c r="S11" s="318" t="s">
        <v>490</v>
      </c>
      <c r="T11" s="318" t="s">
        <v>21769</v>
      </c>
      <c r="U11" s="318"/>
      <c r="V11" s="318"/>
      <c r="W11" s="318"/>
      <c r="X11" s="318"/>
      <c r="Y11" s="318"/>
      <c r="Z11" s="318"/>
      <c r="AA11" s="318"/>
      <c r="AB11" s="318"/>
      <c r="AC11" s="318"/>
      <c r="AD11" s="318"/>
    </row>
    <row r="12" spans="1:30" s="18" customFormat="1" ht="30.75" customHeight="1">
      <c r="A12" s="318" t="s">
        <v>21677</v>
      </c>
      <c r="B12" s="318" t="s">
        <v>21708</v>
      </c>
      <c r="C12" s="318" t="s">
        <v>21770</v>
      </c>
      <c r="D12" s="318" t="s">
        <v>21771</v>
      </c>
      <c r="E12" s="318" t="s">
        <v>21772</v>
      </c>
      <c r="F12" s="318" t="s">
        <v>21773</v>
      </c>
      <c r="G12" s="318" t="s">
        <v>21774</v>
      </c>
      <c r="H12" s="318" t="s">
        <v>21775</v>
      </c>
      <c r="I12" s="318" t="s">
        <v>21776</v>
      </c>
      <c r="J12" s="318"/>
      <c r="K12" s="318" t="s">
        <v>21777</v>
      </c>
      <c r="L12" s="308" t="s">
        <v>2880</v>
      </c>
      <c r="M12" s="318" t="s">
        <v>21778</v>
      </c>
      <c r="N12" s="318"/>
      <c r="O12" s="318"/>
      <c r="P12" s="318"/>
      <c r="Q12" s="318"/>
      <c r="R12" s="320" t="s">
        <v>631</v>
      </c>
      <c r="S12" s="318" t="s">
        <v>21707</v>
      </c>
      <c r="T12" s="318"/>
      <c r="U12" s="318"/>
      <c r="V12" s="318"/>
      <c r="W12" s="318"/>
      <c r="X12" s="318"/>
      <c r="Y12" s="318"/>
      <c r="Z12" s="318"/>
      <c r="AA12" s="318"/>
      <c r="AB12" s="318"/>
      <c r="AC12" s="318"/>
      <c r="AD12" s="318"/>
    </row>
    <row r="13" spans="1:30" s="18" customFormat="1" ht="19.149999999999999" customHeight="1">
      <c r="A13" s="318" t="s">
        <v>21677</v>
      </c>
      <c r="B13" s="318" t="s">
        <v>21708</v>
      </c>
      <c r="C13" s="318" t="s">
        <v>21779</v>
      </c>
      <c r="D13" s="318" t="s">
        <v>21780</v>
      </c>
      <c r="E13" s="318" t="s">
        <v>21781</v>
      </c>
      <c r="F13" s="318" t="s">
        <v>21782</v>
      </c>
      <c r="G13" s="318" t="s">
        <v>21783</v>
      </c>
      <c r="H13" s="318" t="s">
        <v>21784</v>
      </c>
      <c r="I13" s="318" t="s">
        <v>21785</v>
      </c>
      <c r="J13" s="318" t="s">
        <v>21786</v>
      </c>
      <c r="K13" s="318" t="s">
        <v>21787</v>
      </c>
      <c r="L13" s="318"/>
      <c r="M13" s="318"/>
      <c r="N13" s="318"/>
      <c r="O13" s="318"/>
      <c r="P13" s="318"/>
      <c r="Q13" s="318"/>
      <c r="R13" s="320" t="s">
        <v>631</v>
      </c>
      <c r="S13" s="318" t="s">
        <v>490</v>
      </c>
      <c r="T13" s="318" t="s">
        <v>21698</v>
      </c>
      <c r="U13" s="318"/>
      <c r="V13" s="318"/>
      <c r="W13" s="318"/>
      <c r="X13" s="318"/>
      <c r="Y13" s="318"/>
      <c r="Z13" s="318"/>
      <c r="AA13" s="318"/>
      <c r="AB13" s="318"/>
      <c r="AC13" s="318"/>
      <c r="AD13" s="318"/>
    </row>
    <row r="14" spans="1:30" s="18" customFormat="1" ht="105" customHeight="1">
      <c r="A14" s="318" t="s">
        <v>21677</v>
      </c>
      <c r="B14" s="318" t="s">
        <v>21708</v>
      </c>
      <c r="C14" s="318" t="s">
        <v>21788</v>
      </c>
      <c r="D14" s="318" t="s">
        <v>21789</v>
      </c>
      <c r="E14" s="318" t="s">
        <v>21781</v>
      </c>
      <c r="F14" s="318" t="s">
        <v>21790</v>
      </c>
      <c r="G14" s="318" t="s">
        <v>21791</v>
      </c>
      <c r="H14" s="318" t="s">
        <v>21792</v>
      </c>
      <c r="I14" s="318" t="s">
        <v>21793</v>
      </c>
      <c r="J14" s="318"/>
      <c r="K14" s="318" t="s">
        <v>21794</v>
      </c>
      <c r="L14" s="318"/>
      <c r="M14" s="318"/>
      <c r="N14" s="318"/>
      <c r="O14" s="318"/>
      <c r="P14" s="318"/>
      <c r="Q14" s="318"/>
      <c r="R14" s="320" t="s">
        <v>631</v>
      </c>
      <c r="S14" s="318" t="s">
        <v>21707</v>
      </c>
      <c r="T14" s="318" t="s">
        <v>21698</v>
      </c>
      <c r="U14" s="318"/>
      <c r="V14" s="318"/>
      <c r="W14" s="318"/>
      <c r="X14" s="318"/>
      <c r="Y14" s="318"/>
      <c r="Z14" s="318"/>
      <c r="AA14" s="318"/>
      <c r="AB14" s="318"/>
      <c r="AC14" s="318" t="s">
        <v>487</v>
      </c>
      <c r="AD14" s="308" t="s">
        <v>21795</v>
      </c>
    </row>
    <row r="15" spans="1:30" s="18" customFormat="1" ht="78.75" customHeight="1">
      <c r="A15" s="318" t="s">
        <v>21677</v>
      </c>
      <c r="B15" s="318" t="s">
        <v>21708</v>
      </c>
      <c r="C15" s="318" t="s">
        <v>21796</v>
      </c>
      <c r="D15" s="318" t="s">
        <v>21797</v>
      </c>
      <c r="E15" s="318" t="s">
        <v>21798</v>
      </c>
      <c r="F15" s="318" t="s">
        <v>21799</v>
      </c>
      <c r="G15" s="318" t="s">
        <v>21800</v>
      </c>
      <c r="H15" s="318" t="s">
        <v>21801</v>
      </c>
      <c r="I15" s="308" t="s">
        <v>21802</v>
      </c>
      <c r="J15" s="318" t="s">
        <v>21803</v>
      </c>
      <c r="K15" s="318" t="s">
        <v>21804</v>
      </c>
      <c r="L15" s="318" t="s">
        <v>21805</v>
      </c>
      <c r="M15" s="318"/>
      <c r="N15" s="318"/>
      <c r="O15" s="318"/>
      <c r="P15" s="318"/>
      <c r="Q15" s="318"/>
      <c r="R15" s="320" t="s">
        <v>631</v>
      </c>
      <c r="S15" s="318" t="s">
        <v>21707</v>
      </c>
      <c r="T15" s="318" t="s">
        <v>21698</v>
      </c>
      <c r="U15" s="489" t="s">
        <v>401</v>
      </c>
      <c r="V15" s="490" t="s">
        <v>21806</v>
      </c>
      <c r="W15" s="318"/>
      <c r="X15" s="318"/>
      <c r="Y15" s="489" t="s">
        <v>401</v>
      </c>
      <c r="Z15" s="490" t="s">
        <v>21806</v>
      </c>
      <c r="AA15" s="318"/>
      <c r="AB15" s="318"/>
      <c r="AC15" s="318"/>
      <c r="AD15" s="318"/>
    </row>
    <row r="16" spans="1:30" s="18" customFormat="1" ht="51.75" customHeight="1">
      <c r="A16" s="318" t="s">
        <v>21677</v>
      </c>
      <c r="B16" s="318" t="s">
        <v>21708</v>
      </c>
      <c r="C16" s="318" t="s">
        <v>21807</v>
      </c>
      <c r="D16" s="318" t="s">
        <v>21808</v>
      </c>
      <c r="E16" s="318" t="s">
        <v>21809</v>
      </c>
      <c r="F16" s="318" t="s">
        <v>21810</v>
      </c>
      <c r="G16" s="318" t="s">
        <v>21811</v>
      </c>
      <c r="H16" s="318" t="s">
        <v>21812</v>
      </c>
      <c r="I16" s="318" t="s">
        <v>21813</v>
      </c>
      <c r="J16" s="318" t="s">
        <v>2564</v>
      </c>
      <c r="K16" s="318" t="s">
        <v>21814</v>
      </c>
      <c r="L16" s="318" t="s">
        <v>2564</v>
      </c>
      <c r="M16" s="318"/>
      <c r="N16" s="318"/>
      <c r="O16" s="318"/>
      <c r="P16" s="318"/>
      <c r="Q16" s="318"/>
      <c r="R16" s="320" t="s">
        <v>631</v>
      </c>
      <c r="S16" s="318" t="s">
        <v>21707</v>
      </c>
      <c r="T16" s="318" t="s">
        <v>21698</v>
      </c>
      <c r="U16" s="318"/>
      <c r="V16" s="318"/>
      <c r="W16" s="318"/>
      <c r="X16" s="318"/>
      <c r="Y16" s="318"/>
      <c r="Z16" s="318"/>
      <c r="AA16" s="318"/>
      <c r="AB16" s="318"/>
      <c r="AC16" s="318" t="s">
        <v>487</v>
      </c>
      <c r="AD16" s="308" t="s">
        <v>21815</v>
      </c>
    </row>
    <row r="17" spans="1:30" s="18" customFormat="1" ht="19.149999999999999" customHeight="1">
      <c r="A17" s="318" t="s">
        <v>21677</v>
      </c>
      <c r="B17" s="318" t="s">
        <v>21708</v>
      </c>
      <c r="C17" s="318" t="s">
        <v>21816</v>
      </c>
      <c r="D17" s="318" t="s">
        <v>21817</v>
      </c>
      <c r="E17" s="318" t="s">
        <v>21818</v>
      </c>
      <c r="F17" s="318" t="s">
        <v>21819</v>
      </c>
      <c r="G17" s="318" t="s">
        <v>21820</v>
      </c>
      <c r="H17" s="318" t="s">
        <v>21821</v>
      </c>
      <c r="I17" s="318" t="s">
        <v>21822</v>
      </c>
      <c r="J17" s="318"/>
      <c r="K17" s="318" t="s">
        <v>21823</v>
      </c>
      <c r="L17" s="318"/>
      <c r="M17" s="318"/>
      <c r="N17" s="318" t="s">
        <v>487</v>
      </c>
      <c r="O17" s="318"/>
      <c r="P17" s="318"/>
      <c r="Q17" s="318"/>
      <c r="R17" s="320" t="s">
        <v>631</v>
      </c>
      <c r="S17" s="318" t="s">
        <v>21707</v>
      </c>
      <c r="T17" s="318"/>
      <c r="U17" s="318"/>
      <c r="V17" s="318"/>
      <c r="W17" s="318"/>
      <c r="X17" s="318"/>
      <c r="Y17" s="318"/>
      <c r="Z17" s="318"/>
      <c r="AA17" s="318"/>
      <c r="AB17" s="318"/>
      <c r="AC17" s="318"/>
      <c r="AD17" s="318"/>
    </row>
    <row r="18" spans="1:30" s="18" customFormat="1" ht="89.25" customHeight="1">
      <c r="A18" s="318" t="s">
        <v>21677</v>
      </c>
      <c r="B18" s="318" t="s">
        <v>21708</v>
      </c>
      <c r="C18" s="318" t="s">
        <v>21824</v>
      </c>
      <c r="D18" s="318" t="s">
        <v>21825</v>
      </c>
      <c r="E18" s="318" t="s">
        <v>21826</v>
      </c>
      <c r="F18" s="318" t="s">
        <v>21827</v>
      </c>
      <c r="G18" s="318" t="s">
        <v>21828</v>
      </c>
      <c r="H18" s="318" t="s">
        <v>21829</v>
      </c>
      <c r="I18" s="318" t="s">
        <v>21830</v>
      </c>
      <c r="J18" s="318" t="s">
        <v>21831</v>
      </c>
      <c r="K18" s="487" t="s">
        <v>21832</v>
      </c>
      <c r="L18" s="308" t="s">
        <v>21833</v>
      </c>
      <c r="M18" s="308" t="s">
        <v>21834</v>
      </c>
      <c r="N18" s="318"/>
      <c r="O18" s="318" t="s">
        <v>487</v>
      </c>
      <c r="P18" s="318"/>
      <c r="Q18" s="318"/>
      <c r="R18" s="318" t="s">
        <v>572</v>
      </c>
      <c r="S18" s="318" t="s">
        <v>490</v>
      </c>
      <c r="T18" s="318" t="s">
        <v>14312</v>
      </c>
      <c r="U18" s="318"/>
      <c r="V18" s="318"/>
      <c r="W18" s="318"/>
      <c r="X18" s="318"/>
      <c r="Y18" s="318"/>
      <c r="Z18" s="318"/>
      <c r="AA18" s="318"/>
      <c r="AB18" s="318"/>
      <c r="AC18" s="318" t="s">
        <v>487</v>
      </c>
      <c r="AD18" s="308" t="s">
        <v>21835</v>
      </c>
    </row>
    <row r="19" spans="1:30" s="18" customFormat="1" ht="146.25" customHeight="1">
      <c r="A19" s="318" t="s">
        <v>21677</v>
      </c>
      <c r="B19" s="318" t="s">
        <v>21708</v>
      </c>
      <c r="C19" s="318" t="s">
        <v>21836</v>
      </c>
      <c r="D19" s="318" t="s">
        <v>21837</v>
      </c>
      <c r="E19" s="318" t="s">
        <v>21772</v>
      </c>
      <c r="F19" s="318" t="s">
        <v>21838</v>
      </c>
      <c r="G19" s="318" t="s">
        <v>21839</v>
      </c>
      <c r="H19" s="318" t="s">
        <v>21840</v>
      </c>
      <c r="I19" s="318" t="s">
        <v>21841</v>
      </c>
      <c r="J19" s="318" t="s">
        <v>21842</v>
      </c>
      <c r="K19" s="487" t="s">
        <v>21843</v>
      </c>
      <c r="L19" s="308" t="s">
        <v>21844</v>
      </c>
      <c r="M19" s="318"/>
      <c r="N19" s="318" t="s">
        <v>487</v>
      </c>
      <c r="O19" s="318" t="s">
        <v>487</v>
      </c>
      <c r="P19" s="318"/>
      <c r="Q19" s="318"/>
      <c r="R19" s="318" t="s">
        <v>572</v>
      </c>
      <c r="S19" s="318" t="s">
        <v>490</v>
      </c>
      <c r="T19" s="318" t="s">
        <v>14312</v>
      </c>
      <c r="U19" s="318"/>
      <c r="V19" s="318"/>
      <c r="W19" s="318"/>
      <c r="X19" s="318"/>
      <c r="Y19" s="318"/>
      <c r="Z19" s="318"/>
      <c r="AA19" s="318"/>
      <c r="AB19" s="318"/>
      <c r="AC19" s="318"/>
      <c r="AD19" s="318"/>
    </row>
    <row r="20" spans="1:30" s="18" customFormat="1" ht="61.5" customHeight="1">
      <c r="A20" s="318" t="s">
        <v>21677</v>
      </c>
      <c r="B20" s="318" t="s">
        <v>21708</v>
      </c>
      <c r="C20" s="318" t="s">
        <v>21845</v>
      </c>
      <c r="D20" s="318" t="s">
        <v>21846</v>
      </c>
      <c r="E20" s="318" t="s">
        <v>21847</v>
      </c>
      <c r="F20" s="318" t="s">
        <v>21848</v>
      </c>
      <c r="G20" s="318" t="s">
        <v>21849</v>
      </c>
      <c r="H20" s="318" t="s">
        <v>21850</v>
      </c>
      <c r="I20" s="318" t="s">
        <v>21851</v>
      </c>
      <c r="J20" s="318" t="s">
        <v>21852</v>
      </c>
      <c r="K20" s="318" t="s">
        <v>21853</v>
      </c>
      <c r="L20" s="308" t="s">
        <v>21854</v>
      </c>
      <c r="M20" s="308" t="s">
        <v>21855</v>
      </c>
      <c r="N20" s="318"/>
      <c r="O20" s="318"/>
      <c r="P20" s="318"/>
      <c r="Q20" s="318"/>
      <c r="R20" s="320" t="s">
        <v>631</v>
      </c>
      <c r="S20" s="318" t="s">
        <v>21707</v>
      </c>
      <c r="T20" s="318"/>
      <c r="U20" s="318"/>
      <c r="V20" s="318"/>
      <c r="W20" s="318"/>
      <c r="X20" s="318"/>
      <c r="Y20" s="318"/>
      <c r="Z20" s="318"/>
      <c r="AA20" s="318"/>
      <c r="AB20" s="318"/>
      <c r="AC20" s="318"/>
      <c r="AD20" s="318"/>
    </row>
    <row r="21" spans="1:30" s="18" customFormat="1" ht="77.25" customHeight="1">
      <c r="A21" s="318" t="s">
        <v>21689</v>
      </c>
      <c r="B21" s="318" t="s">
        <v>21708</v>
      </c>
      <c r="C21" s="318" t="s">
        <v>21856</v>
      </c>
      <c r="D21" s="318" t="s">
        <v>21857</v>
      </c>
      <c r="E21" s="318" t="s">
        <v>21858</v>
      </c>
      <c r="F21" s="318" t="s">
        <v>21859</v>
      </c>
      <c r="G21" s="318" t="s">
        <v>21860</v>
      </c>
      <c r="H21" s="318" t="s">
        <v>21861</v>
      </c>
      <c r="I21" s="318" t="s">
        <v>21862</v>
      </c>
      <c r="J21" s="318" t="s">
        <v>21863</v>
      </c>
      <c r="K21" s="318" t="s">
        <v>21864</v>
      </c>
      <c r="L21" s="308" t="s">
        <v>21865</v>
      </c>
      <c r="M21" s="487" t="s">
        <v>21866</v>
      </c>
      <c r="N21" s="318"/>
      <c r="O21" s="318"/>
      <c r="P21" s="318"/>
      <c r="Q21" s="318"/>
      <c r="R21" s="320" t="s">
        <v>631</v>
      </c>
      <c r="S21" s="318" t="s">
        <v>21707</v>
      </c>
      <c r="T21" s="318"/>
      <c r="U21" s="318"/>
      <c r="V21" s="318"/>
      <c r="W21" s="318"/>
      <c r="X21" s="318"/>
      <c r="Y21" s="318"/>
      <c r="Z21" s="318"/>
      <c r="AA21" s="318"/>
      <c r="AB21" s="318"/>
      <c r="AC21" s="318" t="s">
        <v>487</v>
      </c>
      <c r="AD21" s="308" t="s">
        <v>21867</v>
      </c>
    </row>
    <row r="22" spans="1:30" s="18" customFormat="1" ht="86.25" customHeight="1">
      <c r="A22" s="318" t="s">
        <v>21677</v>
      </c>
      <c r="B22" s="318" t="s">
        <v>21708</v>
      </c>
      <c r="C22" s="318" t="s">
        <v>21868</v>
      </c>
      <c r="D22" s="318" t="s">
        <v>21869</v>
      </c>
      <c r="E22" s="318" t="s">
        <v>21870</v>
      </c>
      <c r="F22" s="318" t="s">
        <v>21871</v>
      </c>
      <c r="G22" s="318" t="s">
        <v>21872</v>
      </c>
      <c r="H22" s="318" t="s">
        <v>21873</v>
      </c>
      <c r="I22" s="318" t="s">
        <v>21874</v>
      </c>
      <c r="J22" s="318" t="s">
        <v>21875</v>
      </c>
      <c r="K22" s="318" t="s">
        <v>21823</v>
      </c>
      <c r="L22" s="308" t="s">
        <v>21876</v>
      </c>
      <c r="M22" s="308" t="s">
        <v>21877</v>
      </c>
      <c r="N22" s="318"/>
      <c r="O22" s="318"/>
      <c r="P22" s="318"/>
      <c r="Q22" s="318"/>
      <c r="R22" s="320" t="s">
        <v>631</v>
      </c>
      <c r="S22" s="318" t="s">
        <v>21707</v>
      </c>
      <c r="T22" s="318" t="s">
        <v>21698</v>
      </c>
      <c r="U22" s="318"/>
      <c r="V22" s="318"/>
      <c r="W22" s="318"/>
      <c r="X22" s="318"/>
      <c r="Y22" s="318"/>
      <c r="Z22" s="318"/>
      <c r="AA22" s="318"/>
      <c r="AB22" s="318"/>
      <c r="AC22" s="318"/>
      <c r="AD22" s="318"/>
    </row>
    <row r="23" spans="1:30" s="18" customFormat="1" ht="19.149999999999999" customHeight="1">
      <c r="A23" s="318" t="s">
        <v>21677</v>
      </c>
      <c r="B23" s="318" t="s">
        <v>21708</v>
      </c>
      <c r="C23" s="318" t="s">
        <v>21878</v>
      </c>
      <c r="D23" s="318" t="s">
        <v>21879</v>
      </c>
      <c r="E23" s="318" t="s">
        <v>21880</v>
      </c>
      <c r="F23" s="318" t="s">
        <v>21881</v>
      </c>
      <c r="G23" s="318" t="s">
        <v>21882</v>
      </c>
      <c r="H23" s="318" t="s">
        <v>21883</v>
      </c>
      <c r="I23" s="318" t="s">
        <v>21884</v>
      </c>
      <c r="J23" s="318" t="s">
        <v>21885</v>
      </c>
      <c r="K23" s="318" t="s">
        <v>21886</v>
      </c>
      <c r="L23" s="308"/>
      <c r="M23" s="308"/>
      <c r="N23" s="318"/>
      <c r="O23" s="318"/>
      <c r="P23" s="318"/>
      <c r="Q23" s="318"/>
      <c r="R23" s="320" t="s">
        <v>631</v>
      </c>
      <c r="S23" s="318" t="s">
        <v>21707</v>
      </c>
      <c r="T23" s="318"/>
      <c r="U23" s="318"/>
      <c r="V23" s="318"/>
      <c r="W23" s="318"/>
      <c r="X23" s="318"/>
      <c r="Y23" s="318"/>
      <c r="Z23" s="318"/>
      <c r="AA23" s="318"/>
      <c r="AB23" s="318"/>
      <c r="AC23" s="318"/>
      <c r="AD23" s="318"/>
    </row>
    <row r="24" spans="1:30" s="18" customFormat="1" ht="70.5" customHeight="1">
      <c r="A24" s="318" t="s">
        <v>21677</v>
      </c>
      <c r="B24" s="318" t="s">
        <v>21708</v>
      </c>
      <c r="C24" s="318" t="s">
        <v>21887</v>
      </c>
      <c r="D24" s="318" t="s">
        <v>21888</v>
      </c>
      <c r="E24" s="318" t="s">
        <v>21889</v>
      </c>
      <c r="F24" s="318" t="s">
        <v>21890</v>
      </c>
      <c r="G24" s="318" t="s">
        <v>21891</v>
      </c>
      <c r="H24" s="318" t="s">
        <v>21892</v>
      </c>
      <c r="I24" s="318" t="s">
        <v>21893</v>
      </c>
      <c r="J24" s="318" t="s">
        <v>21894</v>
      </c>
      <c r="K24" s="491" t="s">
        <v>21895</v>
      </c>
      <c r="L24" s="487" t="s">
        <v>21896</v>
      </c>
      <c r="M24" s="487" t="s">
        <v>21897</v>
      </c>
      <c r="N24" s="318"/>
      <c r="O24" s="318"/>
      <c r="P24" s="318"/>
      <c r="Q24" s="318"/>
      <c r="R24" s="320" t="s">
        <v>631</v>
      </c>
      <c r="S24" s="318" t="s">
        <v>21707</v>
      </c>
      <c r="T24" s="318"/>
      <c r="U24" s="318"/>
      <c r="V24" s="318"/>
      <c r="W24" s="318"/>
      <c r="X24" s="318"/>
      <c r="Y24" s="318"/>
      <c r="Z24" s="318"/>
      <c r="AA24" s="318"/>
      <c r="AB24" s="318"/>
      <c r="AC24" s="318" t="s">
        <v>487</v>
      </c>
      <c r="AD24" s="308" t="s">
        <v>21898</v>
      </c>
    </row>
    <row r="25" spans="1:30" s="18" customFormat="1" ht="71.25">
      <c r="A25" s="318" t="s">
        <v>21677</v>
      </c>
      <c r="B25" s="318" t="s">
        <v>21708</v>
      </c>
      <c r="C25" s="318" t="s">
        <v>21899</v>
      </c>
      <c r="D25" s="318" t="s">
        <v>21900</v>
      </c>
      <c r="E25" s="318" t="s">
        <v>21858</v>
      </c>
      <c r="F25" s="318" t="s">
        <v>21901</v>
      </c>
      <c r="G25" s="318" t="s">
        <v>21902</v>
      </c>
      <c r="H25" s="318" t="s">
        <v>21903</v>
      </c>
      <c r="I25" s="318" t="s">
        <v>21904</v>
      </c>
      <c r="J25" s="318" t="s">
        <v>21905</v>
      </c>
      <c r="K25" s="487" t="s">
        <v>21906</v>
      </c>
      <c r="L25" s="487" t="s">
        <v>21907</v>
      </c>
      <c r="M25" s="487" t="s">
        <v>21908</v>
      </c>
      <c r="N25" s="318"/>
      <c r="O25" s="318"/>
      <c r="P25" s="318"/>
      <c r="Q25" s="318"/>
      <c r="R25" s="320" t="s">
        <v>631</v>
      </c>
      <c r="S25" s="318" t="s">
        <v>21707</v>
      </c>
      <c r="T25" s="318" t="s">
        <v>21698</v>
      </c>
      <c r="U25" s="318"/>
      <c r="V25" s="318"/>
      <c r="W25" s="318"/>
      <c r="X25" s="318"/>
      <c r="Y25" s="318"/>
      <c r="Z25" s="318"/>
      <c r="AA25" s="318"/>
      <c r="AB25" s="318"/>
      <c r="AC25" s="318" t="s">
        <v>487</v>
      </c>
      <c r="AD25" s="308" t="s">
        <v>21909</v>
      </c>
    </row>
    <row r="26" spans="1:30" s="18" customFormat="1" ht="86.25" customHeight="1">
      <c r="A26" s="318" t="s">
        <v>21677</v>
      </c>
      <c r="B26" s="318" t="s">
        <v>21708</v>
      </c>
      <c r="C26" s="318" t="s">
        <v>21910</v>
      </c>
      <c r="D26" s="318" t="s">
        <v>21911</v>
      </c>
      <c r="E26" s="318" t="s">
        <v>21912</v>
      </c>
      <c r="F26" s="318" t="s">
        <v>21913</v>
      </c>
      <c r="G26" s="318" t="s">
        <v>21914</v>
      </c>
      <c r="H26" s="318" t="s">
        <v>21915</v>
      </c>
      <c r="I26" s="318" t="s">
        <v>21916</v>
      </c>
      <c r="J26" s="318" t="s">
        <v>21917</v>
      </c>
      <c r="K26" s="443" t="s">
        <v>21918</v>
      </c>
      <c r="L26" s="487" t="s">
        <v>21919</v>
      </c>
      <c r="M26" s="487" t="s">
        <v>21920</v>
      </c>
      <c r="N26" s="318"/>
      <c r="O26" s="318"/>
      <c r="P26" s="318"/>
      <c r="Q26" s="318"/>
      <c r="R26" s="320" t="s">
        <v>631</v>
      </c>
      <c r="S26" s="318" t="s">
        <v>21707</v>
      </c>
      <c r="T26" s="318"/>
      <c r="U26" s="318"/>
      <c r="V26" s="318"/>
      <c r="W26" s="318"/>
      <c r="X26" s="318"/>
      <c r="Y26" s="318"/>
      <c r="Z26" s="318"/>
      <c r="AA26" s="318"/>
      <c r="AB26" s="318"/>
      <c r="AC26" s="318" t="s">
        <v>487</v>
      </c>
      <c r="AD26" s="318" t="s">
        <v>21921</v>
      </c>
    </row>
    <row r="27" spans="1:30" s="18" customFormat="1" ht="33.75" customHeight="1">
      <c r="A27" s="318" t="s">
        <v>21677</v>
      </c>
      <c r="B27" s="318" t="s">
        <v>21708</v>
      </c>
      <c r="C27" s="318" t="s">
        <v>21922</v>
      </c>
      <c r="D27" s="318" t="s">
        <v>21923</v>
      </c>
      <c r="E27" s="318" t="s">
        <v>21924</v>
      </c>
      <c r="F27" s="318" t="s">
        <v>21925</v>
      </c>
      <c r="G27" s="318" t="s">
        <v>21926</v>
      </c>
      <c r="H27" s="318" t="s">
        <v>21927</v>
      </c>
      <c r="I27" s="318" t="s">
        <v>21928</v>
      </c>
      <c r="J27" s="318"/>
      <c r="K27" s="443" t="s">
        <v>21929</v>
      </c>
      <c r="L27" s="487" t="s">
        <v>21930</v>
      </c>
      <c r="M27" s="487"/>
      <c r="N27" s="318"/>
      <c r="O27" s="318"/>
      <c r="P27" s="318"/>
      <c r="Q27" s="318"/>
      <c r="R27" s="320" t="s">
        <v>631</v>
      </c>
      <c r="S27" s="318" t="s">
        <v>21707</v>
      </c>
      <c r="T27" s="318"/>
      <c r="U27" s="318"/>
      <c r="V27" s="318"/>
      <c r="W27" s="318"/>
      <c r="X27" s="318"/>
      <c r="Y27" s="318"/>
      <c r="Z27" s="318"/>
      <c r="AA27" s="318"/>
      <c r="AB27" s="318"/>
      <c r="AC27" s="318"/>
      <c r="AD27" s="318"/>
    </row>
    <row r="28" spans="1:30" s="18" customFormat="1" ht="75" customHeight="1">
      <c r="A28" s="318" t="s">
        <v>21677</v>
      </c>
      <c r="B28" s="318" t="s">
        <v>21708</v>
      </c>
      <c r="C28" s="318" t="s">
        <v>21931</v>
      </c>
      <c r="D28" s="318" t="s">
        <v>21932</v>
      </c>
      <c r="E28" s="318" t="s">
        <v>21933</v>
      </c>
      <c r="F28" s="318" t="s">
        <v>21934</v>
      </c>
      <c r="G28" s="318" t="s">
        <v>21935</v>
      </c>
      <c r="H28" s="318" t="s">
        <v>21936</v>
      </c>
      <c r="I28" s="487" t="s">
        <v>21937</v>
      </c>
      <c r="J28" s="318" t="s">
        <v>21938</v>
      </c>
      <c r="K28" s="318" t="s">
        <v>21939</v>
      </c>
      <c r="L28" s="308" t="s">
        <v>802</v>
      </c>
      <c r="M28" s="308" t="s">
        <v>7568</v>
      </c>
      <c r="N28" s="318"/>
      <c r="O28" s="318"/>
      <c r="P28" s="318"/>
      <c r="Q28" s="318"/>
      <c r="R28" s="320" t="s">
        <v>631</v>
      </c>
      <c r="S28" s="318" t="s">
        <v>21707</v>
      </c>
      <c r="T28" s="318"/>
      <c r="U28" s="318"/>
      <c r="V28" s="318"/>
      <c r="W28" s="318"/>
      <c r="X28" s="318"/>
      <c r="Y28" s="318"/>
      <c r="Z28" s="318"/>
      <c r="AA28" s="318"/>
      <c r="AB28" s="318"/>
      <c r="AC28" s="318" t="s">
        <v>487</v>
      </c>
      <c r="AD28" s="308" t="s">
        <v>21940</v>
      </c>
    </row>
    <row r="29" spans="1:30" s="18" customFormat="1" ht="85.5">
      <c r="A29" s="318" t="s">
        <v>21677</v>
      </c>
      <c r="B29" s="318" t="s">
        <v>21708</v>
      </c>
      <c r="C29" s="318" t="s">
        <v>21941</v>
      </c>
      <c r="D29" s="318" t="s">
        <v>21942</v>
      </c>
      <c r="E29" s="318" t="s">
        <v>21943</v>
      </c>
      <c r="F29" s="318" t="s">
        <v>21944</v>
      </c>
      <c r="G29" s="318" t="s">
        <v>21945</v>
      </c>
      <c r="H29" s="318" t="s">
        <v>21946</v>
      </c>
      <c r="I29" s="443" t="s">
        <v>21947</v>
      </c>
      <c r="J29" s="318" t="s">
        <v>21948</v>
      </c>
      <c r="K29" s="308" t="s">
        <v>21949</v>
      </c>
      <c r="L29" s="308" t="s">
        <v>802</v>
      </c>
      <c r="M29" s="308"/>
      <c r="N29" s="318"/>
      <c r="O29" s="318"/>
      <c r="P29" s="318"/>
      <c r="Q29" s="318"/>
      <c r="R29" s="318" t="s">
        <v>572</v>
      </c>
      <c r="S29" s="318" t="s">
        <v>490</v>
      </c>
      <c r="T29" s="318" t="s">
        <v>14312</v>
      </c>
      <c r="U29" s="318"/>
      <c r="V29" s="318"/>
      <c r="W29" s="318"/>
      <c r="X29" s="318"/>
      <c r="Y29" s="318"/>
      <c r="Z29" s="318"/>
      <c r="AA29" s="318" t="s">
        <v>487</v>
      </c>
      <c r="AB29" s="308" t="s">
        <v>21950</v>
      </c>
      <c r="AC29" s="318"/>
      <c r="AD29" s="318"/>
    </row>
    <row r="30" spans="1:30" s="18" customFormat="1" ht="114">
      <c r="A30" s="318" t="s">
        <v>21677</v>
      </c>
      <c r="B30" s="318" t="s">
        <v>21708</v>
      </c>
      <c r="C30" s="318" t="s">
        <v>21951</v>
      </c>
      <c r="D30" s="318" t="s">
        <v>21952</v>
      </c>
      <c r="E30" s="318" t="s">
        <v>21953</v>
      </c>
      <c r="F30" s="318" t="s">
        <v>21954</v>
      </c>
      <c r="G30" s="318" t="s">
        <v>21955</v>
      </c>
      <c r="H30" s="318" t="s">
        <v>21956</v>
      </c>
      <c r="I30" s="443" t="s">
        <v>2996</v>
      </c>
      <c r="J30" s="318" t="s">
        <v>21957</v>
      </c>
      <c r="K30" s="308" t="s">
        <v>21958</v>
      </c>
      <c r="L30" s="308" t="s">
        <v>21959</v>
      </c>
      <c r="M30" s="308"/>
      <c r="N30" s="318"/>
      <c r="O30" s="318" t="s">
        <v>487</v>
      </c>
      <c r="P30" s="318"/>
      <c r="Q30" s="318"/>
      <c r="R30" s="318" t="s">
        <v>572</v>
      </c>
      <c r="S30" s="318" t="s">
        <v>490</v>
      </c>
      <c r="T30" s="318" t="s">
        <v>21769</v>
      </c>
      <c r="U30" s="318"/>
      <c r="V30" s="318"/>
      <c r="W30" s="318"/>
      <c r="X30" s="318"/>
      <c r="Y30" s="318"/>
      <c r="Z30" s="318"/>
      <c r="AA30" s="318" t="s">
        <v>487</v>
      </c>
      <c r="AB30" s="308" t="s">
        <v>21960</v>
      </c>
      <c r="AC30" s="308" t="s">
        <v>21961</v>
      </c>
      <c r="AD30" s="321" t="s">
        <v>21962</v>
      </c>
    </row>
    <row r="31" spans="1:30" s="18" customFormat="1" ht="62.25" customHeight="1">
      <c r="A31" s="318" t="s">
        <v>21689</v>
      </c>
      <c r="B31" s="318" t="s">
        <v>131</v>
      </c>
      <c r="C31" s="318" t="s">
        <v>21963</v>
      </c>
      <c r="D31" s="318" t="s">
        <v>21964</v>
      </c>
      <c r="E31" s="318" t="s">
        <v>21965</v>
      </c>
      <c r="F31" s="318" t="s">
        <v>21966</v>
      </c>
      <c r="G31" s="318" t="s">
        <v>21967</v>
      </c>
      <c r="H31" s="318" t="s">
        <v>21968</v>
      </c>
      <c r="I31" s="443" t="s">
        <v>21969</v>
      </c>
      <c r="J31" s="318" t="s">
        <v>21970</v>
      </c>
      <c r="K31" s="318" t="s">
        <v>21971</v>
      </c>
      <c r="L31" s="318"/>
      <c r="M31" s="318"/>
      <c r="N31" s="318"/>
      <c r="O31" s="318"/>
      <c r="P31" s="318"/>
      <c r="Q31" s="318"/>
      <c r="R31" s="320" t="s">
        <v>631</v>
      </c>
      <c r="S31" s="318" t="s">
        <v>21707</v>
      </c>
      <c r="T31" s="318" t="s">
        <v>21972</v>
      </c>
      <c r="U31" s="318" t="s">
        <v>401</v>
      </c>
      <c r="V31" s="318" t="s">
        <v>21973</v>
      </c>
      <c r="W31" s="318"/>
      <c r="X31" s="318"/>
      <c r="Y31" s="318"/>
      <c r="Z31" s="318"/>
      <c r="AA31" s="318"/>
      <c r="AB31" s="318"/>
      <c r="AC31" s="318" t="s">
        <v>487</v>
      </c>
      <c r="AD31" s="308" t="s">
        <v>21974</v>
      </c>
    </row>
    <row r="32" spans="1:30" s="18" customFormat="1" ht="40.5" customHeight="1">
      <c r="A32" s="318" t="s">
        <v>21689</v>
      </c>
      <c r="B32" s="318" t="s">
        <v>21708</v>
      </c>
      <c r="C32" s="318" t="s">
        <v>21975</v>
      </c>
      <c r="D32" s="318" t="s">
        <v>21976</v>
      </c>
      <c r="E32" s="318" t="s">
        <v>21977</v>
      </c>
      <c r="F32" s="318" t="s">
        <v>21978</v>
      </c>
      <c r="G32" s="318" t="s">
        <v>21979</v>
      </c>
      <c r="H32" s="318" t="s">
        <v>21980</v>
      </c>
      <c r="I32" s="487" t="s">
        <v>21981</v>
      </c>
      <c r="J32" s="318" t="s">
        <v>21982</v>
      </c>
      <c r="K32" s="318" t="s">
        <v>21983</v>
      </c>
      <c r="L32" s="308" t="s">
        <v>2406</v>
      </c>
      <c r="M32" s="318" t="s">
        <v>21984</v>
      </c>
      <c r="N32" s="318"/>
      <c r="O32" s="318"/>
      <c r="P32" s="318"/>
      <c r="Q32" s="318"/>
      <c r="R32" s="320" t="s">
        <v>386</v>
      </c>
      <c r="S32" s="318" t="s">
        <v>21707</v>
      </c>
      <c r="T32" s="318"/>
      <c r="U32" s="318"/>
      <c r="V32" s="318"/>
      <c r="W32" s="318"/>
      <c r="X32" s="318"/>
      <c r="Y32" s="318"/>
      <c r="Z32" s="318"/>
      <c r="AA32" s="318"/>
      <c r="AB32" s="318"/>
      <c r="AC32" s="318" t="s">
        <v>1408</v>
      </c>
      <c r="AD32" s="308" t="s">
        <v>21985</v>
      </c>
    </row>
    <row r="33" spans="1:30" s="18" customFormat="1" ht="46.5" customHeight="1">
      <c r="A33" s="318" t="s">
        <v>21689</v>
      </c>
      <c r="B33" s="318" t="s">
        <v>21708</v>
      </c>
      <c r="C33" s="318" t="s">
        <v>21986</v>
      </c>
      <c r="D33" s="318" t="s">
        <v>21987</v>
      </c>
      <c r="E33" s="318" t="s">
        <v>21988</v>
      </c>
      <c r="F33" s="487" t="s">
        <v>21989</v>
      </c>
      <c r="G33" s="318" t="s">
        <v>21990</v>
      </c>
      <c r="H33" s="318" t="s">
        <v>21991</v>
      </c>
      <c r="I33" s="318" t="s">
        <v>21992</v>
      </c>
      <c r="J33" s="318" t="s">
        <v>21993</v>
      </c>
      <c r="K33" s="487" t="s">
        <v>21994</v>
      </c>
      <c r="L33" s="487" t="s">
        <v>3892</v>
      </c>
      <c r="M33" s="487" t="s">
        <v>21995</v>
      </c>
      <c r="N33" s="318"/>
      <c r="O33" s="318"/>
      <c r="P33" s="318"/>
      <c r="Q33" s="318"/>
      <c r="R33" s="320" t="s">
        <v>386</v>
      </c>
      <c r="S33" s="318" t="s">
        <v>21707</v>
      </c>
      <c r="T33" s="318"/>
      <c r="U33" s="318"/>
      <c r="V33" s="318"/>
      <c r="W33" s="318"/>
      <c r="X33" s="318"/>
      <c r="Y33" s="318"/>
      <c r="Z33" s="318"/>
      <c r="AA33" s="318"/>
      <c r="AB33" s="318"/>
      <c r="AC33" s="318" t="s">
        <v>1408</v>
      </c>
      <c r="AD33" s="308" t="s">
        <v>21996</v>
      </c>
    </row>
    <row r="34" spans="1:30" s="18" customFormat="1" ht="55.5" customHeight="1">
      <c r="A34" s="318" t="s">
        <v>21689</v>
      </c>
      <c r="B34" s="318" t="s">
        <v>21708</v>
      </c>
      <c r="C34" s="318" t="s">
        <v>21997</v>
      </c>
      <c r="D34" s="318" t="s">
        <v>21998</v>
      </c>
      <c r="E34" s="318" t="s">
        <v>21999</v>
      </c>
      <c r="F34" s="318" t="s">
        <v>22000</v>
      </c>
      <c r="G34" s="318" t="s">
        <v>22001</v>
      </c>
      <c r="H34" s="318" t="s">
        <v>22002</v>
      </c>
      <c r="I34" s="318" t="s">
        <v>22003</v>
      </c>
      <c r="J34" s="318" t="s">
        <v>22004</v>
      </c>
      <c r="K34" s="443" t="s">
        <v>22005</v>
      </c>
      <c r="L34" s="487" t="s">
        <v>22006</v>
      </c>
      <c r="M34" s="487" t="s">
        <v>22007</v>
      </c>
      <c r="N34" s="318"/>
      <c r="O34" s="318"/>
      <c r="P34" s="318"/>
      <c r="Q34" s="318"/>
      <c r="R34" s="320" t="s">
        <v>386</v>
      </c>
      <c r="S34" s="318" t="s">
        <v>21707</v>
      </c>
      <c r="T34" s="318"/>
      <c r="U34" s="318"/>
      <c r="V34" s="318"/>
      <c r="W34" s="318"/>
      <c r="X34" s="318"/>
      <c r="Y34" s="318"/>
      <c r="Z34" s="318"/>
      <c r="AA34" s="318"/>
      <c r="AB34" s="318"/>
      <c r="AC34" s="318" t="s">
        <v>1408</v>
      </c>
      <c r="AD34" s="308" t="s">
        <v>21996</v>
      </c>
    </row>
    <row r="35" spans="1:30" s="18" customFormat="1" ht="45" customHeight="1">
      <c r="A35" s="318" t="s">
        <v>21689</v>
      </c>
      <c r="B35" s="318" t="s">
        <v>21708</v>
      </c>
      <c r="C35" s="318" t="s">
        <v>22008</v>
      </c>
      <c r="D35" s="318" t="s">
        <v>22009</v>
      </c>
      <c r="E35" s="318" t="s">
        <v>21977</v>
      </c>
      <c r="F35" s="90" t="s">
        <v>22010</v>
      </c>
      <c r="G35" s="90" t="s">
        <v>22011</v>
      </c>
      <c r="H35" s="318" t="s">
        <v>22012</v>
      </c>
      <c r="I35" s="90" t="s">
        <v>22013</v>
      </c>
      <c r="J35" s="318" t="s">
        <v>22014</v>
      </c>
      <c r="K35" s="443" t="s">
        <v>22015</v>
      </c>
      <c r="L35" s="443"/>
      <c r="M35" s="443"/>
      <c r="N35" s="318"/>
      <c r="O35" s="318"/>
      <c r="P35" s="318"/>
      <c r="Q35" s="318"/>
      <c r="R35" s="320" t="s">
        <v>631</v>
      </c>
      <c r="S35" s="318" t="s">
        <v>21707</v>
      </c>
      <c r="T35" s="318"/>
      <c r="U35" s="318"/>
      <c r="V35" s="318"/>
      <c r="W35" s="318"/>
      <c r="X35" s="318"/>
      <c r="Y35" s="318"/>
      <c r="Z35" s="318"/>
      <c r="AA35" s="318"/>
      <c r="AB35" s="318"/>
      <c r="AC35" s="318" t="s">
        <v>1408</v>
      </c>
      <c r="AD35" s="308" t="s">
        <v>22016</v>
      </c>
    </row>
    <row r="36" spans="1:30" s="18" customFormat="1" ht="19.149999999999999" customHeight="1">
      <c r="A36" s="318" t="s">
        <v>21677</v>
      </c>
      <c r="B36" s="318" t="s">
        <v>178</v>
      </c>
      <c r="C36" s="318" t="s">
        <v>22017</v>
      </c>
      <c r="D36" s="318" t="s">
        <v>22018</v>
      </c>
      <c r="E36" s="318" t="s">
        <v>22019</v>
      </c>
      <c r="F36" s="318" t="s">
        <v>22020</v>
      </c>
      <c r="G36" s="318" t="s">
        <v>22021</v>
      </c>
      <c r="H36" s="318" t="s">
        <v>22022</v>
      </c>
      <c r="I36" s="318" t="s">
        <v>22023</v>
      </c>
      <c r="J36" s="318" t="s">
        <v>22024</v>
      </c>
      <c r="K36" s="443" t="s">
        <v>22025</v>
      </c>
      <c r="L36" s="443"/>
      <c r="M36" s="443"/>
      <c r="N36" s="318"/>
      <c r="O36" s="318"/>
      <c r="P36" s="318"/>
      <c r="Q36" s="318"/>
      <c r="R36" s="320" t="s">
        <v>631</v>
      </c>
      <c r="S36" s="318" t="s">
        <v>21707</v>
      </c>
      <c r="T36" s="318" t="s">
        <v>21698</v>
      </c>
      <c r="U36" s="318"/>
      <c r="V36" s="318"/>
      <c r="W36" s="318"/>
      <c r="X36" s="318"/>
      <c r="Y36" s="318"/>
      <c r="Z36" s="318"/>
      <c r="AA36" s="318"/>
      <c r="AB36" s="318"/>
      <c r="AC36" s="318"/>
      <c r="AD36" s="318"/>
    </row>
    <row r="37" spans="1:30" s="18" customFormat="1" ht="19.149999999999999" customHeight="1">
      <c r="A37" s="318" t="s">
        <v>21677</v>
      </c>
      <c r="B37" s="318" t="s">
        <v>22026</v>
      </c>
      <c r="C37" s="318" t="s">
        <v>22027</v>
      </c>
      <c r="D37" s="318" t="s">
        <v>22028</v>
      </c>
      <c r="E37" s="318" t="s">
        <v>22029</v>
      </c>
      <c r="F37" s="318" t="s">
        <v>22030</v>
      </c>
      <c r="G37" s="318" t="s">
        <v>22031</v>
      </c>
      <c r="H37" s="318" t="s">
        <v>22032</v>
      </c>
      <c r="I37" s="318" t="s">
        <v>22033</v>
      </c>
      <c r="J37" s="318"/>
      <c r="K37" s="443" t="s">
        <v>22034</v>
      </c>
      <c r="L37" s="443"/>
      <c r="M37" s="443"/>
      <c r="N37" s="318"/>
      <c r="O37" s="318"/>
      <c r="P37" s="318"/>
      <c r="Q37" s="318"/>
      <c r="R37" s="320" t="s">
        <v>631</v>
      </c>
      <c r="S37" s="318" t="s">
        <v>21707</v>
      </c>
      <c r="T37" s="318" t="s">
        <v>21698</v>
      </c>
      <c r="U37" s="318"/>
      <c r="V37" s="318"/>
      <c r="W37" s="318"/>
      <c r="X37" s="318"/>
      <c r="Y37" s="318"/>
      <c r="Z37" s="318"/>
      <c r="AA37" s="318"/>
      <c r="AB37" s="318"/>
      <c r="AC37" s="318"/>
      <c r="AD37" s="318"/>
    </row>
    <row r="38" spans="1:30" s="18" customFormat="1" ht="102.75" customHeight="1">
      <c r="A38" s="318" t="s">
        <v>21677</v>
      </c>
      <c r="B38" s="318" t="s">
        <v>22026</v>
      </c>
      <c r="C38" s="318" t="s">
        <v>22035</v>
      </c>
      <c r="D38" s="318" t="s">
        <v>22036</v>
      </c>
      <c r="E38" s="318" t="s">
        <v>22037</v>
      </c>
      <c r="F38" s="318" t="s">
        <v>22038</v>
      </c>
      <c r="G38" s="318" t="s">
        <v>22039</v>
      </c>
      <c r="H38" s="318" t="s">
        <v>22040</v>
      </c>
      <c r="I38" s="318" t="s">
        <v>22041</v>
      </c>
      <c r="J38" s="318" t="s">
        <v>22042</v>
      </c>
      <c r="K38" s="487" t="s">
        <v>22043</v>
      </c>
      <c r="L38" s="443"/>
      <c r="M38" s="443"/>
      <c r="N38" s="318"/>
      <c r="O38" s="318"/>
      <c r="P38" s="318"/>
      <c r="Q38" s="318"/>
      <c r="R38" s="320" t="s">
        <v>631</v>
      </c>
      <c r="S38" s="318" t="s">
        <v>21707</v>
      </c>
      <c r="T38" s="318"/>
      <c r="U38" s="318"/>
      <c r="V38" s="318"/>
      <c r="W38" s="318"/>
      <c r="X38" s="318"/>
      <c r="Y38" s="318"/>
      <c r="Z38" s="318"/>
      <c r="AA38" s="318"/>
      <c r="AB38" s="318"/>
      <c r="AC38" s="318" t="s">
        <v>487</v>
      </c>
      <c r="AD38" s="487" t="s">
        <v>22044</v>
      </c>
    </row>
    <row r="39" spans="1:30" s="18" customFormat="1" ht="28.5">
      <c r="A39" s="318" t="s">
        <v>21677</v>
      </c>
      <c r="B39" s="318" t="s">
        <v>22026</v>
      </c>
      <c r="C39" s="318" t="s">
        <v>22045</v>
      </c>
      <c r="D39" s="318" t="s">
        <v>22046</v>
      </c>
      <c r="E39" s="318" t="s">
        <v>22047</v>
      </c>
      <c r="F39" s="318" t="s">
        <v>22048</v>
      </c>
      <c r="G39" s="318" t="s">
        <v>22049</v>
      </c>
      <c r="H39" s="318" t="s">
        <v>22050</v>
      </c>
      <c r="I39" s="318" t="s">
        <v>22051</v>
      </c>
      <c r="J39" s="318" t="s">
        <v>22052</v>
      </c>
      <c r="K39" s="308" t="s">
        <v>22053</v>
      </c>
      <c r="L39" s="318"/>
      <c r="M39" s="318"/>
      <c r="N39" s="318"/>
      <c r="O39" s="318"/>
      <c r="P39" s="318"/>
      <c r="Q39" s="318"/>
      <c r="R39" s="320" t="s">
        <v>631</v>
      </c>
      <c r="S39" s="318" t="s">
        <v>21707</v>
      </c>
      <c r="T39" s="318"/>
      <c r="U39" s="318"/>
      <c r="V39" s="318"/>
      <c r="W39" s="318"/>
      <c r="X39" s="318"/>
      <c r="Y39" s="489"/>
      <c r="Z39" s="489"/>
      <c r="AA39" s="318"/>
      <c r="AB39" s="318"/>
      <c r="AC39" s="318"/>
      <c r="AD39" s="318"/>
    </row>
    <row r="40" spans="1:30" s="18" customFormat="1" ht="71.25">
      <c r="A40" s="318" t="s">
        <v>21677</v>
      </c>
      <c r="B40" s="318" t="s">
        <v>22026</v>
      </c>
      <c r="C40" s="318" t="s">
        <v>22054</v>
      </c>
      <c r="D40" s="318" t="s">
        <v>22055</v>
      </c>
      <c r="E40" s="318" t="s">
        <v>22056</v>
      </c>
      <c r="F40" s="318" t="s">
        <v>22057</v>
      </c>
      <c r="G40" s="318" t="s">
        <v>22058</v>
      </c>
      <c r="H40" s="318" t="s">
        <v>22059</v>
      </c>
      <c r="I40" s="318" t="s">
        <v>22060</v>
      </c>
      <c r="J40" s="318"/>
      <c r="K40" s="308" t="s">
        <v>22061</v>
      </c>
      <c r="L40" s="318"/>
      <c r="M40" s="318"/>
      <c r="N40" s="318"/>
      <c r="O40" s="318"/>
      <c r="P40" s="318"/>
      <c r="Q40" s="318"/>
      <c r="R40" s="320" t="s">
        <v>631</v>
      </c>
      <c r="S40" s="318" t="s">
        <v>21707</v>
      </c>
      <c r="T40" s="318" t="s">
        <v>21698</v>
      </c>
      <c r="U40" s="318"/>
      <c r="V40" s="318"/>
      <c r="W40" s="318"/>
      <c r="X40" s="318"/>
      <c r="Y40" s="318" t="s">
        <v>22062</v>
      </c>
      <c r="Z40" s="308" t="s">
        <v>22063</v>
      </c>
      <c r="AA40" s="318"/>
      <c r="AB40" s="318"/>
      <c r="AC40" s="318"/>
      <c r="AD40" s="318"/>
    </row>
    <row r="41" spans="1:30" s="18" customFormat="1" ht="28.5">
      <c r="A41" s="318" t="s">
        <v>21677</v>
      </c>
      <c r="B41" s="318" t="s">
        <v>22026</v>
      </c>
      <c r="C41" s="318" t="s">
        <v>22064</v>
      </c>
      <c r="D41" s="318" t="s">
        <v>22065</v>
      </c>
      <c r="E41" s="318" t="s">
        <v>22066</v>
      </c>
      <c r="F41" s="318" t="s">
        <v>22067</v>
      </c>
      <c r="G41" s="318" t="s">
        <v>22068</v>
      </c>
      <c r="H41" s="318" t="s">
        <v>22069</v>
      </c>
      <c r="I41" s="318" t="s">
        <v>22070</v>
      </c>
      <c r="J41" s="318" t="s">
        <v>22071</v>
      </c>
      <c r="K41" s="308" t="s">
        <v>22072</v>
      </c>
      <c r="L41" s="318"/>
      <c r="M41" s="318"/>
      <c r="N41" s="318"/>
      <c r="O41" s="318"/>
      <c r="P41" s="318"/>
      <c r="Q41" s="318"/>
      <c r="R41" s="320" t="s">
        <v>631</v>
      </c>
      <c r="S41" s="318" t="s">
        <v>21707</v>
      </c>
      <c r="T41" s="318"/>
      <c r="U41" s="318"/>
      <c r="V41" s="318"/>
      <c r="W41" s="318"/>
      <c r="X41" s="318"/>
      <c r="Y41" s="318"/>
      <c r="Z41" s="318"/>
      <c r="AA41" s="318"/>
      <c r="AB41" s="318"/>
      <c r="AC41" s="318"/>
      <c r="AD41" s="318"/>
    </row>
    <row r="42" spans="1:30" s="18" customFormat="1" ht="19.149999999999999" customHeight="1">
      <c r="A42" s="318" t="s">
        <v>21677</v>
      </c>
      <c r="B42" s="318" t="s">
        <v>22026</v>
      </c>
      <c r="C42" s="318" t="s">
        <v>22073</v>
      </c>
      <c r="D42" s="318" t="s">
        <v>22074</v>
      </c>
      <c r="E42" s="318" t="s">
        <v>22075</v>
      </c>
      <c r="F42" s="318" t="s">
        <v>22076</v>
      </c>
      <c r="G42" s="318" t="s">
        <v>22077</v>
      </c>
      <c r="H42" s="318" t="s">
        <v>22078</v>
      </c>
      <c r="I42" s="318" t="s">
        <v>22079</v>
      </c>
      <c r="J42" s="318"/>
      <c r="K42" s="318" t="s">
        <v>22080</v>
      </c>
      <c r="L42" s="318"/>
      <c r="M42" s="318"/>
      <c r="N42" s="318"/>
      <c r="O42" s="318"/>
      <c r="P42" s="318"/>
      <c r="Q42" s="318"/>
      <c r="R42" s="320" t="s">
        <v>631</v>
      </c>
      <c r="S42" s="318" t="s">
        <v>21707</v>
      </c>
      <c r="T42" s="318"/>
      <c r="U42" s="318"/>
      <c r="V42" s="318"/>
      <c r="W42" s="318"/>
      <c r="X42" s="318"/>
      <c r="Y42" s="318"/>
      <c r="Z42" s="318"/>
      <c r="AA42" s="318"/>
      <c r="AB42" s="318"/>
      <c r="AC42" s="318"/>
      <c r="AD42" s="318"/>
    </row>
    <row r="43" spans="1:30" s="18" customFormat="1" ht="130.5" customHeight="1">
      <c r="A43" s="318" t="s">
        <v>21677</v>
      </c>
      <c r="B43" s="318" t="s">
        <v>22026</v>
      </c>
      <c r="C43" s="318" t="s">
        <v>22081</v>
      </c>
      <c r="D43" s="318" t="s">
        <v>22082</v>
      </c>
      <c r="E43" s="318" t="s">
        <v>22083</v>
      </c>
      <c r="F43" s="318" t="s">
        <v>22084</v>
      </c>
      <c r="G43" s="318" t="s">
        <v>22085</v>
      </c>
      <c r="H43" s="318" t="s">
        <v>22086</v>
      </c>
      <c r="I43" s="318" t="s">
        <v>22087</v>
      </c>
      <c r="J43" s="318" t="s">
        <v>22088</v>
      </c>
      <c r="K43" s="487" t="s">
        <v>22089</v>
      </c>
      <c r="L43" s="487" t="s">
        <v>22090</v>
      </c>
      <c r="M43" s="318"/>
      <c r="N43" s="318" t="s">
        <v>487</v>
      </c>
      <c r="O43" s="318" t="s">
        <v>487</v>
      </c>
      <c r="P43" s="318"/>
      <c r="Q43" s="318"/>
      <c r="R43" s="320" t="s">
        <v>572</v>
      </c>
      <c r="S43" s="318" t="s">
        <v>22091</v>
      </c>
      <c r="T43" s="318" t="s">
        <v>14312</v>
      </c>
      <c r="U43" s="318"/>
      <c r="V43" s="318"/>
      <c r="W43" s="318"/>
      <c r="X43" s="318"/>
      <c r="Y43" s="318"/>
      <c r="Z43" s="318"/>
      <c r="AA43" s="318"/>
      <c r="AB43" s="318"/>
      <c r="AC43" s="318" t="s">
        <v>487</v>
      </c>
      <c r="AD43" s="308" t="s">
        <v>22092</v>
      </c>
    </row>
    <row r="44" spans="1:30" s="18" customFormat="1" ht="18" customHeight="1">
      <c r="A44" s="318" t="s">
        <v>21677</v>
      </c>
      <c r="B44" s="318" t="s">
        <v>22026</v>
      </c>
      <c r="C44" s="318" t="s">
        <v>22093</v>
      </c>
      <c r="D44" s="318" t="s">
        <v>22094</v>
      </c>
      <c r="E44" s="318" t="s">
        <v>22095</v>
      </c>
      <c r="F44" s="318" t="s">
        <v>22096</v>
      </c>
      <c r="G44" s="318" t="s">
        <v>22097</v>
      </c>
      <c r="H44" s="318" t="s">
        <v>22098</v>
      </c>
      <c r="I44" s="318" t="s">
        <v>22099</v>
      </c>
      <c r="J44" s="318" t="s">
        <v>22100</v>
      </c>
      <c r="K44" s="443" t="s">
        <v>21823</v>
      </c>
      <c r="L44" s="443"/>
      <c r="M44" s="318"/>
      <c r="N44" s="318"/>
      <c r="O44" s="318"/>
      <c r="P44" s="318"/>
      <c r="Q44" s="318"/>
      <c r="R44" s="320" t="s">
        <v>631</v>
      </c>
      <c r="S44" s="318" t="s">
        <v>21697</v>
      </c>
      <c r="T44" s="318" t="s">
        <v>21698</v>
      </c>
      <c r="U44" s="318"/>
      <c r="V44" s="318"/>
      <c r="W44" s="318"/>
      <c r="X44" s="318"/>
      <c r="Y44" s="318"/>
      <c r="Z44" s="318"/>
      <c r="AA44" s="318"/>
      <c r="AB44" s="318"/>
      <c r="AC44" s="318"/>
      <c r="AD44" s="318"/>
    </row>
    <row r="45" spans="1:30" s="18" customFormat="1" ht="19.149999999999999" customHeight="1">
      <c r="A45" s="318" t="s">
        <v>21677</v>
      </c>
      <c r="B45" s="318" t="s">
        <v>22026</v>
      </c>
      <c r="C45" s="318" t="s">
        <v>22101</v>
      </c>
      <c r="D45" s="318" t="s">
        <v>22102</v>
      </c>
      <c r="E45" s="318" t="s">
        <v>22103</v>
      </c>
      <c r="F45" s="318" t="s">
        <v>22104</v>
      </c>
      <c r="G45" s="318" t="s">
        <v>22105</v>
      </c>
      <c r="H45" s="318" t="s">
        <v>22106</v>
      </c>
      <c r="I45" s="318" t="s">
        <v>22107</v>
      </c>
      <c r="J45" s="318" t="str">
        <f>HYPERLINK("#", "https://www.aga-iin.com/")</f>
        <v>https://www.aga-iin.com/</v>
      </c>
      <c r="K45" s="443" t="s">
        <v>22108</v>
      </c>
      <c r="L45" s="443"/>
      <c r="M45" s="318"/>
      <c r="N45" s="318"/>
      <c r="O45" s="318"/>
      <c r="P45" s="318"/>
      <c r="Q45" s="318"/>
      <c r="R45" s="320" t="s">
        <v>631</v>
      </c>
      <c r="S45" s="318" t="s">
        <v>21707</v>
      </c>
      <c r="T45" s="318" t="s">
        <v>21698</v>
      </c>
      <c r="U45" s="318"/>
      <c r="V45" s="318"/>
      <c r="W45" s="318"/>
      <c r="X45" s="318"/>
      <c r="Y45" s="318"/>
      <c r="Z45" s="318"/>
      <c r="AA45" s="318"/>
      <c r="AB45" s="318"/>
      <c r="AC45" s="318" t="s">
        <v>10996</v>
      </c>
      <c r="AD45" s="318" t="s">
        <v>22109</v>
      </c>
    </row>
    <row r="46" spans="1:30" s="18" customFormat="1" ht="19.149999999999999" customHeight="1">
      <c r="A46" s="318" t="s">
        <v>21677</v>
      </c>
      <c r="B46" s="318" t="s">
        <v>22026</v>
      </c>
      <c r="C46" s="318" t="s">
        <v>22110</v>
      </c>
      <c r="D46" s="318" t="s">
        <v>22111</v>
      </c>
      <c r="E46" s="318" t="s">
        <v>22112</v>
      </c>
      <c r="F46" s="318" t="s">
        <v>22113</v>
      </c>
      <c r="G46" s="318" t="s">
        <v>22114</v>
      </c>
      <c r="H46" s="318" t="s">
        <v>22115</v>
      </c>
      <c r="I46" s="318" t="s">
        <v>22116</v>
      </c>
      <c r="J46" s="318" t="s">
        <v>22117</v>
      </c>
      <c r="K46" s="443" t="s">
        <v>22118</v>
      </c>
      <c r="L46" s="443"/>
      <c r="M46" s="318"/>
      <c r="N46" s="318"/>
      <c r="O46" s="318"/>
      <c r="P46" s="318"/>
      <c r="Q46" s="318"/>
      <c r="R46" s="318" t="s">
        <v>631</v>
      </c>
      <c r="S46" s="318" t="s">
        <v>21707</v>
      </c>
      <c r="T46" s="318"/>
      <c r="U46" s="318"/>
      <c r="V46" s="318"/>
      <c r="W46" s="318"/>
      <c r="X46" s="318"/>
      <c r="Y46" s="318"/>
      <c r="Z46" s="318"/>
      <c r="AA46" s="318"/>
      <c r="AB46" s="318"/>
      <c r="AC46" s="318" t="s">
        <v>401</v>
      </c>
      <c r="AD46" s="318" t="s">
        <v>22119</v>
      </c>
    </row>
    <row r="47" spans="1:30" s="18" customFormat="1" ht="128.25">
      <c r="A47" s="318" t="s">
        <v>21677</v>
      </c>
      <c r="B47" s="318" t="s">
        <v>22026</v>
      </c>
      <c r="C47" s="318" t="s">
        <v>22120</v>
      </c>
      <c r="D47" s="318" t="s">
        <v>22121</v>
      </c>
      <c r="E47" s="318" t="s">
        <v>22122</v>
      </c>
      <c r="F47" s="318" t="s">
        <v>22123</v>
      </c>
      <c r="G47" s="487" t="s">
        <v>22124</v>
      </c>
      <c r="H47" s="443" t="s">
        <v>22125</v>
      </c>
      <c r="I47" s="487" t="s">
        <v>22126</v>
      </c>
      <c r="J47" s="318" t="s">
        <v>22127</v>
      </c>
      <c r="K47" s="487" t="s">
        <v>22128</v>
      </c>
      <c r="L47" s="487" t="s">
        <v>22129</v>
      </c>
      <c r="M47" s="318"/>
      <c r="N47" s="318" t="s">
        <v>487</v>
      </c>
      <c r="O47" s="318" t="s">
        <v>487</v>
      </c>
      <c r="P47" s="318"/>
      <c r="Q47" s="318"/>
      <c r="R47" s="320" t="s">
        <v>572</v>
      </c>
      <c r="S47" s="318" t="s">
        <v>21697</v>
      </c>
      <c r="T47" s="318" t="s">
        <v>22130</v>
      </c>
      <c r="U47" s="318"/>
      <c r="V47" s="318"/>
      <c r="W47" s="318"/>
      <c r="X47" s="318"/>
      <c r="Y47" s="318"/>
      <c r="Z47" s="318"/>
      <c r="AA47" s="318"/>
      <c r="AB47" s="318"/>
      <c r="AC47" s="318" t="s">
        <v>487</v>
      </c>
      <c r="AD47" s="308" t="s">
        <v>22131</v>
      </c>
    </row>
    <row r="48" spans="1:30" s="18" customFormat="1" ht="19.149999999999999" customHeight="1">
      <c r="A48" s="318" t="s">
        <v>21677</v>
      </c>
      <c r="B48" s="318" t="s">
        <v>22026</v>
      </c>
      <c r="C48" s="318" t="s">
        <v>22132</v>
      </c>
      <c r="D48" s="318" t="s">
        <v>22133</v>
      </c>
      <c r="E48" s="318" t="s">
        <v>22134</v>
      </c>
      <c r="F48" s="318" t="s">
        <v>22135</v>
      </c>
      <c r="G48" s="318" t="s">
        <v>22136</v>
      </c>
      <c r="H48" s="318" t="s">
        <v>22137</v>
      </c>
      <c r="I48" s="318" t="s">
        <v>22138</v>
      </c>
      <c r="J48" s="318" t="s">
        <v>22139</v>
      </c>
      <c r="K48" s="318" t="s">
        <v>22140</v>
      </c>
      <c r="L48" s="318"/>
      <c r="M48" s="318"/>
      <c r="N48" s="318"/>
      <c r="O48" s="318"/>
      <c r="P48" s="318"/>
      <c r="Q48" s="318"/>
      <c r="R48" s="320" t="s">
        <v>631</v>
      </c>
      <c r="S48" s="318" t="s">
        <v>21707</v>
      </c>
      <c r="T48" s="318"/>
      <c r="U48" s="318"/>
      <c r="V48" s="318"/>
      <c r="W48" s="318"/>
      <c r="X48" s="318"/>
      <c r="Y48" s="318"/>
      <c r="Z48" s="318"/>
      <c r="AA48" s="318"/>
      <c r="AB48" s="318"/>
      <c r="AC48" s="318" t="s">
        <v>487</v>
      </c>
      <c r="AD48" s="318" t="s">
        <v>22141</v>
      </c>
    </row>
    <row r="49" spans="1:30" s="18" customFormat="1" ht="19.149999999999999" customHeight="1">
      <c r="A49" s="318" t="s">
        <v>21677</v>
      </c>
      <c r="B49" s="318" t="s">
        <v>22026</v>
      </c>
      <c r="C49" s="318" t="s">
        <v>22142</v>
      </c>
      <c r="D49" s="318" t="s">
        <v>22143</v>
      </c>
      <c r="E49" s="318" t="s">
        <v>22144</v>
      </c>
      <c r="F49" s="318" t="s">
        <v>22145</v>
      </c>
      <c r="G49" s="318" t="s">
        <v>22146</v>
      </c>
      <c r="H49" s="318" t="s">
        <v>22147</v>
      </c>
      <c r="I49" s="318" t="s">
        <v>22148</v>
      </c>
      <c r="J49" s="318" t="s">
        <v>22149</v>
      </c>
      <c r="K49" s="318" t="s">
        <v>22150</v>
      </c>
      <c r="L49" s="318"/>
      <c r="M49" s="318"/>
      <c r="N49" s="318"/>
      <c r="O49" s="318"/>
      <c r="P49" s="318"/>
      <c r="Q49" s="318"/>
      <c r="R49" s="318" t="s">
        <v>631</v>
      </c>
      <c r="S49" s="318" t="s">
        <v>21707</v>
      </c>
      <c r="T49" s="318"/>
      <c r="U49" s="318"/>
      <c r="V49" s="318"/>
      <c r="W49" s="318"/>
      <c r="X49" s="318"/>
      <c r="Y49" s="318"/>
      <c r="Z49" s="318"/>
      <c r="AA49" s="318"/>
      <c r="AB49" s="318"/>
      <c r="AC49" s="318" t="s">
        <v>487</v>
      </c>
      <c r="AD49" s="318" t="s">
        <v>22151</v>
      </c>
    </row>
    <row r="50" spans="1:30" s="18" customFormat="1" ht="28.5">
      <c r="A50" s="318" t="s">
        <v>21677</v>
      </c>
      <c r="B50" s="318" t="s">
        <v>22026</v>
      </c>
      <c r="C50" s="318" t="s">
        <v>22152</v>
      </c>
      <c r="D50" s="318" t="s">
        <v>22153</v>
      </c>
      <c r="E50" s="318" t="s">
        <v>22154</v>
      </c>
      <c r="F50" s="318" t="s">
        <v>22155</v>
      </c>
      <c r="G50" s="318" t="s">
        <v>22156</v>
      </c>
      <c r="H50" s="318" t="s">
        <v>22157</v>
      </c>
      <c r="I50" s="318" t="s">
        <v>22158</v>
      </c>
      <c r="J50" s="318" t="s">
        <v>22159</v>
      </c>
      <c r="K50" s="308" t="s">
        <v>22160</v>
      </c>
      <c r="L50" s="318" t="s">
        <v>22161</v>
      </c>
      <c r="M50" s="318"/>
      <c r="N50" s="318"/>
      <c r="O50" s="318"/>
      <c r="P50" s="318"/>
      <c r="Q50" s="318"/>
      <c r="R50" s="320" t="s">
        <v>572</v>
      </c>
      <c r="S50" s="318" t="s">
        <v>22091</v>
      </c>
      <c r="T50" s="318" t="s">
        <v>14312</v>
      </c>
      <c r="U50" s="318"/>
      <c r="V50" s="318"/>
      <c r="W50" s="318"/>
      <c r="X50" s="318"/>
      <c r="Y50" s="318"/>
      <c r="Z50" s="318"/>
      <c r="AA50" s="318"/>
      <c r="AB50" s="318"/>
      <c r="AC50" s="318"/>
      <c r="AD50" s="318"/>
    </row>
    <row r="51" spans="1:30" s="18" customFormat="1" ht="28.5">
      <c r="A51" s="318" t="s">
        <v>21677</v>
      </c>
      <c r="B51" s="318" t="s">
        <v>22026</v>
      </c>
      <c r="C51" s="318" t="s">
        <v>22162</v>
      </c>
      <c r="D51" s="318" t="s">
        <v>22163</v>
      </c>
      <c r="E51" s="318" t="s">
        <v>22134</v>
      </c>
      <c r="F51" s="318" t="s">
        <v>22164</v>
      </c>
      <c r="G51" s="318" t="s">
        <v>22165</v>
      </c>
      <c r="H51" s="318" t="s">
        <v>22166</v>
      </c>
      <c r="I51" s="318" t="s">
        <v>22167</v>
      </c>
      <c r="J51" s="318" t="s">
        <v>22168</v>
      </c>
      <c r="K51" s="487" t="s">
        <v>22169</v>
      </c>
      <c r="L51" s="318"/>
      <c r="M51" s="318"/>
      <c r="N51" s="318"/>
      <c r="O51" s="318"/>
      <c r="P51" s="318"/>
      <c r="Q51" s="318"/>
      <c r="R51" s="320" t="s">
        <v>631</v>
      </c>
      <c r="S51" s="318" t="s">
        <v>21707</v>
      </c>
      <c r="T51" s="318" t="s">
        <v>21698</v>
      </c>
      <c r="U51" s="318"/>
      <c r="V51" s="318"/>
      <c r="W51" s="318"/>
      <c r="X51" s="318"/>
      <c r="Y51" s="318"/>
      <c r="Z51" s="318"/>
      <c r="AA51" s="318"/>
      <c r="AB51" s="318"/>
      <c r="AC51" s="318" t="s">
        <v>487</v>
      </c>
      <c r="AD51" s="318" t="s">
        <v>22170</v>
      </c>
    </row>
    <row r="52" spans="1:30" s="18" customFormat="1" ht="19.149999999999999" customHeight="1">
      <c r="A52" s="318" t="s">
        <v>21677</v>
      </c>
      <c r="B52" s="318" t="s">
        <v>22026</v>
      </c>
      <c r="C52" s="318" t="s">
        <v>22171</v>
      </c>
      <c r="D52" s="318" t="s">
        <v>22172</v>
      </c>
      <c r="E52" s="318" t="s">
        <v>22122</v>
      </c>
      <c r="F52" s="318" t="s">
        <v>22173</v>
      </c>
      <c r="G52" s="318" t="s">
        <v>22174</v>
      </c>
      <c r="H52" s="318" t="s">
        <v>22175</v>
      </c>
      <c r="I52" s="318" t="s">
        <v>22176</v>
      </c>
      <c r="J52" s="318" t="s">
        <v>22177</v>
      </c>
      <c r="K52" s="443" t="s">
        <v>22178</v>
      </c>
      <c r="L52" s="318" t="s">
        <v>503</v>
      </c>
      <c r="M52" s="318"/>
      <c r="N52" s="318"/>
      <c r="O52" s="318"/>
      <c r="P52" s="318"/>
      <c r="Q52" s="318"/>
      <c r="R52" s="320" t="s">
        <v>631</v>
      </c>
      <c r="S52" s="318" t="s">
        <v>21707</v>
      </c>
      <c r="T52" s="318"/>
      <c r="U52" s="318"/>
      <c r="V52" s="318"/>
      <c r="W52" s="318"/>
      <c r="X52" s="318"/>
      <c r="Y52" s="318"/>
      <c r="Z52" s="318"/>
      <c r="AA52" s="318"/>
      <c r="AB52" s="318"/>
      <c r="AC52" s="318"/>
      <c r="AD52" s="318"/>
    </row>
    <row r="53" spans="1:30" s="18" customFormat="1" ht="28.5">
      <c r="A53" s="318" t="s">
        <v>21677</v>
      </c>
      <c r="B53" s="318" t="s">
        <v>22026</v>
      </c>
      <c r="C53" s="318" t="s">
        <v>22179</v>
      </c>
      <c r="D53" s="318" t="s">
        <v>22180</v>
      </c>
      <c r="E53" s="318" t="s">
        <v>22181</v>
      </c>
      <c r="F53" s="318" t="s">
        <v>22182</v>
      </c>
      <c r="G53" s="318" t="s">
        <v>22183</v>
      </c>
      <c r="H53" s="318" t="s">
        <v>22184</v>
      </c>
      <c r="I53" s="318" t="s">
        <v>22185</v>
      </c>
      <c r="J53" s="492" t="s">
        <v>22186</v>
      </c>
      <c r="K53" s="487" t="s">
        <v>22187</v>
      </c>
      <c r="L53" s="318"/>
      <c r="M53" s="318"/>
      <c r="N53" s="318"/>
      <c r="O53" s="318"/>
      <c r="P53" s="318"/>
      <c r="Q53" s="318"/>
      <c r="R53" s="318" t="s">
        <v>631</v>
      </c>
      <c r="S53" s="318" t="s">
        <v>21707</v>
      </c>
      <c r="T53" s="318" t="s">
        <v>21698</v>
      </c>
      <c r="U53" s="318"/>
      <c r="V53" s="318"/>
      <c r="W53" s="318"/>
      <c r="X53" s="318"/>
      <c r="Y53" s="318"/>
      <c r="Z53" s="318"/>
      <c r="AA53" s="318"/>
      <c r="AB53" s="318"/>
      <c r="AC53" s="318" t="s">
        <v>487</v>
      </c>
      <c r="AD53" s="318" t="s">
        <v>22188</v>
      </c>
    </row>
    <row r="54" spans="1:30" s="18" customFormat="1" ht="250.5" customHeight="1">
      <c r="A54" s="318" t="s">
        <v>21677</v>
      </c>
      <c r="B54" s="318" t="s">
        <v>22026</v>
      </c>
      <c r="C54" s="318" t="s">
        <v>22189</v>
      </c>
      <c r="D54" s="318" t="s">
        <v>22190</v>
      </c>
      <c r="E54" s="318" t="s">
        <v>22191</v>
      </c>
      <c r="F54" s="318" t="s">
        <v>22192</v>
      </c>
      <c r="G54" s="318" t="s">
        <v>22193</v>
      </c>
      <c r="H54" s="318" t="s">
        <v>22194</v>
      </c>
      <c r="I54" s="318" t="s">
        <v>22195</v>
      </c>
      <c r="J54" s="351" t="str">
        <f>HYPERLINK("#", "https://shikoku-mc.hosp.go.jp/(日本語)　https://shikoku-mc.hosp.go.jp/english.html(英語)")</f>
        <v>https://shikoku-mc.hosp.go.jp/(日本語)　https://shikoku-mc.hosp.go.jp/english.html(英語)</v>
      </c>
      <c r="K54" s="487" t="s">
        <v>22196</v>
      </c>
      <c r="L54" s="308" t="s">
        <v>19191</v>
      </c>
      <c r="M54" s="318"/>
      <c r="N54" s="318" t="s">
        <v>487</v>
      </c>
      <c r="O54" s="318" t="s">
        <v>487</v>
      </c>
      <c r="P54" s="318"/>
      <c r="Q54" s="318"/>
      <c r="R54" s="318" t="s">
        <v>572</v>
      </c>
      <c r="S54" s="318" t="s">
        <v>490</v>
      </c>
      <c r="T54" s="318" t="s">
        <v>14312</v>
      </c>
      <c r="U54" s="318"/>
      <c r="V54" s="318"/>
      <c r="W54" s="318"/>
      <c r="X54" s="318"/>
      <c r="Y54" s="318"/>
      <c r="Z54" s="318"/>
      <c r="AA54" s="318"/>
      <c r="AB54" s="318"/>
      <c r="AC54" s="318" t="s">
        <v>487</v>
      </c>
      <c r="AD54" s="308" t="s">
        <v>22197</v>
      </c>
    </row>
    <row r="55" spans="1:30" s="18" customFormat="1" ht="28.5">
      <c r="A55" s="318" t="s">
        <v>21677</v>
      </c>
      <c r="B55" s="318" t="s">
        <v>22026</v>
      </c>
      <c r="C55" s="318" t="s">
        <v>22198</v>
      </c>
      <c r="D55" s="318" t="s">
        <v>22199</v>
      </c>
      <c r="E55" s="318" t="s">
        <v>22200</v>
      </c>
      <c r="F55" s="318" t="s">
        <v>22201</v>
      </c>
      <c r="G55" s="318" t="s">
        <v>22202</v>
      </c>
      <c r="H55" s="318" t="s">
        <v>22203</v>
      </c>
      <c r="I55" s="318" t="s">
        <v>22204</v>
      </c>
      <c r="J55" s="318" t="s">
        <v>22205</v>
      </c>
      <c r="K55" s="308" t="s">
        <v>22206</v>
      </c>
      <c r="L55" s="318" t="s">
        <v>22207</v>
      </c>
      <c r="M55" s="318"/>
      <c r="N55" s="318"/>
      <c r="O55" s="318"/>
      <c r="P55" s="318"/>
      <c r="Q55" s="318"/>
      <c r="R55" s="320" t="s">
        <v>572</v>
      </c>
      <c r="S55" s="318" t="s">
        <v>22091</v>
      </c>
      <c r="T55" s="318" t="s">
        <v>14312</v>
      </c>
      <c r="U55" s="318"/>
      <c r="V55" s="318"/>
      <c r="W55" s="318"/>
      <c r="X55" s="318"/>
      <c r="Y55" s="318"/>
      <c r="Z55" s="318"/>
      <c r="AA55" s="318"/>
      <c r="AB55" s="318"/>
      <c r="AC55" s="318"/>
      <c r="AD55" s="318"/>
    </row>
    <row r="56" spans="1:30" s="18" customFormat="1" ht="19.149999999999999" customHeight="1">
      <c r="A56" s="318" t="s">
        <v>21677</v>
      </c>
      <c r="B56" s="318" t="s">
        <v>22026</v>
      </c>
      <c r="C56" s="318" t="s">
        <v>22208</v>
      </c>
      <c r="D56" s="318" t="s">
        <v>22209</v>
      </c>
      <c r="E56" s="318" t="s">
        <v>22210</v>
      </c>
      <c r="F56" s="318" t="s">
        <v>22211</v>
      </c>
      <c r="G56" s="318" t="s">
        <v>22212</v>
      </c>
      <c r="H56" s="318" t="s">
        <v>22213</v>
      </c>
      <c r="I56" s="318" t="s">
        <v>22214</v>
      </c>
      <c r="J56" s="318" t="s">
        <v>22215</v>
      </c>
      <c r="K56" s="318" t="s">
        <v>22216</v>
      </c>
      <c r="L56" s="318"/>
      <c r="M56" s="318"/>
      <c r="N56" s="318"/>
      <c r="O56" s="318"/>
      <c r="P56" s="318"/>
      <c r="Q56" s="318"/>
      <c r="R56" s="320" t="s">
        <v>631</v>
      </c>
      <c r="S56" s="318" t="s">
        <v>21707</v>
      </c>
      <c r="T56" s="318" t="s">
        <v>21698</v>
      </c>
      <c r="U56" s="318"/>
      <c r="V56" s="318"/>
      <c r="W56" s="318"/>
      <c r="X56" s="318"/>
      <c r="Y56" s="318"/>
      <c r="Z56" s="318"/>
      <c r="AA56" s="318"/>
      <c r="AB56" s="318"/>
      <c r="AC56" s="318"/>
      <c r="AD56" s="318"/>
    </row>
    <row r="57" spans="1:30" s="18" customFormat="1" ht="19.149999999999999" customHeight="1">
      <c r="A57" s="318" t="s">
        <v>21677</v>
      </c>
      <c r="B57" s="318" t="s">
        <v>22026</v>
      </c>
      <c r="C57" s="318" t="s">
        <v>22217</v>
      </c>
      <c r="D57" s="318" t="s">
        <v>22218</v>
      </c>
      <c r="E57" s="318" t="s">
        <v>22219</v>
      </c>
      <c r="F57" s="318" t="s">
        <v>22220</v>
      </c>
      <c r="G57" s="318" t="s">
        <v>22221</v>
      </c>
      <c r="H57" s="318" t="s">
        <v>22222</v>
      </c>
      <c r="I57" s="318" t="s">
        <v>22223</v>
      </c>
      <c r="J57" s="318"/>
      <c r="K57" s="318" t="s">
        <v>22224</v>
      </c>
      <c r="L57" s="318"/>
      <c r="M57" s="318"/>
      <c r="N57" s="318"/>
      <c r="O57" s="318"/>
      <c r="P57" s="318"/>
      <c r="Q57" s="318"/>
      <c r="R57" s="320" t="s">
        <v>631</v>
      </c>
      <c r="S57" s="318" t="s">
        <v>21707</v>
      </c>
      <c r="T57" s="318"/>
      <c r="U57" s="318"/>
      <c r="V57" s="318"/>
      <c r="W57" s="318"/>
      <c r="X57" s="318"/>
      <c r="Y57" s="318"/>
      <c r="Z57" s="318"/>
      <c r="AA57" s="318"/>
      <c r="AB57" s="318"/>
      <c r="AC57" s="318"/>
      <c r="AD57" s="318"/>
    </row>
    <row r="58" spans="1:30" s="18" customFormat="1" ht="19.149999999999999" customHeight="1">
      <c r="A58" s="318" t="s">
        <v>21677</v>
      </c>
      <c r="B58" s="318" t="s">
        <v>22026</v>
      </c>
      <c r="C58" s="318" t="s">
        <v>22225</v>
      </c>
      <c r="D58" s="318" t="s">
        <v>22226</v>
      </c>
      <c r="E58" s="318" t="s">
        <v>22227</v>
      </c>
      <c r="F58" s="318" t="s">
        <v>22228</v>
      </c>
      <c r="G58" s="318" t="s">
        <v>22229</v>
      </c>
      <c r="H58" s="318" t="s">
        <v>22230</v>
      </c>
      <c r="I58" s="318" t="s">
        <v>22231</v>
      </c>
      <c r="J58" s="318" t="s">
        <v>22232</v>
      </c>
      <c r="K58" s="318" t="s">
        <v>22233</v>
      </c>
      <c r="L58" s="318"/>
      <c r="M58" s="318"/>
      <c r="N58" s="318"/>
      <c r="O58" s="318"/>
      <c r="P58" s="318"/>
      <c r="Q58" s="318"/>
      <c r="R58" s="320" t="s">
        <v>631</v>
      </c>
      <c r="S58" s="318" t="s">
        <v>21707</v>
      </c>
      <c r="T58" s="318"/>
      <c r="U58" s="318"/>
      <c r="V58" s="318"/>
      <c r="W58" s="318"/>
      <c r="X58" s="318"/>
      <c r="Y58" s="318"/>
      <c r="Z58" s="318"/>
      <c r="AA58" s="318"/>
      <c r="AB58" s="318"/>
      <c r="AC58" s="318"/>
      <c r="AD58" s="318"/>
    </row>
    <row r="59" spans="1:30" s="18" customFormat="1" ht="19.149999999999999" customHeight="1">
      <c r="A59" s="318" t="s">
        <v>21677</v>
      </c>
      <c r="B59" s="318" t="s">
        <v>22026</v>
      </c>
      <c r="C59" s="318" t="s">
        <v>22234</v>
      </c>
      <c r="D59" s="318" t="s">
        <v>22235</v>
      </c>
      <c r="E59" s="318" t="s">
        <v>22236</v>
      </c>
      <c r="F59" s="318" t="s">
        <v>22237</v>
      </c>
      <c r="G59" s="318" t="s">
        <v>22238</v>
      </c>
      <c r="H59" s="318" t="s">
        <v>22239</v>
      </c>
      <c r="I59" s="318" t="s">
        <v>22240</v>
      </c>
      <c r="J59" s="318"/>
      <c r="K59" s="318" t="s">
        <v>22241</v>
      </c>
      <c r="L59" s="318"/>
      <c r="M59" s="318"/>
      <c r="N59" s="318"/>
      <c r="O59" s="318"/>
      <c r="P59" s="318"/>
      <c r="Q59" s="318"/>
      <c r="R59" s="320" t="s">
        <v>631</v>
      </c>
      <c r="S59" s="318" t="s">
        <v>21707</v>
      </c>
      <c r="T59" s="318"/>
      <c r="U59" s="318"/>
      <c r="V59" s="318"/>
      <c r="W59" s="318"/>
      <c r="X59" s="318"/>
      <c r="Y59" s="318"/>
      <c r="Z59" s="318"/>
      <c r="AA59" s="318"/>
      <c r="AB59" s="318"/>
      <c r="AC59" s="318"/>
      <c r="AD59" s="318"/>
    </row>
    <row r="60" spans="1:30" s="18" customFormat="1" ht="19.149999999999999" customHeight="1">
      <c r="A60" s="318" t="s">
        <v>21677</v>
      </c>
      <c r="B60" s="318" t="s">
        <v>22026</v>
      </c>
      <c r="C60" s="318" t="s">
        <v>22242</v>
      </c>
      <c r="D60" s="318" t="s">
        <v>22243</v>
      </c>
      <c r="E60" s="318" t="s">
        <v>22244</v>
      </c>
      <c r="F60" s="318" t="s">
        <v>22245</v>
      </c>
      <c r="G60" s="318" t="s">
        <v>22246</v>
      </c>
      <c r="H60" s="318" t="s">
        <v>22247</v>
      </c>
      <c r="I60" s="318" t="s">
        <v>22248</v>
      </c>
      <c r="J60" s="318" t="s">
        <v>22249</v>
      </c>
      <c r="K60" s="318" t="s">
        <v>22250</v>
      </c>
      <c r="L60" s="318"/>
      <c r="M60" s="318"/>
      <c r="N60" s="318"/>
      <c r="O60" s="318"/>
      <c r="P60" s="318"/>
      <c r="Q60" s="318"/>
      <c r="R60" s="320" t="s">
        <v>631</v>
      </c>
      <c r="S60" s="318" t="s">
        <v>21707</v>
      </c>
      <c r="T60" s="318"/>
      <c r="U60" s="318"/>
      <c r="V60" s="318"/>
      <c r="W60" s="318"/>
      <c r="X60" s="318"/>
      <c r="Y60" s="318"/>
      <c r="Z60" s="318"/>
      <c r="AA60" s="318"/>
      <c r="AB60" s="318"/>
      <c r="AC60" s="318"/>
      <c r="AD60" s="318"/>
    </row>
    <row r="61" spans="1:30" s="18" customFormat="1" ht="90" customHeight="1">
      <c r="A61" s="318" t="s">
        <v>21677</v>
      </c>
      <c r="B61" s="318" t="s">
        <v>22251</v>
      </c>
      <c r="C61" s="318" t="s">
        <v>22252</v>
      </c>
      <c r="D61" s="318" t="s">
        <v>22253</v>
      </c>
      <c r="E61" s="318" t="s">
        <v>22254</v>
      </c>
      <c r="F61" s="318" t="s">
        <v>22255</v>
      </c>
      <c r="G61" s="318" t="s">
        <v>22256</v>
      </c>
      <c r="H61" s="318" t="s">
        <v>22257</v>
      </c>
      <c r="I61" s="318" t="s">
        <v>22258</v>
      </c>
      <c r="J61" s="318" t="s">
        <v>22259</v>
      </c>
      <c r="K61" s="318" t="s">
        <v>22241</v>
      </c>
      <c r="L61" s="308" t="s">
        <v>22260</v>
      </c>
      <c r="M61" s="318"/>
      <c r="N61" s="318"/>
      <c r="O61" s="318" t="s">
        <v>487</v>
      </c>
      <c r="P61" s="318"/>
      <c r="Q61" s="318"/>
      <c r="R61" s="320" t="s">
        <v>572</v>
      </c>
      <c r="S61" s="318" t="s">
        <v>21697</v>
      </c>
      <c r="T61" s="318" t="s">
        <v>22261</v>
      </c>
      <c r="U61" s="318"/>
      <c r="V61" s="318"/>
      <c r="W61" s="318"/>
      <c r="X61" s="318"/>
      <c r="Y61" s="318"/>
      <c r="Z61" s="318"/>
      <c r="AA61" s="318"/>
      <c r="AB61" s="318"/>
      <c r="AC61" s="318"/>
      <c r="AD61" s="318"/>
    </row>
    <row r="62" spans="1:30" s="18" customFormat="1" ht="66.75" customHeight="1">
      <c r="A62" s="318" t="s">
        <v>21677</v>
      </c>
      <c r="B62" s="318" t="s">
        <v>22026</v>
      </c>
      <c r="C62" s="318" t="s">
        <v>22262</v>
      </c>
      <c r="D62" s="318" t="s">
        <v>22263</v>
      </c>
      <c r="E62" s="318" t="s">
        <v>22264</v>
      </c>
      <c r="F62" s="318" t="s">
        <v>22265</v>
      </c>
      <c r="G62" s="318" t="s">
        <v>22266</v>
      </c>
      <c r="H62" s="318" t="s">
        <v>22267</v>
      </c>
      <c r="I62" s="318" t="s">
        <v>22268</v>
      </c>
      <c r="J62" s="318" t="s">
        <v>22269</v>
      </c>
      <c r="K62" s="487" t="s">
        <v>22270</v>
      </c>
      <c r="L62" s="318"/>
      <c r="M62" s="318"/>
      <c r="N62" s="318"/>
      <c r="O62" s="318"/>
      <c r="P62" s="318"/>
      <c r="Q62" s="318"/>
      <c r="R62" s="320" t="s">
        <v>631</v>
      </c>
      <c r="S62" s="318" t="s">
        <v>22091</v>
      </c>
      <c r="T62" s="318" t="s">
        <v>21698</v>
      </c>
      <c r="U62" s="318"/>
      <c r="V62" s="318"/>
      <c r="W62" s="318"/>
      <c r="X62" s="318"/>
      <c r="Y62" s="318"/>
      <c r="Z62" s="318"/>
      <c r="AA62" s="318"/>
      <c r="AB62" s="318"/>
      <c r="AC62" s="318" t="s">
        <v>487</v>
      </c>
      <c r="AD62" s="308" t="s">
        <v>22271</v>
      </c>
    </row>
    <row r="63" spans="1:30" s="18" customFormat="1" ht="38.25" customHeight="1">
      <c r="A63" s="318" t="s">
        <v>21677</v>
      </c>
      <c r="B63" s="318" t="s">
        <v>22026</v>
      </c>
      <c r="C63" s="318" t="s">
        <v>22272</v>
      </c>
      <c r="D63" s="318" t="s">
        <v>22273</v>
      </c>
      <c r="E63" s="318" t="s">
        <v>22274</v>
      </c>
      <c r="F63" s="318" t="s">
        <v>22275</v>
      </c>
      <c r="G63" s="318" t="s">
        <v>22276</v>
      </c>
      <c r="H63" s="318" t="s">
        <v>22277</v>
      </c>
      <c r="I63" s="318" t="s">
        <v>22278</v>
      </c>
      <c r="J63" s="319"/>
      <c r="K63" s="487" t="s">
        <v>22279</v>
      </c>
      <c r="L63" s="318"/>
      <c r="M63" s="318"/>
      <c r="N63" s="318"/>
      <c r="O63" s="318"/>
      <c r="P63" s="318"/>
      <c r="Q63" s="318"/>
      <c r="R63" s="320" t="s">
        <v>631</v>
      </c>
      <c r="S63" s="318" t="s">
        <v>21707</v>
      </c>
      <c r="T63" s="318" t="s">
        <v>21698</v>
      </c>
      <c r="U63" s="318"/>
      <c r="V63" s="318"/>
      <c r="W63" s="318"/>
      <c r="X63" s="318"/>
      <c r="Y63" s="318"/>
      <c r="Z63" s="318"/>
      <c r="AA63" s="318"/>
      <c r="AB63" s="318"/>
      <c r="AC63" s="318"/>
      <c r="AD63" s="318"/>
    </row>
    <row r="64" spans="1:30" s="18" customFormat="1" ht="42.75">
      <c r="A64" s="318" t="s">
        <v>21677</v>
      </c>
      <c r="B64" s="318" t="s">
        <v>22026</v>
      </c>
      <c r="C64" s="318" t="s">
        <v>22280</v>
      </c>
      <c r="D64" s="318" t="s">
        <v>22281</v>
      </c>
      <c r="E64" s="318" t="s">
        <v>22282</v>
      </c>
      <c r="F64" s="318" t="s">
        <v>22283</v>
      </c>
      <c r="G64" s="318" t="s">
        <v>22284</v>
      </c>
      <c r="H64" s="318" t="s">
        <v>22285</v>
      </c>
      <c r="I64" s="318" t="s">
        <v>22286</v>
      </c>
      <c r="J64" s="318" t="s">
        <v>22287</v>
      </c>
      <c r="K64" s="308" t="s">
        <v>22288</v>
      </c>
      <c r="L64" s="318"/>
      <c r="M64" s="318"/>
      <c r="N64" s="318" t="s">
        <v>487</v>
      </c>
      <c r="O64" s="318"/>
      <c r="P64" s="318"/>
      <c r="Q64" s="318"/>
      <c r="R64" s="320" t="s">
        <v>631</v>
      </c>
      <c r="S64" s="318" t="s">
        <v>21697</v>
      </c>
      <c r="T64" s="318" t="s">
        <v>21698</v>
      </c>
      <c r="U64" s="318"/>
      <c r="V64" s="318"/>
      <c r="W64" s="318"/>
      <c r="X64" s="318"/>
      <c r="Y64" s="318"/>
      <c r="Z64" s="318"/>
      <c r="AA64" s="318"/>
      <c r="AB64" s="318"/>
      <c r="AC64" s="318"/>
      <c r="AD64" s="318"/>
    </row>
    <row r="65" spans="1:30" s="18" customFormat="1" ht="61.5" customHeight="1">
      <c r="A65" s="318" t="s">
        <v>21677</v>
      </c>
      <c r="B65" s="318" t="s">
        <v>22026</v>
      </c>
      <c r="C65" s="318" t="s">
        <v>22289</v>
      </c>
      <c r="D65" s="318" t="s">
        <v>22290</v>
      </c>
      <c r="E65" s="318" t="s">
        <v>22291</v>
      </c>
      <c r="F65" s="318" t="s">
        <v>22292</v>
      </c>
      <c r="G65" s="318" t="s">
        <v>22293</v>
      </c>
      <c r="H65" s="318" t="s">
        <v>22294</v>
      </c>
      <c r="I65" s="318" t="s">
        <v>22295</v>
      </c>
      <c r="J65" s="318" t="s">
        <v>22296</v>
      </c>
      <c r="K65" s="318" t="s">
        <v>22297</v>
      </c>
      <c r="L65" s="308" t="s">
        <v>22298</v>
      </c>
      <c r="M65" s="308" t="s">
        <v>1653</v>
      </c>
      <c r="N65" s="318"/>
      <c r="O65" s="318"/>
      <c r="P65" s="318"/>
      <c r="Q65" s="318"/>
      <c r="R65" s="320" t="s">
        <v>631</v>
      </c>
      <c r="S65" s="318" t="s">
        <v>22091</v>
      </c>
      <c r="T65" s="318" t="s">
        <v>21698</v>
      </c>
      <c r="U65" s="318"/>
      <c r="V65" s="318"/>
      <c r="W65" s="318"/>
      <c r="X65" s="318"/>
      <c r="Y65" s="318"/>
      <c r="Z65" s="318"/>
      <c r="AA65" s="318"/>
      <c r="AB65" s="318"/>
      <c r="AC65" s="318" t="s">
        <v>487</v>
      </c>
      <c r="AD65" s="308" t="s">
        <v>22299</v>
      </c>
    </row>
    <row r="66" spans="1:30" s="18" customFormat="1" ht="58.5" customHeight="1">
      <c r="A66" s="318" t="s">
        <v>21677</v>
      </c>
      <c r="B66" s="318" t="s">
        <v>22026</v>
      </c>
      <c r="C66" s="318" t="s">
        <v>22300</v>
      </c>
      <c r="D66" s="318" t="s">
        <v>22301</v>
      </c>
      <c r="E66" s="318" t="s">
        <v>22302</v>
      </c>
      <c r="F66" s="318" t="s">
        <v>22303</v>
      </c>
      <c r="G66" s="318" t="s">
        <v>22304</v>
      </c>
      <c r="H66" s="318" t="s">
        <v>22305</v>
      </c>
      <c r="I66" s="318" t="s">
        <v>22306</v>
      </c>
      <c r="J66" s="318" t="s">
        <v>22307</v>
      </c>
      <c r="K66" s="318" t="s">
        <v>22308</v>
      </c>
      <c r="L66" s="308" t="s">
        <v>22309</v>
      </c>
      <c r="M66" s="308" t="s">
        <v>1653</v>
      </c>
      <c r="N66" s="318"/>
      <c r="O66" s="318"/>
      <c r="P66" s="318"/>
      <c r="Q66" s="318"/>
      <c r="R66" s="320" t="s">
        <v>631</v>
      </c>
      <c r="S66" s="318" t="s">
        <v>21697</v>
      </c>
      <c r="T66" s="318"/>
      <c r="U66" s="318"/>
      <c r="V66" s="318"/>
      <c r="W66" s="318"/>
      <c r="X66" s="318"/>
      <c r="Y66" s="318"/>
      <c r="Z66" s="318"/>
      <c r="AA66" s="318"/>
      <c r="AB66" s="318"/>
      <c r="AC66" s="318" t="s">
        <v>487</v>
      </c>
      <c r="AD66" s="308" t="s">
        <v>22310</v>
      </c>
    </row>
    <row r="67" spans="1:30" s="18" customFormat="1" ht="19.149999999999999" customHeight="1">
      <c r="A67" s="318" t="s">
        <v>21677</v>
      </c>
      <c r="B67" s="318" t="s">
        <v>21708</v>
      </c>
      <c r="C67" s="318" t="s">
        <v>22311</v>
      </c>
      <c r="D67" s="318" t="s">
        <v>22312</v>
      </c>
      <c r="E67" s="318" t="s">
        <v>22313</v>
      </c>
      <c r="F67" s="318" t="s">
        <v>22314</v>
      </c>
      <c r="G67" s="318" t="s">
        <v>22315</v>
      </c>
      <c r="H67" s="318" t="s">
        <v>22316</v>
      </c>
      <c r="I67" s="318" t="s">
        <v>22317</v>
      </c>
      <c r="J67" s="318" t="s">
        <v>22318</v>
      </c>
      <c r="K67" s="318" t="s">
        <v>22319</v>
      </c>
      <c r="L67" s="318"/>
      <c r="M67" s="318"/>
      <c r="N67" s="318"/>
      <c r="O67" s="318"/>
      <c r="P67" s="318"/>
      <c r="Q67" s="318"/>
      <c r="R67" s="320" t="s">
        <v>631</v>
      </c>
      <c r="S67" s="318" t="s">
        <v>22320</v>
      </c>
      <c r="T67" s="318"/>
      <c r="U67" s="318"/>
      <c r="V67" s="318"/>
      <c r="W67" s="318"/>
      <c r="X67" s="318"/>
      <c r="Y67" s="318"/>
      <c r="Z67" s="318"/>
      <c r="AA67" s="318"/>
      <c r="AB67" s="318"/>
      <c r="AC67" s="318"/>
      <c r="AD67" s="318"/>
    </row>
    <row r="68" spans="1:30" s="18" customFormat="1" ht="19.149999999999999" customHeight="1">
      <c r="A68" s="318" t="s">
        <v>21677</v>
      </c>
      <c r="B68" s="318" t="s">
        <v>21708</v>
      </c>
      <c r="C68" s="318" t="s">
        <v>22321</v>
      </c>
      <c r="D68" s="318" t="s">
        <v>22322</v>
      </c>
      <c r="E68" s="318" t="s">
        <v>22323</v>
      </c>
      <c r="F68" s="318" t="s">
        <v>22324</v>
      </c>
      <c r="G68" s="318" t="s">
        <v>22325</v>
      </c>
      <c r="H68" s="318" t="s">
        <v>22326</v>
      </c>
      <c r="I68" s="324" t="s">
        <v>22327</v>
      </c>
      <c r="J68" s="318" t="s">
        <v>22328</v>
      </c>
      <c r="K68" s="318" t="s">
        <v>22329</v>
      </c>
      <c r="L68" s="318"/>
      <c r="M68" s="318"/>
      <c r="N68" s="318"/>
      <c r="O68" s="318"/>
      <c r="P68" s="318"/>
      <c r="Q68" s="318"/>
      <c r="R68" s="320" t="s">
        <v>631</v>
      </c>
      <c r="S68" s="318" t="s">
        <v>22320</v>
      </c>
      <c r="T68" s="318"/>
      <c r="U68" s="318"/>
      <c r="V68" s="318"/>
      <c r="W68" s="318"/>
      <c r="X68" s="318"/>
      <c r="Y68" s="318"/>
      <c r="Z68" s="318"/>
      <c r="AA68" s="318"/>
      <c r="AB68" s="318"/>
      <c r="AC68" s="318" t="s">
        <v>487</v>
      </c>
      <c r="AD68" s="318" t="s">
        <v>22330</v>
      </c>
    </row>
    <row r="69" spans="1:30" s="18" customFormat="1" ht="19.149999999999999" customHeight="1">
      <c r="A69" s="318" t="s">
        <v>21677</v>
      </c>
      <c r="B69" s="318" t="s">
        <v>21708</v>
      </c>
      <c r="C69" s="318" t="s">
        <v>22331</v>
      </c>
      <c r="D69" s="318" t="s">
        <v>22332</v>
      </c>
      <c r="E69" s="318" t="s">
        <v>22333</v>
      </c>
      <c r="F69" s="318" t="s">
        <v>22334</v>
      </c>
      <c r="G69" s="318" t="s">
        <v>22335</v>
      </c>
      <c r="H69" s="318" t="s">
        <v>22336</v>
      </c>
      <c r="I69" s="318" t="s">
        <v>22337</v>
      </c>
      <c r="J69" s="318"/>
      <c r="K69" s="318" t="s">
        <v>22338</v>
      </c>
      <c r="L69" s="318"/>
      <c r="M69" s="318"/>
      <c r="N69" s="318"/>
      <c r="O69" s="318"/>
      <c r="P69" s="318"/>
      <c r="Q69" s="318"/>
      <c r="R69" s="320" t="s">
        <v>631</v>
      </c>
      <c r="S69" s="318" t="s">
        <v>22320</v>
      </c>
      <c r="T69" s="318"/>
      <c r="U69" s="318"/>
      <c r="V69" s="318"/>
      <c r="W69" s="318"/>
      <c r="X69" s="318"/>
      <c r="Y69" s="318"/>
      <c r="Z69" s="318"/>
      <c r="AA69" s="318"/>
      <c r="AB69" s="318"/>
      <c r="AC69" s="318"/>
      <c r="AD69" s="318"/>
    </row>
    <row r="70" spans="1:30" s="18" customFormat="1" ht="19.149999999999999" customHeight="1">
      <c r="A70" s="318" t="s">
        <v>21677</v>
      </c>
      <c r="B70" s="318" t="s">
        <v>21708</v>
      </c>
      <c r="C70" s="318" t="s">
        <v>22339</v>
      </c>
      <c r="D70" s="318" t="s">
        <v>22340</v>
      </c>
      <c r="E70" s="318" t="s">
        <v>22341</v>
      </c>
      <c r="F70" s="318" t="s">
        <v>22342</v>
      </c>
      <c r="G70" s="318" t="s">
        <v>22343</v>
      </c>
      <c r="H70" s="318" t="s">
        <v>22344</v>
      </c>
      <c r="I70" s="318" t="s">
        <v>22345</v>
      </c>
      <c r="J70" s="318" t="s">
        <v>22346</v>
      </c>
      <c r="K70" s="318" t="s">
        <v>22347</v>
      </c>
      <c r="L70" s="318"/>
      <c r="M70" s="318"/>
      <c r="N70" s="318"/>
      <c r="O70" s="318"/>
      <c r="P70" s="318"/>
      <c r="Q70" s="318"/>
      <c r="R70" s="320" t="s">
        <v>631</v>
      </c>
      <c r="S70" s="318" t="s">
        <v>22348</v>
      </c>
      <c r="T70" s="318" t="s">
        <v>21698</v>
      </c>
      <c r="U70" s="318"/>
      <c r="V70" s="318"/>
      <c r="W70" s="318"/>
      <c r="X70" s="318"/>
      <c r="Y70" s="318"/>
      <c r="Z70" s="318"/>
      <c r="AA70" s="318"/>
      <c r="AB70" s="318"/>
      <c r="AC70" s="318" t="s">
        <v>487</v>
      </c>
      <c r="AD70" s="493" t="s">
        <v>22349</v>
      </c>
    </row>
    <row r="71" spans="1:30" s="18" customFormat="1" ht="28.5">
      <c r="A71" s="318" t="s">
        <v>21677</v>
      </c>
      <c r="B71" s="318" t="s">
        <v>21708</v>
      </c>
      <c r="C71" s="318" t="s">
        <v>22350</v>
      </c>
      <c r="D71" s="318" t="s">
        <v>22351</v>
      </c>
      <c r="E71" s="318" t="s">
        <v>22352</v>
      </c>
      <c r="F71" s="318" t="s">
        <v>22353</v>
      </c>
      <c r="G71" s="318" t="s">
        <v>22354</v>
      </c>
      <c r="H71" s="318" t="s">
        <v>22355</v>
      </c>
      <c r="I71" s="318" t="s">
        <v>22356</v>
      </c>
      <c r="J71" s="318" t="s">
        <v>22357</v>
      </c>
      <c r="K71" s="308" t="s">
        <v>22358</v>
      </c>
      <c r="L71" s="318" t="s">
        <v>22359</v>
      </c>
      <c r="M71" s="443"/>
      <c r="N71" s="318"/>
      <c r="O71" s="318"/>
      <c r="P71" s="318"/>
      <c r="Q71" s="318"/>
      <c r="R71" s="320" t="s">
        <v>631</v>
      </c>
      <c r="S71" s="318" t="s">
        <v>22320</v>
      </c>
      <c r="T71" s="318"/>
      <c r="U71" s="318"/>
      <c r="V71" s="318"/>
      <c r="W71" s="318"/>
      <c r="X71" s="318"/>
      <c r="Y71" s="318"/>
      <c r="Z71" s="318"/>
      <c r="AA71" s="318"/>
      <c r="AB71" s="318"/>
      <c r="AC71" s="318" t="s">
        <v>487</v>
      </c>
      <c r="AD71" s="318" t="s">
        <v>22360</v>
      </c>
    </row>
    <row r="72" spans="1:30" s="18" customFormat="1" ht="19.149999999999999" customHeight="1">
      <c r="A72" s="318" t="s">
        <v>21677</v>
      </c>
      <c r="B72" s="318" t="s">
        <v>21708</v>
      </c>
      <c r="C72" s="318" t="s">
        <v>22361</v>
      </c>
      <c r="D72" s="318" t="s">
        <v>22362</v>
      </c>
      <c r="E72" s="318" t="s">
        <v>22363</v>
      </c>
      <c r="F72" s="318" t="s">
        <v>22364</v>
      </c>
      <c r="G72" s="318" t="s">
        <v>22365</v>
      </c>
      <c r="H72" s="318" t="s">
        <v>22366</v>
      </c>
      <c r="I72" s="318" t="s">
        <v>22367</v>
      </c>
      <c r="J72" s="318"/>
      <c r="K72" s="318" t="s">
        <v>22368</v>
      </c>
      <c r="L72" s="318"/>
      <c r="M72" s="318" t="s">
        <v>22369</v>
      </c>
      <c r="N72" s="318"/>
      <c r="O72" s="318"/>
      <c r="P72" s="318"/>
      <c r="Q72" s="318"/>
      <c r="R72" s="320" t="s">
        <v>631</v>
      </c>
      <c r="S72" s="318" t="s">
        <v>22320</v>
      </c>
      <c r="T72" s="318" t="s">
        <v>21698</v>
      </c>
      <c r="U72" s="318"/>
      <c r="V72" s="318"/>
      <c r="W72" s="318"/>
      <c r="X72" s="318"/>
      <c r="Y72" s="318"/>
      <c r="Z72" s="318"/>
      <c r="AA72" s="318"/>
      <c r="AB72" s="318"/>
      <c r="AC72" s="318" t="s">
        <v>487</v>
      </c>
      <c r="AD72" s="318" t="s">
        <v>22370</v>
      </c>
    </row>
    <row r="73" spans="1:30" s="18" customFormat="1" ht="19.149999999999999" customHeight="1">
      <c r="A73" s="318" t="s">
        <v>21677</v>
      </c>
      <c r="B73" s="318" t="s">
        <v>21708</v>
      </c>
      <c r="C73" s="318" t="s">
        <v>22371</v>
      </c>
      <c r="D73" s="318" t="s">
        <v>22372</v>
      </c>
      <c r="E73" s="318" t="s">
        <v>22373</v>
      </c>
      <c r="F73" s="318" t="s">
        <v>22374</v>
      </c>
      <c r="G73" s="318" t="s">
        <v>22375</v>
      </c>
      <c r="H73" s="318" t="s">
        <v>22376</v>
      </c>
      <c r="I73" s="318" t="s">
        <v>22377</v>
      </c>
      <c r="J73" s="318" t="s">
        <v>22378</v>
      </c>
      <c r="K73" s="318" t="s">
        <v>22379</v>
      </c>
      <c r="L73" s="318" t="s">
        <v>22380</v>
      </c>
      <c r="M73" s="318"/>
      <c r="N73" s="318"/>
      <c r="O73" s="318"/>
      <c r="P73" s="318"/>
      <c r="Q73" s="318"/>
      <c r="R73" s="320" t="s">
        <v>631</v>
      </c>
      <c r="S73" s="318" t="s">
        <v>22348</v>
      </c>
      <c r="T73" s="318"/>
      <c r="U73" s="318"/>
      <c r="V73" s="318"/>
      <c r="W73" s="318"/>
      <c r="X73" s="318"/>
      <c r="Y73" s="318"/>
      <c r="Z73" s="318"/>
      <c r="AA73" s="318"/>
      <c r="AB73" s="318"/>
      <c r="AC73" s="318"/>
      <c r="AD73" s="318"/>
    </row>
    <row r="74" spans="1:30" s="18" customFormat="1" ht="19.149999999999999" customHeight="1">
      <c r="A74" s="318" t="s">
        <v>21677</v>
      </c>
      <c r="B74" s="318" t="s">
        <v>21708</v>
      </c>
      <c r="C74" s="318" t="s">
        <v>22381</v>
      </c>
      <c r="D74" s="318" t="s">
        <v>22382</v>
      </c>
      <c r="E74" s="318" t="s">
        <v>22383</v>
      </c>
      <c r="F74" s="318" t="s">
        <v>22384</v>
      </c>
      <c r="G74" s="318" t="s">
        <v>22385</v>
      </c>
      <c r="H74" s="318" t="s">
        <v>22386</v>
      </c>
      <c r="I74" s="318" t="s">
        <v>22387</v>
      </c>
      <c r="J74" s="318" t="s">
        <v>22388</v>
      </c>
      <c r="K74" s="318" t="s">
        <v>22389</v>
      </c>
      <c r="L74" s="318"/>
      <c r="M74" s="318"/>
      <c r="N74" s="318"/>
      <c r="O74" s="318"/>
      <c r="P74" s="318"/>
      <c r="Q74" s="318"/>
      <c r="R74" s="320" t="s">
        <v>631</v>
      </c>
      <c r="S74" s="318" t="s">
        <v>22320</v>
      </c>
      <c r="T74" s="318"/>
      <c r="U74" s="318"/>
      <c r="V74" s="318"/>
      <c r="W74" s="318"/>
      <c r="X74" s="318"/>
      <c r="Y74" s="318"/>
      <c r="Z74" s="318"/>
      <c r="AA74" s="318"/>
      <c r="AB74" s="318"/>
      <c r="AC74" s="318"/>
      <c r="AD74" s="318"/>
    </row>
    <row r="75" spans="1:30" s="18" customFormat="1" ht="39.75" customHeight="1">
      <c r="A75" s="318" t="s">
        <v>21677</v>
      </c>
      <c r="B75" s="318" t="s">
        <v>21708</v>
      </c>
      <c r="C75" s="318" t="s">
        <v>22390</v>
      </c>
      <c r="D75" s="318" t="s">
        <v>22391</v>
      </c>
      <c r="E75" s="318" t="s">
        <v>22392</v>
      </c>
      <c r="F75" s="318" t="s">
        <v>22393</v>
      </c>
      <c r="G75" s="318" t="s">
        <v>22394</v>
      </c>
      <c r="H75" s="318" t="s">
        <v>22395</v>
      </c>
      <c r="I75" s="443" t="s">
        <v>22396</v>
      </c>
      <c r="J75" s="318" t="s">
        <v>22397</v>
      </c>
      <c r="K75" s="318" t="s">
        <v>22338</v>
      </c>
      <c r="L75" s="308" t="s">
        <v>22398</v>
      </c>
      <c r="M75" s="487" t="s">
        <v>22399</v>
      </c>
      <c r="N75" s="318"/>
      <c r="O75" s="318"/>
      <c r="P75" s="318"/>
      <c r="Q75" s="318"/>
      <c r="R75" s="320" t="s">
        <v>631</v>
      </c>
      <c r="S75" s="318" t="s">
        <v>22348</v>
      </c>
      <c r="T75" s="318"/>
      <c r="U75" s="318"/>
      <c r="V75" s="318"/>
      <c r="W75" s="318"/>
      <c r="X75" s="318"/>
      <c r="Y75" s="318"/>
      <c r="Z75" s="318"/>
      <c r="AA75" s="318"/>
      <c r="AB75" s="318"/>
      <c r="AC75" s="318"/>
      <c r="AD75" s="318"/>
    </row>
    <row r="76" spans="1:30" s="18" customFormat="1" ht="19.149999999999999" customHeight="1">
      <c r="A76" s="318" t="s">
        <v>21677</v>
      </c>
      <c r="B76" s="318" t="s">
        <v>21708</v>
      </c>
      <c r="C76" s="318" t="s">
        <v>22400</v>
      </c>
      <c r="D76" s="318" t="s">
        <v>22401</v>
      </c>
      <c r="E76" s="318" t="s">
        <v>21999</v>
      </c>
      <c r="F76" s="318" t="s">
        <v>22402</v>
      </c>
      <c r="G76" s="318" t="s">
        <v>22403</v>
      </c>
      <c r="H76" s="318" t="s">
        <v>22404</v>
      </c>
      <c r="I76" s="443" t="s">
        <v>22405</v>
      </c>
      <c r="J76" s="318"/>
      <c r="K76" s="318" t="s">
        <v>22319</v>
      </c>
      <c r="L76" s="308"/>
      <c r="M76" s="308"/>
      <c r="N76" s="318"/>
      <c r="O76" s="318"/>
      <c r="P76" s="318"/>
      <c r="Q76" s="318"/>
      <c r="R76" s="320" t="s">
        <v>631</v>
      </c>
      <c r="S76" s="318" t="s">
        <v>22348</v>
      </c>
      <c r="T76" s="318"/>
      <c r="U76" s="318"/>
      <c r="V76" s="318"/>
      <c r="W76" s="318"/>
      <c r="X76" s="318"/>
      <c r="Y76" s="318"/>
      <c r="Z76" s="318"/>
      <c r="AA76" s="318"/>
      <c r="AB76" s="318"/>
      <c r="AC76" s="318"/>
      <c r="AD76" s="318"/>
    </row>
    <row r="77" spans="1:30" s="18" customFormat="1" ht="36.75" customHeight="1">
      <c r="A77" s="318" t="s">
        <v>21677</v>
      </c>
      <c r="B77" s="318" t="s">
        <v>21708</v>
      </c>
      <c r="C77" s="318" t="s">
        <v>22406</v>
      </c>
      <c r="D77" s="318" t="s">
        <v>22407</v>
      </c>
      <c r="E77" s="318" t="s">
        <v>22408</v>
      </c>
      <c r="F77" s="318" t="s">
        <v>22409</v>
      </c>
      <c r="G77" s="318" t="s">
        <v>22410</v>
      </c>
      <c r="H77" s="318" t="s">
        <v>22411</v>
      </c>
      <c r="I77" s="443" t="s">
        <v>22412</v>
      </c>
      <c r="J77" s="318"/>
      <c r="K77" s="318" t="s">
        <v>22338</v>
      </c>
      <c r="L77" s="308" t="s">
        <v>22413</v>
      </c>
      <c r="M77" s="308" t="s">
        <v>12519</v>
      </c>
      <c r="N77" s="318"/>
      <c r="O77" s="318"/>
      <c r="P77" s="318"/>
      <c r="Q77" s="318"/>
      <c r="R77" s="320" t="s">
        <v>631</v>
      </c>
      <c r="S77" s="318" t="s">
        <v>22348</v>
      </c>
      <c r="T77" s="318"/>
      <c r="U77" s="318"/>
      <c r="V77" s="318"/>
      <c r="W77" s="318"/>
      <c r="X77" s="318"/>
      <c r="Y77" s="318"/>
      <c r="Z77" s="318"/>
      <c r="AA77" s="318"/>
      <c r="AB77" s="318"/>
      <c r="AC77" s="318" t="s">
        <v>487</v>
      </c>
      <c r="AD77" s="318" t="s">
        <v>22414</v>
      </c>
    </row>
    <row r="78" spans="1:30" s="18" customFormat="1" ht="19.149999999999999" customHeight="1">
      <c r="A78" s="318" t="s">
        <v>21677</v>
      </c>
      <c r="B78" s="318" t="s">
        <v>21708</v>
      </c>
      <c r="C78" s="318" t="s">
        <v>22415</v>
      </c>
      <c r="D78" s="318" t="s">
        <v>22416</v>
      </c>
      <c r="E78" s="318" t="s">
        <v>22417</v>
      </c>
      <c r="F78" s="318" t="s">
        <v>22418</v>
      </c>
      <c r="G78" s="318" t="s">
        <v>22419</v>
      </c>
      <c r="H78" s="318" t="s">
        <v>22420</v>
      </c>
      <c r="I78" s="443" t="s">
        <v>22421</v>
      </c>
      <c r="J78" s="318" t="s">
        <v>22422</v>
      </c>
      <c r="K78" s="318" t="s">
        <v>22338</v>
      </c>
      <c r="L78" s="318" t="s">
        <v>22423</v>
      </c>
      <c r="M78" s="318"/>
      <c r="N78" s="318"/>
      <c r="O78" s="318"/>
      <c r="P78" s="318"/>
      <c r="Q78" s="318"/>
      <c r="R78" s="320" t="s">
        <v>631</v>
      </c>
      <c r="S78" s="318" t="s">
        <v>22348</v>
      </c>
      <c r="T78" s="318"/>
      <c r="U78" s="318"/>
      <c r="V78" s="318"/>
      <c r="W78" s="318"/>
      <c r="X78" s="318"/>
      <c r="Y78" s="318"/>
      <c r="Z78" s="318"/>
      <c r="AA78" s="318"/>
      <c r="AB78" s="318"/>
      <c r="AC78" s="318" t="s">
        <v>487</v>
      </c>
      <c r="AD78" s="318" t="s">
        <v>22414</v>
      </c>
    </row>
    <row r="79" spans="1:30" s="18" customFormat="1" ht="19.149999999999999" customHeight="1">
      <c r="A79" s="318" t="s">
        <v>21677</v>
      </c>
      <c r="B79" s="318" t="s">
        <v>21708</v>
      </c>
      <c r="C79" s="318" t="s">
        <v>22424</v>
      </c>
      <c r="D79" s="318" t="s">
        <v>22425</v>
      </c>
      <c r="E79" s="318" t="s">
        <v>22426</v>
      </c>
      <c r="F79" s="318" t="s">
        <v>22427</v>
      </c>
      <c r="G79" s="318" t="s">
        <v>22428</v>
      </c>
      <c r="H79" s="318" t="s">
        <v>22429</v>
      </c>
      <c r="I79" s="443" t="s">
        <v>22430</v>
      </c>
      <c r="J79" s="319" t="s">
        <v>22431</v>
      </c>
      <c r="K79" s="318" t="s">
        <v>22319</v>
      </c>
      <c r="L79" s="318" t="s">
        <v>22432</v>
      </c>
      <c r="M79" s="318"/>
      <c r="N79" s="318"/>
      <c r="O79" s="318"/>
      <c r="P79" s="318"/>
      <c r="Q79" s="318"/>
      <c r="R79" s="320" t="s">
        <v>631</v>
      </c>
      <c r="S79" s="318" t="s">
        <v>22320</v>
      </c>
      <c r="T79" s="318"/>
      <c r="U79" s="318"/>
      <c r="V79" s="318"/>
      <c r="W79" s="318"/>
      <c r="X79" s="318"/>
      <c r="Y79" s="318"/>
      <c r="Z79" s="318"/>
      <c r="AA79" s="318"/>
      <c r="AB79" s="318"/>
      <c r="AC79" s="318"/>
      <c r="AD79" s="318"/>
    </row>
    <row r="80" spans="1:30" s="18" customFormat="1" ht="87" customHeight="1">
      <c r="A80" s="318" t="s">
        <v>21677</v>
      </c>
      <c r="B80" s="318" t="s">
        <v>21708</v>
      </c>
      <c r="C80" s="318" t="s">
        <v>22433</v>
      </c>
      <c r="D80" s="318" t="s">
        <v>22434</v>
      </c>
      <c r="E80" s="318" t="s">
        <v>21798</v>
      </c>
      <c r="F80" s="318" t="s">
        <v>22435</v>
      </c>
      <c r="G80" s="318" t="s">
        <v>22436</v>
      </c>
      <c r="H80" s="318" t="s">
        <v>22437</v>
      </c>
      <c r="I80" s="443" t="s">
        <v>22438</v>
      </c>
      <c r="J80" s="318" t="s">
        <v>22439</v>
      </c>
      <c r="K80" s="318" t="s">
        <v>22440</v>
      </c>
      <c r="L80" s="308" t="s">
        <v>22441</v>
      </c>
      <c r="M80" s="487" t="s">
        <v>22442</v>
      </c>
      <c r="N80" s="318"/>
      <c r="O80" s="318"/>
      <c r="P80" s="318"/>
      <c r="Q80" s="318"/>
      <c r="R80" s="320" t="s">
        <v>631</v>
      </c>
      <c r="S80" s="318" t="s">
        <v>22320</v>
      </c>
      <c r="T80" s="318" t="s">
        <v>21698</v>
      </c>
      <c r="U80" s="318"/>
      <c r="V80" s="318"/>
      <c r="W80" s="318"/>
      <c r="X80" s="318"/>
      <c r="Y80" s="318"/>
      <c r="Z80" s="318"/>
      <c r="AA80" s="318"/>
      <c r="AB80" s="318"/>
      <c r="AC80" s="318" t="s">
        <v>487</v>
      </c>
      <c r="AD80" s="318" t="s">
        <v>21921</v>
      </c>
    </row>
    <row r="81" spans="1:30" s="18" customFormat="1" ht="18.75" customHeight="1">
      <c r="A81" s="318" t="s">
        <v>21677</v>
      </c>
      <c r="B81" s="318" t="s">
        <v>22026</v>
      </c>
      <c r="C81" s="318" t="s">
        <v>22443</v>
      </c>
      <c r="D81" s="318" t="s">
        <v>22444</v>
      </c>
      <c r="E81" s="318" t="s">
        <v>22445</v>
      </c>
      <c r="F81" s="318" t="s">
        <v>22446</v>
      </c>
      <c r="G81" s="318" t="s">
        <v>22447</v>
      </c>
      <c r="H81" s="318" t="s">
        <v>22448</v>
      </c>
      <c r="I81" s="443" t="s">
        <v>22449</v>
      </c>
      <c r="J81" s="318" t="s">
        <v>22450</v>
      </c>
      <c r="K81" s="318" t="s">
        <v>22451</v>
      </c>
      <c r="L81" s="308"/>
      <c r="M81" s="308"/>
      <c r="N81" s="318"/>
      <c r="O81" s="318"/>
      <c r="P81" s="318"/>
      <c r="Q81" s="318"/>
      <c r="R81" s="320" t="s">
        <v>631</v>
      </c>
      <c r="S81" s="318" t="s">
        <v>22320</v>
      </c>
      <c r="T81" s="318" t="s">
        <v>21698</v>
      </c>
      <c r="U81" s="318"/>
      <c r="V81" s="318"/>
      <c r="W81" s="318"/>
      <c r="X81" s="318"/>
      <c r="Y81" s="318"/>
      <c r="Z81" s="318"/>
      <c r="AA81" s="318"/>
      <c r="AB81" s="318"/>
      <c r="AC81" s="318" t="s">
        <v>487</v>
      </c>
      <c r="AD81" s="318" t="s">
        <v>22452</v>
      </c>
    </row>
    <row r="82" spans="1:30" s="18" customFormat="1" ht="99" customHeight="1">
      <c r="A82" s="318" t="s">
        <v>21677</v>
      </c>
      <c r="B82" s="318" t="s">
        <v>22026</v>
      </c>
      <c r="C82" s="318" t="s">
        <v>22453</v>
      </c>
      <c r="D82" s="318" t="s">
        <v>22454</v>
      </c>
      <c r="E82" s="318" t="s">
        <v>22455</v>
      </c>
      <c r="F82" s="318" t="s">
        <v>22456</v>
      </c>
      <c r="G82" s="318" t="s">
        <v>22457</v>
      </c>
      <c r="H82" s="318" t="s">
        <v>22458</v>
      </c>
      <c r="I82" s="318" t="s">
        <v>22438</v>
      </c>
      <c r="J82" s="318" t="s">
        <v>22459</v>
      </c>
      <c r="K82" s="318" t="s">
        <v>22319</v>
      </c>
      <c r="L82" s="491" t="s">
        <v>22460</v>
      </c>
      <c r="M82" s="491" t="s">
        <v>22461</v>
      </c>
      <c r="N82" s="318"/>
      <c r="O82" s="318"/>
      <c r="P82" s="318"/>
      <c r="Q82" s="318"/>
      <c r="R82" s="320" t="s">
        <v>631</v>
      </c>
      <c r="S82" s="318" t="s">
        <v>22348</v>
      </c>
      <c r="T82" s="318"/>
      <c r="U82" s="318"/>
      <c r="V82" s="318"/>
      <c r="W82" s="318"/>
      <c r="X82" s="318"/>
      <c r="Y82" s="318"/>
      <c r="Z82" s="318"/>
      <c r="AA82" s="318"/>
      <c r="AB82" s="318"/>
      <c r="AC82" s="318" t="s">
        <v>487</v>
      </c>
      <c r="AD82" s="308" t="s">
        <v>22462</v>
      </c>
    </row>
    <row r="83" spans="1:30" s="18" customFormat="1" ht="19.149999999999999" customHeight="1">
      <c r="A83" s="318" t="s">
        <v>21677</v>
      </c>
      <c r="B83" s="318" t="s">
        <v>22026</v>
      </c>
      <c r="C83" s="318" t="s">
        <v>22463</v>
      </c>
      <c r="D83" s="318" t="s">
        <v>22464</v>
      </c>
      <c r="E83" s="318" t="s">
        <v>22465</v>
      </c>
      <c r="F83" s="318" t="s">
        <v>22466</v>
      </c>
      <c r="G83" s="318" t="s">
        <v>22467</v>
      </c>
      <c r="H83" s="318" t="s">
        <v>22468</v>
      </c>
      <c r="I83" s="318" t="s">
        <v>22469</v>
      </c>
      <c r="J83" s="318"/>
      <c r="K83" s="318" t="s">
        <v>22470</v>
      </c>
      <c r="L83" s="318"/>
      <c r="M83" s="318"/>
      <c r="N83" s="318"/>
      <c r="O83" s="318"/>
      <c r="P83" s="318"/>
      <c r="Q83" s="318"/>
      <c r="R83" s="320" t="s">
        <v>631</v>
      </c>
      <c r="S83" s="318" t="s">
        <v>22320</v>
      </c>
      <c r="T83" s="318" t="s">
        <v>21698</v>
      </c>
      <c r="U83" s="318"/>
      <c r="V83" s="318"/>
      <c r="W83" s="318"/>
      <c r="X83" s="318"/>
      <c r="Y83" s="318"/>
      <c r="Z83" s="318"/>
      <c r="AA83" s="318"/>
      <c r="AB83" s="318"/>
      <c r="AC83" s="318" t="s">
        <v>487</v>
      </c>
      <c r="AD83" s="318" t="s">
        <v>22471</v>
      </c>
    </row>
    <row r="84" spans="1:30" s="18" customFormat="1" ht="19.149999999999999" customHeight="1">
      <c r="A84" s="318" t="s">
        <v>21677</v>
      </c>
      <c r="B84" s="318" t="s">
        <v>22026</v>
      </c>
      <c r="C84" s="318" t="s">
        <v>22472</v>
      </c>
      <c r="D84" s="318" t="s">
        <v>22473</v>
      </c>
      <c r="E84" s="318" t="s">
        <v>22144</v>
      </c>
      <c r="F84" s="318" t="s">
        <v>22474</v>
      </c>
      <c r="G84" s="318" t="s">
        <v>22475</v>
      </c>
      <c r="H84" s="318" t="s">
        <v>22476</v>
      </c>
      <c r="I84" s="318" t="s">
        <v>22477</v>
      </c>
      <c r="J84" s="318" t="s">
        <v>22478</v>
      </c>
      <c r="K84" s="183" t="s">
        <v>22479</v>
      </c>
      <c r="L84" s="318" t="s">
        <v>20803</v>
      </c>
      <c r="M84" s="318"/>
      <c r="N84" s="318"/>
      <c r="O84" s="318"/>
      <c r="P84" s="318"/>
      <c r="Q84" s="318"/>
      <c r="R84" s="320" t="s">
        <v>631</v>
      </c>
      <c r="S84" s="318" t="s">
        <v>22348</v>
      </c>
      <c r="T84" s="318"/>
      <c r="U84" s="318"/>
      <c r="V84" s="318"/>
      <c r="W84" s="318"/>
      <c r="X84" s="318"/>
      <c r="Y84" s="318"/>
      <c r="Z84" s="318"/>
      <c r="AA84" s="318"/>
      <c r="AB84" s="318"/>
      <c r="AC84" s="318" t="s">
        <v>487</v>
      </c>
      <c r="AD84" s="318" t="s">
        <v>22480</v>
      </c>
    </row>
    <row r="85" spans="1:30" s="18" customFormat="1" ht="19.149999999999999" customHeight="1">
      <c r="A85" s="318" t="s">
        <v>21677</v>
      </c>
      <c r="B85" s="318" t="s">
        <v>22026</v>
      </c>
      <c r="C85" s="318" t="s">
        <v>22481</v>
      </c>
      <c r="D85" s="318" t="s">
        <v>22482</v>
      </c>
      <c r="E85" s="318" t="s">
        <v>22483</v>
      </c>
      <c r="F85" s="318" t="s">
        <v>22484</v>
      </c>
      <c r="G85" s="318" t="s">
        <v>22485</v>
      </c>
      <c r="H85" s="318" t="s">
        <v>22486</v>
      </c>
      <c r="I85" s="318" t="s">
        <v>22487</v>
      </c>
      <c r="J85" s="318"/>
      <c r="K85" s="318" t="s">
        <v>22488</v>
      </c>
      <c r="L85" s="318"/>
      <c r="M85" s="318"/>
      <c r="N85" s="318"/>
      <c r="O85" s="318"/>
      <c r="P85" s="318"/>
      <c r="Q85" s="318"/>
      <c r="R85" s="320" t="s">
        <v>631</v>
      </c>
      <c r="S85" s="318" t="s">
        <v>22348</v>
      </c>
      <c r="T85" s="318"/>
      <c r="U85" s="318"/>
      <c r="V85" s="318"/>
      <c r="W85" s="318"/>
      <c r="X85" s="318"/>
      <c r="Y85" s="318"/>
      <c r="Z85" s="318"/>
      <c r="AA85" s="318"/>
      <c r="AB85" s="318"/>
      <c r="AC85" s="318" t="s">
        <v>487</v>
      </c>
      <c r="AD85" s="318" t="s">
        <v>22489</v>
      </c>
    </row>
    <row r="86" spans="1:30" s="18" customFormat="1" ht="19.149999999999999" customHeight="1">
      <c r="A86" s="318" t="s">
        <v>21677</v>
      </c>
      <c r="B86" s="318" t="s">
        <v>22026</v>
      </c>
      <c r="C86" s="318" t="s">
        <v>22490</v>
      </c>
      <c r="D86" s="318" t="s">
        <v>22491</v>
      </c>
      <c r="E86" s="318" t="s">
        <v>22492</v>
      </c>
      <c r="F86" s="318" t="s">
        <v>22493</v>
      </c>
      <c r="G86" s="318" t="s">
        <v>22494</v>
      </c>
      <c r="H86" s="318" t="s">
        <v>22495</v>
      </c>
      <c r="I86" s="318" t="s">
        <v>22496</v>
      </c>
      <c r="J86" s="318"/>
      <c r="K86" s="318" t="s">
        <v>22319</v>
      </c>
      <c r="L86" s="318"/>
      <c r="M86" s="318"/>
      <c r="N86" s="318"/>
      <c r="O86" s="318"/>
      <c r="P86" s="318"/>
      <c r="Q86" s="318"/>
      <c r="R86" s="320" t="s">
        <v>631</v>
      </c>
      <c r="S86" s="318" t="s">
        <v>22320</v>
      </c>
      <c r="T86" s="318" t="s">
        <v>21698</v>
      </c>
      <c r="U86" s="318"/>
      <c r="V86" s="318"/>
      <c r="W86" s="318"/>
      <c r="X86" s="318"/>
      <c r="Y86" s="318"/>
      <c r="Z86" s="318"/>
      <c r="AA86" s="318"/>
      <c r="AB86" s="318"/>
      <c r="AC86" s="318" t="s">
        <v>10996</v>
      </c>
      <c r="AD86" s="318" t="s">
        <v>22497</v>
      </c>
    </row>
    <row r="87" spans="1:30" s="18" customFormat="1" ht="19.149999999999999" customHeight="1">
      <c r="A87" s="318" t="s">
        <v>21677</v>
      </c>
      <c r="B87" s="318" t="s">
        <v>22026</v>
      </c>
      <c r="C87" s="318" t="s">
        <v>22498</v>
      </c>
      <c r="D87" s="318" t="s">
        <v>22499</v>
      </c>
      <c r="E87" s="318" t="s">
        <v>22500</v>
      </c>
      <c r="F87" s="318" t="s">
        <v>22501</v>
      </c>
      <c r="G87" s="318" t="s">
        <v>22502</v>
      </c>
      <c r="H87" s="318" t="s">
        <v>22503</v>
      </c>
      <c r="I87" s="318" t="s">
        <v>22504</v>
      </c>
      <c r="J87" s="318" t="s">
        <v>22505</v>
      </c>
      <c r="K87" s="318" t="s">
        <v>22319</v>
      </c>
      <c r="L87" s="318" t="s">
        <v>22506</v>
      </c>
      <c r="M87" s="318"/>
      <c r="N87" s="318"/>
      <c r="O87" s="318"/>
      <c r="P87" s="318"/>
      <c r="Q87" s="318"/>
      <c r="R87" s="320" t="s">
        <v>631</v>
      </c>
      <c r="S87" s="318" t="s">
        <v>22320</v>
      </c>
      <c r="T87" s="318"/>
      <c r="U87" s="318"/>
      <c r="V87" s="318"/>
      <c r="W87" s="318"/>
      <c r="X87" s="318"/>
      <c r="Y87" s="318"/>
      <c r="Z87" s="318"/>
      <c r="AA87" s="318"/>
      <c r="AB87" s="318"/>
      <c r="AC87" s="318" t="s">
        <v>487</v>
      </c>
      <c r="AD87" s="318" t="s">
        <v>22507</v>
      </c>
    </row>
    <row r="88" spans="1:30" s="18" customFormat="1" ht="19.149999999999999" customHeight="1">
      <c r="A88" s="318" t="s">
        <v>21677</v>
      </c>
      <c r="B88" s="318" t="s">
        <v>22026</v>
      </c>
      <c r="C88" s="318" t="s">
        <v>22508</v>
      </c>
      <c r="D88" s="318" t="s">
        <v>22509</v>
      </c>
      <c r="E88" s="318" t="s">
        <v>22510</v>
      </c>
      <c r="F88" s="318" t="s">
        <v>22511</v>
      </c>
      <c r="G88" s="318" t="s">
        <v>22512</v>
      </c>
      <c r="H88" s="318" t="s">
        <v>22513</v>
      </c>
      <c r="I88" s="318" t="s">
        <v>22514</v>
      </c>
      <c r="J88" s="318" t="s">
        <v>22515</v>
      </c>
      <c r="K88" s="318" t="s">
        <v>22516</v>
      </c>
      <c r="L88" s="318"/>
      <c r="M88" s="318"/>
      <c r="N88" s="318"/>
      <c r="O88" s="318"/>
      <c r="P88" s="318"/>
      <c r="Q88" s="318"/>
      <c r="R88" s="320" t="s">
        <v>631</v>
      </c>
      <c r="S88" s="318" t="s">
        <v>22320</v>
      </c>
      <c r="T88" s="318"/>
      <c r="U88" s="318"/>
      <c r="V88" s="318"/>
      <c r="W88" s="318"/>
      <c r="X88" s="318"/>
      <c r="Y88" s="318"/>
      <c r="Z88" s="318"/>
      <c r="AA88" s="318"/>
      <c r="AB88" s="318"/>
      <c r="AC88" s="318" t="s">
        <v>487</v>
      </c>
      <c r="AD88" s="318" t="s">
        <v>22517</v>
      </c>
    </row>
    <row r="89" spans="1:30" s="18" customFormat="1" ht="19.149999999999999" customHeight="1">
      <c r="A89" s="318" t="s">
        <v>21677</v>
      </c>
      <c r="B89" s="318" t="s">
        <v>22026</v>
      </c>
      <c r="C89" s="318" t="s">
        <v>22518</v>
      </c>
      <c r="D89" s="318" t="s">
        <v>22519</v>
      </c>
      <c r="E89" s="318" t="s">
        <v>22520</v>
      </c>
      <c r="F89" s="318" t="s">
        <v>22521</v>
      </c>
      <c r="G89" s="318" t="s">
        <v>22522</v>
      </c>
      <c r="H89" s="318" t="s">
        <v>22523</v>
      </c>
      <c r="I89" s="324" t="s">
        <v>22524</v>
      </c>
      <c r="J89" s="318"/>
      <c r="K89" s="318" t="s">
        <v>22338</v>
      </c>
      <c r="L89" s="318"/>
      <c r="M89" s="318"/>
      <c r="N89" s="318"/>
      <c r="O89" s="318"/>
      <c r="P89" s="318"/>
      <c r="Q89" s="318"/>
      <c r="R89" s="320" t="s">
        <v>631</v>
      </c>
      <c r="S89" s="318" t="s">
        <v>22348</v>
      </c>
      <c r="T89" s="318"/>
      <c r="U89" s="318"/>
      <c r="V89" s="318"/>
      <c r="W89" s="318"/>
      <c r="X89" s="318"/>
      <c r="Y89" s="318"/>
      <c r="Z89" s="318"/>
      <c r="AA89" s="318"/>
      <c r="AB89" s="318"/>
      <c r="AC89" s="318" t="s">
        <v>487</v>
      </c>
      <c r="AD89" s="318" t="s">
        <v>22507</v>
      </c>
    </row>
    <row r="90" spans="1:30" s="18" customFormat="1" ht="19.149999999999999" customHeight="1">
      <c r="A90" s="318" t="s">
        <v>21677</v>
      </c>
      <c r="B90" s="318" t="s">
        <v>22026</v>
      </c>
      <c r="C90" s="318" t="s">
        <v>22525</v>
      </c>
      <c r="D90" s="318" t="s">
        <v>22526</v>
      </c>
      <c r="E90" s="318" t="s">
        <v>22527</v>
      </c>
      <c r="F90" s="318" t="s">
        <v>22528</v>
      </c>
      <c r="G90" s="318" t="s">
        <v>22529</v>
      </c>
      <c r="H90" s="318" t="s">
        <v>22530</v>
      </c>
      <c r="I90" s="318" t="s">
        <v>22531</v>
      </c>
      <c r="J90" s="318"/>
      <c r="K90" s="318" t="s">
        <v>22319</v>
      </c>
      <c r="L90" s="318"/>
      <c r="M90" s="318"/>
      <c r="N90" s="318"/>
      <c r="O90" s="318"/>
      <c r="P90" s="318"/>
      <c r="Q90" s="318"/>
      <c r="R90" s="320" t="s">
        <v>631</v>
      </c>
      <c r="S90" s="318" t="s">
        <v>22320</v>
      </c>
      <c r="T90" s="318"/>
      <c r="U90" s="318"/>
      <c r="V90" s="318"/>
      <c r="W90" s="318"/>
      <c r="X90" s="318"/>
      <c r="Y90" s="318"/>
      <c r="Z90" s="318"/>
      <c r="AA90" s="318"/>
      <c r="AB90" s="318"/>
      <c r="AC90" s="318"/>
      <c r="AD90" s="318"/>
    </row>
    <row r="91" spans="1:30" s="18" customFormat="1" ht="96.75" customHeight="1">
      <c r="A91" s="318" t="s">
        <v>21677</v>
      </c>
      <c r="B91" s="318" t="s">
        <v>22026</v>
      </c>
      <c r="C91" s="318" t="s">
        <v>22532</v>
      </c>
      <c r="D91" s="318" t="s">
        <v>22533</v>
      </c>
      <c r="E91" s="318" t="s">
        <v>22534</v>
      </c>
      <c r="F91" s="318" t="s">
        <v>22535</v>
      </c>
      <c r="G91" s="318" t="s">
        <v>22536</v>
      </c>
      <c r="H91" s="318" t="s">
        <v>22537</v>
      </c>
      <c r="I91" s="318" t="s">
        <v>22538</v>
      </c>
      <c r="J91" s="318"/>
      <c r="K91" s="443" t="s">
        <v>22539</v>
      </c>
      <c r="L91" s="487" t="s">
        <v>22540</v>
      </c>
      <c r="M91" s="487" t="s">
        <v>22541</v>
      </c>
      <c r="N91" s="318"/>
      <c r="O91" s="318"/>
      <c r="P91" s="318"/>
      <c r="Q91" s="318"/>
      <c r="R91" s="320" t="s">
        <v>631</v>
      </c>
      <c r="S91" s="318" t="s">
        <v>22348</v>
      </c>
      <c r="T91" s="318" t="s">
        <v>22542</v>
      </c>
      <c r="U91" s="318"/>
      <c r="V91" s="318"/>
      <c r="W91" s="318"/>
      <c r="X91" s="318"/>
      <c r="Y91" s="318"/>
      <c r="Z91" s="318"/>
      <c r="AA91" s="318"/>
      <c r="AB91" s="318"/>
      <c r="AC91" s="318" t="s">
        <v>487</v>
      </c>
      <c r="AD91" s="318" t="s">
        <v>22543</v>
      </c>
    </row>
    <row r="92" spans="1:30" s="18" customFormat="1" ht="19.149999999999999" customHeight="1">
      <c r="A92" s="318" t="s">
        <v>21677</v>
      </c>
      <c r="B92" s="318" t="s">
        <v>22026</v>
      </c>
      <c r="C92" s="318" t="s">
        <v>22544</v>
      </c>
      <c r="D92" s="318" t="s">
        <v>22545</v>
      </c>
      <c r="E92" s="318" t="s">
        <v>22546</v>
      </c>
      <c r="F92" s="318" t="s">
        <v>22547</v>
      </c>
      <c r="G92" s="318" t="s">
        <v>22548</v>
      </c>
      <c r="H92" s="318" t="s">
        <v>22549</v>
      </c>
      <c r="I92" s="318" t="s">
        <v>22550</v>
      </c>
      <c r="J92" s="318" t="s">
        <v>22551</v>
      </c>
      <c r="K92" s="487" t="s">
        <v>22552</v>
      </c>
      <c r="L92" s="443"/>
      <c r="M92" s="443"/>
      <c r="N92" s="318"/>
      <c r="O92" s="318"/>
      <c r="P92" s="318"/>
      <c r="Q92" s="318"/>
      <c r="R92" s="320" t="s">
        <v>631</v>
      </c>
      <c r="S92" s="318" t="s">
        <v>22348</v>
      </c>
      <c r="T92" s="318" t="s">
        <v>21698</v>
      </c>
      <c r="U92" s="318"/>
      <c r="V92" s="318"/>
      <c r="W92" s="318"/>
      <c r="X92" s="318"/>
      <c r="Y92" s="318"/>
      <c r="Z92" s="318"/>
      <c r="AA92" s="318"/>
      <c r="AB92" s="318"/>
      <c r="AC92" s="318" t="s">
        <v>487</v>
      </c>
      <c r="AD92" s="318" t="s">
        <v>22553</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26000000}"/>
  <phoneticPr fontId="1"/>
  <dataValidations count="1">
    <dataValidation type="list" allowBlank="1" showInputMessage="1" showErrorMessage="1" sqref="AC3:AC92 AA3:AA92 Y3:Y92 W3:W92 U3:U92 N3:Q92" xr:uid="{0D58614C-0FB9-4DC2-A396-D948992770CE}">
      <formula1>"○"</formula1>
    </dataValidation>
  </dataValidations>
  <hyperlinks>
    <hyperlink ref="J15" r:id="rId1" xr:uid="{820DB66E-D5E0-492A-9FE6-C4E14B5FB698}"/>
    <hyperlink ref="J35" r:id="rId2" xr:uid="{3C163B1A-C087-4506-8475-892DFC2E9C70}"/>
    <hyperlink ref="J8" r:id="rId3" xr:uid="{D9A4D20F-B7B8-45AD-B1D3-D0D19E98A37B}"/>
  </hyperlinks>
  <pageMargins left="0.31496062992125984" right="0.31496062992125984" top="0.74803149606299213" bottom="0.74803149606299213" header="0.31496062992125984" footer="0.31496062992125984"/>
  <pageSetup paperSize="9" scale="28" fitToWidth="4" orientation="landscape"/>
  <rowBreaks count="1" manualBreakCount="1">
    <brk id="47" max="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C76-B6A4-4C5C-B2B1-07F6DBED71FD}">
  <dimension ref="A1:AE574"/>
  <sheetViews>
    <sheetView showGridLines="0" view="pageBreakPreview" zoomScale="70" zoomScaleNormal="70" zoomScaleSheetLayoutView="70" workbookViewId="0">
      <pane xSplit="3" topLeftCell="D1" activePane="topRight" state="frozen"/>
      <selection pane="topRight" activeCell="D3" sqref="D3"/>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9" customFormat="1" ht="20.25" customHeight="1">
      <c r="A3" s="318" t="s">
        <v>22554</v>
      </c>
      <c r="B3" s="410" t="s">
        <v>85</v>
      </c>
      <c r="C3" s="318" t="s">
        <v>22555</v>
      </c>
      <c r="D3" s="318" t="s">
        <v>22556</v>
      </c>
      <c r="E3" s="318" t="s">
        <v>22557</v>
      </c>
      <c r="F3" s="318" t="s">
        <v>22558</v>
      </c>
      <c r="G3" s="318" t="s">
        <v>22559</v>
      </c>
      <c r="H3" s="318" t="s">
        <v>22560</v>
      </c>
      <c r="I3" s="308" t="s">
        <v>22561</v>
      </c>
      <c r="J3" s="361" t="s">
        <v>22562</v>
      </c>
      <c r="K3" s="318" t="s">
        <v>22563</v>
      </c>
      <c r="L3" s="318" t="s">
        <v>3230</v>
      </c>
      <c r="M3" s="318"/>
      <c r="N3" s="318" t="s">
        <v>395</v>
      </c>
      <c r="O3" s="318"/>
      <c r="P3" s="318"/>
      <c r="Q3" s="318"/>
      <c r="R3" s="320" t="s">
        <v>631</v>
      </c>
      <c r="S3" s="318" t="s">
        <v>22564</v>
      </c>
      <c r="T3" s="318" t="s">
        <v>22565</v>
      </c>
      <c r="U3" s="318"/>
      <c r="V3" s="318"/>
      <c r="W3" s="318"/>
      <c r="X3" s="318"/>
      <c r="Y3" s="318"/>
      <c r="Z3" s="318"/>
      <c r="AA3" s="318"/>
      <c r="AB3" s="318"/>
      <c r="AC3" s="318"/>
      <c r="AD3" s="318"/>
      <c r="AE3" s="112"/>
    </row>
    <row r="4" spans="1:31" s="19" customFormat="1" ht="20.25" customHeight="1">
      <c r="A4" s="318" t="s">
        <v>22554</v>
      </c>
      <c r="B4" s="410" t="s">
        <v>132</v>
      </c>
      <c r="C4" s="318" t="s">
        <v>22566</v>
      </c>
      <c r="D4" s="318" t="s">
        <v>22567</v>
      </c>
      <c r="E4" s="318" t="s">
        <v>22568</v>
      </c>
      <c r="F4" s="318" t="s">
        <v>22569</v>
      </c>
      <c r="G4" s="318" t="s">
        <v>22570</v>
      </c>
      <c r="H4" s="318" t="s">
        <v>22571</v>
      </c>
      <c r="I4" s="318" t="s">
        <v>22572</v>
      </c>
      <c r="J4" s="318" t="s">
        <v>22573</v>
      </c>
      <c r="K4" s="308" t="s">
        <v>22574</v>
      </c>
      <c r="L4" s="318" t="s">
        <v>22575</v>
      </c>
      <c r="M4" s="318"/>
      <c r="N4" s="318" t="s">
        <v>487</v>
      </c>
      <c r="O4" s="318" t="s">
        <v>487</v>
      </c>
      <c r="P4" s="318"/>
      <c r="Q4" s="318"/>
      <c r="R4" s="320" t="s">
        <v>631</v>
      </c>
      <c r="S4" s="318" t="s">
        <v>22564</v>
      </c>
      <c r="T4" s="318" t="s">
        <v>22576</v>
      </c>
      <c r="U4" s="318"/>
      <c r="V4" s="318"/>
      <c r="W4" s="318"/>
      <c r="X4" s="318"/>
      <c r="Y4" s="318"/>
      <c r="Z4" s="318"/>
      <c r="AA4" s="318"/>
      <c r="AB4" s="318"/>
      <c r="AC4" s="318"/>
      <c r="AD4" s="318"/>
      <c r="AE4" s="112"/>
    </row>
    <row r="5" spans="1:31" s="19" customFormat="1" ht="33.950000000000003" customHeight="1">
      <c r="A5" s="318" t="s">
        <v>22554</v>
      </c>
      <c r="B5" s="410" t="s">
        <v>132</v>
      </c>
      <c r="C5" s="318" t="s">
        <v>22577</v>
      </c>
      <c r="D5" s="318" t="s">
        <v>22578</v>
      </c>
      <c r="E5" s="318" t="s">
        <v>22579</v>
      </c>
      <c r="F5" s="318" t="s">
        <v>22580</v>
      </c>
      <c r="G5" s="318" t="s">
        <v>22581</v>
      </c>
      <c r="H5" s="318" t="s">
        <v>22582</v>
      </c>
      <c r="I5" s="318" t="s">
        <v>22583</v>
      </c>
      <c r="J5" s="318" t="s">
        <v>22584</v>
      </c>
      <c r="K5" s="308" t="s">
        <v>22585</v>
      </c>
      <c r="L5" s="318" t="s">
        <v>2394</v>
      </c>
      <c r="M5" s="318"/>
      <c r="N5" s="318" t="s">
        <v>487</v>
      </c>
      <c r="O5" s="318"/>
      <c r="P5" s="318"/>
      <c r="Q5" s="318"/>
      <c r="R5" s="320" t="s">
        <v>572</v>
      </c>
      <c r="S5" s="318" t="s">
        <v>22564</v>
      </c>
      <c r="T5" s="318" t="s">
        <v>22565</v>
      </c>
      <c r="U5" s="318"/>
      <c r="V5" s="318"/>
      <c r="W5" s="318"/>
      <c r="X5" s="318"/>
      <c r="Y5" s="318"/>
      <c r="Z5" s="318"/>
      <c r="AA5" s="318"/>
      <c r="AB5" s="318"/>
      <c r="AC5" s="318"/>
      <c r="AD5" s="318"/>
      <c r="AE5" s="112"/>
    </row>
    <row r="6" spans="1:31" s="19" customFormat="1" ht="20.25" customHeight="1">
      <c r="A6" s="318" t="s">
        <v>22554</v>
      </c>
      <c r="B6" s="410" t="s">
        <v>132</v>
      </c>
      <c r="C6" s="318" t="s">
        <v>22586</v>
      </c>
      <c r="D6" s="318" t="s">
        <v>22587</v>
      </c>
      <c r="E6" s="318" t="s">
        <v>22588</v>
      </c>
      <c r="F6" s="318" t="s">
        <v>22589</v>
      </c>
      <c r="G6" s="318" t="s">
        <v>22590</v>
      </c>
      <c r="H6" s="318" t="s">
        <v>22591</v>
      </c>
      <c r="I6" s="308" t="s">
        <v>22592</v>
      </c>
      <c r="J6" s="318" t="s">
        <v>22593</v>
      </c>
      <c r="K6" s="318" t="s">
        <v>22594</v>
      </c>
      <c r="L6" s="318" t="s">
        <v>22595</v>
      </c>
      <c r="M6" s="318"/>
      <c r="N6" s="318"/>
      <c r="O6" s="318"/>
      <c r="P6" s="318"/>
      <c r="Q6" s="318"/>
      <c r="R6" s="320" t="s">
        <v>572</v>
      </c>
      <c r="S6" s="318" t="s">
        <v>22564</v>
      </c>
      <c r="T6" s="318" t="s">
        <v>22565</v>
      </c>
      <c r="U6" s="318"/>
      <c r="V6" s="318"/>
      <c r="W6" s="318"/>
      <c r="X6" s="318"/>
      <c r="Y6" s="318"/>
      <c r="Z6" s="318"/>
      <c r="AA6" s="318"/>
      <c r="AB6" s="318"/>
      <c r="AC6" s="318"/>
      <c r="AD6" s="318"/>
      <c r="AE6" s="112"/>
    </row>
    <row r="7" spans="1:31" s="19" customFormat="1" ht="21.6" customHeight="1">
      <c r="A7" s="318" t="s">
        <v>22554</v>
      </c>
      <c r="B7" s="410" t="s">
        <v>179</v>
      </c>
      <c r="C7" s="318" t="s">
        <v>22596</v>
      </c>
      <c r="D7" s="318" t="s">
        <v>22597</v>
      </c>
      <c r="E7" s="318" t="s">
        <v>22598</v>
      </c>
      <c r="F7" s="318" t="s">
        <v>22599</v>
      </c>
      <c r="G7" s="318" t="s">
        <v>22600</v>
      </c>
      <c r="H7" s="318" t="s">
        <v>22601</v>
      </c>
      <c r="I7" s="318" t="s">
        <v>22602</v>
      </c>
      <c r="J7" s="318" t="s">
        <v>22603</v>
      </c>
      <c r="K7" s="318" t="s">
        <v>22604</v>
      </c>
      <c r="L7" s="318" t="s">
        <v>2394</v>
      </c>
      <c r="M7" s="318"/>
      <c r="N7" s="318"/>
      <c r="O7" s="318" t="s">
        <v>487</v>
      </c>
      <c r="P7" s="318"/>
      <c r="Q7" s="318"/>
      <c r="R7" s="320" t="s">
        <v>386</v>
      </c>
      <c r="S7" s="318" t="s">
        <v>22564</v>
      </c>
      <c r="T7" s="318" t="s">
        <v>22565</v>
      </c>
      <c r="U7" s="318"/>
      <c r="V7" s="318"/>
      <c r="W7" s="318"/>
      <c r="X7" s="318"/>
      <c r="Y7" s="318"/>
      <c r="Z7" s="318"/>
      <c r="AA7" s="318"/>
      <c r="AB7" s="318"/>
      <c r="AC7" s="318"/>
      <c r="AD7" s="318"/>
      <c r="AE7" s="112"/>
    </row>
    <row r="8" spans="1:31" s="19" customFormat="1" ht="31.5" customHeight="1">
      <c r="A8" s="318" t="s">
        <v>22554</v>
      </c>
      <c r="B8" s="410" t="s">
        <v>223</v>
      </c>
      <c r="C8" s="318" t="s">
        <v>22605</v>
      </c>
      <c r="D8" s="318" t="s">
        <v>22606</v>
      </c>
      <c r="E8" s="318" t="s">
        <v>22607</v>
      </c>
      <c r="F8" s="318" t="s">
        <v>22608</v>
      </c>
      <c r="G8" s="318" t="s">
        <v>22609</v>
      </c>
      <c r="H8" s="318" t="s">
        <v>22610</v>
      </c>
      <c r="I8" s="318" t="s">
        <v>22611</v>
      </c>
      <c r="J8" s="371" t="s">
        <v>22612</v>
      </c>
      <c r="K8" s="308" t="s">
        <v>22613</v>
      </c>
      <c r="L8" s="318" t="s">
        <v>22614</v>
      </c>
      <c r="M8" s="318"/>
      <c r="N8" s="318"/>
      <c r="O8" s="318" t="s">
        <v>487</v>
      </c>
      <c r="P8" s="318"/>
      <c r="Q8" s="318"/>
      <c r="R8" s="320" t="s">
        <v>489</v>
      </c>
      <c r="S8" s="318" t="s">
        <v>22564</v>
      </c>
      <c r="T8" s="318" t="s">
        <v>22576</v>
      </c>
      <c r="U8" s="318" t="s">
        <v>22615</v>
      </c>
      <c r="V8" s="318" t="s">
        <v>22616</v>
      </c>
      <c r="W8" s="318"/>
      <c r="X8" s="318"/>
      <c r="Y8" s="318"/>
      <c r="Z8" s="318"/>
      <c r="AA8" s="318"/>
      <c r="AB8" s="318"/>
      <c r="AC8" s="318" t="s">
        <v>487</v>
      </c>
      <c r="AD8" s="318" t="s">
        <v>22617</v>
      </c>
      <c r="AE8" s="112"/>
    </row>
    <row r="9" spans="1:31" s="19" customFormat="1" ht="32.450000000000003" customHeight="1">
      <c r="A9" s="318" t="s">
        <v>22554</v>
      </c>
      <c r="B9" s="410" t="s">
        <v>223</v>
      </c>
      <c r="C9" s="318" t="s">
        <v>22618</v>
      </c>
      <c r="D9" s="318" t="s">
        <v>22619</v>
      </c>
      <c r="E9" s="318" t="s">
        <v>22620</v>
      </c>
      <c r="F9" s="318" t="s">
        <v>22621</v>
      </c>
      <c r="G9" s="318" t="s">
        <v>22622</v>
      </c>
      <c r="H9" s="318" t="s">
        <v>22623</v>
      </c>
      <c r="I9" s="318" t="s">
        <v>2996</v>
      </c>
      <c r="J9" s="318" t="s">
        <v>22624</v>
      </c>
      <c r="K9" s="308" t="s">
        <v>22625</v>
      </c>
      <c r="L9" s="318" t="s">
        <v>22626</v>
      </c>
      <c r="M9" s="308" t="s">
        <v>22627</v>
      </c>
      <c r="N9" s="318" t="s">
        <v>487</v>
      </c>
      <c r="O9" s="318" t="s">
        <v>487</v>
      </c>
      <c r="P9" s="318"/>
      <c r="Q9" s="318"/>
      <c r="R9" s="320" t="s">
        <v>631</v>
      </c>
      <c r="S9" s="318" t="s">
        <v>22564</v>
      </c>
      <c r="T9" s="318" t="s">
        <v>22565</v>
      </c>
      <c r="U9" s="318"/>
      <c r="V9" s="318"/>
      <c r="W9" s="318"/>
      <c r="X9" s="318"/>
      <c r="Y9" s="318"/>
      <c r="Z9" s="318"/>
      <c r="AA9" s="318"/>
      <c r="AB9" s="318"/>
      <c r="AC9" s="318" t="s">
        <v>487</v>
      </c>
      <c r="AD9" s="318" t="s">
        <v>22628</v>
      </c>
      <c r="AE9" s="112"/>
    </row>
    <row r="10" spans="1:31" s="19" customFormat="1" ht="20.25" customHeight="1">
      <c r="A10" s="318" t="s">
        <v>22554</v>
      </c>
      <c r="B10" s="410" t="s">
        <v>223</v>
      </c>
      <c r="C10" s="318" t="s">
        <v>22629</v>
      </c>
      <c r="D10" s="318" t="s">
        <v>22630</v>
      </c>
      <c r="E10" s="318" t="s">
        <v>22631</v>
      </c>
      <c r="F10" s="318" t="s">
        <v>22632</v>
      </c>
      <c r="G10" s="318" t="s">
        <v>22633</v>
      </c>
      <c r="H10" s="318" t="s">
        <v>22634</v>
      </c>
      <c r="I10" s="318" t="s">
        <v>22635</v>
      </c>
      <c r="J10" s="318" t="s">
        <v>22636</v>
      </c>
      <c r="K10" s="318" t="s">
        <v>22637</v>
      </c>
      <c r="L10" s="318" t="s">
        <v>22638</v>
      </c>
      <c r="M10" s="318"/>
      <c r="N10" s="318"/>
      <c r="O10" s="318"/>
      <c r="P10" s="318"/>
      <c r="Q10" s="318"/>
      <c r="R10" s="320" t="s">
        <v>572</v>
      </c>
      <c r="S10" s="318" t="s">
        <v>22564</v>
      </c>
      <c r="T10" s="318" t="s">
        <v>22565</v>
      </c>
      <c r="U10" s="318"/>
      <c r="V10" s="318"/>
      <c r="W10" s="318"/>
      <c r="X10" s="318"/>
      <c r="Y10" s="318"/>
      <c r="Z10" s="318"/>
      <c r="AA10" s="318"/>
      <c r="AB10" s="318"/>
      <c r="AC10" s="318"/>
      <c r="AD10" s="318"/>
      <c r="AE10" s="112"/>
    </row>
    <row r="11" spans="1:31" s="19" customFormat="1" ht="20.25" customHeight="1">
      <c r="A11" s="318" t="s">
        <v>22554</v>
      </c>
      <c r="B11" s="318" t="s">
        <v>293</v>
      </c>
      <c r="C11" s="318" t="s">
        <v>22639</v>
      </c>
      <c r="D11" s="318" t="s">
        <v>22640</v>
      </c>
      <c r="E11" s="318" t="s">
        <v>22641</v>
      </c>
      <c r="F11" s="318" t="s">
        <v>22642</v>
      </c>
      <c r="G11" s="318" t="s">
        <v>22643</v>
      </c>
      <c r="H11" s="318" t="s">
        <v>22644</v>
      </c>
      <c r="I11" s="318" t="s">
        <v>22645</v>
      </c>
      <c r="J11" s="361" t="s">
        <v>22646</v>
      </c>
      <c r="K11" s="308" t="s">
        <v>22647</v>
      </c>
      <c r="L11" s="318" t="s">
        <v>22648</v>
      </c>
      <c r="M11" s="318" t="s">
        <v>22649</v>
      </c>
      <c r="N11" s="318"/>
      <c r="O11" s="318"/>
      <c r="P11" s="318"/>
      <c r="Q11" s="318"/>
      <c r="R11" s="320" t="s">
        <v>631</v>
      </c>
      <c r="S11" s="318" t="s">
        <v>22564</v>
      </c>
      <c r="T11" s="318" t="s">
        <v>22565</v>
      </c>
      <c r="U11" s="318"/>
      <c r="V11" s="318"/>
      <c r="W11" s="318"/>
      <c r="X11" s="318"/>
      <c r="Y11" s="318"/>
      <c r="Z11" s="318"/>
      <c r="AA11" s="318"/>
      <c r="AB11" s="318"/>
      <c r="AC11" s="318"/>
      <c r="AD11" s="318"/>
      <c r="AE11" s="112"/>
    </row>
    <row r="12" spans="1:31" s="19" customFormat="1" ht="20.25" customHeight="1">
      <c r="A12" s="318" t="s">
        <v>22554</v>
      </c>
      <c r="B12" s="318" t="s">
        <v>293</v>
      </c>
      <c r="C12" s="318" t="s">
        <v>22650</v>
      </c>
      <c r="D12" s="318" t="s">
        <v>22651</v>
      </c>
      <c r="E12" s="318" t="s">
        <v>22652</v>
      </c>
      <c r="F12" s="318" t="s">
        <v>22653</v>
      </c>
      <c r="G12" s="318" t="s">
        <v>22654</v>
      </c>
      <c r="H12" s="318" t="s">
        <v>22655</v>
      </c>
      <c r="I12" s="318" t="s">
        <v>22656</v>
      </c>
      <c r="J12" s="361" t="s">
        <v>22657</v>
      </c>
      <c r="K12" s="318" t="s">
        <v>22658</v>
      </c>
      <c r="L12" s="318" t="s">
        <v>22659</v>
      </c>
      <c r="M12" s="318"/>
      <c r="N12" s="318"/>
      <c r="O12" s="318"/>
      <c r="P12" s="318"/>
      <c r="Q12" s="318"/>
      <c r="R12" s="320" t="s">
        <v>631</v>
      </c>
      <c r="S12" s="318" t="s">
        <v>22564</v>
      </c>
      <c r="T12" s="318" t="s">
        <v>22565</v>
      </c>
      <c r="U12" s="318"/>
      <c r="V12" s="318"/>
      <c r="W12" s="318"/>
      <c r="X12" s="318"/>
      <c r="Y12" s="318"/>
      <c r="Z12" s="318"/>
      <c r="AA12" s="318"/>
      <c r="AB12" s="318"/>
      <c r="AC12" s="318"/>
      <c r="AD12" s="318"/>
      <c r="AE12" s="112"/>
    </row>
    <row r="13" spans="1:31" s="19" customFormat="1" ht="20.25" customHeight="1">
      <c r="A13" s="318" t="s">
        <v>22554</v>
      </c>
      <c r="B13" s="410" t="s">
        <v>179</v>
      </c>
      <c r="C13" s="318" t="s">
        <v>22660</v>
      </c>
      <c r="D13" s="318" t="s">
        <v>22661</v>
      </c>
      <c r="E13" s="318" t="s">
        <v>22662</v>
      </c>
      <c r="F13" s="318" t="s">
        <v>22663</v>
      </c>
      <c r="G13" s="318" t="s">
        <v>22664</v>
      </c>
      <c r="H13" s="318" t="s">
        <v>22665</v>
      </c>
      <c r="I13" s="308" t="s">
        <v>22666</v>
      </c>
      <c r="J13" s="361" t="s">
        <v>22667</v>
      </c>
      <c r="K13" s="308" t="s">
        <v>22668</v>
      </c>
      <c r="L13" s="318" t="s">
        <v>14074</v>
      </c>
      <c r="M13" s="318"/>
      <c r="N13" s="318"/>
      <c r="O13" s="318"/>
      <c r="P13" s="318"/>
      <c r="Q13" s="318"/>
      <c r="R13" s="320"/>
      <c r="S13" s="318" t="s">
        <v>22564</v>
      </c>
      <c r="T13" s="318" t="s">
        <v>22565</v>
      </c>
      <c r="U13" s="318"/>
      <c r="V13" s="318"/>
      <c r="W13" s="318"/>
      <c r="X13" s="318"/>
      <c r="Y13" s="318"/>
      <c r="Z13" s="318"/>
      <c r="AA13" s="318"/>
      <c r="AB13" s="318"/>
      <c r="AC13" s="318"/>
      <c r="AD13" s="318"/>
      <c r="AE13" s="112"/>
    </row>
    <row r="14" spans="1:31" s="19" customFormat="1" ht="20.25" customHeight="1">
      <c r="A14" s="318" t="s">
        <v>22554</v>
      </c>
      <c r="B14" s="410" t="s">
        <v>179</v>
      </c>
      <c r="C14" s="318" t="s">
        <v>22669</v>
      </c>
      <c r="D14" s="318" t="s">
        <v>22670</v>
      </c>
      <c r="E14" s="318" t="s">
        <v>22671</v>
      </c>
      <c r="F14" s="318" t="s">
        <v>22672</v>
      </c>
      <c r="G14" s="318" t="s">
        <v>22673</v>
      </c>
      <c r="H14" s="318" t="s">
        <v>22674</v>
      </c>
      <c r="I14" s="318" t="s">
        <v>22675</v>
      </c>
      <c r="J14" s="308" t="s">
        <v>22676</v>
      </c>
      <c r="K14" s="318" t="s">
        <v>22677</v>
      </c>
      <c r="L14" s="318"/>
      <c r="M14" s="318"/>
      <c r="N14" s="318"/>
      <c r="O14" s="318"/>
      <c r="P14" s="318"/>
      <c r="Q14" s="318"/>
      <c r="R14" s="320"/>
      <c r="S14" s="318" t="s">
        <v>22678</v>
      </c>
      <c r="T14" s="318"/>
      <c r="U14" s="318"/>
      <c r="V14" s="318"/>
      <c r="W14" s="318"/>
      <c r="X14" s="318"/>
      <c r="Y14" s="318"/>
      <c r="Z14" s="318"/>
      <c r="AA14" s="318"/>
      <c r="AB14" s="318"/>
      <c r="AC14" s="318"/>
      <c r="AD14" s="318"/>
      <c r="AE14" s="112"/>
    </row>
    <row r="15" spans="1:31" s="19" customFormat="1" ht="20.45" customHeight="1">
      <c r="A15" s="318" t="s">
        <v>22554</v>
      </c>
      <c r="B15" s="410" t="s">
        <v>223</v>
      </c>
      <c r="C15" s="318" t="s">
        <v>22679</v>
      </c>
      <c r="D15" s="318" t="s">
        <v>22680</v>
      </c>
      <c r="E15" s="318" t="s">
        <v>22681</v>
      </c>
      <c r="F15" s="318" t="s">
        <v>22682</v>
      </c>
      <c r="G15" s="318" t="s">
        <v>22683</v>
      </c>
      <c r="H15" s="318" t="s">
        <v>22684</v>
      </c>
      <c r="I15" s="318" t="s">
        <v>22685</v>
      </c>
      <c r="J15" s="361" t="s">
        <v>22686</v>
      </c>
      <c r="K15" s="308" t="s">
        <v>22687</v>
      </c>
      <c r="L15" s="318" t="s">
        <v>22688</v>
      </c>
      <c r="M15" s="318" t="s">
        <v>22689</v>
      </c>
      <c r="N15" s="318"/>
      <c r="O15" s="318"/>
      <c r="P15" s="318"/>
      <c r="Q15" s="318"/>
      <c r="R15" s="320"/>
      <c r="S15" s="318" t="s">
        <v>22564</v>
      </c>
      <c r="T15" s="318" t="s">
        <v>22565</v>
      </c>
      <c r="U15" s="318"/>
      <c r="V15" s="318"/>
      <c r="W15" s="318"/>
      <c r="X15" s="318"/>
      <c r="Y15" s="318"/>
      <c r="Z15" s="318"/>
      <c r="AA15" s="318"/>
      <c r="AB15" s="318"/>
      <c r="AC15" s="318"/>
      <c r="AD15" s="318"/>
      <c r="AE15" s="112"/>
    </row>
    <row r="16" spans="1:31" s="19" customFormat="1" ht="22.5" customHeight="1">
      <c r="A16" s="318" t="s">
        <v>22554</v>
      </c>
      <c r="B16" s="410" t="s">
        <v>223</v>
      </c>
      <c r="C16" s="318" t="s">
        <v>22690</v>
      </c>
      <c r="D16" s="318" t="s">
        <v>22691</v>
      </c>
      <c r="E16" s="318" t="s">
        <v>22692</v>
      </c>
      <c r="F16" s="318" t="s">
        <v>22693</v>
      </c>
      <c r="G16" s="318" t="s">
        <v>22694</v>
      </c>
      <c r="H16" s="318" t="s">
        <v>22695</v>
      </c>
      <c r="I16" s="318" t="s">
        <v>22696</v>
      </c>
      <c r="J16" s="361" t="s">
        <v>22697</v>
      </c>
      <c r="K16" s="318" t="s">
        <v>22698</v>
      </c>
      <c r="L16" s="318" t="s">
        <v>22699</v>
      </c>
      <c r="M16" s="318"/>
      <c r="N16" s="318"/>
      <c r="O16" s="318"/>
      <c r="P16" s="318"/>
      <c r="Q16" s="318"/>
      <c r="R16" s="320"/>
      <c r="S16" s="318" t="s">
        <v>22678</v>
      </c>
      <c r="T16" s="318"/>
      <c r="U16" s="318"/>
      <c r="V16" s="318"/>
      <c r="W16" s="318"/>
      <c r="X16" s="318"/>
      <c r="Y16" s="318"/>
      <c r="Z16" s="318"/>
      <c r="AA16" s="318"/>
      <c r="AB16" s="318"/>
      <c r="AC16" s="318"/>
      <c r="AD16" s="318"/>
      <c r="AE16" s="112"/>
    </row>
    <row r="17" spans="1:31" s="19" customFormat="1" ht="20.25" customHeight="1">
      <c r="A17" s="318" t="s">
        <v>22554</v>
      </c>
      <c r="B17" s="248" t="s">
        <v>260</v>
      </c>
      <c r="C17" s="318" t="s">
        <v>22700</v>
      </c>
      <c r="D17" s="318" t="s">
        <v>22701</v>
      </c>
      <c r="E17" s="318" t="s">
        <v>22702</v>
      </c>
      <c r="F17" s="318" t="s">
        <v>22703</v>
      </c>
      <c r="G17" s="318" t="s">
        <v>22704</v>
      </c>
      <c r="H17" s="318" t="s">
        <v>22705</v>
      </c>
      <c r="I17" s="318" t="s">
        <v>580</v>
      </c>
      <c r="J17" s="318"/>
      <c r="K17" s="318" t="s">
        <v>22706</v>
      </c>
      <c r="L17" s="318"/>
      <c r="M17" s="318"/>
      <c r="N17" s="318"/>
      <c r="O17" s="318"/>
      <c r="P17" s="318"/>
      <c r="Q17" s="318"/>
      <c r="R17" s="320"/>
      <c r="S17" s="318" t="s">
        <v>22678</v>
      </c>
      <c r="T17" s="318"/>
      <c r="U17" s="318"/>
      <c r="V17" s="318"/>
      <c r="W17" s="318"/>
      <c r="X17" s="318"/>
      <c r="Y17" s="318"/>
      <c r="Z17" s="318"/>
      <c r="AA17" s="318"/>
      <c r="AB17" s="318"/>
      <c r="AC17" s="318"/>
      <c r="AD17" s="318"/>
      <c r="AE17" s="112"/>
    </row>
    <row r="18" spans="1:31" s="19" customFormat="1" ht="33.6" customHeight="1">
      <c r="A18" s="318" t="s">
        <v>22554</v>
      </c>
      <c r="B18" s="318" t="s">
        <v>293</v>
      </c>
      <c r="C18" s="318" t="s">
        <v>22707</v>
      </c>
      <c r="D18" s="318" t="s">
        <v>22708</v>
      </c>
      <c r="E18" s="318" t="s">
        <v>22709</v>
      </c>
      <c r="F18" s="318" t="s">
        <v>22710</v>
      </c>
      <c r="G18" s="318" t="s">
        <v>22711</v>
      </c>
      <c r="H18" s="318" t="s">
        <v>22712</v>
      </c>
      <c r="I18" s="318" t="s">
        <v>22645</v>
      </c>
      <c r="J18" s="361" t="s">
        <v>22713</v>
      </c>
      <c r="K18" s="308" t="s">
        <v>22714</v>
      </c>
      <c r="L18" s="318" t="s">
        <v>20997</v>
      </c>
      <c r="M18" s="318"/>
      <c r="N18" s="318" t="s">
        <v>487</v>
      </c>
      <c r="O18" s="318" t="s">
        <v>487</v>
      </c>
      <c r="P18" s="318"/>
      <c r="Q18" s="318"/>
      <c r="R18" s="320"/>
      <c r="S18" s="318" t="s">
        <v>22564</v>
      </c>
      <c r="T18" s="318" t="s">
        <v>22576</v>
      </c>
      <c r="U18" s="318"/>
      <c r="V18" s="318"/>
      <c r="W18" s="318"/>
      <c r="X18" s="318"/>
      <c r="Y18" s="318"/>
      <c r="Z18" s="318"/>
      <c r="AA18" s="318"/>
      <c r="AB18" s="318"/>
      <c r="AC18" s="318"/>
      <c r="AD18" s="318"/>
      <c r="AE18" s="112"/>
    </row>
    <row r="19" spans="1:31" s="19" customFormat="1" ht="20.25" customHeight="1">
      <c r="A19" s="318" t="s">
        <v>22554</v>
      </c>
      <c r="B19" s="318" t="s">
        <v>293</v>
      </c>
      <c r="C19" s="318" t="s">
        <v>22715</v>
      </c>
      <c r="D19" s="318" t="s">
        <v>22716</v>
      </c>
      <c r="E19" s="318" t="s">
        <v>22717</v>
      </c>
      <c r="F19" s="318" t="s">
        <v>22718</v>
      </c>
      <c r="G19" s="318" t="s">
        <v>22719</v>
      </c>
      <c r="H19" s="318" t="s">
        <v>22720</v>
      </c>
      <c r="I19" s="318" t="s">
        <v>22721</v>
      </c>
      <c r="J19" s="371" t="s">
        <v>22722</v>
      </c>
      <c r="K19" s="318" t="s">
        <v>22723</v>
      </c>
      <c r="L19" s="318"/>
      <c r="M19" s="318"/>
      <c r="N19" s="318"/>
      <c r="O19" s="318"/>
      <c r="P19" s="318"/>
      <c r="Q19" s="318"/>
      <c r="R19" s="320"/>
      <c r="S19" s="318" t="s">
        <v>22678</v>
      </c>
      <c r="T19" s="318"/>
      <c r="U19" s="318"/>
      <c r="V19" s="318"/>
      <c r="W19" s="318"/>
      <c r="X19" s="318"/>
      <c r="Y19" s="318"/>
      <c r="Z19" s="318"/>
      <c r="AA19" s="318"/>
      <c r="AB19" s="318"/>
      <c r="AC19" s="318"/>
      <c r="AD19" s="318"/>
      <c r="AE19" s="112"/>
    </row>
    <row r="20" spans="1:31" s="112" customFormat="1" ht="20.25" customHeight="1">
      <c r="A20" s="318" t="s">
        <v>22554</v>
      </c>
      <c r="B20" s="318" t="s">
        <v>223</v>
      </c>
      <c r="C20" s="318" t="s">
        <v>22724</v>
      </c>
      <c r="D20" s="318" t="s">
        <v>22725</v>
      </c>
      <c r="E20" s="318" t="s">
        <v>22726</v>
      </c>
      <c r="F20" s="318" t="s">
        <v>22727</v>
      </c>
      <c r="G20" s="318" t="s">
        <v>22728</v>
      </c>
      <c r="H20" s="318" t="s">
        <v>22729</v>
      </c>
      <c r="I20" s="318" t="s">
        <v>22730</v>
      </c>
      <c r="J20" s="361" t="s">
        <v>22731</v>
      </c>
      <c r="K20" s="318" t="s">
        <v>22732</v>
      </c>
      <c r="L20" s="318"/>
      <c r="M20" s="318"/>
      <c r="N20" s="318"/>
      <c r="O20" s="318"/>
      <c r="P20" s="318"/>
      <c r="Q20" s="318"/>
      <c r="R20" s="320"/>
      <c r="S20" s="318" t="s">
        <v>22678</v>
      </c>
      <c r="T20" s="318"/>
      <c r="U20" s="318"/>
      <c r="V20" s="318"/>
      <c r="W20" s="318"/>
      <c r="X20" s="318"/>
      <c r="Y20" s="318"/>
      <c r="Z20" s="318"/>
      <c r="AA20" s="318"/>
      <c r="AB20" s="318"/>
      <c r="AC20" s="318"/>
      <c r="AD20" s="318"/>
    </row>
    <row r="21" spans="1:31" s="33" customFormat="1" ht="20.100000000000001" customHeight="1">
      <c r="D21" s="34"/>
      <c r="F21" s="34"/>
      <c r="G21" s="34"/>
      <c r="H21" s="34"/>
      <c r="I21" s="34"/>
      <c r="K21" s="34"/>
      <c r="L21" s="34"/>
    </row>
    <row r="22" spans="1:31" s="86" customFormat="1" ht="20.100000000000001" customHeight="1">
      <c r="D22" s="77"/>
      <c r="F22" s="77"/>
      <c r="G22" s="77"/>
      <c r="H22" s="77"/>
      <c r="I22" s="77"/>
      <c r="K22" s="77"/>
      <c r="L22" s="77"/>
    </row>
    <row r="23" spans="1:31" s="86" customFormat="1" ht="20.100000000000001" customHeight="1">
      <c r="D23" s="77"/>
      <c r="F23" s="77"/>
      <c r="G23" s="77"/>
      <c r="H23" s="77"/>
      <c r="I23" s="77"/>
      <c r="K23" s="77"/>
      <c r="L23" s="77"/>
    </row>
    <row r="24" spans="1:31" s="86" customFormat="1" ht="20.100000000000001" customHeight="1">
      <c r="D24" s="77"/>
      <c r="F24" s="77"/>
      <c r="G24" s="77"/>
      <c r="H24" s="77"/>
      <c r="I24" s="77"/>
      <c r="K24" s="77"/>
      <c r="L24" s="77"/>
    </row>
    <row r="25" spans="1:31" s="86" customFormat="1" ht="20.100000000000001" customHeight="1">
      <c r="D25" s="77"/>
      <c r="F25" s="77"/>
      <c r="G25" s="77"/>
      <c r="H25" s="77"/>
      <c r="I25" s="77"/>
      <c r="K25" s="77"/>
      <c r="L25" s="77"/>
    </row>
    <row r="26" spans="1:31" s="86" customFormat="1" ht="20.25" customHeight="1">
      <c r="D26" s="77"/>
      <c r="F26" s="77"/>
      <c r="G26" s="77"/>
      <c r="H26" s="77"/>
      <c r="I26" s="77"/>
      <c r="K26" s="77"/>
      <c r="L26" s="77"/>
    </row>
    <row r="27" spans="1:31" s="86" customFormat="1" ht="20.25" customHeight="1">
      <c r="D27" s="77"/>
      <c r="F27" s="77"/>
      <c r="G27" s="77"/>
      <c r="H27" s="77"/>
      <c r="I27" s="77"/>
      <c r="K27" s="77"/>
      <c r="L27" s="77"/>
    </row>
    <row r="28" spans="1:31" s="86" customFormat="1" ht="20.25" customHeight="1">
      <c r="D28" s="77"/>
      <c r="F28" s="77"/>
      <c r="G28" s="77"/>
      <c r="H28" s="77"/>
      <c r="I28" s="77"/>
      <c r="K28" s="77"/>
      <c r="L28" s="77"/>
    </row>
    <row r="29" spans="1:31" s="86" customFormat="1" ht="20.25" customHeight="1">
      <c r="D29" s="77"/>
      <c r="F29" s="77"/>
      <c r="G29" s="77"/>
      <c r="H29" s="77"/>
      <c r="I29" s="77"/>
      <c r="K29" s="77"/>
      <c r="L29" s="77"/>
    </row>
    <row r="30" spans="1:31" s="86" customFormat="1" ht="20.25" customHeight="1">
      <c r="D30" s="77"/>
      <c r="F30" s="77"/>
      <c r="G30" s="77"/>
      <c r="H30" s="77"/>
      <c r="I30" s="77"/>
      <c r="K30" s="77"/>
      <c r="L30" s="77"/>
    </row>
    <row r="31" spans="1:31" s="86" customFormat="1" ht="20.25" customHeight="1">
      <c r="D31" s="77"/>
      <c r="F31" s="77"/>
      <c r="G31" s="77"/>
      <c r="H31" s="77"/>
      <c r="I31" s="77"/>
      <c r="K31" s="77"/>
      <c r="L31" s="77"/>
    </row>
    <row r="32" spans="1:31" s="86" customFormat="1" ht="20.25" customHeight="1">
      <c r="D32" s="77"/>
      <c r="F32" s="77"/>
      <c r="G32" s="77"/>
      <c r="H32" s="77"/>
      <c r="I32" s="77"/>
      <c r="K32" s="77"/>
      <c r="L32" s="77"/>
    </row>
    <row r="33" spans="4:12" s="86" customFormat="1" ht="20.25" customHeight="1">
      <c r="D33" s="77"/>
      <c r="F33" s="77"/>
      <c r="G33" s="77"/>
      <c r="H33" s="77"/>
      <c r="I33" s="77"/>
      <c r="K33" s="77"/>
      <c r="L33" s="77"/>
    </row>
    <row r="34" spans="4:12" s="86" customFormat="1" ht="20.25" customHeight="1">
      <c r="D34" s="77"/>
      <c r="F34" s="77"/>
      <c r="G34" s="77"/>
      <c r="H34" s="77"/>
      <c r="I34" s="77"/>
      <c r="K34" s="77"/>
      <c r="L34" s="77"/>
    </row>
    <row r="35" spans="4:12" s="86" customFormat="1" ht="20.25" customHeight="1">
      <c r="D35" s="77"/>
      <c r="F35" s="77"/>
      <c r="G35" s="77"/>
      <c r="H35" s="77"/>
      <c r="I35" s="77"/>
      <c r="K35" s="77"/>
      <c r="L35" s="77"/>
    </row>
    <row r="36" spans="4:12" s="86" customFormat="1" ht="20.25" customHeight="1">
      <c r="D36" s="77"/>
      <c r="F36" s="77"/>
      <c r="G36" s="77"/>
      <c r="H36" s="77"/>
      <c r="I36" s="77"/>
      <c r="K36" s="77"/>
      <c r="L36" s="77"/>
    </row>
    <row r="37" spans="4:12" s="86" customFormat="1" ht="20.25" customHeight="1">
      <c r="D37" s="77"/>
      <c r="F37" s="77"/>
      <c r="G37" s="77"/>
      <c r="H37" s="77"/>
      <c r="I37" s="77"/>
      <c r="K37" s="77"/>
      <c r="L37" s="77"/>
    </row>
    <row r="38" spans="4:12" s="86" customFormat="1" ht="20.25" customHeight="1">
      <c r="D38" s="77"/>
      <c r="F38" s="77"/>
      <c r="G38" s="77"/>
      <c r="H38" s="77"/>
      <c r="I38" s="77"/>
      <c r="K38" s="77"/>
      <c r="L38" s="77"/>
    </row>
    <row r="39" spans="4:12" s="86" customFormat="1" ht="20.25" customHeight="1">
      <c r="D39" s="77"/>
      <c r="F39" s="77"/>
      <c r="G39" s="77"/>
      <c r="H39" s="77"/>
      <c r="I39" s="77"/>
      <c r="K39" s="77"/>
      <c r="L39" s="77"/>
    </row>
    <row r="40" spans="4:12" s="86" customFormat="1" ht="20.25" customHeight="1">
      <c r="D40" s="77"/>
      <c r="F40" s="77"/>
      <c r="G40" s="77"/>
      <c r="H40" s="77"/>
      <c r="I40" s="77"/>
      <c r="K40" s="77"/>
      <c r="L40" s="77"/>
    </row>
    <row r="41" spans="4:12" s="86" customFormat="1" ht="20.25" customHeight="1">
      <c r="D41" s="77"/>
      <c r="F41" s="77"/>
      <c r="G41" s="77"/>
      <c r="H41" s="77"/>
      <c r="I41" s="77"/>
      <c r="K41" s="77"/>
      <c r="L41" s="77"/>
    </row>
    <row r="42" spans="4:12" s="86" customFormat="1" ht="20.25" customHeight="1">
      <c r="D42" s="77"/>
      <c r="F42" s="77"/>
      <c r="G42" s="77"/>
      <c r="H42" s="77"/>
      <c r="I42" s="77"/>
      <c r="K42" s="77"/>
      <c r="L42" s="77"/>
    </row>
    <row r="43" spans="4:12" s="86" customFormat="1" ht="20.25" customHeight="1">
      <c r="D43" s="77"/>
      <c r="F43" s="77"/>
      <c r="G43" s="77"/>
      <c r="H43" s="77"/>
      <c r="I43" s="77"/>
      <c r="K43" s="77"/>
      <c r="L43" s="77"/>
    </row>
    <row r="44" spans="4:12" s="86" customFormat="1" ht="20.25" customHeight="1">
      <c r="D44" s="77"/>
      <c r="F44" s="77"/>
      <c r="G44" s="77"/>
      <c r="H44" s="77"/>
      <c r="I44" s="77"/>
      <c r="K44" s="77"/>
      <c r="L44" s="77"/>
    </row>
    <row r="45" spans="4:12" s="86" customFormat="1" ht="20.25" customHeight="1">
      <c r="D45" s="77"/>
      <c r="F45" s="77"/>
      <c r="G45" s="77"/>
      <c r="H45" s="77"/>
      <c r="I45" s="77"/>
      <c r="K45" s="77"/>
      <c r="L45" s="77"/>
    </row>
    <row r="46" spans="4:12" s="86" customFormat="1" ht="20.25" customHeight="1">
      <c r="D46" s="77"/>
      <c r="F46" s="77"/>
      <c r="G46" s="77"/>
      <c r="H46" s="77"/>
      <c r="I46" s="77"/>
      <c r="K46" s="77"/>
      <c r="L46" s="77"/>
    </row>
    <row r="47" spans="4:12" s="86" customFormat="1" ht="20.25" customHeight="1">
      <c r="D47" s="77"/>
      <c r="F47" s="77"/>
      <c r="G47" s="77"/>
      <c r="H47" s="77"/>
      <c r="I47" s="77"/>
      <c r="K47" s="77"/>
      <c r="L47" s="77"/>
    </row>
    <row r="48" spans="4:12" s="86" customFormat="1" ht="20.25" customHeight="1">
      <c r="D48" s="77"/>
      <c r="F48" s="77"/>
      <c r="G48" s="77"/>
      <c r="H48" s="77"/>
      <c r="I48" s="77"/>
      <c r="K48" s="77"/>
      <c r="L48" s="77"/>
    </row>
    <row r="49" spans="4:12" s="86" customFormat="1" ht="20.25" customHeight="1">
      <c r="D49" s="77"/>
      <c r="F49" s="77"/>
      <c r="G49" s="77"/>
      <c r="H49" s="77"/>
      <c r="I49" s="77"/>
      <c r="K49" s="77"/>
      <c r="L49" s="77"/>
    </row>
    <row r="50" spans="4:12" s="86" customFormat="1" ht="20.25" customHeight="1">
      <c r="D50" s="77"/>
      <c r="F50" s="77"/>
      <c r="G50" s="77"/>
      <c r="H50" s="77"/>
      <c r="I50" s="77"/>
      <c r="K50" s="77"/>
      <c r="L50" s="77"/>
    </row>
    <row r="51" spans="4:12" s="86" customFormat="1" ht="20.25" customHeight="1">
      <c r="D51" s="77"/>
      <c r="F51" s="77"/>
      <c r="G51" s="77"/>
      <c r="H51" s="77"/>
      <c r="I51" s="77"/>
      <c r="K51" s="77"/>
      <c r="L51" s="77"/>
    </row>
    <row r="52" spans="4:12" s="86" customFormat="1" ht="20.25" customHeight="1">
      <c r="D52" s="77"/>
      <c r="F52" s="77"/>
      <c r="G52" s="77"/>
      <c r="H52" s="77"/>
      <c r="I52" s="77"/>
      <c r="K52" s="77"/>
      <c r="L52" s="77"/>
    </row>
    <row r="53" spans="4:12" s="86" customFormat="1" ht="20.25" customHeight="1">
      <c r="D53" s="77"/>
      <c r="F53" s="77"/>
      <c r="G53" s="77"/>
      <c r="H53" s="77"/>
      <c r="I53" s="77"/>
      <c r="K53" s="77"/>
      <c r="L53" s="77"/>
    </row>
    <row r="54" spans="4:12" s="86" customFormat="1" ht="20.25" customHeight="1">
      <c r="D54" s="77"/>
      <c r="F54" s="77"/>
      <c r="G54" s="77"/>
      <c r="H54" s="77"/>
      <c r="I54" s="77"/>
      <c r="K54" s="77"/>
      <c r="L54" s="77"/>
    </row>
    <row r="55" spans="4:12" s="86" customFormat="1" ht="20.25" customHeight="1">
      <c r="D55" s="77"/>
      <c r="F55" s="77"/>
      <c r="G55" s="77"/>
      <c r="H55" s="77"/>
      <c r="I55" s="77"/>
      <c r="K55" s="77"/>
      <c r="L55" s="77"/>
    </row>
    <row r="56" spans="4:12" s="86" customFormat="1" ht="20.25" customHeight="1">
      <c r="D56" s="77"/>
      <c r="F56" s="77"/>
      <c r="G56" s="77"/>
      <c r="H56" s="77"/>
      <c r="I56" s="77"/>
      <c r="K56" s="77"/>
      <c r="L56" s="77"/>
    </row>
    <row r="57" spans="4:12" s="86" customFormat="1" ht="20.25" customHeight="1">
      <c r="D57" s="77"/>
      <c r="F57" s="77"/>
      <c r="G57" s="77"/>
      <c r="H57" s="77"/>
      <c r="I57" s="77"/>
      <c r="K57" s="77"/>
      <c r="L57" s="77"/>
    </row>
    <row r="58" spans="4:12" s="86" customFormat="1" ht="20.25" customHeight="1">
      <c r="D58" s="77"/>
      <c r="F58" s="77"/>
      <c r="G58" s="77"/>
      <c r="H58" s="77"/>
      <c r="I58" s="77"/>
      <c r="K58" s="77"/>
      <c r="L58" s="77"/>
    </row>
    <row r="59" spans="4:12" s="86" customFormat="1" ht="20.25" customHeight="1">
      <c r="D59" s="77"/>
      <c r="F59" s="77"/>
      <c r="G59" s="77"/>
      <c r="H59" s="77"/>
      <c r="I59" s="77"/>
      <c r="K59" s="77"/>
      <c r="L59" s="77"/>
    </row>
    <row r="60" spans="4:12" s="86" customFormat="1" ht="20.25" customHeight="1">
      <c r="D60" s="77"/>
      <c r="F60" s="77"/>
      <c r="G60" s="77"/>
      <c r="H60" s="77"/>
      <c r="I60" s="77"/>
      <c r="K60" s="77"/>
      <c r="L60" s="77"/>
    </row>
    <row r="61" spans="4:12" s="86" customFormat="1" ht="20.25" customHeight="1">
      <c r="D61" s="77"/>
      <c r="F61" s="77"/>
      <c r="G61" s="77"/>
      <c r="H61" s="77"/>
      <c r="I61" s="77"/>
      <c r="K61" s="77"/>
      <c r="L61" s="77"/>
    </row>
    <row r="62" spans="4:12" s="86" customFormat="1" ht="20.25" customHeight="1">
      <c r="D62" s="77"/>
      <c r="F62" s="77"/>
      <c r="G62" s="77"/>
      <c r="H62" s="77"/>
      <c r="I62" s="77"/>
      <c r="K62" s="77"/>
      <c r="L62" s="77"/>
    </row>
    <row r="63" spans="4:12" s="86" customFormat="1" ht="20.25" customHeight="1">
      <c r="D63" s="77"/>
      <c r="F63" s="77"/>
      <c r="G63" s="77"/>
      <c r="H63" s="77"/>
      <c r="I63" s="77"/>
      <c r="K63" s="77"/>
      <c r="L63" s="77"/>
    </row>
    <row r="64" spans="4:12" s="86" customFormat="1" ht="20.25" customHeight="1">
      <c r="D64" s="77"/>
      <c r="F64" s="77"/>
      <c r="G64" s="77"/>
      <c r="H64" s="77"/>
      <c r="I64" s="77"/>
      <c r="K64" s="77"/>
      <c r="L64" s="77"/>
    </row>
    <row r="65" spans="4:12" s="86" customFormat="1" ht="20.25" customHeight="1">
      <c r="D65" s="77"/>
      <c r="F65" s="77"/>
      <c r="G65" s="77"/>
      <c r="H65" s="77"/>
      <c r="I65" s="77"/>
      <c r="K65" s="77"/>
      <c r="L65" s="77"/>
    </row>
    <row r="66" spans="4:12" s="86" customFormat="1" ht="20.25" customHeight="1">
      <c r="D66" s="77"/>
      <c r="F66" s="77"/>
      <c r="G66" s="77"/>
      <c r="H66" s="77"/>
      <c r="I66" s="77"/>
      <c r="K66" s="77"/>
      <c r="L66" s="77"/>
    </row>
    <row r="67" spans="4:12" s="86" customFormat="1" ht="20.25" customHeight="1">
      <c r="D67" s="77"/>
      <c r="F67" s="77"/>
      <c r="G67" s="77"/>
      <c r="H67" s="77"/>
      <c r="I67" s="77"/>
      <c r="K67" s="77"/>
      <c r="L67" s="77"/>
    </row>
    <row r="68" spans="4:12" s="86" customFormat="1" ht="20.25" customHeight="1">
      <c r="D68" s="77"/>
      <c r="F68" s="77"/>
      <c r="G68" s="77"/>
      <c r="H68" s="77"/>
      <c r="I68" s="77"/>
      <c r="K68" s="77"/>
      <c r="L68" s="77"/>
    </row>
    <row r="69" spans="4:12" s="86" customFormat="1" ht="20.25" customHeight="1">
      <c r="D69" s="77"/>
      <c r="F69" s="77"/>
      <c r="G69" s="77"/>
      <c r="H69" s="77"/>
      <c r="I69" s="77"/>
      <c r="K69" s="77"/>
      <c r="L69" s="77"/>
    </row>
    <row r="70" spans="4:12" s="86" customFormat="1" ht="20.25" customHeight="1">
      <c r="D70" s="77"/>
      <c r="F70" s="77"/>
      <c r="G70" s="77"/>
      <c r="H70" s="77"/>
      <c r="I70" s="77"/>
      <c r="K70" s="77"/>
      <c r="L70" s="77"/>
    </row>
    <row r="71" spans="4:12" s="86" customFormat="1" ht="20.25" customHeight="1">
      <c r="D71" s="77"/>
      <c r="F71" s="77"/>
      <c r="G71" s="77"/>
      <c r="H71" s="77"/>
      <c r="I71" s="77"/>
      <c r="K71" s="77"/>
      <c r="L71" s="77"/>
    </row>
    <row r="72" spans="4:12" s="86" customFormat="1" ht="20.25" customHeight="1">
      <c r="D72" s="77"/>
      <c r="F72" s="77"/>
      <c r="G72" s="77"/>
      <c r="H72" s="77"/>
      <c r="I72" s="77"/>
      <c r="K72" s="77"/>
      <c r="L72" s="77"/>
    </row>
    <row r="73" spans="4:12" s="86" customFormat="1" ht="20.25" customHeight="1">
      <c r="D73" s="77"/>
      <c r="F73" s="77"/>
      <c r="G73" s="77"/>
      <c r="H73" s="77"/>
      <c r="I73" s="77"/>
      <c r="K73" s="77"/>
      <c r="L73" s="77"/>
    </row>
    <row r="74" spans="4:12" s="86" customFormat="1" ht="20.25" customHeight="1">
      <c r="D74" s="77"/>
      <c r="F74" s="77"/>
      <c r="G74" s="77"/>
      <c r="H74" s="77"/>
      <c r="I74" s="77"/>
      <c r="K74" s="77"/>
      <c r="L74" s="77"/>
    </row>
    <row r="75" spans="4:12" s="86" customFormat="1" ht="20.25" customHeight="1">
      <c r="D75" s="77"/>
      <c r="F75" s="77"/>
      <c r="G75" s="77"/>
      <c r="H75" s="77"/>
      <c r="I75" s="77"/>
      <c r="K75" s="77"/>
      <c r="L75" s="77"/>
    </row>
    <row r="76" spans="4:12" s="86" customFormat="1" ht="20.25" customHeight="1">
      <c r="D76" s="77"/>
      <c r="F76" s="77"/>
      <c r="G76" s="77"/>
      <c r="H76" s="77"/>
      <c r="I76" s="77"/>
      <c r="K76" s="77"/>
      <c r="L76" s="77"/>
    </row>
    <row r="77" spans="4:12" s="86" customFormat="1" ht="20.25" customHeight="1">
      <c r="D77" s="77"/>
      <c r="F77" s="77"/>
      <c r="G77" s="77"/>
      <c r="H77" s="77"/>
      <c r="I77" s="77"/>
      <c r="K77" s="77"/>
      <c r="L77" s="77"/>
    </row>
    <row r="78" spans="4:12" s="86" customFormat="1" ht="20.25" customHeight="1">
      <c r="D78" s="77"/>
      <c r="F78" s="77"/>
      <c r="G78" s="77"/>
      <c r="H78" s="77"/>
      <c r="I78" s="77"/>
      <c r="K78" s="77"/>
      <c r="L78" s="77"/>
    </row>
    <row r="79" spans="4:12" s="86" customFormat="1" ht="20.25" customHeight="1">
      <c r="D79" s="77"/>
      <c r="F79" s="77"/>
      <c r="G79" s="77"/>
      <c r="H79" s="77"/>
      <c r="I79" s="77"/>
      <c r="K79" s="77"/>
      <c r="L79" s="77"/>
    </row>
    <row r="80" spans="4:12" s="86" customFormat="1" ht="20.25" customHeight="1">
      <c r="D80" s="77"/>
      <c r="F80" s="77"/>
      <c r="G80" s="77"/>
      <c r="H80" s="77"/>
      <c r="I80" s="77"/>
      <c r="K80" s="77"/>
      <c r="L80" s="77"/>
    </row>
    <row r="81" spans="4:12" s="86" customFormat="1" ht="20.25" customHeight="1">
      <c r="D81" s="77"/>
      <c r="F81" s="77"/>
      <c r="G81" s="77"/>
      <c r="H81" s="77"/>
      <c r="I81" s="77"/>
      <c r="K81" s="77"/>
      <c r="L81" s="77"/>
    </row>
    <row r="82" spans="4:12" s="86" customFormat="1" ht="20.25" customHeight="1">
      <c r="D82" s="77"/>
      <c r="F82" s="77"/>
      <c r="G82" s="77"/>
      <c r="H82" s="77"/>
      <c r="I82" s="77"/>
      <c r="K82" s="77"/>
      <c r="L82" s="77"/>
    </row>
    <row r="83" spans="4:12" s="86" customFormat="1" ht="20.25" customHeight="1">
      <c r="D83" s="77"/>
      <c r="F83" s="77"/>
      <c r="G83" s="77"/>
      <c r="H83" s="77"/>
      <c r="I83" s="77"/>
      <c r="K83" s="77"/>
      <c r="L83" s="77"/>
    </row>
    <row r="84" spans="4:12" s="86" customFormat="1" ht="20.25" customHeight="1">
      <c r="D84" s="77"/>
      <c r="F84" s="77"/>
      <c r="G84" s="77"/>
      <c r="H84" s="77"/>
      <c r="I84" s="77"/>
      <c r="K84" s="77"/>
      <c r="L84" s="77"/>
    </row>
    <row r="85" spans="4:12" s="86" customFormat="1" ht="20.25" customHeight="1">
      <c r="D85" s="77"/>
      <c r="F85" s="77"/>
      <c r="G85" s="77"/>
      <c r="H85" s="77"/>
      <c r="I85" s="77"/>
      <c r="K85" s="77"/>
      <c r="L85" s="77"/>
    </row>
    <row r="86" spans="4:12" s="86" customFormat="1" ht="20.25" customHeight="1">
      <c r="D86" s="77"/>
      <c r="F86" s="77"/>
      <c r="G86" s="77"/>
      <c r="H86" s="77"/>
      <c r="I86" s="77"/>
      <c r="K86" s="77"/>
      <c r="L86" s="77"/>
    </row>
    <row r="87" spans="4:12" s="86" customFormat="1" ht="20.25" customHeight="1">
      <c r="D87" s="77"/>
      <c r="F87" s="77"/>
      <c r="G87" s="77"/>
      <c r="H87" s="77"/>
      <c r="I87" s="77"/>
      <c r="K87" s="77"/>
      <c r="L87" s="77"/>
    </row>
    <row r="88" spans="4:12" s="86" customFormat="1" ht="20.25" customHeight="1">
      <c r="D88" s="77"/>
      <c r="F88" s="77"/>
      <c r="G88" s="77"/>
      <c r="H88" s="77"/>
      <c r="I88" s="77"/>
      <c r="K88" s="77"/>
      <c r="L88" s="77"/>
    </row>
    <row r="89" spans="4:12" s="86" customFormat="1" ht="20.25" customHeight="1">
      <c r="D89" s="77"/>
      <c r="F89" s="77"/>
      <c r="G89" s="77"/>
      <c r="H89" s="77"/>
      <c r="I89" s="77"/>
      <c r="K89" s="77"/>
      <c r="L89" s="77"/>
    </row>
    <row r="90" spans="4:12" s="86" customFormat="1" ht="20.25" customHeight="1">
      <c r="D90" s="77"/>
      <c r="F90" s="77"/>
      <c r="G90" s="77"/>
      <c r="H90" s="77"/>
      <c r="I90" s="77"/>
      <c r="K90" s="77"/>
      <c r="L90" s="77"/>
    </row>
    <row r="91" spans="4:12" s="86" customFormat="1" ht="20.25" customHeight="1">
      <c r="D91" s="77"/>
      <c r="F91" s="77"/>
      <c r="G91" s="77"/>
      <c r="H91" s="77"/>
      <c r="I91" s="77"/>
      <c r="K91" s="77"/>
      <c r="L91" s="77"/>
    </row>
    <row r="92" spans="4:12" s="86" customFormat="1" ht="20.25" customHeight="1">
      <c r="D92" s="77"/>
      <c r="F92" s="77"/>
      <c r="G92" s="77"/>
      <c r="H92" s="77"/>
      <c r="I92" s="77"/>
      <c r="K92" s="77"/>
      <c r="L92" s="77"/>
    </row>
    <row r="93" spans="4:12" s="86" customFormat="1" ht="20.25" customHeight="1">
      <c r="D93" s="77"/>
      <c r="F93" s="77"/>
      <c r="G93" s="77"/>
      <c r="H93" s="77"/>
      <c r="I93" s="77"/>
      <c r="K93" s="77"/>
      <c r="L93" s="77"/>
    </row>
    <row r="94" spans="4:12" s="86" customFormat="1" ht="20.25" customHeight="1">
      <c r="D94" s="77"/>
      <c r="F94" s="77"/>
      <c r="G94" s="77"/>
      <c r="H94" s="77"/>
      <c r="I94" s="77"/>
      <c r="K94" s="77"/>
      <c r="L94" s="77"/>
    </row>
    <row r="95" spans="4:12" s="86" customFormat="1" ht="20.25" customHeight="1">
      <c r="D95" s="77"/>
      <c r="F95" s="77"/>
      <c r="G95" s="77"/>
      <c r="H95" s="77"/>
      <c r="I95" s="77"/>
      <c r="K95" s="77"/>
      <c r="L95" s="77"/>
    </row>
    <row r="96" spans="4:12" s="86" customFormat="1" ht="20.25" customHeight="1">
      <c r="D96" s="77"/>
      <c r="F96" s="77"/>
      <c r="G96" s="77"/>
      <c r="H96" s="77"/>
      <c r="I96" s="77"/>
      <c r="K96" s="77"/>
      <c r="L96" s="77"/>
    </row>
    <row r="97" spans="4:12" s="86" customFormat="1" ht="20.25" customHeight="1">
      <c r="D97" s="77"/>
      <c r="F97" s="77"/>
      <c r="G97" s="77"/>
      <c r="H97" s="77"/>
      <c r="I97" s="77"/>
      <c r="K97" s="77"/>
      <c r="L97" s="77"/>
    </row>
    <row r="98" spans="4:12" s="86" customFormat="1" ht="20.25" customHeight="1">
      <c r="D98" s="77"/>
      <c r="F98" s="77"/>
      <c r="G98" s="77"/>
      <c r="H98" s="77"/>
      <c r="I98" s="77"/>
      <c r="K98" s="77"/>
      <c r="L98" s="77"/>
    </row>
    <row r="99" spans="4:12" s="86" customFormat="1" ht="20.25" customHeight="1">
      <c r="D99" s="77"/>
      <c r="F99" s="77"/>
      <c r="G99" s="77"/>
      <c r="H99" s="77"/>
      <c r="I99" s="77"/>
      <c r="K99" s="77"/>
      <c r="L99" s="77"/>
    </row>
    <row r="100" spans="4:12" s="86" customFormat="1" ht="20.25" customHeight="1">
      <c r="D100" s="77"/>
      <c r="F100" s="77"/>
      <c r="G100" s="77"/>
      <c r="H100" s="77"/>
      <c r="I100" s="77"/>
      <c r="K100" s="77"/>
      <c r="L100" s="77"/>
    </row>
    <row r="101" spans="4:12" s="86" customFormat="1" ht="20.25" customHeight="1">
      <c r="D101" s="77"/>
      <c r="F101" s="77"/>
      <c r="G101" s="77"/>
      <c r="H101" s="77"/>
      <c r="I101" s="77"/>
      <c r="K101" s="77"/>
      <c r="L101" s="77"/>
    </row>
    <row r="102" spans="4:12" s="86" customFormat="1" ht="20.25" customHeight="1">
      <c r="D102" s="77"/>
      <c r="F102" s="77"/>
      <c r="G102" s="77"/>
      <c r="H102" s="77"/>
      <c r="I102" s="77"/>
      <c r="K102" s="77"/>
      <c r="L102" s="77"/>
    </row>
    <row r="103" spans="4:12" s="86" customFormat="1" ht="20.25" customHeight="1">
      <c r="D103" s="77"/>
      <c r="F103" s="77"/>
      <c r="G103" s="77"/>
      <c r="H103" s="77"/>
      <c r="I103" s="77"/>
      <c r="K103" s="77"/>
      <c r="L103" s="77"/>
    </row>
    <row r="104" spans="4:12" s="86" customFormat="1" ht="20.25" customHeight="1">
      <c r="D104" s="77"/>
      <c r="F104" s="77"/>
      <c r="G104" s="77"/>
      <c r="H104" s="77"/>
      <c r="I104" s="77"/>
      <c r="K104" s="77"/>
      <c r="L104" s="77"/>
    </row>
    <row r="105" spans="4:12" s="86" customFormat="1" ht="20.25" customHeight="1">
      <c r="D105" s="77"/>
      <c r="F105" s="77"/>
      <c r="G105" s="77"/>
      <c r="H105" s="77"/>
      <c r="I105" s="77"/>
      <c r="K105" s="77"/>
      <c r="L105" s="77"/>
    </row>
    <row r="106" spans="4:12" s="86" customFormat="1" ht="20.25" customHeight="1">
      <c r="D106" s="77"/>
      <c r="F106" s="77"/>
      <c r="G106" s="77"/>
      <c r="H106" s="77"/>
      <c r="I106" s="77"/>
      <c r="K106" s="77"/>
      <c r="L106" s="77"/>
    </row>
    <row r="107" spans="4:12" s="86" customFormat="1" ht="20.25" customHeight="1">
      <c r="D107" s="77"/>
      <c r="F107" s="77"/>
      <c r="G107" s="77"/>
      <c r="H107" s="77"/>
      <c r="I107" s="77"/>
      <c r="K107" s="77"/>
      <c r="L107" s="77"/>
    </row>
    <row r="108" spans="4:12" s="86" customFormat="1" ht="20.25" customHeight="1">
      <c r="D108" s="77"/>
      <c r="F108" s="77"/>
      <c r="G108" s="77"/>
      <c r="H108" s="77"/>
      <c r="I108" s="77"/>
      <c r="K108" s="77"/>
      <c r="L108" s="77"/>
    </row>
    <row r="109" spans="4:12" s="86" customFormat="1" ht="20.25" customHeight="1">
      <c r="D109" s="77"/>
      <c r="F109" s="77"/>
      <c r="G109" s="77"/>
      <c r="H109" s="77"/>
      <c r="I109" s="77"/>
      <c r="K109" s="77"/>
      <c r="L109" s="77"/>
    </row>
    <row r="110" spans="4:12" s="86" customFormat="1" ht="20.25" customHeight="1">
      <c r="D110" s="77"/>
      <c r="F110" s="77"/>
      <c r="G110" s="77"/>
      <c r="H110" s="77"/>
      <c r="I110" s="77"/>
      <c r="K110" s="77"/>
      <c r="L110" s="77"/>
    </row>
    <row r="111" spans="4:12" s="86" customFormat="1" ht="20.25" customHeight="1">
      <c r="D111" s="77"/>
      <c r="F111" s="77"/>
      <c r="G111" s="77"/>
      <c r="H111" s="77"/>
      <c r="I111" s="77"/>
      <c r="K111" s="77"/>
      <c r="L111" s="77"/>
    </row>
    <row r="112" spans="4:12" s="86" customFormat="1" ht="20.25" customHeight="1">
      <c r="D112" s="77"/>
      <c r="F112" s="77"/>
      <c r="G112" s="77"/>
      <c r="H112" s="77"/>
      <c r="I112" s="77"/>
      <c r="K112" s="77"/>
      <c r="L112" s="77"/>
    </row>
    <row r="113" spans="4:12" s="86" customFormat="1" ht="20.25" customHeight="1">
      <c r="D113" s="77"/>
      <c r="F113" s="77"/>
      <c r="G113" s="77"/>
      <c r="H113" s="77"/>
      <c r="I113" s="77"/>
      <c r="K113" s="77"/>
      <c r="L113" s="77"/>
    </row>
    <row r="114" spans="4:12" s="86" customFormat="1" ht="20.25" customHeight="1">
      <c r="D114" s="77"/>
      <c r="F114" s="77"/>
      <c r="G114" s="77"/>
      <c r="H114" s="77"/>
      <c r="I114" s="77"/>
      <c r="K114" s="77"/>
      <c r="L114" s="77"/>
    </row>
    <row r="115" spans="4:12" s="86" customFormat="1" ht="20.25" customHeight="1">
      <c r="D115" s="77"/>
      <c r="F115" s="77"/>
      <c r="G115" s="77"/>
      <c r="H115" s="77"/>
      <c r="I115" s="77"/>
      <c r="K115" s="77"/>
      <c r="L115" s="77"/>
    </row>
    <row r="116" spans="4:12" s="86" customFormat="1" ht="20.25" customHeight="1">
      <c r="D116" s="77"/>
      <c r="F116" s="77"/>
      <c r="G116" s="77"/>
      <c r="H116" s="77"/>
      <c r="I116" s="77"/>
      <c r="K116" s="77"/>
      <c r="L116" s="77"/>
    </row>
    <row r="117" spans="4:12" s="86" customFormat="1" ht="20.25" customHeight="1">
      <c r="D117" s="77"/>
      <c r="F117" s="77"/>
      <c r="G117" s="77"/>
      <c r="H117" s="77"/>
      <c r="I117" s="77"/>
      <c r="K117" s="77"/>
      <c r="L117" s="77"/>
    </row>
    <row r="118" spans="4:12" s="86" customFormat="1" ht="20.25" customHeight="1">
      <c r="D118" s="77"/>
      <c r="F118" s="77"/>
      <c r="G118" s="77"/>
      <c r="H118" s="77"/>
      <c r="I118" s="77"/>
      <c r="K118" s="77"/>
      <c r="L118" s="77"/>
    </row>
    <row r="119" spans="4:12" s="86" customFormat="1" ht="20.25" customHeight="1">
      <c r="D119" s="77"/>
      <c r="F119" s="77"/>
      <c r="G119" s="77"/>
      <c r="H119" s="77"/>
      <c r="I119" s="77"/>
      <c r="K119" s="77"/>
      <c r="L119" s="77"/>
    </row>
    <row r="120" spans="4:12" s="86" customFormat="1" ht="20.25" customHeight="1">
      <c r="D120" s="77"/>
      <c r="F120" s="77"/>
      <c r="G120" s="77"/>
      <c r="H120" s="77"/>
      <c r="I120" s="77"/>
      <c r="K120" s="77"/>
      <c r="L120" s="77"/>
    </row>
    <row r="121" spans="4:12" s="86" customFormat="1" ht="20.25" customHeight="1">
      <c r="D121" s="77"/>
      <c r="F121" s="77"/>
      <c r="G121" s="77"/>
      <c r="H121" s="77"/>
      <c r="I121" s="77"/>
      <c r="K121" s="77"/>
      <c r="L121" s="77"/>
    </row>
    <row r="122" spans="4:12" s="86" customFormat="1" ht="20.25" customHeight="1">
      <c r="D122" s="77"/>
      <c r="F122" s="77"/>
      <c r="G122" s="77"/>
      <c r="H122" s="77"/>
      <c r="I122" s="77"/>
      <c r="K122" s="77"/>
      <c r="L122" s="77"/>
    </row>
    <row r="123" spans="4:12" s="86" customFormat="1" ht="20.25" customHeight="1">
      <c r="D123" s="77"/>
      <c r="F123" s="77"/>
      <c r="G123" s="77"/>
      <c r="H123" s="77"/>
      <c r="I123" s="77"/>
      <c r="K123" s="77"/>
      <c r="L123" s="77"/>
    </row>
    <row r="124" spans="4:12" s="86" customFormat="1" ht="20.25" customHeight="1">
      <c r="D124" s="77"/>
      <c r="F124" s="77"/>
      <c r="G124" s="77"/>
      <c r="H124" s="77"/>
      <c r="I124" s="77"/>
      <c r="K124" s="77"/>
      <c r="L124" s="77"/>
    </row>
    <row r="125" spans="4:12" s="86" customFormat="1" ht="20.25" customHeight="1">
      <c r="D125" s="77"/>
      <c r="F125" s="77"/>
      <c r="G125" s="77"/>
      <c r="H125" s="77"/>
      <c r="I125" s="77"/>
      <c r="K125" s="77"/>
      <c r="L125" s="77"/>
    </row>
    <row r="126" spans="4:12" s="86" customFormat="1" ht="20.25" customHeight="1">
      <c r="D126" s="77"/>
      <c r="F126" s="77"/>
      <c r="G126" s="77"/>
      <c r="H126" s="77"/>
      <c r="I126" s="77"/>
      <c r="K126" s="77"/>
      <c r="L126" s="77"/>
    </row>
    <row r="127" spans="4:12" s="86" customFormat="1" ht="20.25" customHeight="1">
      <c r="D127" s="77"/>
      <c r="F127" s="77"/>
      <c r="G127" s="77"/>
      <c r="H127" s="77"/>
      <c r="I127" s="77"/>
      <c r="K127" s="77"/>
      <c r="L127" s="77"/>
    </row>
    <row r="128" spans="4:12" s="86" customFormat="1" ht="20.25" customHeight="1">
      <c r="D128" s="77"/>
      <c r="F128" s="77"/>
      <c r="G128" s="77"/>
      <c r="H128" s="77"/>
      <c r="I128" s="77"/>
      <c r="K128" s="77"/>
      <c r="L128" s="77"/>
    </row>
    <row r="129" spans="4:12" s="86" customFormat="1" ht="20.25" customHeight="1">
      <c r="D129" s="77"/>
      <c r="F129" s="77"/>
      <c r="G129" s="77"/>
      <c r="H129" s="77"/>
      <c r="I129" s="77"/>
      <c r="K129" s="77"/>
      <c r="L129" s="77"/>
    </row>
    <row r="130" spans="4:12" s="86" customFormat="1" ht="20.25" customHeight="1">
      <c r="D130" s="77"/>
      <c r="F130" s="77"/>
      <c r="G130" s="77"/>
      <c r="H130" s="77"/>
      <c r="I130" s="77"/>
      <c r="K130" s="77"/>
      <c r="L130" s="77"/>
    </row>
    <row r="131" spans="4:12" s="86" customFormat="1" ht="20.25" customHeight="1">
      <c r="D131" s="77"/>
      <c r="F131" s="77"/>
      <c r="G131" s="77"/>
      <c r="H131" s="77"/>
      <c r="I131" s="77"/>
      <c r="K131" s="77"/>
      <c r="L131" s="77"/>
    </row>
    <row r="132" spans="4:12" s="86" customFormat="1" ht="20.25" customHeight="1">
      <c r="D132" s="77"/>
      <c r="F132" s="77"/>
      <c r="G132" s="77"/>
      <c r="H132" s="77"/>
      <c r="I132" s="77"/>
      <c r="K132" s="77"/>
      <c r="L132" s="77"/>
    </row>
    <row r="133" spans="4:12" s="86" customFormat="1" ht="20.25" customHeight="1">
      <c r="D133" s="77"/>
      <c r="F133" s="77"/>
      <c r="G133" s="77"/>
      <c r="H133" s="77"/>
      <c r="I133" s="77"/>
      <c r="K133" s="77"/>
      <c r="L133" s="77"/>
    </row>
    <row r="134" spans="4:12" s="86" customFormat="1" ht="20.25" customHeight="1">
      <c r="D134" s="77"/>
      <c r="F134" s="77"/>
      <c r="G134" s="77"/>
      <c r="H134" s="77"/>
      <c r="I134" s="77"/>
      <c r="K134" s="77"/>
      <c r="L134" s="77"/>
    </row>
    <row r="135" spans="4:12" s="86" customFormat="1" ht="20.25" customHeight="1">
      <c r="D135" s="77"/>
      <c r="F135" s="77"/>
      <c r="G135" s="77"/>
      <c r="H135" s="77"/>
      <c r="I135" s="77"/>
      <c r="K135" s="77"/>
      <c r="L135" s="77"/>
    </row>
    <row r="136" spans="4:12" s="86" customFormat="1" ht="20.25" customHeight="1">
      <c r="D136" s="77"/>
      <c r="F136" s="77"/>
      <c r="G136" s="77"/>
      <c r="H136" s="77"/>
      <c r="I136" s="77"/>
      <c r="K136" s="77"/>
      <c r="L136" s="77"/>
    </row>
    <row r="137" spans="4:12" s="86" customFormat="1" ht="20.25" customHeight="1">
      <c r="D137" s="77"/>
      <c r="F137" s="77"/>
      <c r="G137" s="77"/>
      <c r="H137" s="77"/>
      <c r="I137" s="77"/>
      <c r="K137" s="77"/>
      <c r="L137" s="77"/>
    </row>
    <row r="138" spans="4:12" s="86" customFormat="1" ht="20.25" customHeight="1">
      <c r="D138" s="77"/>
      <c r="F138" s="77"/>
      <c r="G138" s="77"/>
      <c r="H138" s="77"/>
      <c r="I138" s="77"/>
      <c r="K138" s="77"/>
      <c r="L138" s="77"/>
    </row>
    <row r="139" spans="4:12" s="86" customFormat="1" ht="20.25" customHeight="1">
      <c r="D139" s="77"/>
      <c r="F139" s="77"/>
      <c r="G139" s="77"/>
      <c r="H139" s="77"/>
      <c r="I139" s="77"/>
      <c r="K139" s="77"/>
      <c r="L139" s="77"/>
    </row>
    <row r="140" spans="4:12" s="86" customFormat="1" ht="20.25" customHeight="1">
      <c r="D140" s="77"/>
      <c r="F140" s="77"/>
      <c r="G140" s="77"/>
      <c r="H140" s="77"/>
      <c r="I140" s="77"/>
      <c r="K140" s="77"/>
      <c r="L140" s="77"/>
    </row>
    <row r="141" spans="4:12" s="86" customFormat="1" ht="20.25" customHeight="1">
      <c r="D141" s="77"/>
      <c r="F141" s="77"/>
      <c r="G141" s="77"/>
      <c r="H141" s="77"/>
      <c r="I141" s="77"/>
      <c r="K141" s="77"/>
      <c r="L141" s="77"/>
    </row>
    <row r="142" spans="4:12" s="86" customFormat="1" ht="20.25" customHeight="1">
      <c r="D142" s="77"/>
      <c r="F142" s="77"/>
      <c r="G142" s="77"/>
      <c r="H142" s="77"/>
      <c r="I142" s="77"/>
      <c r="K142" s="77"/>
      <c r="L142" s="77"/>
    </row>
    <row r="143" spans="4:12" s="86" customFormat="1" ht="20.25" customHeight="1">
      <c r="D143" s="77"/>
      <c r="F143" s="77"/>
      <c r="G143" s="77"/>
      <c r="H143" s="77"/>
      <c r="I143" s="77"/>
      <c r="K143" s="77"/>
      <c r="L143" s="77"/>
    </row>
    <row r="144" spans="4:12" s="86" customFormat="1" ht="20.25" customHeight="1">
      <c r="D144" s="77"/>
      <c r="F144" s="77"/>
      <c r="G144" s="77"/>
      <c r="H144" s="77"/>
      <c r="I144" s="77"/>
      <c r="K144" s="77"/>
      <c r="L144" s="77"/>
    </row>
    <row r="145" spans="4:12" s="86" customFormat="1" ht="20.25" customHeight="1">
      <c r="D145" s="77"/>
      <c r="F145" s="77"/>
      <c r="G145" s="77"/>
      <c r="H145" s="77"/>
      <c r="I145" s="77"/>
      <c r="K145" s="77"/>
      <c r="L145" s="77"/>
    </row>
    <row r="146" spans="4:12" s="86" customFormat="1" ht="20.25" customHeight="1">
      <c r="D146" s="77"/>
      <c r="F146" s="77"/>
      <c r="G146" s="77"/>
      <c r="H146" s="77"/>
      <c r="I146" s="77"/>
      <c r="K146" s="77"/>
      <c r="L146" s="77"/>
    </row>
    <row r="147" spans="4:12" s="86" customFormat="1" ht="20.25" customHeight="1">
      <c r="D147" s="77"/>
      <c r="F147" s="77"/>
      <c r="G147" s="77"/>
      <c r="H147" s="77"/>
      <c r="I147" s="77"/>
      <c r="K147" s="77"/>
      <c r="L147" s="77"/>
    </row>
    <row r="148" spans="4:12" s="86" customFormat="1" ht="20.25" customHeight="1">
      <c r="D148" s="77"/>
      <c r="F148" s="77"/>
      <c r="G148" s="77"/>
      <c r="H148" s="77"/>
      <c r="I148" s="77"/>
      <c r="K148" s="77"/>
      <c r="L148" s="77"/>
    </row>
    <row r="149" spans="4:12" s="86" customFormat="1" ht="20.25" customHeight="1">
      <c r="D149" s="77"/>
      <c r="F149" s="77"/>
      <c r="G149" s="77"/>
      <c r="H149" s="77"/>
      <c r="I149" s="77"/>
      <c r="K149" s="77"/>
      <c r="L149" s="77"/>
    </row>
    <row r="150" spans="4:12" s="86" customFormat="1" ht="20.25" customHeight="1">
      <c r="D150" s="77"/>
      <c r="F150" s="77"/>
      <c r="G150" s="77"/>
      <c r="H150" s="77"/>
      <c r="I150" s="77"/>
      <c r="K150" s="77"/>
      <c r="L150" s="77"/>
    </row>
    <row r="151" spans="4:12" s="86" customFormat="1" ht="20.25" customHeight="1">
      <c r="D151" s="77"/>
      <c r="F151" s="77"/>
      <c r="G151" s="77"/>
      <c r="H151" s="77"/>
      <c r="I151" s="77"/>
      <c r="K151" s="77"/>
      <c r="L151" s="77"/>
    </row>
    <row r="152" spans="4:12" s="86" customFormat="1" ht="20.25" customHeight="1">
      <c r="D152" s="77"/>
      <c r="F152" s="77"/>
      <c r="G152" s="77"/>
      <c r="H152" s="77"/>
      <c r="I152" s="77"/>
      <c r="K152" s="77"/>
      <c r="L152" s="77"/>
    </row>
    <row r="153" spans="4:12" s="86" customFormat="1" ht="20.25" customHeight="1">
      <c r="D153" s="77"/>
      <c r="F153" s="77"/>
      <c r="G153" s="77"/>
      <c r="H153" s="77"/>
      <c r="I153" s="77"/>
      <c r="K153" s="77"/>
      <c r="L153" s="77"/>
    </row>
    <row r="154" spans="4:12" s="86" customFormat="1" ht="20.25" customHeight="1">
      <c r="D154" s="77"/>
      <c r="F154" s="77"/>
      <c r="G154" s="77"/>
      <c r="H154" s="77"/>
      <c r="I154" s="77"/>
      <c r="K154" s="77"/>
      <c r="L154" s="77"/>
    </row>
    <row r="155" spans="4:12" s="86" customFormat="1" ht="20.25" customHeight="1">
      <c r="D155" s="77"/>
      <c r="F155" s="77"/>
      <c r="G155" s="77"/>
      <c r="H155" s="77"/>
      <c r="I155" s="77"/>
      <c r="K155" s="77"/>
      <c r="L155" s="77"/>
    </row>
    <row r="156" spans="4:12" s="86" customFormat="1" ht="20.25" customHeight="1">
      <c r="D156" s="77"/>
      <c r="F156" s="77"/>
      <c r="G156" s="77"/>
      <c r="H156" s="77"/>
      <c r="I156" s="77"/>
      <c r="K156" s="77"/>
      <c r="L156" s="77"/>
    </row>
    <row r="157" spans="4:12" s="86" customFormat="1" ht="20.25" customHeight="1">
      <c r="D157" s="77"/>
      <c r="F157" s="77"/>
      <c r="G157" s="77"/>
      <c r="H157" s="77"/>
      <c r="I157" s="77"/>
      <c r="K157" s="77"/>
      <c r="L157" s="77"/>
    </row>
    <row r="158" spans="4:12" s="86" customFormat="1" ht="20.25" customHeight="1">
      <c r="D158" s="77"/>
      <c r="F158" s="77"/>
      <c r="G158" s="77"/>
      <c r="H158" s="77"/>
      <c r="I158" s="77"/>
      <c r="K158" s="77"/>
      <c r="L158" s="77"/>
    </row>
    <row r="159" spans="4:12" s="86" customFormat="1" ht="20.25" customHeight="1">
      <c r="D159" s="77"/>
      <c r="F159" s="77"/>
      <c r="G159" s="77"/>
      <c r="H159" s="77"/>
      <c r="I159" s="77"/>
      <c r="K159" s="77"/>
      <c r="L159" s="77"/>
    </row>
    <row r="160" spans="4:12" s="86" customFormat="1" ht="20.25" customHeight="1">
      <c r="D160" s="77"/>
      <c r="F160" s="77"/>
      <c r="G160" s="77"/>
      <c r="H160" s="77"/>
      <c r="I160" s="77"/>
      <c r="K160" s="77"/>
      <c r="L160" s="77"/>
    </row>
    <row r="161" spans="4:12" s="86" customFormat="1" ht="20.25" customHeight="1">
      <c r="D161" s="77"/>
      <c r="F161" s="77"/>
      <c r="G161" s="77"/>
      <c r="H161" s="77"/>
      <c r="I161" s="77"/>
      <c r="K161" s="77"/>
      <c r="L161" s="77"/>
    </row>
    <row r="162" spans="4:12" s="86" customFormat="1" ht="20.25" customHeight="1">
      <c r="D162" s="77"/>
      <c r="F162" s="77"/>
      <c r="G162" s="77"/>
      <c r="H162" s="77"/>
      <c r="I162" s="77"/>
      <c r="K162" s="77"/>
      <c r="L162" s="77"/>
    </row>
    <row r="163" spans="4:12" s="86" customFormat="1" ht="20.25" customHeight="1">
      <c r="D163" s="77"/>
      <c r="F163" s="77"/>
      <c r="G163" s="77"/>
      <c r="H163" s="77"/>
      <c r="I163" s="77"/>
      <c r="K163" s="77"/>
      <c r="L163" s="77"/>
    </row>
    <row r="164" spans="4:12" s="86" customFormat="1" ht="20.25" customHeight="1">
      <c r="D164" s="77"/>
      <c r="F164" s="77"/>
      <c r="G164" s="77"/>
      <c r="H164" s="77"/>
      <c r="I164" s="77"/>
      <c r="K164" s="77"/>
      <c r="L164" s="77"/>
    </row>
    <row r="165" spans="4:12" s="86" customFormat="1" ht="20.25" customHeight="1">
      <c r="D165" s="77"/>
      <c r="F165" s="77"/>
      <c r="G165" s="77"/>
      <c r="H165" s="77"/>
      <c r="I165" s="77"/>
      <c r="K165" s="77"/>
      <c r="L165" s="77"/>
    </row>
    <row r="166" spans="4:12" s="86" customFormat="1" ht="20.25" customHeight="1">
      <c r="D166" s="77"/>
      <c r="F166" s="77"/>
      <c r="G166" s="77"/>
      <c r="H166" s="77"/>
      <c r="I166" s="77"/>
      <c r="K166" s="77"/>
      <c r="L166" s="77"/>
    </row>
    <row r="167" spans="4:12" s="86" customFormat="1" ht="20.25" customHeight="1">
      <c r="D167" s="77"/>
      <c r="F167" s="77"/>
      <c r="G167" s="77"/>
      <c r="H167" s="77"/>
      <c r="I167" s="77"/>
      <c r="K167" s="77"/>
      <c r="L167" s="77"/>
    </row>
    <row r="168" spans="4:12" s="86" customFormat="1" ht="20.25" customHeight="1">
      <c r="D168" s="77"/>
      <c r="F168" s="77"/>
      <c r="G168" s="77"/>
      <c r="H168" s="77"/>
      <c r="I168" s="77"/>
      <c r="K168" s="77"/>
      <c r="L168" s="77"/>
    </row>
    <row r="169" spans="4:12" s="86" customFormat="1" ht="20.25" customHeight="1">
      <c r="D169" s="77"/>
      <c r="F169" s="77"/>
      <c r="G169" s="77"/>
      <c r="H169" s="77"/>
      <c r="I169" s="77"/>
      <c r="K169" s="77"/>
      <c r="L169" s="77"/>
    </row>
    <row r="170" spans="4:12" s="86" customFormat="1" ht="20.25" customHeight="1">
      <c r="D170" s="77"/>
      <c r="F170" s="77"/>
      <c r="G170" s="77"/>
      <c r="H170" s="77"/>
      <c r="I170" s="77"/>
      <c r="K170" s="77"/>
      <c r="L170" s="77"/>
    </row>
    <row r="171" spans="4:12" s="86" customFormat="1" ht="20.25" customHeight="1">
      <c r="D171" s="77"/>
      <c r="F171" s="77"/>
      <c r="G171" s="77"/>
      <c r="H171" s="77"/>
      <c r="I171" s="77"/>
      <c r="K171" s="77"/>
      <c r="L171" s="77"/>
    </row>
    <row r="172" spans="4:12" s="86" customFormat="1" ht="20.25" customHeight="1">
      <c r="D172" s="77"/>
      <c r="F172" s="77"/>
      <c r="G172" s="77"/>
      <c r="H172" s="77"/>
      <c r="I172" s="77"/>
      <c r="K172" s="77"/>
      <c r="L172" s="77"/>
    </row>
    <row r="173" spans="4:12" s="86" customFormat="1" ht="20.25" customHeight="1">
      <c r="D173" s="77"/>
      <c r="F173" s="77"/>
      <c r="G173" s="77"/>
      <c r="H173" s="77"/>
      <c r="I173" s="77"/>
      <c r="K173" s="77"/>
      <c r="L173" s="77"/>
    </row>
    <row r="174" spans="4:12" s="86" customFormat="1" ht="20.25" customHeight="1">
      <c r="D174" s="77"/>
      <c r="F174" s="77"/>
      <c r="G174" s="77"/>
      <c r="H174" s="77"/>
      <c r="I174" s="77"/>
      <c r="K174" s="77"/>
      <c r="L174" s="77"/>
    </row>
    <row r="175" spans="4:12" s="86" customFormat="1" ht="20.25" customHeight="1">
      <c r="D175" s="77"/>
      <c r="F175" s="77"/>
      <c r="G175" s="77"/>
      <c r="H175" s="77"/>
      <c r="I175" s="77"/>
      <c r="K175" s="77"/>
      <c r="L175" s="77"/>
    </row>
    <row r="176" spans="4:12" s="86" customFormat="1" ht="20.25" customHeight="1">
      <c r="D176" s="77"/>
      <c r="F176" s="77"/>
      <c r="G176" s="77"/>
      <c r="H176" s="77"/>
      <c r="I176" s="77"/>
      <c r="K176" s="77"/>
      <c r="L176" s="77"/>
    </row>
    <row r="177" spans="4:12" s="86" customFormat="1" ht="20.25" customHeight="1">
      <c r="D177" s="77"/>
      <c r="F177" s="77"/>
      <c r="G177" s="77"/>
      <c r="H177" s="77"/>
      <c r="I177" s="77"/>
      <c r="K177" s="77"/>
      <c r="L177" s="77"/>
    </row>
    <row r="178" spans="4:12" s="86" customFormat="1" ht="20.25" customHeight="1">
      <c r="D178" s="77"/>
      <c r="F178" s="77"/>
      <c r="G178" s="77"/>
      <c r="H178" s="77"/>
      <c r="I178" s="77"/>
      <c r="K178" s="77"/>
      <c r="L178" s="77"/>
    </row>
    <row r="179" spans="4:12" s="86" customFormat="1" ht="20.25" customHeight="1">
      <c r="D179" s="77"/>
      <c r="F179" s="77"/>
      <c r="G179" s="77"/>
      <c r="H179" s="77"/>
      <c r="I179" s="77"/>
      <c r="K179" s="77"/>
      <c r="L179" s="77"/>
    </row>
    <row r="180" spans="4:12" s="86" customFormat="1" ht="20.25" customHeight="1">
      <c r="D180" s="77"/>
      <c r="F180" s="77"/>
      <c r="G180" s="77"/>
      <c r="H180" s="77"/>
      <c r="I180" s="77"/>
      <c r="K180" s="77"/>
      <c r="L180" s="77"/>
    </row>
    <row r="181" spans="4:12" s="86" customFormat="1" ht="20.25" customHeight="1">
      <c r="D181" s="77"/>
      <c r="F181" s="77"/>
      <c r="G181" s="77"/>
      <c r="H181" s="77"/>
      <c r="I181" s="77"/>
      <c r="K181" s="77"/>
      <c r="L181" s="77"/>
    </row>
    <row r="182" spans="4:12" s="86" customFormat="1" ht="20.25" customHeight="1">
      <c r="D182" s="77"/>
      <c r="F182" s="77"/>
      <c r="G182" s="77"/>
      <c r="H182" s="77"/>
      <c r="I182" s="77"/>
      <c r="K182" s="77"/>
      <c r="L182" s="77"/>
    </row>
    <row r="183" spans="4:12" s="86" customFormat="1" ht="20.25" customHeight="1">
      <c r="D183" s="77"/>
      <c r="F183" s="77"/>
      <c r="G183" s="77"/>
      <c r="H183" s="77"/>
      <c r="I183" s="77"/>
      <c r="K183" s="77"/>
      <c r="L183" s="77"/>
    </row>
    <row r="184" spans="4:12" s="86" customFormat="1" ht="20.25" customHeight="1">
      <c r="D184" s="77"/>
      <c r="F184" s="77"/>
      <c r="G184" s="77"/>
      <c r="H184" s="77"/>
      <c r="I184" s="77"/>
      <c r="K184" s="77"/>
      <c r="L184" s="77"/>
    </row>
    <row r="185" spans="4:12" s="86" customFormat="1" ht="20.25" customHeight="1">
      <c r="D185" s="77"/>
      <c r="F185" s="77"/>
      <c r="G185" s="77"/>
      <c r="H185" s="77"/>
      <c r="I185" s="77"/>
      <c r="K185" s="77"/>
      <c r="L185" s="77"/>
    </row>
    <row r="186" spans="4:12" s="86" customFormat="1" ht="20.25" customHeight="1">
      <c r="D186" s="77"/>
      <c r="F186" s="77"/>
      <c r="G186" s="77"/>
      <c r="H186" s="77"/>
      <c r="I186" s="77"/>
      <c r="K186" s="77"/>
      <c r="L186" s="77"/>
    </row>
    <row r="187" spans="4:12" s="86" customFormat="1" ht="20.25" customHeight="1">
      <c r="D187" s="77"/>
      <c r="F187" s="77"/>
      <c r="G187" s="77"/>
      <c r="H187" s="77"/>
      <c r="I187" s="77"/>
      <c r="K187" s="77"/>
      <c r="L187" s="77"/>
    </row>
    <row r="188" spans="4:12" s="86" customFormat="1" ht="20.25" customHeight="1">
      <c r="D188" s="77"/>
      <c r="F188" s="77"/>
      <c r="G188" s="77"/>
      <c r="H188" s="77"/>
      <c r="I188" s="77"/>
      <c r="K188" s="77"/>
      <c r="L188" s="77"/>
    </row>
    <row r="189" spans="4:12" s="86" customFormat="1" ht="20.25" customHeight="1">
      <c r="D189" s="77"/>
      <c r="F189" s="77"/>
      <c r="G189" s="77"/>
      <c r="H189" s="77"/>
      <c r="I189" s="77"/>
      <c r="K189" s="77"/>
      <c r="L189" s="77"/>
    </row>
    <row r="190" spans="4:12" s="86" customFormat="1" ht="20.25" customHeight="1">
      <c r="D190" s="77"/>
      <c r="F190" s="77"/>
      <c r="G190" s="77"/>
      <c r="H190" s="77"/>
      <c r="I190" s="77"/>
      <c r="K190" s="77"/>
      <c r="L190" s="77"/>
    </row>
    <row r="191" spans="4:12" s="86" customFormat="1" ht="20.25" customHeight="1">
      <c r="D191" s="77"/>
      <c r="F191" s="77"/>
      <c r="G191" s="77"/>
      <c r="H191" s="77"/>
      <c r="I191" s="77"/>
      <c r="K191" s="77"/>
      <c r="L191" s="77"/>
    </row>
    <row r="192" spans="4:12" s="86" customFormat="1" ht="20.25" customHeight="1">
      <c r="D192" s="77"/>
      <c r="F192" s="77"/>
      <c r="G192" s="77"/>
      <c r="H192" s="77"/>
      <c r="I192" s="77"/>
      <c r="K192" s="77"/>
      <c r="L192" s="77"/>
    </row>
    <row r="193" spans="4:12" s="86" customFormat="1" ht="20.25" customHeight="1">
      <c r="D193" s="77"/>
      <c r="F193" s="77"/>
      <c r="G193" s="77"/>
      <c r="H193" s="77"/>
      <c r="I193" s="77"/>
      <c r="K193" s="77"/>
      <c r="L193" s="77"/>
    </row>
    <row r="194" spans="4:12" s="86" customFormat="1" ht="20.25" customHeight="1">
      <c r="D194" s="77"/>
      <c r="F194" s="77"/>
      <c r="G194" s="77"/>
      <c r="H194" s="77"/>
      <c r="I194" s="77"/>
      <c r="K194" s="77"/>
      <c r="L194" s="77"/>
    </row>
    <row r="195" spans="4:12" s="86" customFormat="1" ht="20.25" customHeight="1">
      <c r="D195" s="77"/>
      <c r="F195" s="77"/>
      <c r="G195" s="77"/>
      <c r="H195" s="77"/>
      <c r="I195" s="77"/>
      <c r="K195" s="77"/>
      <c r="L195" s="77"/>
    </row>
    <row r="196" spans="4:12" s="86" customFormat="1" ht="20.25" customHeight="1">
      <c r="D196" s="77"/>
      <c r="F196" s="77"/>
      <c r="G196" s="77"/>
      <c r="H196" s="77"/>
      <c r="I196" s="77"/>
      <c r="K196" s="77"/>
      <c r="L196" s="77"/>
    </row>
    <row r="197" spans="4:12" s="86" customFormat="1" ht="20.25" customHeight="1">
      <c r="D197" s="77"/>
      <c r="F197" s="77"/>
      <c r="G197" s="77"/>
      <c r="H197" s="77"/>
      <c r="I197" s="77"/>
      <c r="K197" s="77"/>
      <c r="L197" s="77"/>
    </row>
    <row r="198" spans="4:12" s="86" customFormat="1" ht="20.25" customHeight="1">
      <c r="D198" s="77"/>
      <c r="F198" s="77"/>
      <c r="G198" s="77"/>
      <c r="H198" s="77"/>
      <c r="I198" s="77"/>
      <c r="K198" s="77"/>
      <c r="L198" s="77"/>
    </row>
    <row r="199" spans="4:12" s="86" customFormat="1" ht="20.25" customHeight="1">
      <c r="D199" s="77"/>
      <c r="F199" s="77"/>
      <c r="G199" s="77"/>
      <c r="H199" s="77"/>
      <c r="I199" s="77"/>
      <c r="K199" s="77"/>
      <c r="L199" s="77"/>
    </row>
    <row r="200" spans="4:12" s="86" customFormat="1" ht="20.25" customHeight="1">
      <c r="D200" s="77"/>
      <c r="F200" s="77"/>
      <c r="G200" s="77"/>
      <c r="H200" s="77"/>
      <c r="I200" s="77"/>
      <c r="K200" s="77"/>
      <c r="L200" s="77"/>
    </row>
    <row r="201" spans="4:12" s="86" customFormat="1" ht="20.25" customHeight="1">
      <c r="D201" s="77"/>
      <c r="F201" s="77"/>
      <c r="G201" s="77"/>
      <c r="H201" s="77"/>
      <c r="I201" s="77"/>
      <c r="K201" s="77"/>
      <c r="L201" s="77"/>
    </row>
    <row r="202" spans="4:12" s="86" customFormat="1" ht="20.25" customHeight="1">
      <c r="D202" s="77"/>
      <c r="F202" s="77"/>
      <c r="G202" s="77"/>
      <c r="H202" s="77"/>
      <c r="I202" s="77"/>
      <c r="K202" s="77"/>
      <c r="L202" s="77"/>
    </row>
    <row r="203" spans="4:12" s="86" customFormat="1" ht="20.25" customHeight="1">
      <c r="D203" s="77"/>
      <c r="F203" s="77"/>
      <c r="G203" s="77"/>
      <c r="H203" s="77"/>
      <c r="I203" s="77"/>
      <c r="K203" s="77"/>
      <c r="L203" s="77"/>
    </row>
    <row r="204" spans="4:12" s="86" customFormat="1" ht="20.25" customHeight="1">
      <c r="D204" s="77"/>
      <c r="F204" s="77"/>
      <c r="G204" s="77"/>
      <c r="H204" s="77"/>
      <c r="I204" s="77"/>
      <c r="K204" s="77"/>
      <c r="L204" s="77"/>
    </row>
    <row r="205" spans="4:12" s="86" customFormat="1" ht="20.25" customHeight="1">
      <c r="D205" s="77"/>
      <c r="F205" s="77"/>
      <c r="G205" s="77"/>
      <c r="H205" s="77"/>
      <c r="I205" s="77"/>
      <c r="K205" s="77"/>
      <c r="L205" s="77"/>
    </row>
    <row r="206" spans="4:12" s="86" customFormat="1" ht="20.25" customHeight="1">
      <c r="D206" s="77"/>
      <c r="F206" s="77"/>
      <c r="G206" s="77"/>
      <c r="H206" s="77"/>
      <c r="I206" s="77"/>
      <c r="K206" s="77"/>
      <c r="L206" s="77"/>
    </row>
    <row r="207" spans="4:12" s="86" customFormat="1" ht="20.25" customHeight="1">
      <c r="D207" s="77"/>
      <c r="F207" s="77"/>
      <c r="G207" s="77"/>
      <c r="H207" s="77"/>
      <c r="I207" s="77"/>
      <c r="K207" s="77"/>
      <c r="L207" s="77"/>
    </row>
    <row r="208" spans="4:12" s="86" customFormat="1" ht="20.25" customHeight="1">
      <c r="D208" s="77"/>
      <c r="F208" s="77"/>
      <c r="G208" s="77"/>
      <c r="H208" s="77"/>
      <c r="I208" s="77"/>
      <c r="K208" s="77"/>
      <c r="L208" s="77"/>
    </row>
    <row r="209" spans="4:12" s="86" customFormat="1" ht="20.25" customHeight="1">
      <c r="D209" s="77"/>
      <c r="F209" s="77"/>
      <c r="G209" s="77"/>
      <c r="H209" s="77"/>
      <c r="I209" s="77"/>
      <c r="K209" s="77"/>
      <c r="L209" s="77"/>
    </row>
    <row r="210" spans="4:12" s="86" customFormat="1" ht="20.25" customHeight="1">
      <c r="D210" s="77"/>
      <c r="F210" s="77"/>
      <c r="G210" s="77"/>
      <c r="H210" s="77"/>
      <c r="I210" s="77"/>
      <c r="K210" s="77"/>
      <c r="L210" s="77"/>
    </row>
    <row r="211" spans="4:12" s="86" customFormat="1" ht="20.25" customHeight="1">
      <c r="D211" s="77"/>
      <c r="F211" s="77"/>
      <c r="G211" s="77"/>
      <c r="H211" s="77"/>
      <c r="I211" s="77"/>
      <c r="K211" s="77"/>
      <c r="L211" s="77"/>
    </row>
    <row r="212" spans="4:12" s="86" customFormat="1" ht="20.25" customHeight="1">
      <c r="D212" s="77"/>
      <c r="F212" s="77"/>
      <c r="G212" s="77"/>
      <c r="H212" s="77"/>
      <c r="I212" s="77"/>
      <c r="K212" s="77"/>
      <c r="L212" s="77"/>
    </row>
    <row r="213" spans="4:12" s="86" customFormat="1" ht="20.25" customHeight="1">
      <c r="D213" s="77"/>
      <c r="F213" s="77"/>
      <c r="G213" s="77"/>
      <c r="H213" s="77"/>
      <c r="I213" s="77"/>
      <c r="K213" s="77"/>
      <c r="L213" s="77"/>
    </row>
    <row r="214" spans="4:12" s="86" customFormat="1" ht="20.25" customHeight="1">
      <c r="D214" s="77"/>
      <c r="F214" s="77"/>
      <c r="G214" s="77"/>
      <c r="H214" s="77"/>
      <c r="I214" s="77"/>
      <c r="K214" s="77"/>
      <c r="L214" s="77"/>
    </row>
    <row r="215" spans="4:12" s="86" customFormat="1" ht="20.25" customHeight="1">
      <c r="D215" s="77"/>
      <c r="F215" s="77"/>
      <c r="G215" s="77"/>
      <c r="H215" s="77"/>
      <c r="I215" s="77"/>
      <c r="K215" s="77"/>
      <c r="L215" s="77"/>
    </row>
    <row r="216" spans="4:12" s="86" customFormat="1" ht="20.25" customHeight="1">
      <c r="D216" s="77"/>
      <c r="F216" s="77"/>
      <c r="G216" s="77"/>
      <c r="H216" s="77"/>
      <c r="I216" s="77"/>
      <c r="K216" s="77"/>
      <c r="L216" s="77"/>
    </row>
    <row r="217" spans="4:12" s="86" customFormat="1" ht="20.25" customHeight="1">
      <c r="D217" s="77"/>
      <c r="F217" s="77"/>
      <c r="G217" s="77"/>
      <c r="H217" s="77"/>
      <c r="I217" s="77"/>
      <c r="K217" s="77"/>
      <c r="L217" s="77"/>
    </row>
    <row r="218" spans="4:12" s="86" customFormat="1" ht="20.25" customHeight="1">
      <c r="D218" s="77"/>
      <c r="F218" s="77"/>
      <c r="G218" s="77"/>
      <c r="H218" s="77"/>
      <c r="I218" s="77"/>
      <c r="K218" s="77"/>
      <c r="L218" s="77"/>
    </row>
    <row r="219" spans="4:12" s="86" customFormat="1" ht="20.25" customHeight="1">
      <c r="D219" s="77"/>
      <c r="F219" s="77"/>
      <c r="G219" s="77"/>
      <c r="H219" s="77"/>
      <c r="I219" s="77"/>
      <c r="K219" s="77"/>
      <c r="L219" s="77"/>
    </row>
    <row r="220" spans="4:12" s="86" customFormat="1" ht="20.25" customHeight="1">
      <c r="D220" s="77"/>
      <c r="F220" s="77"/>
      <c r="G220" s="77"/>
      <c r="H220" s="77"/>
      <c r="I220" s="77"/>
      <c r="K220" s="77"/>
      <c r="L220" s="77"/>
    </row>
    <row r="221" spans="4:12" s="86" customFormat="1" ht="20.25" customHeight="1">
      <c r="D221" s="77"/>
      <c r="F221" s="77"/>
      <c r="G221" s="77"/>
      <c r="H221" s="77"/>
      <c r="I221" s="77"/>
      <c r="K221" s="77"/>
      <c r="L221" s="77"/>
    </row>
    <row r="222" spans="4:12" s="86" customFormat="1" ht="20.25" customHeight="1">
      <c r="D222" s="77"/>
      <c r="F222" s="77"/>
      <c r="G222" s="77"/>
      <c r="H222" s="77"/>
      <c r="I222" s="77"/>
      <c r="K222" s="77"/>
      <c r="L222" s="77"/>
    </row>
    <row r="223" spans="4:12" s="86" customFormat="1" ht="20.25" customHeight="1">
      <c r="D223" s="77"/>
      <c r="F223" s="77"/>
      <c r="G223" s="77"/>
      <c r="H223" s="77"/>
      <c r="I223" s="77"/>
      <c r="K223" s="77"/>
      <c r="L223" s="77"/>
    </row>
    <row r="224" spans="4:12" s="86" customFormat="1" ht="20.25" customHeight="1">
      <c r="D224" s="77"/>
      <c r="F224" s="77"/>
      <c r="G224" s="77"/>
      <c r="H224" s="77"/>
      <c r="I224" s="77"/>
      <c r="K224" s="77"/>
      <c r="L224" s="77"/>
    </row>
    <row r="225" spans="4:12" s="86" customFormat="1" ht="20.25" customHeight="1">
      <c r="D225" s="77"/>
      <c r="F225" s="77"/>
      <c r="G225" s="77"/>
      <c r="H225" s="77"/>
      <c r="I225" s="77"/>
      <c r="K225" s="77"/>
      <c r="L225" s="77"/>
    </row>
    <row r="226" spans="4:12" s="86" customFormat="1" ht="20.25" customHeight="1">
      <c r="D226" s="77"/>
      <c r="F226" s="77"/>
      <c r="G226" s="77"/>
      <c r="H226" s="77"/>
      <c r="I226" s="77"/>
      <c r="K226" s="77"/>
      <c r="L226" s="77"/>
    </row>
    <row r="227" spans="4:12" s="86" customFormat="1" ht="20.25" customHeight="1">
      <c r="D227" s="77"/>
      <c r="F227" s="77"/>
      <c r="G227" s="77"/>
      <c r="H227" s="77"/>
      <c r="I227" s="77"/>
      <c r="K227" s="77"/>
      <c r="L227" s="77"/>
    </row>
    <row r="228" spans="4:12" s="86" customFormat="1" ht="20.25" customHeight="1">
      <c r="D228" s="77"/>
      <c r="F228" s="77"/>
      <c r="G228" s="77"/>
      <c r="H228" s="77"/>
      <c r="I228" s="77"/>
      <c r="K228" s="77"/>
      <c r="L228" s="77"/>
    </row>
    <row r="229" spans="4:12" s="86" customFormat="1" ht="20.25" customHeight="1">
      <c r="D229" s="77"/>
      <c r="F229" s="77"/>
      <c r="G229" s="77"/>
      <c r="H229" s="77"/>
      <c r="I229" s="77"/>
      <c r="K229" s="77"/>
      <c r="L229" s="77"/>
    </row>
    <row r="230" spans="4:12" s="86" customFormat="1" ht="20.25" customHeight="1">
      <c r="D230" s="77"/>
      <c r="F230" s="77"/>
      <c r="G230" s="77"/>
      <c r="H230" s="77"/>
      <c r="I230" s="77"/>
      <c r="K230" s="77"/>
      <c r="L230" s="77"/>
    </row>
    <row r="231" spans="4:12" s="86" customFormat="1" ht="20.25" customHeight="1">
      <c r="D231" s="77"/>
      <c r="F231" s="77"/>
      <c r="G231" s="77"/>
      <c r="H231" s="77"/>
      <c r="I231" s="77"/>
      <c r="K231" s="77"/>
      <c r="L231" s="77"/>
    </row>
    <row r="232" spans="4:12" s="86" customFormat="1" ht="20.25" customHeight="1">
      <c r="D232" s="77"/>
      <c r="F232" s="77"/>
      <c r="G232" s="77"/>
      <c r="H232" s="77"/>
      <c r="I232" s="77"/>
      <c r="K232" s="77"/>
      <c r="L232" s="77"/>
    </row>
    <row r="233" spans="4:12" s="86" customFormat="1" ht="20.25" customHeight="1">
      <c r="D233" s="77"/>
      <c r="F233" s="77"/>
      <c r="G233" s="77"/>
      <c r="H233" s="77"/>
      <c r="I233" s="77"/>
      <c r="K233" s="77"/>
      <c r="L233" s="77"/>
    </row>
    <row r="234" spans="4:12" s="86" customFormat="1" ht="20.25" customHeight="1">
      <c r="D234" s="77"/>
      <c r="F234" s="77"/>
      <c r="G234" s="77"/>
      <c r="H234" s="77"/>
      <c r="I234" s="77"/>
      <c r="K234" s="77"/>
      <c r="L234" s="77"/>
    </row>
    <row r="235" spans="4:12" s="86" customFormat="1" ht="20.25" customHeight="1">
      <c r="D235" s="77"/>
      <c r="F235" s="77"/>
      <c r="G235" s="77"/>
      <c r="H235" s="77"/>
      <c r="I235" s="77"/>
      <c r="K235" s="77"/>
      <c r="L235" s="77"/>
    </row>
    <row r="236" spans="4:12" s="86" customFormat="1" ht="20.25" customHeight="1">
      <c r="D236" s="77"/>
      <c r="F236" s="77"/>
      <c r="G236" s="77"/>
      <c r="H236" s="77"/>
      <c r="I236" s="77"/>
      <c r="K236" s="77"/>
      <c r="L236" s="77"/>
    </row>
    <row r="237" spans="4:12" s="86" customFormat="1" ht="20.25" customHeight="1">
      <c r="D237" s="77"/>
      <c r="F237" s="77"/>
      <c r="G237" s="77"/>
      <c r="H237" s="77"/>
      <c r="I237" s="77"/>
      <c r="K237" s="77"/>
      <c r="L237" s="77"/>
    </row>
    <row r="238" spans="4:12" s="86" customFormat="1" ht="20.25" customHeight="1">
      <c r="D238" s="77"/>
      <c r="F238" s="77"/>
      <c r="G238" s="77"/>
      <c r="H238" s="77"/>
      <c r="I238" s="77"/>
      <c r="K238" s="77"/>
      <c r="L238" s="77"/>
    </row>
    <row r="239" spans="4:12" s="86" customFormat="1" ht="20.25" customHeight="1">
      <c r="D239" s="77"/>
      <c r="F239" s="77"/>
      <c r="G239" s="77"/>
      <c r="H239" s="77"/>
      <c r="I239" s="77"/>
      <c r="K239" s="77"/>
      <c r="L239" s="77"/>
    </row>
    <row r="240" spans="4:12" s="86" customFormat="1" ht="20.25" customHeight="1">
      <c r="D240" s="77"/>
      <c r="F240" s="77"/>
      <c r="G240" s="77"/>
      <c r="H240" s="77"/>
      <c r="I240" s="77"/>
      <c r="K240" s="77"/>
      <c r="L240" s="77"/>
    </row>
    <row r="241" spans="4:12" s="86" customFormat="1" ht="20.25" customHeight="1">
      <c r="D241" s="77"/>
      <c r="F241" s="77"/>
      <c r="G241" s="77"/>
      <c r="H241" s="77"/>
      <c r="I241" s="77"/>
      <c r="K241" s="77"/>
      <c r="L241" s="77"/>
    </row>
    <row r="242" spans="4:12" s="86" customFormat="1" ht="20.25" customHeight="1">
      <c r="D242" s="77"/>
      <c r="F242" s="77"/>
      <c r="G242" s="77"/>
      <c r="H242" s="77"/>
      <c r="I242" s="77"/>
      <c r="K242" s="77"/>
      <c r="L242" s="77"/>
    </row>
    <row r="243" spans="4:12" s="86" customFormat="1" ht="20.25" customHeight="1">
      <c r="D243" s="77"/>
      <c r="F243" s="77"/>
      <c r="G243" s="77"/>
      <c r="H243" s="77"/>
      <c r="I243" s="77"/>
      <c r="K243" s="77"/>
      <c r="L243" s="77"/>
    </row>
    <row r="244" spans="4:12" s="86" customFormat="1" ht="20.25" customHeight="1">
      <c r="D244" s="77"/>
      <c r="F244" s="77"/>
      <c r="G244" s="77"/>
      <c r="H244" s="77"/>
      <c r="I244" s="77"/>
      <c r="K244" s="77"/>
      <c r="L244" s="77"/>
    </row>
    <row r="245" spans="4:12" s="86" customFormat="1" ht="20.25" customHeight="1">
      <c r="D245" s="77"/>
      <c r="F245" s="77"/>
      <c r="G245" s="77"/>
      <c r="H245" s="77"/>
      <c r="I245" s="77"/>
      <c r="K245" s="77"/>
      <c r="L245" s="77"/>
    </row>
    <row r="246" spans="4:12" s="86" customFormat="1" ht="20.25" customHeight="1">
      <c r="D246" s="77"/>
      <c r="F246" s="77"/>
      <c r="G246" s="77"/>
      <c r="H246" s="77"/>
      <c r="I246" s="77"/>
      <c r="K246" s="77"/>
      <c r="L246" s="77"/>
    </row>
    <row r="247" spans="4:12" s="86" customFormat="1" ht="20.25" customHeight="1">
      <c r="D247" s="77"/>
      <c r="F247" s="77"/>
      <c r="G247" s="77"/>
      <c r="H247" s="77"/>
      <c r="I247" s="77"/>
      <c r="K247" s="77"/>
      <c r="L247" s="77"/>
    </row>
    <row r="248" spans="4:12" s="86" customFormat="1" ht="20.25" customHeight="1">
      <c r="D248" s="77"/>
      <c r="F248" s="77"/>
      <c r="G248" s="77"/>
      <c r="H248" s="77"/>
      <c r="I248" s="77"/>
      <c r="K248" s="77"/>
      <c r="L248" s="77"/>
    </row>
    <row r="249" spans="4:12" s="86" customFormat="1" ht="20.25" customHeight="1">
      <c r="D249" s="77"/>
      <c r="F249" s="77"/>
      <c r="G249" s="77"/>
      <c r="H249" s="77"/>
      <c r="I249" s="77"/>
      <c r="K249" s="77"/>
      <c r="L249" s="77"/>
    </row>
    <row r="250" spans="4:12" s="86" customFormat="1" ht="20.25" customHeight="1">
      <c r="D250" s="77"/>
      <c r="F250" s="77"/>
      <c r="G250" s="77"/>
      <c r="H250" s="77"/>
      <c r="I250" s="77"/>
      <c r="K250" s="77"/>
      <c r="L250" s="77"/>
    </row>
    <row r="251" spans="4:12" s="86" customFormat="1" ht="20.25" customHeight="1">
      <c r="D251" s="77"/>
      <c r="F251" s="77"/>
      <c r="G251" s="77"/>
      <c r="H251" s="77"/>
      <c r="I251" s="77"/>
      <c r="K251" s="77"/>
      <c r="L251" s="77"/>
    </row>
    <row r="252" spans="4:12" s="86" customFormat="1" ht="20.25" customHeight="1">
      <c r="D252" s="77"/>
      <c r="F252" s="77"/>
      <c r="G252" s="77"/>
      <c r="H252" s="77"/>
      <c r="I252" s="77"/>
      <c r="K252" s="77"/>
      <c r="L252" s="77"/>
    </row>
    <row r="253" spans="4:12" s="86" customFormat="1" ht="20.25" customHeight="1">
      <c r="D253" s="77"/>
      <c r="F253" s="77"/>
      <c r="G253" s="77"/>
      <c r="H253" s="77"/>
      <c r="I253" s="77"/>
      <c r="K253" s="77"/>
      <c r="L253" s="77"/>
    </row>
    <row r="254" spans="4:12" s="86" customFormat="1" ht="20.25" customHeight="1">
      <c r="D254" s="77"/>
      <c r="F254" s="77"/>
      <c r="G254" s="77"/>
      <c r="H254" s="77"/>
      <c r="I254" s="77"/>
      <c r="K254" s="77"/>
      <c r="L254" s="77"/>
    </row>
    <row r="255" spans="4:12" s="86" customFormat="1" ht="20.25" customHeight="1">
      <c r="D255" s="77"/>
      <c r="F255" s="77"/>
      <c r="G255" s="77"/>
      <c r="H255" s="77"/>
      <c r="I255" s="77"/>
      <c r="K255" s="77"/>
      <c r="L255" s="77"/>
    </row>
    <row r="256" spans="4:12" s="86" customFormat="1" ht="20.25" customHeight="1">
      <c r="D256" s="77"/>
      <c r="F256" s="77"/>
      <c r="G256" s="77"/>
      <c r="H256" s="77"/>
      <c r="I256" s="77"/>
      <c r="K256" s="77"/>
      <c r="L256" s="77"/>
    </row>
    <row r="257" spans="4:12" s="86" customFormat="1" ht="20.25" customHeight="1">
      <c r="D257" s="77"/>
      <c r="F257" s="77"/>
      <c r="G257" s="77"/>
      <c r="H257" s="77"/>
      <c r="I257" s="77"/>
      <c r="K257" s="77"/>
      <c r="L257" s="77"/>
    </row>
    <row r="258" spans="4:12" s="86" customFormat="1" ht="20.25" customHeight="1">
      <c r="D258" s="77"/>
      <c r="F258" s="77"/>
      <c r="G258" s="77"/>
      <c r="H258" s="77"/>
      <c r="I258" s="77"/>
      <c r="K258" s="77"/>
      <c r="L258" s="77"/>
    </row>
    <row r="259" spans="4:12" s="86" customFormat="1" ht="20.25" customHeight="1">
      <c r="D259" s="77"/>
      <c r="F259" s="77"/>
      <c r="G259" s="77"/>
      <c r="H259" s="77"/>
      <c r="I259" s="77"/>
      <c r="K259" s="77"/>
      <c r="L259" s="77"/>
    </row>
    <row r="260" spans="4:12" s="86" customFormat="1" ht="20.25" customHeight="1">
      <c r="D260" s="77"/>
      <c r="F260" s="77"/>
      <c r="G260" s="77"/>
      <c r="H260" s="77"/>
      <c r="I260" s="77"/>
      <c r="K260" s="77"/>
      <c r="L260" s="77"/>
    </row>
    <row r="261" spans="4:12" s="86" customFormat="1" ht="20.25" customHeight="1">
      <c r="D261" s="77"/>
      <c r="F261" s="77"/>
      <c r="G261" s="77"/>
      <c r="H261" s="77"/>
      <c r="I261" s="77"/>
      <c r="K261" s="77"/>
      <c r="L261" s="77"/>
    </row>
    <row r="262" spans="4:12" s="86" customFormat="1" ht="20.25" customHeight="1">
      <c r="D262" s="77"/>
      <c r="F262" s="77"/>
      <c r="G262" s="77"/>
      <c r="H262" s="77"/>
      <c r="I262" s="77"/>
      <c r="K262" s="77"/>
      <c r="L262" s="77"/>
    </row>
    <row r="263" spans="4:12" s="86" customFormat="1" ht="20.25" customHeight="1">
      <c r="D263" s="77"/>
      <c r="F263" s="77"/>
      <c r="G263" s="77"/>
      <c r="H263" s="77"/>
      <c r="I263" s="77"/>
      <c r="K263" s="77"/>
      <c r="L263" s="77"/>
    </row>
    <row r="264" spans="4:12" s="86" customFormat="1" ht="20.25" customHeight="1">
      <c r="D264" s="77"/>
      <c r="F264" s="77"/>
      <c r="G264" s="77"/>
      <c r="H264" s="77"/>
      <c r="I264" s="77"/>
      <c r="K264" s="77"/>
      <c r="L264" s="77"/>
    </row>
    <row r="265" spans="4:12" s="86" customFormat="1" ht="20.25" customHeight="1">
      <c r="D265" s="77"/>
      <c r="F265" s="77"/>
      <c r="G265" s="77"/>
      <c r="H265" s="77"/>
      <c r="I265" s="77"/>
      <c r="K265" s="77"/>
      <c r="L265" s="77"/>
    </row>
    <row r="266" spans="4:12" s="86" customFormat="1" ht="20.25" customHeight="1">
      <c r="D266" s="77"/>
      <c r="F266" s="77"/>
      <c r="G266" s="77"/>
      <c r="H266" s="77"/>
      <c r="I266" s="77"/>
      <c r="K266" s="77"/>
      <c r="L266" s="77"/>
    </row>
    <row r="267" spans="4:12" s="86" customFormat="1" ht="20.25" customHeight="1">
      <c r="D267" s="77"/>
      <c r="F267" s="77"/>
      <c r="G267" s="77"/>
      <c r="H267" s="77"/>
      <c r="I267" s="77"/>
      <c r="K267" s="77"/>
      <c r="L267" s="77"/>
    </row>
    <row r="268" spans="4:12" s="86" customFormat="1" ht="20.25" customHeight="1">
      <c r="D268" s="77"/>
      <c r="F268" s="77"/>
      <c r="G268" s="77"/>
      <c r="H268" s="77"/>
      <c r="I268" s="77"/>
      <c r="K268" s="77"/>
      <c r="L268" s="77"/>
    </row>
    <row r="269" spans="4:12" s="86" customFormat="1" ht="20.25" customHeight="1">
      <c r="D269" s="77"/>
      <c r="F269" s="77"/>
      <c r="G269" s="77"/>
      <c r="H269" s="77"/>
      <c r="I269" s="77"/>
      <c r="K269" s="77"/>
      <c r="L269" s="77"/>
    </row>
    <row r="270" spans="4:12" s="86" customFormat="1" ht="20.25" customHeight="1">
      <c r="D270" s="77"/>
      <c r="F270" s="77"/>
      <c r="G270" s="77"/>
      <c r="H270" s="77"/>
      <c r="I270" s="77"/>
      <c r="K270" s="77"/>
      <c r="L270" s="77"/>
    </row>
    <row r="271" spans="4:12" s="86" customFormat="1" ht="20.25" customHeight="1">
      <c r="D271" s="77"/>
      <c r="F271" s="77"/>
      <c r="G271" s="77"/>
      <c r="H271" s="77"/>
      <c r="I271" s="77"/>
      <c r="K271" s="77"/>
      <c r="L271" s="77"/>
    </row>
    <row r="272" spans="4:12" s="86" customFormat="1" ht="20.25" customHeight="1">
      <c r="D272" s="77"/>
      <c r="F272" s="77"/>
      <c r="G272" s="77"/>
      <c r="H272" s="77"/>
      <c r="I272" s="77"/>
      <c r="K272" s="77"/>
      <c r="L272" s="77"/>
    </row>
    <row r="273" spans="4:12" s="86" customFormat="1" ht="20.25" customHeight="1">
      <c r="D273" s="77"/>
      <c r="F273" s="77"/>
      <c r="G273" s="77"/>
      <c r="H273" s="77"/>
      <c r="I273" s="77"/>
      <c r="K273" s="77"/>
      <c r="L273" s="77"/>
    </row>
    <row r="274" spans="4:12" s="86" customFormat="1" ht="20.25" customHeight="1">
      <c r="D274" s="77"/>
      <c r="F274" s="77"/>
      <c r="G274" s="77"/>
      <c r="H274" s="77"/>
      <c r="I274" s="77"/>
      <c r="K274" s="77"/>
      <c r="L274" s="77"/>
    </row>
    <row r="275" spans="4:12" s="86" customFormat="1" ht="20.25" customHeight="1">
      <c r="D275" s="77"/>
      <c r="F275" s="77"/>
      <c r="G275" s="77"/>
      <c r="H275" s="77"/>
      <c r="I275" s="77"/>
      <c r="K275" s="77"/>
      <c r="L275" s="77"/>
    </row>
    <row r="276" spans="4:12" s="86" customFormat="1" ht="20.25" customHeight="1">
      <c r="D276" s="77"/>
      <c r="F276" s="77"/>
      <c r="G276" s="77"/>
      <c r="H276" s="77"/>
      <c r="I276" s="77"/>
      <c r="K276" s="77"/>
      <c r="L276" s="77"/>
    </row>
    <row r="277" spans="4:12" s="86" customFormat="1">
      <c r="D277" s="77"/>
      <c r="F277" s="77"/>
      <c r="G277" s="77"/>
      <c r="H277" s="77"/>
      <c r="I277" s="77"/>
      <c r="K277" s="77"/>
      <c r="L277" s="77"/>
    </row>
    <row r="278" spans="4:12" s="86" customFormat="1">
      <c r="D278" s="77"/>
      <c r="F278" s="77"/>
      <c r="G278" s="77"/>
      <c r="H278" s="77"/>
      <c r="I278" s="77"/>
      <c r="K278" s="77"/>
      <c r="L278" s="77"/>
    </row>
    <row r="279" spans="4:12" s="86" customFormat="1">
      <c r="D279" s="77"/>
      <c r="F279" s="77"/>
      <c r="G279" s="77"/>
      <c r="H279" s="77"/>
      <c r="I279" s="77"/>
      <c r="K279" s="77"/>
      <c r="L279" s="77"/>
    </row>
    <row r="280" spans="4:12" s="86" customFormat="1">
      <c r="D280" s="77"/>
      <c r="F280" s="77"/>
      <c r="G280" s="77"/>
      <c r="H280" s="77"/>
      <c r="I280" s="77"/>
      <c r="K280" s="77"/>
      <c r="L280" s="77"/>
    </row>
    <row r="281" spans="4:12" s="86" customFormat="1">
      <c r="D281" s="77"/>
      <c r="F281" s="77"/>
      <c r="G281" s="77"/>
      <c r="H281" s="77"/>
      <c r="I281" s="77"/>
      <c r="K281" s="77"/>
      <c r="L281" s="77"/>
    </row>
    <row r="282" spans="4:12" s="86" customFormat="1">
      <c r="D282" s="77"/>
      <c r="F282" s="77"/>
      <c r="G282" s="77"/>
      <c r="H282" s="77"/>
      <c r="I282" s="77"/>
      <c r="K282" s="77"/>
      <c r="L282" s="77"/>
    </row>
    <row r="283" spans="4:12" s="86" customFormat="1">
      <c r="D283" s="77"/>
      <c r="F283" s="77"/>
      <c r="G283" s="77"/>
      <c r="H283" s="77"/>
      <c r="I283" s="77"/>
      <c r="K283" s="77"/>
      <c r="L283" s="77"/>
    </row>
    <row r="284" spans="4:12" s="86" customFormat="1">
      <c r="D284" s="77"/>
      <c r="F284" s="77"/>
      <c r="G284" s="77"/>
      <c r="H284" s="77"/>
      <c r="I284" s="77"/>
      <c r="K284" s="77"/>
      <c r="L284" s="77"/>
    </row>
    <row r="285" spans="4:12" s="86" customFormat="1">
      <c r="D285" s="77"/>
      <c r="F285" s="77"/>
      <c r="G285" s="77"/>
      <c r="H285" s="77"/>
      <c r="I285" s="77"/>
      <c r="K285" s="77"/>
      <c r="L285" s="77"/>
    </row>
    <row r="286" spans="4:12" s="86" customFormat="1">
      <c r="D286" s="77"/>
      <c r="F286" s="77"/>
      <c r="G286" s="77"/>
      <c r="H286" s="77"/>
      <c r="I286" s="77"/>
      <c r="K286" s="77"/>
      <c r="L286" s="77"/>
    </row>
    <row r="287" spans="4:12" s="86" customFormat="1">
      <c r="D287" s="77"/>
      <c r="F287" s="77"/>
      <c r="G287" s="77"/>
      <c r="H287" s="77"/>
      <c r="I287" s="77"/>
      <c r="K287" s="77"/>
      <c r="L287" s="77"/>
    </row>
    <row r="288" spans="4:12" s="86" customFormat="1">
      <c r="D288" s="77"/>
      <c r="F288" s="77"/>
      <c r="G288" s="77"/>
      <c r="H288" s="77"/>
      <c r="I288" s="77"/>
      <c r="K288" s="77"/>
      <c r="L288" s="77"/>
    </row>
    <row r="289" spans="4:12" s="86" customFormat="1">
      <c r="D289" s="77"/>
      <c r="F289" s="77"/>
      <c r="G289" s="77"/>
      <c r="H289" s="77"/>
      <c r="I289" s="77"/>
      <c r="K289" s="77"/>
      <c r="L289" s="77"/>
    </row>
    <row r="290" spans="4:12" s="86" customFormat="1">
      <c r="D290" s="77"/>
      <c r="F290" s="77"/>
      <c r="G290" s="77"/>
      <c r="H290" s="77"/>
      <c r="I290" s="77"/>
      <c r="K290" s="77"/>
      <c r="L290" s="77"/>
    </row>
    <row r="291" spans="4:12" s="86" customFormat="1">
      <c r="D291" s="77"/>
      <c r="F291" s="77"/>
      <c r="G291" s="77"/>
      <c r="H291" s="77"/>
      <c r="I291" s="77"/>
      <c r="K291" s="77"/>
      <c r="L291" s="77"/>
    </row>
    <row r="292" spans="4:12" s="86" customFormat="1">
      <c r="D292" s="77"/>
      <c r="F292" s="77"/>
      <c r="G292" s="77"/>
      <c r="H292" s="77"/>
      <c r="I292" s="77"/>
      <c r="K292" s="77"/>
      <c r="L292" s="77"/>
    </row>
    <row r="293" spans="4:12" s="86" customFormat="1">
      <c r="D293" s="77"/>
      <c r="F293" s="77"/>
      <c r="G293" s="77"/>
      <c r="H293" s="77"/>
      <c r="I293" s="77"/>
      <c r="K293" s="77"/>
      <c r="L293" s="77"/>
    </row>
    <row r="294" spans="4:12" s="86" customFormat="1">
      <c r="D294" s="77"/>
      <c r="F294" s="77"/>
      <c r="G294" s="77"/>
      <c r="H294" s="77"/>
      <c r="I294" s="77"/>
      <c r="K294" s="77"/>
      <c r="L294" s="77"/>
    </row>
    <row r="295" spans="4:12" s="86" customFormat="1">
      <c r="D295" s="77"/>
      <c r="F295" s="77"/>
      <c r="G295" s="77"/>
      <c r="H295" s="77"/>
      <c r="I295" s="77"/>
      <c r="K295" s="77"/>
      <c r="L295" s="77"/>
    </row>
    <row r="296" spans="4:12" s="86" customFormat="1">
      <c r="D296" s="77"/>
      <c r="F296" s="77"/>
      <c r="G296" s="77"/>
      <c r="H296" s="77"/>
      <c r="I296" s="77"/>
      <c r="K296" s="77"/>
      <c r="L296" s="77"/>
    </row>
    <row r="297" spans="4:12" s="86" customFormat="1">
      <c r="D297" s="77"/>
      <c r="F297" s="77"/>
      <c r="G297" s="77"/>
      <c r="H297" s="77"/>
      <c r="I297" s="77"/>
      <c r="K297" s="77"/>
      <c r="L297" s="77"/>
    </row>
    <row r="298" spans="4:12" s="86" customFormat="1">
      <c r="D298" s="77"/>
      <c r="F298" s="77"/>
      <c r="G298" s="77"/>
      <c r="H298" s="77"/>
      <c r="I298" s="77"/>
      <c r="K298" s="77"/>
      <c r="L298" s="77"/>
    </row>
    <row r="299" spans="4:12" s="86" customFormat="1">
      <c r="D299" s="77"/>
      <c r="F299" s="77"/>
      <c r="G299" s="77"/>
      <c r="H299" s="77"/>
      <c r="I299" s="77"/>
      <c r="K299" s="77"/>
      <c r="L299" s="77"/>
    </row>
    <row r="300" spans="4:12" s="86" customFormat="1">
      <c r="D300" s="77"/>
      <c r="F300" s="77"/>
      <c r="G300" s="77"/>
      <c r="H300" s="77"/>
      <c r="I300" s="77"/>
      <c r="K300" s="77"/>
      <c r="L300" s="77"/>
    </row>
    <row r="301" spans="4:12" s="86" customFormat="1">
      <c r="D301" s="77"/>
      <c r="F301" s="77"/>
      <c r="G301" s="77"/>
      <c r="H301" s="77"/>
      <c r="I301" s="77"/>
      <c r="K301" s="77"/>
      <c r="L301" s="77"/>
    </row>
    <row r="302" spans="4:12" s="86" customFormat="1">
      <c r="D302" s="77"/>
      <c r="F302" s="77"/>
      <c r="G302" s="77"/>
      <c r="H302" s="77"/>
      <c r="I302" s="77"/>
      <c r="K302" s="77"/>
      <c r="L302" s="77"/>
    </row>
    <row r="303" spans="4:12" s="86" customFormat="1">
      <c r="D303" s="77"/>
      <c r="F303" s="77"/>
      <c r="G303" s="77"/>
      <c r="H303" s="77"/>
      <c r="I303" s="77"/>
      <c r="K303" s="77"/>
      <c r="L303" s="77"/>
    </row>
    <row r="304" spans="4:12" s="86" customFormat="1">
      <c r="D304" s="77"/>
      <c r="F304" s="77"/>
      <c r="G304" s="77"/>
      <c r="H304" s="77"/>
      <c r="I304" s="77"/>
      <c r="K304" s="77"/>
      <c r="L304" s="77"/>
    </row>
    <row r="305" spans="4:12" s="86" customFormat="1">
      <c r="D305" s="77"/>
      <c r="F305" s="77"/>
      <c r="G305" s="77"/>
      <c r="H305" s="77"/>
      <c r="I305" s="77"/>
      <c r="K305" s="77"/>
      <c r="L305" s="77"/>
    </row>
    <row r="306" spans="4:12" s="86" customFormat="1">
      <c r="D306" s="77"/>
      <c r="F306" s="77"/>
      <c r="G306" s="77"/>
      <c r="H306" s="77"/>
      <c r="I306" s="77"/>
      <c r="K306" s="77"/>
      <c r="L306" s="77"/>
    </row>
    <row r="307" spans="4:12" s="86" customFormat="1">
      <c r="D307" s="77"/>
      <c r="F307" s="77"/>
      <c r="G307" s="77"/>
      <c r="H307" s="77"/>
      <c r="I307" s="77"/>
      <c r="K307" s="77"/>
      <c r="L307" s="77"/>
    </row>
    <row r="308" spans="4:12" s="86" customFormat="1">
      <c r="D308" s="77"/>
      <c r="F308" s="77"/>
      <c r="G308" s="77"/>
      <c r="H308" s="77"/>
      <c r="I308" s="77"/>
      <c r="K308" s="77"/>
      <c r="L308" s="77"/>
    </row>
    <row r="309" spans="4:12" s="86" customFormat="1">
      <c r="D309" s="77"/>
      <c r="F309" s="77"/>
      <c r="G309" s="77"/>
      <c r="H309" s="77"/>
      <c r="I309" s="77"/>
      <c r="K309" s="77"/>
      <c r="L309" s="77"/>
    </row>
    <row r="310" spans="4:12" s="86" customFormat="1">
      <c r="D310" s="77"/>
      <c r="F310" s="77"/>
      <c r="G310" s="77"/>
      <c r="H310" s="77"/>
      <c r="I310" s="77"/>
      <c r="K310" s="77"/>
      <c r="L310" s="77"/>
    </row>
    <row r="311" spans="4:12" s="86" customFormat="1">
      <c r="D311" s="77"/>
      <c r="F311" s="77"/>
      <c r="G311" s="77"/>
      <c r="H311" s="77"/>
      <c r="I311" s="77"/>
      <c r="K311" s="77"/>
      <c r="L311" s="77"/>
    </row>
    <row r="312" spans="4:12" s="86" customFormat="1">
      <c r="D312" s="77"/>
      <c r="F312" s="77"/>
      <c r="G312" s="77"/>
      <c r="H312" s="77"/>
      <c r="I312" s="77"/>
      <c r="K312" s="77"/>
      <c r="L312" s="77"/>
    </row>
    <row r="313" spans="4:12" s="86" customFormat="1">
      <c r="D313" s="77"/>
      <c r="F313" s="77"/>
      <c r="G313" s="77"/>
      <c r="H313" s="77"/>
      <c r="I313" s="77"/>
      <c r="K313" s="77"/>
      <c r="L313" s="77"/>
    </row>
    <row r="314" spans="4:12" s="86" customFormat="1">
      <c r="D314" s="77"/>
      <c r="F314" s="77"/>
      <c r="G314" s="77"/>
      <c r="H314" s="77"/>
      <c r="I314" s="77"/>
      <c r="K314" s="77"/>
      <c r="L314" s="77"/>
    </row>
    <row r="315" spans="4:12" s="86" customFormat="1">
      <c r="D315" s="77"/>
      <c r="F315" s="77"/>
      <c r="G315" s="77"/>
      <c r="H315" s="77"/>
      <c r="I315" s="77"/>
      <c r="K315" s="77"/>
      <c r="L315" s="77"/>
    </row>
    <row r="316" spans="4:12" s="86" customFormat="1">
      <c r="D316" s="77"/>
      <c r="F316" s="77"/>
      <c r="G316" s="77"/>
      <c r="H316" s="77"/>
      <c r="I316" s="77"/>
      <c r="K316" s="77"/>
      <c r="L316" s="77"/>
    </row>
    <row r="317" spans="4:12" s="86" customFormat="1">
      <c r="D317" s="77"/>
      <c r="F317" s="77"/>
      <c r="G317" s="77"/>
      <c r="H317" s="77"/>
      <c r="I317" s="77"/>
      <c r="K317" s="77"/>
      <c r="L317" s="77"/>
    </row>
    <row r="318" spans="4:12" s="86" customFormat="1">
      <c r="D318" s="77"/>
      <c r="F318" s="77"/>
      <c r="G318" s="77"/>
      <c r="H318" s="77"/>
      <c r="I318" s="77"/>
      <c r="K318" s="77"/>
      <c r="L318" s="77"/>
    </row>
    <row r="319" spans="4:12" s="86" customFormat="1">
      <c r="D319" s="77"/>
      <c r="F319" s="77"/>
      <c r="G319" s="77"/>
      <c r="H319" s="77"/>
      <c r="I319" s="77"/>
      <c r="K319" s="77"/>
      <c r="L319" s="77"/>
    </row>
    <row r="320" spans="4:12" s="86" customFormat="1">
      <c r="D320" s="77"/>
      <c r="F320" s="77"/>
      <c r="G320" s="77"/>
      <c r="H320" s="77"/>
      <c r="I320" s="77"/>
      <c r="K320" s="77"/>
      <c r="L320" s="77"/>
    </row>
    <row r="321" spans="4:12" s="86" customFormat="1">
      <c r="D321" s="77"/>
      <c r="F321" s="77"/>
      <c r="G321" s="77"/>
      <c r="H321" s="77"/>
      <c r="I321" s="77"/>
      <c r="K321" s="77"/>
      <c r="L321" s="77"/>
    </row>
    <row r="322" spans="4:12" s="86" customFormat="1">
      <c r="D322" s="77"/>
      <c r="F322" s="77"/>
      <c r="G322" s="77"/>
      <c r="H322" s="77"/>
      <c r="I322" s="77"/>
      <c r="K322" s="77"/>
      <c r="L322" s="77"/>
    </row>
    <row r="323" spans="4:12" s="86" customFormat="1">
      <c r="D323" s="77"/>
      <c r="F323" s="77"/>
      <c r="G323" s="77"/>
      <c r="H323" s="77"/>
      <c r="I323" s="77"/>
      <c r="K323" s="77"/>
      <c r="L323" s="77"/>
    </row>
    <row r="324" spans="4:12" s="86" customFormat="1">
      <c r="D324" s="77"/>
      <c r="F324" s="77"/>
      <c r="G324" s="77"/>
      <c r="H324" s="77"/>
      <c r="I324" s="77"/>
      <c r="K324" s="77"/>
      <c r="L324" s="77"/>
    </row>
    <row r="325" spans="4:12" s="86" customFormat="1">
      <c r="D325" s="77"/>
      <c r="F325" s="77"/>
      <c r="G325" s="77"/>
      <c r="H325" s="77"/>
      <c r="I325" s="77"/>
      <c r="K325" s="77"/>
      <c r="L325" s="77"/>
    </row>
    <row r="326" spans="4:12" s="86" customFormat="1">
      <c r="D326" s="77"/>
      <c r="F326" s="77"/>
      <c r="G326" s="77"/>
      <c r="H326" s="77"/>
      <c r="I326" s="77"/>
      <c r="K326" s="77"/>
      <c r="L326" s="77"/>
    </row>
    <row r="327" spans="4:12" s="86" customFormat="1">
      <c r="D327" s="77"/>
      <c r="F327" s="77"/>
      <c r="G327" s="77"/>
      <c r="H327" s="77"/>
      <c r="I327" s="77"/>
      <c r="K327" s="77"/>
      <c r="L327" s="77"/>
    </row>
    <row r="328" spans="4:12" s="86" customFormat="1">
      <c r="D328" s="77"/>
      <c r="F328" s="77"/>
      <c r="G328" s="77"/>
      <c r="H328" s="77"/>
      <c r="I328" s="77"/>
      <c r="K328" s="77"/>
      <c r="L328" s="77"/>
    </row>
    <row r="329" spans="4:12" s="86" customFormat="1">
      <c r="D329" s="77"/>
      <c r="F329" s="77"/>
      <c r="G329" s="77"/>
      <c r="H329" s="77"/>
      <c r="I329" s="77"/>
      <c r="K329" s="77"/>
      <c r="L329" s="77"/>
    </row>
    <row r="330" spans="4:12" s="86" customFormat="1">
      <c r="D330" s="77"/>
      <c r="F330" s="77"/>
      <c r="G330" s="77"/>
      <c r="H330" s="77"/>
      <c r="I330" s="77"/>
      <c r="K330" s="77"/>
      <c r="L330" s="77"/>
    </row>
    <row r="331" spans="4:12" s="86" customFormat="1">
      <c r="D331" s="77"/>
      <c r="F331" s="77"/>
      <c r="G331" s="77"/>
      <c r="H331" s="77"/>
      <c r="I331" s="77"/>
      <c r="K331" s="77"/>
      <c r="L331" s="77"/>
    </row>
    <row r="332" spans="4:12" s="86" customFormat="1">
      <c r="D332" s="77"/>
      <c r="F332" s="77"/>
      <c r="G332" s="77"/>
      <c r="H332" s="77"/>
      <c r="I332" s="77"/>
      <c r="K332" s="77"/>
      <c r="L332" s="77"/>
    </row>
    <row r="333" spans="4:12" s="86" customFormat="1">
      <c r="D333" s="77"/>
      <c r="F333" s="77"/>
      <c r="G333" s="77"/>
      <c r="H333" s="77"/>
      <c r="I333" s="77"/>
      <c r="K333" s="77"/>
      <c r="L333" s="77"/>
    </row>
    <row r="334" spans="4:12" s="86" customFormat="1">
      <c r="D334" s="77"/>
      <c r="F334" s="77"/>
      <c r="G334" s="77"/>
      <c r="H334" s="77"/>
      <c r="I334" s="77"/>
      <c r="K334" s="77"/>
      <c r="L334" s="77"/>
    </row>
    <row r="335" spans="4:12" s="86" customFormat="1">
      <c r="D335" s="77"/>
      <c r="F335" s="77"/>
      <c r="G335" s="77"/>
      <c r="H335" s="77"/>
      <c r="I335" s="77"/>
      <c r="K335" s="77"/>
      <c r="L335" s="77"/>
    </row>
    <row r="336" spans="4:12" s="86" customFormat="1">
      <c r="D336" s="77"/>
      <c r="F336" s="77"/>
      <c r="G336" s="77"/>
      <c r="H336" s="77"/>
      <c r="I336" s="77"/>
      <c r="K336" s="77"/>
      <c r="L336" s="77"/>
    </row>
    <row r="337" spans="4:12" s="86" customFormat="1">
      <c r="D337" s="77"/>
      <c r="F337" s="77"/>
      <c r="G337" s="77"/>
      <c r="H337" s="77"/>
      <c r="I337" s="77"/>
      <c r="K337" s="77"/>
      <c r="L337" s="77"/>
    </row>
    <row r="338" spans="4:12" s="86" customFormat="1">
      <c r="D338" s="77"/>
      <c r="F338" s="77"/>
      <c r="G338" s="77"/>
      <c r="H338" s="77"/>
      <c r="I338" s="77"/>
      <c r="K338" s="77"/>
      <c r="L338" s="77"/>
    </row>
    <row r="339" spans="4:12" s="86" customFormat="1">
      <c r="D339" s="77"/>
      <c r="F339" s="77"/>
      <c r="G339" s="77"/>
      <c r="H339" s="77"/>
      <c r="I339" s="77"/>
      <c r="K339" s="77"/>
      <c r="L339" s="77"/>
    </row>
    <row r="340" spans="4:12" s="86" customFormat="1">
      <c r="D340" s="77"/>
      <c r="F340" s="77"/>
      <c r="G340" s="77"/>
      <c r="H340" s="77"/>
      <c r="I340" s="77"/>
      <c r="K340" s="77"/>
      <c r="L340" s="77"/>
    </row>
    <row r="341" spans="4:12" s="86" customFormat="1">
      <c r="D341" s="77"/>
      <c r="F341" s="77"/>
      <c r="G341" s="77"/>
      <c r="H341" s="77"/>
      <c r="I341" s="77"/>
      <c r="K341" s="77"/>
      <c r="L341" s="77"/>
    </row>
    <row r="342" spans="4:12" s="86" customFormat="1">
      <c r="D342" s="77"/>
      <c r="F342" s="77"/>
      <c r="G342" s="77"/>
      <c r="H342" s="77"/>
      <c r="I342" s="77"/>
      <c r="K342" s="77"/>
      <c r="L342" s="77"/>
    </row>
    <row r="343" spans="4:12" s="86" customFormat="1">
      <c r="D343" s="77"/>
      <c r="F343" s="77"/>
      <c r="G343" s="77"/>
      <c r="H343" s="77"/>
      <c r="I343" s="77"/>
      <c r="K343" s="77"/>
      <c r="L343" s="77"/>
    </row>
    <row r="344" spans="4:12" s="86" customFormat="1">
      <c r="D344" s="77"/>
      <c r="F344" s="77"/>
      <c r="G344" s="77"/>
      <c r="H344" s="77"/>
      <c r="I344" s="77"/>
      <c r="K344" s="77"/>
      <c r="L344" s="77"/>
    </row>
    <row r="345" spans="4:12" s="86" customFormat="1">
      <c r="D345" s="77"/>
      <c r="F345" s="77"/>
      <c r="G345" s="77"/>
      <c r="H345" s="77"/>
      <c r="I345" s="77"/>
      <c r="K345" s="77"/>
      <c r="L345" s="77"/>
    </row>
    <row r="346" spans="4:12" s="86" customFormat="1">
      <c r="D346" s="77"/>
      <c r="F346" s="77"/>
      <c r="G346" s="77"/>
      <c r="H346" s="77"/>
      <c r="I346" s="77"/>
      <c r="K346" s="77"/>
      <c r="L346" s="77"/>
    </row>
    <row r="347" spans="4:12" s="86" customFormat="1">
      <c r="D347" s="77"/>
      <c r="F347" s="77"/>
      <c r="G347" s="77"/>
      <c r="H347" s="77"/>
      <c r="I347" s="77"/>
      <c r="K347" s="77"/>
      <c r="L347" s="77"/>
    </row>
    <row r="348" spans="4:12" s="86" customFormat="1">
      <c r="D348" s="77"/>
      <c r="F348" s="77"/>
      <c r="G348" s="77"/>
      <c r="H348" s="77"/>
      <c r="I348" s="77"/>
      <c r="K348" s="77"/>
      <c r="L348" s="77"/>
    </row>
    <row r="349" spans="4:12" s="86" customFormat="1">
      <c r="D349" s="77"/>
      <c r="F349" s="77"/>
      <c r="G349" s="77"/>
      <c r="H349" s="77"/>
      <c r="I349" s="77"/>
      <c r="K349" s="77"/>
      <c r="L349" s="77"/>
    </row>
    <row r="350" spans="4:12" s="86" customFormat="1">
      <c r="D350" s="77"/>
      <c r="F350" s="77"/>
      <c r="G350" s="77"/>
      <c r="H350" s="77"/>
      <c r="I350" s="77"/>
      <c r="K350" s="77"/>
      <c r="L350" s="77"/>
    </row>
    <row r="351" spans="4:12" s="86" customFormat="1">
      <c r="D351" s="77"/>
      <c r="F351" s="77"/>
      <c r="G351" s="77"/>
      <c r="H351" s="77"/>
      <c r="I351" s="77"/>
      <c r="K351" s="77"/>
      <c r="L351" s="77"/>
    </row>
    <row r="352" spans="4:12" s="86" customFormat="1">
      <c r="D352" s="77"/>
      <c r="F352" s="77"/>
      <c r="G352" s="77"/>
      <c r="H352" s="77"/>
      <c r="I352" s="77"/>
      <c r="K352" s="77"/>
      <c r="L352" s="77"/>
    </row>
    <row r="353" spans="4:12" s="86" customFormat="1">
      <c r="D353" s="77"/>
      <c r="F353" s="77"/>
      <c r="G353" s="77"/>
      <c r="H353" s="77"/>
      <c r="I353" s="77"/>
      <c r="K353" s="77"/>
      <c r="L353" s="77"/>
    </row>
    <row r="354" spans="4:12" s="86" customFormat="1">
      <c r="D354" s="77"/>
      <c r="F354" s="77"/>
      <c r="G354" s="77"/>
      <c r="H354" s="77"/>
      <c r="I354" s="77"/>
      <c r="K354" s="77"/>
      <c r="L354" s="77"/>
    </row>
    <row r="355" spans="4:12" s="86" customFormat="1">
      <c r="D355" s="77"/>
      <c r="F355" s="77"/>
      <c r="G355" s="77"/>
      <c r="H355" s="77"/>
      <c r="I355" s="77"/>
      <c r="K355" s="77"/>
      <c r="L355" s="77"/>
    </row>
    <row r="356" spans="4:12" s="86" customFormat="1">
      <c r="D356" s="77"/>
      <c r="F356" s="77"/>
      <c r="G356" s="77"/>
      <c r="H356" s="77"/>
      <c r="I356" s="77"/>
      <c r="K356" s="77"/>
      <c r="L356" s="77"/>
    </row>
    <row r="357" spans="4:12" s="86" customFormat="1">
      <c r="D357" s="77"/>
      <c r="F357" s="77"/>
      <c r="G357" s="77"/>
      <c r="H357" s="77"/>
      <c r="I357" s="77"/>
      <c r="K357" s="77"/>
      <c r="L357" s="77"/>
    </row>
    <row r="358" spans="4:12" s="86" customFormat="1">
      <c r="D358" s="77"/>
      <c r="F358" s="77"/>
      <c r="G358" s="77"/>
      <c r="H358" s="77"/>
      <c r="I358" s="77"/>
      <c r="K358" s="77"/>
      <c r="L358" s="77"/>
    </row>
    <row r="359" spans="4:12" s="86" customFormat="1">
      <c r="D359" s="77"/>
      <c r="F359" s="77"/>
      <c r="G359" s="77"/>
      <c r="H359" s="77"/>
      <c r="I359" s="77"/>
      <c r="K359" s="77"/>
      <c r="L359" s="77"/>
    </row>
    <row r="360" spans="4:12" s="86" customFormat="1">
      <c r="D360" s="77"/>
      <c r="F360" s="77"/>
      <c r="G360" s="77"/>
      <c r="H360" s="77"/>
      <c r="I360" s="77"/>
      <c r="K360" s="77"/>
      <c r="L360" s="77"/>
    </row>
    <row r="361" spans="4:12" s="86" customFormat="1">
      <c r="D361" s="77"/>
      <c r="F361" s="77"/>
      <c r="G361" s="77"/>
      <c r="H361" s="77"/>
      <c r="I361" s="77"/>
      <c r="K361" s="77"/>
      <c r="L361" s="77"/>
    </row>
    <row r="362" spans="4:12" s="86" customFormat="1">
      <c r="D362" s="77"/>
      <c r="F362" s="77"/>
      <c r="G362" s="77"/>
      <c r="H362" s="77"/>
      <c r="I362" s="77"/>
      <c r="K362" s="77"/>
      <c r="L362" s="77"/>
    </row>
    <row r="363" spans="4:12" s="86" customFormat="1">
      <c r="D363" s="77"/>
      <c r="F363" s="77"/>
      <c r="G363" s="77"/>
      <c r="H363" s="77"/>
      <c r="I363" s="77"/>
      <c r="K363" s="77"/>
      <c r="L363" s="77"/>
    </row>
    <row r="364" spans="4:12" s="86" customFormat="1">
      <c r="D364" s="77"/>
      <c r="F364" s="77"/>
      <c r="G364" s="77"/>
      <c r="H364" s="77"/>
      <c r="I364" s="77"/>
      <c r="K364" s="77"/>
      <c r="L364" s="77"/>
    </row>
    <row r="365" spans="4:12" s="86" customFormat="1">
      <c r="D365" s="77"/>
      <c r="F365" s="77"/>
      <c r="G365" s="77"/>
      <c r="H365" s="77"/>
      <c r="I365" s="77"/>
      <c r="K365" s="77"/>
      <c r="L365" s="77"/>
    </row>
    <row r="366" spans="4:12" s="86" customFormat="1">
      <c r="D366" s="77"/>
      <c r="F366" s="77"/>
      <c r="G366" s="77"/>
      <c r="H366" s="77"/>
      <c r="I366" s="77"/>
      <c r="K366" s="77"/>
      <c r="L366" s="77"/>
    </row>
    <row r="367" spans="4:12" s="86" customFormat="1">
      <c r="D367" s="77"/>
      <c r="F367" s="77"/>
      <c r="G367" s="77"/>
      <c r="H367" s="77"/>
      <c r="I367" s="77"/>
      <c r="K367" s="77"/>
      <c r="L367" s="77"/>
    </row>
    <row r="368" spans="4:12" s="86" customFormat="1">
      <c r="D368" s="77"/>
      <c r="F368" s="77"/>
      <c r="G368" s="77"/>
      <c r="H368" s="77"/>
      <c r="I368" s="77"/>
      <c r="K368" s="77"/>
      <c r="L368" s="77"/>
    </row>
    <row r="369" spans="4:12" s="86" customFormat="1">
      <c r="D369" s="77"/>
      <c r="F369" s="77"/>
      <c r="G369" s="77"/>
      <c r="H369" s="77"/>
      <c r="I369" s="77"/>
      <c r="K369" s="77"/>
      <c r="L369" s="77"/>
    </row>
    <row r="370" spans="4:12" s="86" customFormat="1">
      <c r="D370" s="77"/>
      <c r="F370" s="77"/>
      <c r="G370" s="77"/>
      <c r="H370" s="77"/>
      <c r="I370" s="77"/>
      <c r="K370" s="77"/>
      <c r="L370" s="77"/>
    </row>
    <row r="371" spans="4:12" s="86" customFormat="1">
      <c r="D371" s="77"/>
      <c r="F371" s="77"/>
      <c r="G371" s="77"/>
      <c r="H371" s="77"/>
      <c r="I371" s="77"/>
      <c r="K371" s="77"/>
      <c r="L371" s="77"/>
    </row>
    <row r="372" spans="4:12" s="86" customFormat="1">
      <c r="D372" s="77"/>
      <c r="F372" s="77"/>
      <c r="G372" s="77"/>
      <c r="H372" s="77"/>
      <c r="I372" s="77"/>
      <c r="K372" s="77"/>
      <c r="L372" s="77"/>
    </row>
    <row r="373" spans="4:12" s="86" customFormat="1">
      <c r="D373" s="77"/>
      <c r="F373" s="77"/>
      <c r="G373" s="77"/>
      <c r="H373" s="77"/>
      <c r="I373" s="77"/>
      <c r="K373" s="77"/>
      <c r="L373" s="77"/>
    </row>
    <row r="374" spans="4:12" s="86" customFormat="1">
      <c r="D374" s="77"/>
      <c r="F374" s="77"/>
      <c r="G374" s="77"/>
      <c r="H374" s="77"/>
      <c r="I374" s="77"/>
      <c r="K374" s="77"/>
      <c r="L374" s="77"/>
    </row>
    <row r="375" spans="4:12" s="86" customFormat="1">
      <c r="D375" s="77"/>
      <c r="F375" s="77"/>
      <c r="G375" s="77"/>
      <c r="H375" s="77"/>
      <c r="I375" s="77"/>
      <c r="K375" s="77"/>
      <c r="L375" s="77"/>
    </row>
    <row r="376" spans="4:12" s="86" customFormat="1">
      <c r="D376" s="77"/>
      <c r="F376" s="77"/>
      <c r="G376" s="77"/>
      <c r="H376" s="77"/>
      <c r="I376" s="77"/>
      <c r="K376" s="77"/>
      <c r="L376" s="77"/>
    </row>
    <row r="377" spans="4:12" s="86" customFormat="1">
      <c r="D377" s="77"/>
      <c r="F377" s="77"/>
      <c r="G377" s="77"/>
      <c r="H377" s="77"/>
      <c r="I377" s="77"/>
      <c r="K377" s="77"/>
      <c r="L377" s="77"/>
    </row>
    <row r="378" spans="4:12" s="86" customFormat="1">
      <c r="D378" s="77"/>
      <c r="F378" s="77"/>
      <c r="G378" s="77"/>
      <c r="H378" s="77"/>
      <c r="I378" s="77"/>
      <c r="K378" s="77"/>
      <c r="L378" s="77"/>
    </row>
    <row r="379" spans="4:12" s="86" customFormat="1">
      <c r="D379" s="77"/>
      <c r="F379" s="77"/>
      <c r="G379" s="77"/>
      <c r="H379" s="77"/>
      <c r="I379" s="77"/>
      <c r="K379" s="77"/>
      <c r="L379" s="77"/>
    </row>
    <row r="380" spans="4:12" s="86" customFormat="1">
      <c r="D380" s="77"/>
      <c r="F380" s="77"/>
      <c r="G380" s="77"/>
      <c r="H380" s="77"/>
      <c r="I380" s="77"/>
      <c r="K380" s="77"/>
      <c r="L380" s="77"/>
    </row>
    <row r="381" spans="4:12" s="86" customFormat="1">
      <c r="D381" s="77"/>
      <c r="F381" s="77"/>
      <c r="G381" s="77"/>
      <c r="H381" s="77"/>
      <c r="I381" s="77"/>
      <c r="K381" s="77"/>
      <c r="L381" s="77"/>
    </row>
    <row r="382" spans="4:12" s="86" customFormat="1">
      <c r="D382" s="77"/>
      <c r="F382" s="77"/>
      <c r="G382" s="77"/>
      <c r="H382" s="77"/>
      <c r="I382" s="77"/>
      <c r="K382" s="77"/>
      <c r="L382" s="77"/>
    </row>
    <row r="383" spans="4:12" s="86" customFormat="1">
      <c r="D383" s="77"/>
      <c r="F383" s="77"/>
      <c r="G383" s="77"/>
      <c r="H383" s="77"/>
      <c r="I383" s="77"/>
      <c r="K383" s="77"/>
      <c r="L383" s="77"/>
    </row>
    <row r="384" spans="4:12" s="86" customFormat="1">
      <c r="D384" s="77"/>
      <c r="F384" s="77"/>
      <c r="G384" s="77"/>
      <c r="H384" s="77"/>
      <c r="I384" s="77"/>
      <c r="K384" s="77"/>
      <c r="L384" s="77"/>
    </row>
    <row r="385" spans="4:12" s="86" customFormat="1">
      <c r="D385" s="77"/>
      <c r="F385" s="77"/>
      <c r="G385" s="77"/>
      <c r="H385" s="77"/>
      <c r="I385" s="77"/>
      <c r="K385" s="77"/>
      <c r="L385" s="77"/>
    </row>
    <row r="386" spans="4:12" s="86" customFormat="1">
      <c r="D386" s="77"/>
      <c r="F386" s="77"/>
      <c r="G386" s="77"/>
      <c r="H386" s="77"/>
      <c r="I386" s="77"/>
      <c r="K386" s="77"/>
      <c r="L386" s="77"/>
    </row>
    <row r="387" spans="4:12" s="86" customFormat="1">
      <c r="D387" s="77"/>
      <c r="F387" s="77"/>
      <c r="G387" s="77"/>
      <c r="H387" s="77"/>
      <c r="I387" s="77"/>
      <c r="K387" s="77"/>
      <c r="L387" s="77"/>
    </row>
    <row r="388" spans="4:12" s="86" customFormat="1">
      <c r="D388" s="77"/>
      <c r="F388" s="77"/>
      <c r="G388" s="77"/>
      <c r="H388" s="77"/>
      <c r="I388" s="77"/>
      <c r="K388" s="77"/>
      <c r="L388" s="77"/>
    </row>
    <row r="389" spans="4:12" s="86" customFormat="1">
      <c r="D389" s="77"/>
      <c r="F389" s="77"/>
      <c r="G389" s="77"/>
      <c r="H389" s="77"/>
      <c r="I389" s="77"/>
      <c r="K389" s="77"/>
      <c r="L389" s="77"/>
    </row>
    <row r="390" spans="4:12" s="86" customFormat="1">
      <c r="D390" s="77"/>
      <c r="F390" s="77"/>
      <c r="G390" s="77"/>
      <c r="H390" s="77"/>
      <c r="I390" s="77"/>
      <c r="K390" s="77"/>
      <c r="L390" s="77"/>
    </row>
    <row r="391" spans="4:12" s="86" customFormat="1">
      <c r="D391" s="77"/>
      <c r="F391" s="77"/>
      <c r="G391" s="77"/>
      <c r="H391" s="77"/>
      <c r="I391" s="77"/>
      <c r="K391" s="77"/>
      <c r="L391" s="77"/>
    </row>
    <row r="392" spans="4:12" s="86" customFormat="1">
      <c r="D392" s="77"/>
      <c r="F392" s="77"/>
      <c r="G392" s="77"/>
      <c r="H392" s="77"/>
      <c r="I392" s="77"/>
      <c r="K392" s="77"/>
      <c r="L392" s="77"/>
    </row>
    <row r="393" spans="4:12" s="86" customFormat="1">
      <c r="D393" s="77"/>
      <c r="F393" s="77"/>
      <c r="G393" s="77"/>
      <c r="H393" s="77"/>
      <c r="I393" s="77"/>
      <c r="K393" s="77"/>
      <c r="L393" s="77"/>
    </row>
    <row r="394" spans="4:12" s="86" customFormat="1">
      <c r="D394" s="77"/>
      <c r="F394" s="77"/>
      <c r="G394" s="77"/>
      <c r="H394" s="77"/>
      <c r="I394" s="77"/>
      <c r="K394" s="77"/>
      <c r="L394" s="77"/>
    </row>
    <row r="395" spans="4:12" s="86" customFormat="1">
      <c r="D395" s="77"/>
      <c r="F395" s="77"/>
      <c r="G395" s="77"/>
      <c r="H395" s="77"/>
      <c r="I395" s="77"/>
      <c r="K395" s="77"/>
      <c r="L395" s="77"/>
    </row>
    <row r="396" spans="4:12" s="86" customFormat="1">
      <c r="D396" s="77"/>
      <c r="F396" s="77"/>
      <c r="G396" s="77"/>
      <c r="H396" s="77"/>
      <c r="I396" s="77"/>
      <c r="K396" s="77"/>
      <c r="L396" s="77"/>
    </row>
    <row r="397" spans="4:12" s="86" customFormat="1">
      <c r="D397" s="77"/>
      <c r="F397" s="77"/>
      <c r="G397" s="77"/>
      <c r="H397" s="77"/>
      <c r="I397" s="77"/>
      <c r="K397" s="77"/>
      <c r="L397" s="77"/>
    </row>
    <row r="398" spans="4:12" s="86" customFormat="1">
      <c r="D398" s="77"/>
      <c r="F398" s="77"/>
      <c r="G398" s="77"/>
      <c r="H398" s="77"/>
      <c r="I398" s="77"/>
      <c r="K398" s="77"/>
      <c r="L398" s="77"/>
    </row>
    <row r="399" spans="4:12" s="86" customFormat="1">
      <c r="D399" s="77"/>
      <c r="F399" s="77"/>
      <c r="G399" s="77"/>
      <c r="H399" s="77"/>
      <c r="I399" s="77"/>
      <c r="K399" s="77"/>
      <c r="L399" s="77"/>
    </row>
    <row r="400" spans="4:12" s="86" customFormat="1">
      <c r="D400" s="77"/>
      <c r="F400" s="77"/>
      <c r="G400" s="77"/>
      <c r="H400" s="77"/>
      <c r="I400" s="77"/>
      <c r="K400" s="77"/>
      <c r="L400" s="77"/>
    </row>
    <row r="401" spans="4:12" s="86" customFormat="1">
      <c r="D401" s="77"/>
      <c r="F401" s="77"/>
      <c r="G401" s="77"/>
      <c r="H401" s="77"/>
      <c r="I401" s="77"/>
      <c r="K401" s="77"/>
      <c r="L401" s="77"/>
    </row>
    <row r="402" spans="4:12" s="86" customFormat="1">
      <c r="D402" s="77"/>
      <c r="F402" s="77"/>
      <c r="G402" s="77"/>
      <c r="H402" s="77"/>
      <c r="I402" s="77"/>
      <c r="K402" s="77"/>
      <c r="L402" s="77"/>
    </row>
    <row r="403" spans="4:12" s="86" customFormat="1">
      <c r="D403" s="77"/>
      <c r="F403" s="77"/>
      <c r="G403" s="77"/>
      <c r="H403" s="77"/>
      <c r="I403" s="77"/>
      <c r="K403" s="77"/>
      <c r="L403" s="77"/>
    </row>
    <row r="404" spans="4:12" s="86" customFormat="1">
      <c r="D404" s="77"/>
      <c r="F404" s="77"/>
      <c r="G404" s="77"/>
      <c r="H404" s="77"/>
      <c r="I404" s="77"/>
      <c r="K404" s="77"/>
      <c r="L404" s="77"/>
    </row>
    <row r="405" spans="4:12" s="86" customFormat="1">
      <c r="D405" s="77"/>
      <c r="F405" s="77"/>
      <c r="G405" s="77"/>
      <c r="H405" s="77"/>
      <c r="I405" s="77"/>
      <c r="K405" s="77"/>
      <c r="L405" s="77"/>
    </row>
    <row r="406" spans="4:12" s="86" customFormat="1">
      <c r="D406" s="77"/>
      <c r="F406" s="77"/>
      <c r="G406" s="77"/>
      <c r="H406" s="77"/>
      <c r="I406" s="77"/>
      <c r="K406" s="77"/>
      <c r="L406" s="77"/>
    </row>
    <row r="407" spans="4:12" s="86" customFormat="1">
      <c r="D407" s="77"/>
      <c r="F407" s="77"/>
      <c r="G407" s="77"/>
      <c r="H407" s="77"/>
      <c r="I407" s="77"/>
      <c r="K407" s="77"/>
      <c r="L407" s="77"/>
    </row>
    <row r="408" spans="4:12" s="86" customFormat="1">
      <c r="D408" s="77"/>
      <c r="F408" s="77"/>
      <c r="G408" s="77"/>
      <c r="H408" s="77"/>
      <c r="I408" s="77"/>
      <c r="K408" s="77"/>
      <c r="L408" s="77"/>
    </row>
    <row r="409" spans="4:12" s="86" customFormat="1">
      <c r="D409" s="77"/>
      <c r="F409" s="77"/>
      <c r="G409" s="77"/>
      <c r="H409" s="77"/>
      <c r="I409" s="77"/>
      <c r="K409" s="77"/>
      <c r="L409" s="77"/>
    </row>
    <row r="410" spans="4:12" s="86" customFormat="1">
      <c r="D410" s="77"/>
      <c r="F410" s="77"/>
      <c r="G410" s="77"/>
      <c r="H410" s="77"/>
      <c r="I410" s="77"/>
      <c r="K410" s="77"/>
      <c r="L410" s="77"/>
    </row>
    <row r="411" spans="4:12" s="86" customFormat="1">
      <c r="D411" s="77"/>
      <c r="F411" s="77"/>
      <c r="G411" s="77"/>
      <c r="H411" s="77"/>
      <c r="I411" s="77"/>
      <c r="K411" s="77"/>
      <c r="L411" s="77"/>
    </row>
    <row r="412" spans="4:12" s="86" customFormat="1">
      <c r="D412" s="77"/>
      <c r="F412" s="77"/>
      <c r="G412" s="77"/>
      <c r="H412" s="77"/>
      <c r="I412" s="77"/>
      <c r="K412" s="77"/>
      <c r="L412" s="77"/>
    </row>
    <row r="413" spans="4:12" s="86" customFormat="1">
      <c r="D413" s="77"/>
      <c r="F413" s="77"/>
      <c r="G413" s="77"/>
      <c r="H413" s="77"/>
      <c r="I413" s="77"/>
      <c r="K413" s="77"/>
      <c r="L413" s="77"/>
    </row>
    <row r="414" spans="4:12" s="86" customFormat="1">
      <c r="D414" s="77"/>
      <c r="F414" s="77"/>
      <c r="G414" s="77"/>
      <c r="H414" s="77"/>
      <c r="I414" s="77"/>
      <c r="K414" s="77"/>
      <c r="L414" s="77"/>
    </row>
    <row r="415" spans="4:12" s="86" customFormat="1">
      <c r="D415" s="77"/>
      <c r="F415" s="77"/>
      <c r="G415" s="77"/>
      <c r="H415" s="77"/>
      <c r="I415" s="77"/>
      <c r="K415" s="77"/>
      <c r="L415" s="77"/>
    </row>
    <row r="416" spans="4:12" s="86" customFormat="1">
      <c r="D416" s="77"/>
      <c r="F416" s="77"/>
      <c r="G416" s="77"/>
      <c r="H416" s="77"/>
      <c r="I416" s="77"/>
      <c r="K416" s="77"/>
      <c r="L416" s="77"/>
    </row>
    <row r="417" spans="4:12" s="86" customFormat="1">
      <c r="D417" s="77"/>
      <c r="F417" s="77"/>
      <c r="G417" s="77"/>
      <c r="H417" s="77"/>
      <c r="I417" s="77"/>
      <c r="K417" s="77"/>
      <c r="L417" s="77"/>
    </row>
    <row r="418" spans="4:12" s="86" customFormat="1">
      <c r="D418" s="77"/>
      <c r="F418" s="77"/>
      <c r="G418" s="77"/>
      <c r="H418" s="77"/>
      <c r="I418" s="77"/>
      <c r="K418" s="77"/>
      <c r="L418" s="77"/>
    </row>
    <row r="419" spans="4:12" s="86" customFormat="1">
      <c r="D419" s="77"/>
      <c r="F419" s="77"/>
      <c r="G419" s="77"/>
      <c r="H419" s="77"/>
      <c r="I419" s="77"/>
      <c r="K419" s="77"/>
      <c r="L419" s="77"/>
    </row>
    <row r="420" spans="4:12" s="86" customFormat="1">
      <c r="D420" s="77"/>
      <c r="F420" s="77"/>
      <c r="G420" s="77"/>
      <c r="H420" s="77"/>
      <c r="I420" s="77"/>
      <c r="K420" s="77"/>
      <c r="L420" s="77"/>
    </row>
    <row r="421" spans="4:12" s="86" customFormat="1">
      <c r="D421" s="77"/>
      <c r="F421" s="77"/>
      <c r="G421" s="77"/>
      <c r="H421" s="77"/>
      <c r="I421" s="77"/>
      <c r="K421" s="77"/>
      <c r="L421" s="77"/>
    </row>
    <row r="422" spans="4:12" s="86" customFormat="1">
      <c r="D422" s="77"/>
      <c r="F422" s="77"/>
      <c r="G422" s="77"/>
      <c r="H422" s="77"/>
      <c r="I422" s="77"/>
      <c r="K422" s="77"/>
      <c r="L422" s="77"/>
    </row>
    <row r="423" spans="4:12" s="86" customFormat="1">
      <c r="D423" s="77"/>
      <c r="F423" s="77"/>
      <c r="G423" s="77"/>
      <c r="H423" s="77"/>
      <c r="I423" s="77"/>
      <c r="K423" s="77"/>
      <c r="L423" s="77"/>
    </row>
    <row r="424" spans="4:12" s="86" customFormat="1">
      <c r="D424" s="77"/>
      <c r="F424" s="77"/>
      <c r="G424" s="77"/>
      <c r="H424" s="77"/>
      <c r="I424" s="77"/>
      <c r="K424" s="77"/>
      <c r="L424" s="77"/>
    </row>
    <row r="425" spans="4:12" s="86" customFormat="1">
      <c r="D425" s="77"/>
      <c r="F425" s="77"/>
      <c r="G425" s="77"/>
      <c r="H425" s="77"/>
      <c r="I425" s="77"/>
      <c r="K425" s="77"/>
      <c r="L425" s="77"/>
    </row>
    <row r="426" spans="4:12" s="86" customFormat="1">
      <c r="D426" s="77"/>
      <c r="F426" s="77"/>
      <c r="G426" s="77"/>
      <c r="H426" s="77"/>
      <c r="I426" s="77"/>
      <c r="K426" s="77"/>
      <c r="L426" s="77"/>
    </row>
    <row r="427" spans="4:12" s="86" customFormat="1">
      <c r="D427" s="77"/>
      <c r="F427" s="77"/>
      <c r="G427" s="77"/>
      <c r="H427" s="77"/>
      <c r="I427" s="77"/>
      <c r="K427" s="77"/>
      <c r="L427" s="77"/>
    </row>
    <row r="428" spans="4:12" s="86" customFormat="1">
      <c r="D428" s="77"/>
      <c r="F428" s="77"/>
      <c r="G428" s="77"/>
      <c r="H428" s="77"/>
      <c r="I428" s="77"/>
      <c r="K428" s="77"/>
      <c r="L428" s="77"/>
    </row>
    <row r="429" spans="4:12" s="86" customFormat="1">
      <c r="D429" s="77"/>
      <c r="F429" s="77"/>
      <c r="G429" s="77"/>
      <c r="H429" s="77"/>
      <c r="I429" s="77"/>
      <c r="K429" s="77"/>
      <c r="L429" s="77"/>
    </row>
    <row r="430" spans="4:12" s="86" customFormat="1">
      <c r="D430" s="77"/>
      <c r="F430" s="77"/>
      <c r="G430" s="77"/>
      <c r="H430" s="77"/>
      <c r="I430" s="77"/>
      <c r="K430" s="77"/>
      <c r="L430" s="77"/>
    </row>
    <row r="431" spans="4:12" s="86" customFormat="1">
      <c r="D431" s="77"/>
      <c r="F431" s="77"/>
      <c r="G431" s="77"/>
      <c r="H431" s="77"/>
      <c r="I431" s="77"/>
      <c r="K431" s="77"/>
      <c r="L431" s="77"/>
    </row>
    <row r="432" spans="4:12" s="86" customFormat="1">
      <c r="D432" s="77"/>
      <c r="F432" s="77"/>
      <c r="G432" s="77"/>
      <c r="H432" s="77"/>
      <c r="I432" s="77"/>
      <c r="K432" s="77"/>
      <c r="L432" s="77"/>
    </row>
    <row r="433" spans="4:12" s="86" customFormat="1">
      <c r="D433" s="77"/>
      <c r="F433" s="77"/>
      <c r="G433" s="77"/>
      <c r="H433" s="77"/>
      <c r="I433" s="77"/>
      <c r="K433" s="77"/>
      <c r="L433" s="77"/>
    </row>
    <row r="434" spans="4:12" s="86" customFormat="1">
      <c r="D434" s="77"/>
      <c r="F434" s="77"/>
      <c r="G434" s="77"/>
      <c r="H434" s="77"/>
      <c r="I434" s="77"/>
      <c r="K434" s="77"/>
      <c r="L434" s="77"/>
    </row>
    <row r="435" spans="4:12" s="86" customFormat="1">
      <c r="D435" s="77"/>
      <c r="F435" s="77"/>
      <c r="G435" s="77"/>
      <c r="H435" s="77"/>
      <c r="I435" s="77"/>
      <c r="K435" s="77"/>
      <c r="L435" s="77"/>
    </row>
    <row r="436" spans="4:12" s="86" customFormat="1">
      <c r="D436" s="77"/>
      <c r="F436" s="77"/>
      <c r="G436" s="77"/>
      <c r="H436" s="77"/>
      <c r="I436" s="77"/>
      <c r="K436" s="77"/>
      <c r="L436" s="77"/>
    </row>
    <row r="437" spans="4:12" s="86" customFormat="1">
      <c r="D437" s="77"/>
      <c r="F437" s="77"/>
      <c r="G437" s="77"/>
      <c r="H437" s="77"/>
      <c r="I437" s="77"/>
      <c r="K437" s="77"/>
      <c r="L437" s="77"/>
    </row>
    <row r="438" spans="4:12" s="86" customFormat="1">
      <c r="D438" s="77"/>
      <c r="F438" s="77"/>
      <c r="G438" s="77"/>
      <c r="H438" s="77"/>
      <c r="I438" s="77"/>
      <c r="K438" s="77"/>
      <c r="L438" s="77"/>
    </row>
    <row r="439" spans="4:12" s="86" customFormat="1">
      <c r="D439" s="77"/>
      <c r="F439" s="77"/>
      <c r="G439" s="77"/>
      <c r="H439" s="77"/>
      <c r="I439" s="77"/>
      <c r="K439" s="77"/>
      <c r="L439" s="77"/>
    </row>
    <row r="440" spans="4:12" s="86" customFormat="1">
      <c r="D440" s="77"/>
      <c r="F440" s="77"/>
      <c r="G440" s="77"/>
      <c r="H440" s="77"/>
      <c r="I440" s="77"/>
      <c r="K440" s="77"/>
      <c r="L440" s="77"/>
    </row>
    <row r="441" spans="4:12" s="86" customFormat="1">
      <c r="D441" s="77"/>
      <c r="F441" s="77"/>
      <c r="G441" s="77"/>
      <c r="H441" s="77"/>
      <c r="I441" s="77"/>
      <c r="K441" s="77"/>
      <c r="L441" s="77"/>
    </row>
    <row r="442" spans="4:12" s="86" customFormat="1">
      <c r="D442" s="77"/>
      <c r="F442" s="77"/>
      <c r="G442" s="77"/>
      <c r="H442" s="77"/>
      <c r="I442" s="77"/>
      <c r="K442" s="77"/>
      <c r="L442" s="77"/>
    </row>
    <row r="443" spans="4:12" s="86" customFormat="1">
      <c r="D443" s="77"/>
      <c r="F443" s="77"/>
      <c r="G443" s="77"/>
      <c r="H443" s="77"/>
      <c r="I443" s="77"/>
      <c r="K443" s="77"/>
      <c r="L443" s="77"/>
    </row>
    <row r="444" spans="4:12" s="86" customFormat="1">
      <c r="D444" s="77"/>
      <c r="F444" s="77"/>
      <c r="G444" s="77"/>
      <c r="H444" s="77"/>
      <c r="I444" s="77"/>
      <c r="K444" s="77"/>
      <c r="L444" s="77"/>
    </row>
    <row r="445" spans="4:12" s="86" customFormat="1">
      <c r="D445" s="77"/>
      <c r="F445" s="77"/>
      <c r="G445" s="77"/>
      <c r="H445" s="77"/>
      <c r="I445" s="77"/>
      <c r="K445" s="77"/>
      <c r="L445" s="77"/>
    </row>
    <row r="446" spans="4:12" s="86" customFormat="1">
      <c r="D446" s="77"/>
      <c r="F446" s="77"/>
      <c r="G446" s="77"/>
      <c r="H446" s="77"/>
      <c r="I446" s="77"/>
      <c r="K446" s="77"/>
      <c r="L446" s="77"/>
    </row>
    <row r="447" spans="4:12" s="86" customFormat="1">
      <c r="D447" s="77"/>
      <c r="F447" s="77"/>
      <c r="G447" s="77"/>
      <c r="H447" s="77"/>
      <c r="I447" s="77"/>
      <c r="K447" s="77"/>
      <c r="L447" s="77"/>
    </row>
    <row r="448" spans="4:12" s="86" customFormat="1">
      <c r="D448" s="77"/>
      <c r="F448" s="77"/>
      <c r="G448" s="77"/>
      <c r="H448" s="77"/>
      <c r="I448" s="77"/>
      <c r="K448" s="77"/>
      <c r="L448" s="77"/>
    </row>
    <row r="449" spans="4:12" s="86" customFormat="1">
      <c r="D449" s="77"/>
      <c r="F449" s="77"/>
      <c r="G449" s="77"/>
      <c r="H449" s="77"/>
      <c r="I449" s="77"/>
      <c r="K449" s="77"/>
      <c r="L449" s="77"/>
    </row>
    <row r="450" spans="4:12" s="86" customFormat="1">
      <c r="D450" s="77"/>
      <c r="F450" s="77"/>
      <c r="G450" s="77"/>
      <c r="H450" s="77"/>
      <c r="I450" s="77"/>
      <c r="K450" s="77"/>
      <c r="L450" s="77"/>
    </row>
    <row r="451" spans="4:12" s="86" customFormat="1">
      <c r="D451" s="77"/>
      <c r="F451" s="77"/>
      <c r="G451" s="77"/>
      <c r="H451" s="77"/>
      <c r="I451" s="77"/>
      <c r="K451" s="77"/>
      <c r="L451" s="77"/>
    </row>
    <row r="452" spans="4:12" s="86" customFormat="1">
      <c r="D452" s="77"/>
      <c r="F452" s="77"/>
      <c r="G452" s="77"/>
      <c r="H452" s="77"/>
      <c r="I452" s="77"/>
      <c r="K452" s="77"/>
      <c r="L452" s="77"/>
    </row>
    <row r="453" spans="4:12" s="86" customFormat="1">
      <c r="D453" s="77"/>
      <c r="F453" s="77"/>
      <c r="G453" s="77"/>
      <c r="H453" s="77"/>
      <c r="I453" s="77"/>
      <c r="K453" s="77"/>
      <c r="L453" s="77"/>
    </row>
    <row r="454" spans="4:12" s="86" customFormat="1">
      <c r="D454" s="77"/>
      <c r="F454" s="77"/>
      <c r="G454" s="77"/>
      <c r="H454" s="77"/>
      <c r="I454" s="77"/>
      <c r="K454" s="77"/>
      <c r="L454" s="77"/>
    </row>
    <row r="455" spans="4:12" s="86" customFormat="1">
      <c r="D455" s="77"/>
      <c r="F455" s="77"/>
      <c r="G455" s="77"/>
      <c r="H455" s="77"/>
      <c r="I455" s="77"/>
      <c r="K455" s="77"/>
      <c r="L455" s="77"/>
    </row>
    <row r="456" spans="4:12" s="86" customFormat="1">
      <c r="D456" s="77"/>
      <c r="F456" s="77"/>
      <c r="G456" s="77"/>
      <c r="H456" s="77"/>
      <c r="I456" s="77"/>
      <c r="K456" s="77"/>
      <c r="L456" s="77"/>
    </row>
    <row r="457" spans="4:12" s="86" customFormat="1">
      <c r="D457" s="77"/>
      <c r="F457" s="77"/>
      <c r="G457" s="77"/>
      <c r="H457" s="77"/>
      <c r="I457" s="77"/>
      <c r="K457" s="77"/>
      <c r="L457" s="77"/>
    </row>
    <row r="458" spans="4:12" s="86" customFormat="1">
      <c r="D458" s="77"/>
      <c r="F458" s="77"/>
      <c r="G458" s="77"/>
      <c r="H458" s="77"/>
      <c r="I458" s="77"/>
      <c r="K458" s="77"/>
      <c r="L458" s="77"/>
    </row>
    <row r="459" spans="4:12" s="86" customFormat="1">
      <c r="D459" s="77"/>
      <c r="F459" s="77"/>
      <c r="G459" s="77"/>
      <c r="H459" s="77"/>
      <c r="I459" s="77"/>
      <c r="K459" s="77"/>
      <c r="L459" s="77"/>
    </row>
    <row r="460" spans="4:12" s="86" customFormat="1">
      <c r="D460" s="77"/>
      <c r="F460" s="77"/>
      <c r="G460" s="77"/>
      <c r="H460" s="77"/>
      <c r="I460" s="77"/>
      <c r="K460" s="77"/>
      <c r="L460" s="77"/>
    </row>
    <row r="461" spans="4:12" s="86" customFormat="1">
      <c r="D461" s="77"/>
      <c r="F461" s="77"/>
      <c r="G461" s="77"/>
      <c r="H461" s="77"/>
      <c r="I461" s="77"/>
      <c r="K461" s="77"/>
      <c r="L461" s="77"/>
    </row>
    <row r="462" spans="4:12" s="86" customFormat="1">
      <c r="D462" s="77"/>
      <c r="F462" s="77"/>
      <c r="G462" s="77"/>
      <c r="H462" s="77"/>
      <c r="I462" s="77"/>
      <c r="K462" s="77"/>
      <c r="L462" s="77"/>
    </row>
    <row r="463" spans="4:12" s="86" customFormat="1">
      <c r="D463" s="77"/>
      <c r="F463" s="77"/>
      <c r="G463" s="77"/>
      <c r="H463" s="77"/>
      <c r="I463" s="77"/>
      <c r="K463" s="77"/>
      <c r="L463" s="77"/>
    </row>
    <row r="464" spans="4:12" s="86" customFormat="1">
      <c r="D464" s="77"/>
      <c r="F464" s="77"/>
      <c r="G464" s="77"/>
      <c r="H464" s="77"/>
      <c r="I464" s="77"/>
      <c r="K464" s="77"/>
      <c r="L464" s="77"/>
    </row>
    <row r="465" spans="4:12" s="86" customFormat="1">
      <c r="D465" s="77"/>
      <c r="F465" s="77"/>
      <c r="G465" s="77"/>
      <c r="H465" s="77"/>
      <c r="I465" s="77"/>
      <c r="K465" s="77"/>
      <c r="L465" s="77"/>
    </row>
    <row r="466" spans="4:12" s="86" customFormat="1">
      <c r="D466" s="77"/>
      <c r="F466" s="77"/>
      <c r="G466" s="77"/>
      <c r="H466" s="77"/>
      <c r="I466" s="77"/>
      <c r="K466" s="77"/>
      <c r="L466" s="77"/>
    </row>
    <row r="467" spans="4:12" s="86" customFormat="1">
      <c r="D467" s="77"/>
      <c r="F467" s="77"/>
      <c r="G467" s="77"/>
      <c r="H467" s="77"/>
      <c r="I467" s="77"/>
      <c r="K467" s="77"/>
      <c r="L467" s="77"/>
    </row>
    <row r="468" spans="4:12" s="86" customFormat="1">
      <c r="D468" s="77"/>
      <c r="F468" s="77"/>
      <c r="G468" s="77"/>
      <c r="H468" s="77"/>
      <c r="I468" s="77"/>
      <c r="K468" s="77"/>
      <c r="L468" s="77"/>
    </row>
    <row r="469" spans="4:12" s="86" customFormat="1">
      <c r="D469" s="77"/>
      <c r="F469" s="77"/>
      <c r="G469" s="77"/>
      <c r="H469" s="77"/>
      <c r="I469" s="77"/>
      <c r="K469" s="77"/>
      <c r="L469" s="77"/>
    </row>
    <row r="470" spans="4:12" s="86" customFormat="1">
      <c r="D470" s="77"/>
      <c r="F470" s="77"/>
      <c r="G470" s="77"/>
      <c r="H470" s="77"/>
      <c r="I470" s="77"/>
      <c r="K470" s="77"/>
      <c r="L470" s="77"/>
    </row>
    <row r="471" spans="4:12" s="86" customFormat="1">
      <c r="D471" s="77"/>
      <c r="F471" s="77"/>
      <c r="G471" s="77"/>
      <c r="H471" s="77"/>
      <c r="I471" s="77"/>
      <c r="K471" s="77"/>
      <c r="L471" s="77"/>
    </row>
    <row r="472" spans="4:12" s="86" customFormat="1">
      <c r="D472" s="77"/>
      <c r="F472" s="77"/>
      <c r="G472" s="77"/>
      <c r="H472" s="77"/>
      <c r="I472" s="77"/>
      <c r="K472" s="77"/>
      <c r="L472" s="77"/>
    </row>
    <row r="473" spans="4:12" s="86" customFormat="1">
      <c r="D473" s="77"/>
      <c r="F473" s="77"/>
      <c r="G473" s="77"/>
      <c r="H473" s="77"/>
      <c r="I473" s="77"/>
      <c r="K473" s="77"/>
      <c r="L473" s="77"/>
    </row>
    <row r="474" spans="4:12" s="86" customFormat="1">
      <c r="D474" s="77"/>
      <c r="F474" s="77"/>
      <c r="G474" s="77"/>
      <c r="H474" s="77"/>
      <c r="I474" s="77"/>
      <c r="K474" s="77"/>
      <c r="L474" s="77"/>
    </row>
    <row r="475" spans="4:12" s="86" customFormat="1">
      <c r="D475" s="77"/>
      <c r="F475" s="77"/>
      <c r="G475" s="77"/>
      <c r="H475" s="77"/>
      <c r="I475" s="77"/>
      <c r="K475" s="77"/>
      <c r="L475" s="77"/>
    </row>
    <row r="476" spans="4:12" s="86" customFormat="1">
      <c r="D476" s="77"/>
      <c r="F476" s="77"/>
      <c r="G476" s="77"/>
      <c r="H476" s="77"/>
      <c r="I476" s="77"/>
      <c r="K476" s="77"/>
      <c r="L476" s="77"/>
    </row>
    <row r="477" spans="4:12" s="86" customFormat="1">
      <c r="D477" s="77"/>
      <c r="F477" s="77"/>
      <c r="G477" s="77"/>
      <c r="H477" s="77"/>
      <c r="I477" s="77"/>
      <c r="K477" s="77"/>
      <c r="L477" s="77"/>
    </row>
    <row r="478" spans="4:12" s="86" customFormat="1">
      <c r="D478" s="77"/>
      <c r="F478" s="77"/>
      <c r="G478" s="77"/>
      <c r="H478" s="77"/>
      <c r="I478" s="77"/>
      <c r="K478" s="77"/>
      <c r="L478" s="77"/>
    </row>
    <row r="479" spans="4:12" s="86" customFormat="1">
      <c r="D479" s="77"/>
      <c r="F479" s="77"/>
      <c r="G479" s="77"/>
      <c r="H479" s="77"/>
      <c r="I479" s="77"/>
      <c r="K479" s="77"/>
      <c r="L479" s="77"/>
    </row>
    <row r="480" spans="4:12" s="86" customFormat="1">
      <c r="D480" s="77"/>
      <c r="F480" s="77"/>
      <c r="G480" s="77"/>
      <c r="H480" s="77"/>
      <c r="I480" s="77"/>
      <c r="K480" s="77"/>
      <c r="L480" s="77"/>
    </row>
    <row r="481" spans="4:12" s="86" customFormat="1">
      <c r="D481" s="77"/>
      <c r="F481" s="77"/>
      <c r="G481" s="77"/>
      <c r="H481" s="77"/>
      <c r="I481" s="77"/>
      <c r="K481" s="77"/>
      <c r="L481" s="77"/>
    </row>
    <row r="482" spans="4:12" s="86" customFormat="1">
      <c r="D482" s="77"/>
      <c r="F482" s="77"/>
      <c r="G482" s="77"/>
      <c r="H482" s="77"/>
      <c r="I482" s="77"/>
      <c r="K482" s="77"/>
      <c r="L482" s="77"/>
    </row>
    <row r="483" spans="4:12" s="86" customFormat="1">
      <c r="D483" s="77"/>
      <c r="F483" s="77"/>
      <c r="G483" s="77"/>
      <c r="H483" s="77"/>
      <c r="I483" s="77"/>
      <c r="K483" s="77"/>
      <c r="L483" s="77"/>
    </row>
    <row r="484" spans="4:12" s="86" customFormat="1">
      <c r="D484" s="77"/>
      <c r="F484" s="77"/>
      <c r="G484" s="77"/>
      <c r="H484" s="77"/>
      <c r="I484" s="77"/>
      <c r="K484" s="77"/>
      <c r="L484" s="77"/>
    </row>
    <row r="485" spans="4:12" s="86" customFormat="1">
      <c r="D485" s="77"/>
      <c r="F485" s="77"/>
      <c r="G485" s="77"/>
      <c r="H485" s="77"/>
      <c r="I485" s="77"/>
      <c r="K485" s="77"/>
      <c r="L485" s="77"/>
    </row>
    <row r="486" spans="4:12" s="86" customFormat="1">
      <c r="D486" s="77"/>
      <c r="F486" s="77"/>
      <c r="G486" s="77"/>
      <c r="H486" s="77"/>
      <c r="I486" s="77"/>
      <c r="K486" s="77"/>
      <c r="L486" s="77"/>
    </row>
    <row r="487" spans="4:12" s="86" customFormat="1">
      <c r="D487" s="77"/>
      <c r="F487" s="77"/>
      <c r="G487" s="77"/>
      <c r="H487" s="77"/>
      <c r="I487" s="77"/>
      <c r="K487" s="77"/>
      <c r="L487" s="77"/>
    </row>
    <row r="488" spans="4:12" s="86" customFormat="1">
      <c r="D488" s="77"/>
      <c r="F488" s="77"/>
      <c r="G488" s="77"/>
      <c r="H488" s="77"/>
      <c r="I488" s="77"/>
      <c r="K488" s="77"/>
      <c r="L488" s="77"/>
    </row>
    <row r="489" spans="4:12" s="86" customFormat="1">
      <c r="D489" s="77"/>
      <c r="F489" s="77"/>
      <c r="G489" s="77"/>
      <c r="H489" s="77"/>
      <c r="I489" s="77"/>
      <c r="K489" s="77"/>
      <c r="L489" s="77"/>
    </row>
    <row r="490" spans="4:12" s="86" customFormat="1">
      <c r="D490" s="77"/>
      <c r="F490" s="77"/>
      <c r="G490" s="77"/>
      <c r="H490" s="77"/>
      <c r="I490" s="77"/>
      <c r="K490" s="77"/>
      <c r="L490" s="77"/>
    </row>
    <row r="491" spans="4:12" s="86" customFormat="1">
      <c r="D491" s="77"/>
      <c r="F491" s="77"/>
      <c r="G491" s="77"/>
      <c r="H491" s="77"/>
      <c r="I491" s="77"/>
      <c r="K491" s="77"/>
      <c r="L491" s="77"/>
    </row>
    <row r="492" spans="4:12" s="86" customFormat="1">
      <c r="D492" s="77"/>
      <c r="F492" s="77"/>
      <c r="G492" s="77"/>
      <c r="H492" s="77"/>
      <c r="I492" s="77"/>
      <c r="K492" s="77"/>
      <c r="L492" s="77"/>
    </row>
    <row r="493" spans="4:12" s="86" customFormat="1">
      <c r="D493" s="77"/>
      <c r="F493" s="77"/>
      <c r="G493" s="77"/>
      <c r="H493" s="77"/>
      <c r="I493" s="77"/>
      <c r="K493" s="77"/>
      <c r="L493" s="77"/>
    </row>
    <row r="494" spans="4:12" s="86" customFormat="1">
      <c r="D494" s="77"/>
      <c r="F494" s="77"/>
      <c r="G494" s="77"/>
      <c r="H494" s="77"/>
      <c r="I494" s="77"/>
      <c r="K494" s="77"/>
      <c r="L494" s="77"/>
    </row>
    <row r="495" spans="4:12" s="86" customFormat="1">
      <c r="D495" s="77"/>
      <c r="F495" s="77"/>
      <c r="G495" s="77"/>
      <c r="H495" s="77"/>
      <c r="I495" s="77"/>
      <c r="K495" s="77"/>
      <c r="L495" s="77"/>
    </row>
    <row r="496" spans="4:12" s="86" customFormat="1">
      <c r="D496" s="77"/>
      <c r="F496" s="77"/>
      <c r="G496" s="77"/>
      <c r="H496" s="77"/>
      <c r="I496" s="77"/>
      <c r="K496" s="77"/>
      <c r="L496" s="77"/>
    </row>
    <row r="497" spans="4:12" s="86" customFormat="1">
      <c r="D497" s="77"/>
      <c r="F497" s="77"/>
      <c r="G497" s="77"/>
      <c r="H497" s="77"/>
      <c r="I497" s="77"/>
      <c r="K497" s="77"/>
      <c r="L497" s="77"/>
    </row>
    <row r="498" spans="4:12" s="86" customFormat="1">
      <c r="D498" s="77"/>
      <c r="F498" s="77"/>
      <c r="G498" s="77"/>
      <c r="H498" s="77"/>
      <c r="I498" s="77"/>
      <c r="K498" s="77"/>
      <c r="L498" s="77"/>
    </row>
    <row r="499" spans="4:12" s="86" customFormat="1">
      <c r="D499" s="77"/>
      <c r="F499" s="77"/>
      <c r="G499" s="77"/>
      <c r="H499" s="77"/>
      <c r="I499" s="77"/>
      <c r="K499" s="77"/>
      <c r="L499" s="77"/>
    </row>
    <row r="500" spans="4:12" s="86" customFormat="1">
      <c r="D500" s="77"/>
      <c r="F500" s="77"/>
      <c r="G500" s="77"/>
      <c r="H500" s="77"/>
      <c r="I500" s="77"/>
      <c r="K500" s="77"/>
      <c r="L500" s="77"/>
    </row>
    <row r="501" spans="4:12" s="86" customFormat="1">
      <c r="D501" s="77"/>
      <c r="F501" s="77"/>
      <c r="G501" s="77"/>
      <c r="H501" s="77"/>
      <c r="I501" s="77"/>
      <c r="K501" s="77"/>
      <c r="L501" s="77"/>
    </row>
    <row r="502" spans="4:12" s="86" customFormat="1">
      <c r="D502" s="77"/>
      <c r="F502" s="77"/>
      <c r="G502" s="77"/>
      <c r="H502" s="77"/>
      <c r="I502" s="77"/>
      <c r="K502" s="77"/>
      <c r="L502" s="77"/>
    </row>
    <row r="503" spans="4:12" s="86" customFormat="1">
      <c r="D503" s="77"/>
      <c r="F503" s="77"/>
      <c r="G503" s="77"/>
      <c r="H503" s="77"/>
      <c r="I503" s="77"/>
      <c r="K503" s="77"/>
      <c r="L503" s="77"/>
    </row>
    <row r="504" spans="4:12" s="86" customFormat="1">
      <c r="D504" s="77"/>
      <c r="F504" s="77"/>
      <c r="G504" s="77"/>
      <c r="H504" s="77"/>
      <c r="I504" s="77"/>
      <c r="K504" s="77"/>
      <c r="L504" s="77"/>
    </row>
    <row r="505" spans="4:12" s="86" customFormat="1">
      <c r="D505" s="77"/>
      <c r="F505" s="77"/>
      <c r="G505" s="77"/>
      <c r="H505" s="77"/>
      <c r="I505" s="77"/>
      <c r="K505" s="77"/>
      <c r="L505" s="77"/>
    </row>
    <row r="506" spans="4:12" s="86" customFormat="1">
      <c r="D506" s="77"/>
      <c r="F506" s="77"/>
      <c r="G506" s="77"/>
      <c r="H506" s="77"/>
      <c r="I506" s="77"/>
      <c r="K506" s="77"/>
      <c r="L506" s="77"/>
    </row>
    <row r="507" spans="4:12" s="86" customFormat="1">
      <c r="D507" s="77"/>
      <c r="F507" s="77"/>
      <c r="G507" s="77"/>
      <c r="H507" s="77"/>
      <c r="I507" s="77"/>
      <c r="K507" s="77"/>
      <c r="L507" s="77"/>
    </row>
    <row r="508" spans="4:12" s="86" customFormat="1">
      <c r="D508" s="77"/>
      <c r="F508" s="77"/>
      <c r="G508" s="77"/>
      <c r="H508" s="77"/>
      <c r="I508" s="77"/>
      <c r="K508" s="77"/>
      <c r="L508" s="77"/>
    </row>
    <row r="509" spans="4:12" s="86" customFormat="1">
      <c r="D509" s="77"/>
      <c r="F509" s="77"/>
      <c r="G509" s="77"/>
      <c r="H509" s="77"/>
      <c r="I509" s="77"/>
      <c r="K509" s="77"/>
      <c r="L509" s="77"/>
    </row>
    <row r="510" spans="4:12" s="86" customFormat="1">
      <c r="D510" s="77"/>
      <c r="F510" s="77"/>
      <c r="G510" s="77"/>
      <c r="H510" s="77"/>
      <c r="I510" s="77"/>
      <c r="K510" s="77"/>
      <c r="L510" s="77"/>
    </row>
    <row r="511" spans="4:12" s="86" customFormat="1">
      <c r="D511" s="77"/>
      <c r="F511" s="77"/>
      <c r="G511" s="77"/>
      <c r="H511" s="77"/>
      <c r="I511" s="77"/>
      <c r="K511" s="77"/>
      <c r="L511" s="77"/>
    </row>
    <row r="512" spans="4:12" s="86" customFormat="1">
      <c r="D512" s="77"/>
      <c r="F512" s="77"/>
      <c r="G512" s="77"/>
      <c r="H512" s="77"/>
      <c r="I512" s="77"/>
      <c r="K512" s="77"/>
      <c r="L512" s="77"/>
    </row>
    <row r="513" spans="4:12" s="86" customFormat="1">
      <c r="D513" s="77"/>
      <c r="F513" s="77"/>
      <c r="G513" s="77"/>
      <c r="H513" s="77"/>
      <c r="I513" s="77"/>
      <c r="K513" s="77"/>
      <c r="L513" s="77"/>
    </row>
    <row r="514" spans="4:12" s="86" customFormat="1">
      <c r="D514" s="77"/>
      <c r="F514" s="77"/>
      <c r="G514" s="77"/>
      <c r="H514" s="77"/>
      <c r="I514" s="77"/>
      <c r="K514" s="77"/>
      <c r="L514" s="77"/>
    </row>
    <row r="515" spans="4:12" s="86" customFormat="1">
      <c r="D515" s="77"/>
      <c r="F515" s="77"/>
      <c r="G515" s="77"/>
      <c r="H515" s="77"/>
      <c r="I515" s="77"/>
      <c r="K515" s="77"/>
      <c r="L515" s="77"/>
    </row>
    <row r="516" spans="4:12" s="86" customFormat="1">
      <c r="D516" s="77"/>
      <c r="F516" s="77"/>
      <c r="G516" s="77"/>
      <c r="H516" s="77"/>
      <c r="I516" s="77"/>
      <c r="K516" s="77"/>
      <c r="L516" s="77"/>
    </row>
    <row r="517" spans="4:12" s="86" customFormat="1">
      <c r="D517" s="77"/>
      <c r="F517" s="77"/>
      <c r="G517" s="77"/>
      <c r="H517" s="77"/>
      <c r="I517" s="77"/>
      <c r="K517" s="77"/>
      <c r="L517" s="77"/>
    </row>
    <row r="518" spans="4:12" s="86" customFormat="1">
      <c r="D518" s="77"/>
      <c r="F518" s="77"/>
      <c r="G518" s="77"/>
      <c r="H518" s="77"/>
      <c r="I518" s="77"/>
      <c r="K518" s="77"/>
      <c r="L518" s="77"/>
    </row>
    <row r="519" spans="4:12" s="86" customFormat="1">
      <c r="D519" s="77"/>
      <c r="F519" s="77"/>
      <c r="G519" s="77"/>
      <c r="H519" s="77"/>
      <c r="I519" s="77"/>
      <c r="K519" s="77"/>
      <c r="L519" s="77"/>
    </row>
    <row r="520" spans="4:12" s="86" customFormat="1">
      <c r="D520" s="77"/>
      <c r="F520" s="77"/>
      <c r="G520" s="77"/>
      <c r="H520" s="77"/>
      <c r="I520" s="77"/>
      <c r="K520" s="77"/>
      <c r="L520" s="77"/>
    </row>
    <row r="521" spans="4:12" s="86" customFormat="1">
      <c r="D521" s="77"/>
      <c r="F521" s="77"/>
      <c r="G521" s="77"/>
      <c r="H521" s="77"/>
      <c r="I521" s="77"/>
      <c r="K521" s="77"/>
      <c r="L521" s="77"/>
    </row>
    <row r="522" spans="4:12" s="86" customFormat="1">
      <c r="D522" s="77"/>
      <c r="F522" s="77"/>
      <c r="G522" s="77"/>
      <c r="H522" s="77"/>
      <c r="I522" s="77"/>
      <c r="K522" s="77"/>
      <c r="L522" s="77"/>
    </row>
    <row r="523" spans="4:12" s="86" customFormat="1">
      <c r="D523" s="77"/>
      <c r="F523" s="77"/>
      <c r="G523" s="77"/>
      <c r="H523" s="77"/>
      <c r="I523" s="77"/>
      <c r="K523" s="77"/>
      <c r="L523" s="77"/>
    </row>
    <row r="524" spans="4:12" s="86" customFormat="1">
      <c r="D524" s="77"/>
      <c r="F524" s="77"/>
      <c r="G524" s="77"/>
      <c r="H524" s="77"/>
      <c r="I524" s="77"/>
      <c r="K524" s="77"/>
      <c r="L524" s="77"/>
    </row>
    <row r="525" spans="4:12" s="86" customFormat="1">
      <c r="D525" s="77"/>
      <c r="F525" s="77"/>
      <c r="G525" s="77"/>
      <c r="H525" s="77"/>
      <c r="I525" s="77"/>
      <c r="K525" s="77"/>
      <c r="L525" s="77"/>
    </row>
    <row r="526" spans="4:12" s="86" customFormat="1">
      <c r="D526" s="77"/>
      <c r="F526" s="77"/>
      <c r="G526" s="77"/>
      <c r="H526" s="77"/>
      <c r="I526" s="77"/>
      <c r="K526" s="77"/>
      <c r="L526" s="77"/>
    </row>
    <row r="527" spans="4:12" s="86" customFormat="1">
      <c r="D527" s="77"/>
      <c r="F527" s="77"/>
      <c r="G527" s="77"/>
      <c r="H527" s="77"/>
      <c r="I527" s="77"/>
      <c r="K527" s="77"/>
      <c r="L527" s="77"/>
    </row>
    <row r="528" spans="4:12" s="86" customFormat="1">
      <c r="D528" s="77"/>
      <c r="F528" s="77"/>
      <c r="G528" s="77"/>
      <c r="H528" s="77"/>
      <c r="I528" s="77"/>
      <c r="K528" s="77"/>
      <c r="L528" s="77"/>
    </row>
    <row r="529" spans="4:12" s="86" customFormat="1">
      <c r="D529" s="77"/>
      <c r="F529" s="77"/>
      <c r="G529" s="77"/>
      <c r="H529" s="77"/>
      <c r="I529" s="77"/>
      <c r="K529" s="77"/>
      <c r="L529" s="77"/>
    </row>
    <row r="530" spans="4:12" s="86" customFormat="1">
      <c r="D530" s="77"/>
      <c r="F530" s="77"/>
      <c r="G530" s="77"/>
      <c r="H530" s="77"/>
      <c r="I530" s="77"/>
      <c r="K530" s="77"/>
      <c r="L530" s="77"/>
    </row>
    <row r="531" spans="4:12" s="86" customFormat="1">
      <c r="D531" s="77"/>
      <c r="F531" s="77"/>
      <c r="G531" s="77"/>
      <c r="H531" s="77"/>
      <c r="I531" s="77"/>
      <c r="K531" s="77"/>
      <c r="L531" s="77"/>
    </row>
    <row r="532" spans="4:12" s="86" customFormat="1">
      <c r="D532" s="77"/>
      <c r="F532" s="77"/>
      <c r="G532" s="77"/>
      <c r="H532" s="77"/>
      <c r="I532" s="77"/>
      <c r="K532" s="77"/>
      <c r="L532" s="77"/>
    </row>
    <row r="533" spans="4:12" s="86" customFormat="1">
      <c r="D533" s="77"/>
      <c r="F533" s="77"/>
      <c r="G533" s="77"/>
      <c r="H533" s="77"/>
      <c r="I533" s="77"/>
      <c r="K533" s="77"/>
      <c r="L533" s="77"/>
    </row>
    <row r="534" spans="4:12" s="86" customFormat="1">
      <c r="D534" s="77"/>
      <c r="F534" s="77"/>
      <c r="G534" s="77"/>
      <c r="H534" s="77"/>
      <c r="I534" s="77"/>
      <c r="K534" s="77"/>
      <c r="L534" s="77"/>
    </row>
    <row r="535" spans="4:12" s="86" customFormat="1">
      <c r="D535" s="77"/>
      <c r="F535" s="77"/>
      <c r="G535" s="77"/>
      <c r="H535" s="77"/>
      <c r="I535" s="77"/>
      <c r="K535" s="77"/>
      <c r="L535" s="77"/>
    </row>
    <row r="536" spans="4:12" s="86" customFormat="1">
      <c r="D536" s="77"/>
      <c r="F536" s="77"/>
      <c r="G536" s="77"/>
      <c r="H536" s="77"/>
      <c r="I536" s="77"/>
      <c r="K536" s="77"/>
      <c r="L536" s="77"/>
    </row>
    <row r="537" spans="4:12" s="86" customFormat="1">
      <c r="D537" s="77"/>
      <c r="F537" s="77"/>
      <c r="G537" s="77"/>
      <c r="H537" s="77"/>
      <c r="I537" s="77"/>
      <c r="K537" s="77"/>
      <c r="L537" s="77"/>
    </row>
    <row r="538" spans="4:12" s="86" customFormat="1">
      <c r="D538" s="77"/>
      <c r="F538" s="77"/>
      <c r="G538" s="77"/>
      <c r="H538" s="77"/>
      <c r="I538" s="77"/>
      <c r="K538" s="77"/>
      <c r="L538" s="77"/>
    </row>
    <row r="539" spans="4:12" s="86" customFormat="1">
      <c r="D539" s="77"/>
      <c r="F539" s="77"/>
      <c r="G539" s="77"/>
      <c r="H539" s="77"/>
      <c r="I539" s="77"/>
      <c r="K539" s="77"/>
      <c r="L539" s="77"/>
    </row>
    <row r="540" spans="4:12" s="86" customFormat="1">
      <c r="D540" s="77"/>
      <c r="F540" s="77"/>
      <c r="G540" s="77"/>
      <c r="H540" s="77"/>
      <c r="I540" s="77"/>
      <c r="K540" s="77"/>
      <c r="L540" s="77"/>
    </row>
    <row r="541" spans="4:12" s="86" customFormat="1">
      <c r="D541" s="77"/>
      <c r="F541" s="77"/>
      <c r="G541" s="77"/>
      <c r="H541" s="77"/>
      <c r="I541" s="77"/>
      <c r="K541" s="77"/>
      <c r="L541" s="77"/>
    </row>
    <row r="542" spans="4:12" s="86" customFormat="1">
      <c r="D542" s="77"/>
      <c r="F542" s="77"/>
      <c r="G542" s="77"/>
      <c r="H542" s="77"/>
      <c r="I542" s="77"/>
      <c r="K542" s="77"/>
      <c r="L542" s="77"/>
    </row>
    <row r="543" spans="4:12" s="86" customFormat="1">
      <c r="D543" s="77"/>
      <c r="F543" s="77"/>
      <c r="G543" s="77"/>
      <c r="H543" s="77"/>
      <c r="I543" s="77"/>
      <c r="K543" s="77"/>
      <c r="L543" s="77"/>
    </row>
    <row r="544" spans="4:12" s="86" customFormat="1">
      <c r="D544" s="77"/>
      <c r="F544" s="77"/>
      <c r="G544" s="77"/>
      <c r="H544" s="77"/>
      <c r="I544" s="77"/>
      <c r="K544" s="77"/>
      <c r="L544" s="77"/>
    </row>
    <row r="545" spans="4:12" s="86" customFormat="1">
      <c r="D545" s="77"/>
      <c r="F545" s="77"/>
      <c r="G545" s="77"/>
      <c r="H545" s="77"/>
      <c r="I545" s="77"/>
      <c r="K545" s="77"/>
      <c r="L545" s="77"/>
    </row>
    <row r="546" spans="4:12" s="86" customFormat="1">
      <c r="D546" s="77"/>
      <c r="F546" s="77"/>
      <c r="G546" s="77"/>
      <c r="H546" s="77"/>
      <c r="I546" s="77"/>
      <c r="K546" s="77"/>
      <c r="L546" s="77"/>
    </row>
    <row r="547" spans="4:12" s="86" customFormat="1">
      <c r="D547" s="77"/>
      <c r="F547" s="77"/>
      <c r="G547" s="77"/>
      <c r="H547" s="77"/>
      <c r="I547" s="77"/>
      <c r="K547" s="77"/>
      <c r="L547" s="77"/>
    </row>
    <row r="548" spans="4:12" s="86" customFormat="1">
      <c r="D548" s="77"/>
      <c r="F548" s="77"/>
      <c r="G548" s="77"/>
      <c r="H548" s="77"/>
      <c r="I548" s="77"/>
      <c r="K548" s="77"/>
      <c r="L548" s="77"/>
    </row>
    <row r="549" spans="4:12" s="86" customFormat="1">
      <c r="D549" s="77"/>
      <c r="F549" s="77"/>
      <c r="G549" s="77"/>
      <c r="H549" s="77"/>
      <c r="I549" s="77"/>
      <c r="K549" s="77"/>
      <c r="L549" s="77"/>
    </row>
    <row r="550" spans="4:12" s="86" customFormat="1">
      <c r="D550" s="77"/>
      <c r="F550" s="77"/>
      <c r="G550" s="77"/>
      <c r="H550" s="77"/>
      <c r="I550" s="77"/>
      <c r="K550" s="77"/>
      <c r="L550" s="77"/>
    </row>
    <row r="551" spans="4:12" s="86" customFormat="1">
      <c r="D551" s="77"/>
      <c r="F551" s="77"/>
      <c r="G551" s="77"/>
      <c r="H551" s="77"/>
      <c r="I551" s="77"/>
      <c r="K551" s="77"/>
      <c r="L551" s="77"/>
    </row>
    <row r="552" spans="4:12" s="86" customFormat="1">
      <c r="D552" s="77"/>
      <c r="F552" s="77"/>
      <c r="G552" s="77"/>
      <c r="H552" s="77"/>
      <c r="I552" s="77"/>
      <c r="K552" s="77"/>
      <c r="L552" s="77"/>
    </row>
    <row r="553" spans="4:12" s="86" customFormat="1">
      <c r="D553" s="77"/>
      <c r="F553" s="77"/>
      <c r="G553" s="77"/>
      <c r="H553" s="77"/>
      <c r="I553" s="77"/>
      <c r="K553" s="77"/>
      <c r="L553" s="77"/>
    </row>
    <row r="554" spans="4:12" s="86" customFormat="1">
      <c r="D554" s="77"/>
      <c r="F554" s="77"/>
      <c r="G554" s="77"/>
      <c r="H554" s="77"/>
      <c r="I554" s="77"/>
      <c r="K554" s="77"/>
      <c r="L554" s="77"/>
    </row>
    <row r="555" spans="4:12" s="86" customFormat="1">
      <c r="D555" s="77"/>
      <c r="F555" s="77"/>
      <c r="G555" s="77"/>
      <c r="H555" s="77"/>
      <c r="I555" s="77"/>
      <c r="K555" s="77"/>
      <c r="L555" s="77"/>
    </row>
    <row r="556" spans="4:12" s="86" customFormat="1">
      <c r="D556" s="77"/>
      <c r="F556" s="77"/>
      <c r="G556" s="77"/>
      <c r="H556" s="77"/>
      <c r="I556" s="77"/>
      <c r="K556" s="77"/>
      <c r="L556" s="77"/>
    </row>
    <row r="557" spans="4:12" s="86" customFormat="1">
      <c r="D557" s="77"/>
      <c r="F557" s="77"/>
      <c r="G557" s="77"/>
      <c r="H557" s="77"/>
      <c r="I557" s="77"/>
      <c r="K557" s="77"/>
      <c r="L557" s="77"/>
    </row>
    <row r="558" spans="4:12" s="86" customFormat="1">
      <c r="D558" s="77"/>
      <c r="F558" s="77"/>
      <c r="G558" s="77"/>
      <c r="H558" s="77"/>
      <c r="I558" s="77"/>
      <c r="K558" s="77"/>
      <c r="L558" s="77"/>
    </row>
    <row r="559" spans="4:12" s="86" customFormat="1">
      <c r="D559" s="77"/>
      <c r="F559" s="77"/>
      <c r="G559" s="77"/>
      <c r="H559" s="77"/>
      <c r="I559" s="77"/>
      <c r="K559" s="77"/>
      <c r="L559" s="77"/>
    </row>
    <row r="560" spans="4:12" s="86" customFormat="1">
      <c r="D560" s="77"/>
      <c r="F560" s="77"/>
      <c r="G560" s="77"/>
      <c r="H560" s="77"/>
      <c r="I560" s="77"/>
      <c r="K560" s="77"/>
      <c r="L560" s="77"/>
    </row>
    <row r="561" spans="4:12" s="86" customFormat="1">
      <c r="D561" s="77"/>
      <c r="F561" s="77"/>
      <c r="G561" s="77"/>
      <c r="H561" s="77"/>
      <c r="I561" s="77"/>
      <c r="K561" s="77"/>
      <c r="L561" s="77"/>
    </row>
    <row r="562" spans="4:12" s="86" customFormat="1">
      <c r="D562" s="77"/>
      <c r="F562" s="77"/>
      <c r="G562" s="77"/>
      <c r="H562" s="77"/>
      <c r="I562" s="77"/>
      <c r="K562" s="77"/>
      <c r="L562" s="77"/>
    </row>
    <row r="563" spans="4:12" s="86" customFormat="1">
      <c r="D563" s="77"/>
      <c r="F563" s="77"/>
      <c r="G563" s="77"/>
      <c r="H563" s="77"/>
      <c r="I563" s="77"/>
      <c r="K563" s="77"/>
      <c r="L563" s="77"/>
    </row>
    <row r="564" spans="4:12" s="86" customFormat="1">
      <c r="D564" s="77"/>
      <c r="F564" s="77"/>
      <c r="G564" s="77"/>
      <c r="H564" s="77"/>
      <c r="I564" s="77"/>
      <c r="K564" s="77"/>
      <c r="L564" s="77"/>
    </row>
    <row r="565" spans="4:12" s="86" customFormat="1">
      <c r="D565" s="77"/>
      <c r="F565" s="77"/>
      <c r="G565" s="77"/>
      <c r="H565" s="77"/>
      <c r="I565" s="77"/>
      <c r="K565" s="77"/>
      <c r="L565" s="77"/>
    </row>
    <row r="566" spans="4:12" s="86" customFormat="1">
      <c r="D566" s="77"/>
      <c r="F566" s="77"/>
      <c r="G566" s="77"/>
      <c r="H566" s="77"/>
      <c r="I566" s="77"/>
      <c r="K566" s="77"/>
      <c r="L566" s="77"/>
    </row>
    <row r="567" spans="4:12" s="86" customFormat="1">
      <c r="D567" s="77"/>
      <c r="F567" s="77"/>
      <c r="G567" s="77"/>
      <c r="H567" s="77"/>
      <c r="I567" s="77"/>
      <c r="K567" s="77"/>
      <c r="L567" s="77"/>
    </row>
    <row r="568" spans="4:12" s="86" customFormat="1">
      <c r="D568" s="77"/>
      <c r="F568" s="77"/>
      <c r="G568" s="77"/>
      <c r="H568" s="77"/>
      <c r="I568" s="77"/>
      <c r="K568" s="77"/>
      <c r="L568" s="77"/>
    </row>
    <row r="569" spans="4:12" s="86" customFormat="1">
      <c r="D569" s="77"/>
      <c r="F569" s="77"/>
      <c r="G569" s="77"/>
      <c r="H569" s="77"/>
      <c r="I569" s="77"/>
      <c r="K569" s="77"/>
      <c r="L569" s="77"/>
    </row>
    <row r="570" spans="4:12" s="86" customFormat="1">
      <c r="D570" s="77"/>
      <c r="F570" s="77"/>
      <c r="G570" s="77"/>
      <c r="H570" s="77"/>
      <c r="I570" s="77"/>
      <c r="K570" s="77"/>
      <c r="L570" s="77"/>
    </row>
    <row r="571" spans="4:12" s="86" customFormat="1">
      <c r="D571" s="77"/>
      <c r="F571" s="77"/>
      <c r="G571" s="77"/>
      <c r="H571" s="77"/>
      <c r="I571" s="77"/>
      <c r="K571" s="77"/>
      <c r="L571" s="77"/>
    </row>
    <row r="572" spans="4:12" s="86" customFormat="1">
      <c r="D572" s="77"/>
      <c r="F572" s="77"/>
      <c r="G572" s="77"/>
      <c r="H572" s="77"/>
      <c r="I572" s="77"/>
      <c r="K572" s="77"/>
      <c r="L572" s="77"/>
    </row>
    <row r="573" spans="4:12" s="86" customFormat="1">
      <c r="D573" s="77"/>
      <c r="F573" s="77"/>
      <c r="G573" s="77"/>
      <c r="H573" s="77"/>
      <c r="I573" s="77"/>
      <c r="K573" s="77"/>
      <c r="L573" s="77"/>
    </row>
    <row r="574" spans="4:12" s="86" customFormat="1">
      <c r="D574" s="77"/>
      <c r="F574" s="77"/>
      <c r="G574" s="77"/>
      <c r="H574" s="77"/>
      <c r="I574" s="77"/>
      <c r="K574" s="77"/>
      <c r="L574" s="77"/>
    </row>
  </sheetData>
  <autoFilter ref="A2:AI20" xr:uid="{00000000-0009-0000-0000-000027000000}"/>
  <phoneticPr fontId="1"/>
  <dataValidations count="1">
    <dataValidation type="list" allowBlank="1" showInputMessage="1" showErrorMessage="1" sqref="U3:U20 W3:W20 Y3:Y20 AA3:AA20 AC3:AC20 N3:Q20" xr:uid="{4E192CCB-38D2-447A-878E-41BEDD0138CD}">
      <formula1>"○"</formula1>
    </dataValidation>
  </dataValidations>
  <hyperlinks>
    <hyperlink ref="J5" display="https://www.ehimeh.johas.go.jp/　（日本語）" xr:uid="{0011EB13-714C-4EB8-AC7D-A3302DFA9CB3}"/>
    <hyperlink ref="J15" r:id="rId1" xr:uid="{B3CBD9B1-CE21-4EC8-A1D4-2B7EF0949CB9}"/>
    <hyperlink ref="J8" display="http://www.eph.pref.ehime.jp/epch/index.html" xr:uid="{3576C4B5-A197-45C2-8921-6E8418912129}"/>
    <hyperlink ref="J19" display="http://wwwc.pikara.ne.jp/zenke(日本語)" xr:uid="{25EAA605-D411-44DE-8FD0-BF1A2AAFB0A3}"/>
    <hyperlink ref="J3" r:id="rId2" xr:uid="{C5FC9262-4BCB-49E3-ADFF-05C5657BBFFC}"/>
    <hyperlink ref="J11" r:id="rId3" xr:uid="{6FCC5B77-064E-46C0-B8AD-8480E22FA477}"/>
    <hyperlink ref="J12" r:id="rId4" xr:uid="{1E82DDFC-F0E2-49B2-8619-3D8F0542375D}"/>
    <hyperlink ref="J13" r:id="rId5" xr:uid="{93B3AC91-680C-4E01-9F81-8D592D6F8EE6}"/>
    <hyperlink ref="J16" r:id="rId6" xr:uid="{5DA4F224-DE09-408D-B104-E973378E7D62}"/>
    <hyperlink ref="J18" r:id="rId7" xr:uid="{57B6BF07-C77C-482B-8961-369E82FC104E}"/>
    <hyperlink ref="J20" r:id="rId8" xr:uid="{E39D971E-AA60-4907-A3D6-AA1C248EEF0B}"/>
  </hyperlinks>
  <pageMargins left="0.70866141732283472" right="0.70866141732283472" top="0.74803149606299213" bottom="0.74803149606299213" header="0.31496062992125984" footer="0.31496062992125984"/>
  <pageSetup paperSize="8" scale="39" fitToHeight="0" orientation="landscape"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8D7-AAF8-4279-9680-0C0574AB3693}">
  <dimension ref="A1:AE572"/>
  <sheetViews>
    <sheetView showGridLines="0" view="pageBreakPreview" zoomScale="70" zoomScaleNormal="40" zoomScaleSheetLayoutView="70" workbookViewId="0">
      <pane xSplit="3" ySplit="2" topLeftCell="D3" activePane="bottomRight" state="frozen"/>
      <selection pane="topRight"/>
      <selection pane="bottomLeft"/>
      <selection pane="bottomRight" activeCell="C3" sqref="C3"/>
    </sheetView>
  </sheetViews>
  <sheetFormatPr defaultColWidth="9" defaultRowHeight="18.75"/>
  <cols>
    <col min="1" max="1" width="10.75" style="205" customWidth="1"/>
    <col min="2" max="2" width="14.125" style="205" customWidth="1"/>
    <col min="3" max="3" width="68.25" style="205" customWidth="1"/>
    <col min="4" max="5" width="12.125" style="205" customWidth="1"/>
    <col min="6" max="6" width="13.75" style="205" customWidth="1"/>
    <col min="7" max="10" width="12.125" style="205" customWidth="1"/>
    <col min="11" max="11" width="48.5" style="205" customWidth="1"/>
    <col min="12" max="29" width="12.125" style="205" customWidth="1"/>
    <col min="30" max="30" width="16.375" style="205" customWidth="1"/>
    <col min="31" max="16384" width="9" style="205"/>
  </cols>
  <sheetData>
    <row r="1" spans="1:31" ht="21.75" customHeight="1">
      <c r="A1" s="164" t="s">
        <v>14324</v>
      </c>
      <c r="R1" s="29"/>
    </row>
    <row r="2" spans="1:31" s="163" customFormat="1" ht="247.15" customHeight="1">
      <c r="A2" s="160" t="s">
        <v>14325</v>
      </c>
      <c r="B2" s="160" t="s">
        <v>14326</v>
      </c>
      <c r="C2" s="161" t="s">
        <v>14327</v>
      </c>
      <c r="D2" s="160" t="s">
        <v>14328</v>
      </c>
      <c r="E2" s="160" t="s">
        <v>14329</v>
      </c>
      <c r="F2" s="160" t="s">
        <v>14330</v>
      </c>
      <c r="G2" s="160" t="s">
        <v>14331</v>
      </c>
      <c r="H2" s="160" t="s">
        <v>14332</v>
      </c>
      <c r="I2" s="160" t="s">
        <v>14333</v>
      </c>
      <c r="J2" s="160" t="s">
        <v>458</v>
      </c>
      <c r="K2" s="160" t="s">
        <v>14334</v>
      </c>
      <c r="L2" s="160" t="s">
        <v>460</v>
      </c>
      <c r="M2" s="160" t="s">
        <v>14335</v>
      </c>
      <c r="N2" s="160" t="s">
        <v>14336</v>
      </c>
      <c r="O2" s="160" t="s">
        <v>14337</v>
      </c>
      <c r="P2" s="160" t="s">
        <v>14338</v>
      </c>
      <c r="Q2" s="160" t="s">
        <v>14339</v>
      </c>
      <c r="R2" s="162" t="s">
        <v>14340</v>
      </c>
      <c r="S2" s="160" t="s">
        <v>14341</v>
      </c>
      <c r="T2" s="160" t="s">
        <v>14342</v>
      </c>
      <c r="U2" s="160" t="s">
        <v>14343</v>
      </c>
      <c r="V2" s="160" t="s">
        <v>470</v>
      </c>
      <c r="W2" s="160" t="s">
        <v>14344</v>
      </c>
      <c r="X2" s="160" t="s">
        <v>470</v>
      </c>
      <c r="Y2" s="160" t="s">
        <v>14345</v>
      </c>
      <c r="Z2" s="160" t="s">
        <v>470</v>
      </c>
      <c r="AA2" s="160" t="s">
        <v>14346</v>
      </c>
      <c r="AB2" s="160" t="s">
        <v>470</v>
      </c>
      <c r="AC2" s="160" t="s">
        <v>14347</v>
      </c>
      <c r="AD2" s="160" t="s">
        <v>470</v>
      </c>
    </row>
    <row r="3" spans="1:31" s="29" customFormat="1" ht="99.75">
      <c r="A3" s="446" t="s">
        <v>22733</v>
      </c>
      <c r="B3" s="446" t="s">
        <v>22734</v>
      </c>
      <c r="C3" s="446" t="s">
        <v>22735</v>
      </c>
      <c r="D3" s="446" t="s">
        <v>22736</v>
      </c>
      <c r="E3" s="446" t="s">
        <v>22737</v>
      </c>
      <c r="F3" s="446" t="s">
        <v>22738</v>
      </c>
      <c r="G3" s="446" t="s">
        <v>22739</v>
      </c>
      <c r="H3" s="446" t="s">
        <v>22740</v>
      </c>
      <c r="I3" s="446" t="s">
        <v>22741</v>
      </c>
      <c r="J3" s="446" t="s">
        <v>22742</v>
      </c>
      <c r="K3" s="447" t="s">
        <v>22743</v>
      </c>
      <c r="L3" s="447" t="s">
        <v>4058</v>
      </c>
      <c r="M3" s="446"/>
      <c r="N3" s="446" t="s">
        <v>487</v>
      </c>
      <c r="O3" s="446" t="s">
        <v>487</v>
      </c>
      <c r="P3" s="446"/>
      <c r="Q3" s="446"/>
      <c r="R3" s="446" t="s">
        <v>631</v>
      </c>
      <c r="S3" s="446" t="s">
        <v>490</v>
      </c>
      <c r="T3" s="446" t="s">
        <v>22744</v>
      </c>
      <c r="U3" s="446"/>
      <c r="V3" s="446"/>
      <c r="W3" s="446"/>
      <c r="X3" s="446"/>
      <c r="Y3" s="446"/>
      <c r="Z3" s="446"/>
      <c r="AA3" s="446"/>
      <c r="AB3" s="446"/>
      <c r="AC3" s="446" t="s">
        <v>487</v>
      </c>
      <c r="AD3" s="447" t="s">
        <v>22745</v>
      </c>
    </row>
    <row r="4" spans="1:31" s="29" customFormat="1" ht="142.5">
      <c r="A4" s="446" t="s">
        <v>22733</v>
      </c>
      <c r="B4" s="446" t="s">
        <v>22746</v>
      </c>
      <c r="C4" s="446" t="s">
        <v>22747</v>
      </c>
      <c r="D4" s="446" t="s">
        <v>22748</v>
      </c>
      <c r="E4" s="446" t="s">
        <v>22749</v>
      </c>
      <c r="F4" s="446" t="s">
        <v>22750</v>
      </c>
      <c r="G4" s="446" t="s">
        <v>22751</v>
      </c>
      <c r="H4" s="446" t="s">
        <v>22752</v>
      </c>
      <c r="I4" s="446" t="s">
        <v>22753</v>
      </c>
      <c r="J4" s="446" t="s">
        <v>22754</v>
      </c>
      <c r="K4" s="447" t="s">
        <v>22755</v>
      </c>
      <c r="L4" s="446" t="s">
        <v>22756</v>
      </c>
      <c r="M4" s="446"/>
      <c r="N4" s="446" t="s">
        <v>487</v>
      </c>
      <c r="O4" s="446"/>
      <c r="P4" s="446"/>
      <c r="Q4" s="446"/>
      <c r="R4" s="446" t="s">
        <v>631</v>
      </c>
      <c r="S4" s="446" t="s">
        <v>1824</v>
      </c>
      <c r="T4" s="446" t="s">
        <v>22757</v>
      </c>
      <c r="U4" s="446"/>
      <c r="V4" s="446"/>
      <c r="W4" s="446"/>
      <c r="X4" s="446"/>
      <c r="Y4" s="446"/>
      <c r="Z4" s="446"/>
      <c r="AA4" s="446" t="s">
        <v>487</v>
      </c>
      <c r="AB4" s="447" t="s">
        <v>22758</v>
      </c>
      <c r="AC4" s="446"/>
      <c r="AD4" s="446"/>
      <c r="AE4" s="113"/>
    </row>
    <row r="5" spans="1:31" s="29" customFormat="1" ht="85.5">
      <c r="A5" s="446" t="s">
        <v>22733</v>
      </c>
      <c r="B5" s="446" t="s">
        <v>22746</v>
      </c>
      <c r="C5" s="446" t="s">
        <v>22759</v>
      </c>
      <c r="D5" s="446" t="s">
        <v>22760</v>
      </c>
      <c r="E5" s="446" t="s">
        <v>22761</v>
      </c>
      <c r="F5" s="446" t="s">
        <v>22762</v>
      </c>
      <c r="G5" s="446" t="s">
        <v>22763</v>
      </c>
      <c r="H5" s="446" t="s">
        <v>22764</v>
      </c>
      <c r="I5" s="446" t="s">
        <v>22765</v>
      </c>
      <c r="J5" s="446" t="s">
        <v>22766</v>
      </c>
      <c r="K5" s="446" t="s">
        <v>1010</v>
      </c>
      <c r="L5" s="446"/>
      <c r="M5" s="446"/>
      <c r="N5" s="446"/>
      <c r="O5" s="446"/>
      <c r="P5" s="446"/>
      <c r="Q5" s="446"/>
      <c r="R5" s="446" t="s">
        <v>631</v>
      </c>
      <c r="S5" s="446" t="s">
        <v>22767</v>
      </c>
      <c r="T5" s="446" t="s">
        <v>22768</v>
      </c>
      <c r="U5" s="446"/>
      <c r="V5" s="446"/>
      <c r="W5" s="446"/>
      <c r="X5" s="446"/>
      <c r="Y5" s="446"/>
      <c r="Z5" s="446"/>
      <c r="AA5" s="446"/>
      <c r="AB5" s="446"/>
      <c r="AC5" s="446" t="s">
        <v>487</v>
      </c>
      <c r="AD5" s="447" t="s">
        <v>22769</v>
      </c>
    </row>
    <row r="6" spans="1:31" s="29" customFormat="1" ht="99.75">
      <c r="A6" s="446" t="s">
        <v>22733</v>
      </c>
      <c r="B6" s="446" t="s">
        <v>22770</v>
      </c>
      <c r="C6" s="446" t="s">
        <v>22771</v>
      </c>
      <c r="D6" s="446" t="s">
        <v>22772</v>
      </c>
      <c r="E6" s="446" t="s">
        <v>22773</v>
      </c>
      <c r="F6" s="446" t="s">
        <v>22774</v>
      </c>
      <c r="G6" s="446" t="s">
        <v>22775</v>
      </c>
      <c r="H6" s="446" t="s">
        <v>22776</v>
      </c>
      <c r="I6" s="446" t="s">
        <v>22777</v>
      </c>
      <c r="J6" s="446" t="s">
        <v>22778</v>
      </c>
      <c r="K6" s="447" t="s">
        <v>22779</v>
      </c>
      <c r="L6" s="447" t="s">
        <v>22780</v>
      </c>
      <c r="M6" s="446"/>
      <c r="N6" s="446" t="s">
        <v>487</v>
      </c>
      <c r="O6" s="446" t="s">
        <v>487</v>
      </c>
      <c r="P6" s="446"/>
      <c r="Q6" s="446"/>
      <c r="R6" s="446" t="s">
        <v>631</v>
      </c>
      <c r="S6" s="446" t="s">
        <v>490</v>
      </c>
      <c r="T6" s="446" t="s">
        <v>22744</v>
      </c>
      <c r="U6" s="446"/>
      <c r="V6" s="446"/>
      <c r="W6" s="446"/>
      <c r="X6" s="446"/>
      <c r="Y6" s="446"/>
      <c r="Z6" s="446"/>
      <c r="AA6" s="446"/>
      <c r="AB6" s="446"/>
      <c r="AC6" s="446" t="s">
        <v>487</v>
      </c>
      <c r="AD6" s="447" t="s">
        <v>22781</v>
      </c>
    </row>
    <row r="7" spans="1:31" s="29" customFormat="1" ht="128.25">
      <c r="A7" s="446" t="s">
        <v>22733</v>
      </c>
      <c r="B7" s="446" t="s">
        <v>22746</v>
      </c>
      <c r="C7" s="446" t="s">
        <v>22782</v>
      </c>
      <c r="D7" s="446" t="s">
        <v>22783</v>
      </c>
      <c r="E7" s="446" t="s">
        <v>22784</v>
      </c>
      <c r="F7" s="446" t="s">
        <v>22785</v>
      </c>
      <c r="G7" s="446" t="s">
        <v>22786</v>
      </c>
      <c r="H7" s="446" t="s">
        <v>22787</v>
      </c>
      <c r="I7" s="446" t="s">
        <v>22788</v>
      </c>
      <c r="J7" s="446" t="s">
        <v>22789</v>
      </c>
      <c r="K7" s="447" t="s">
        <v>22790</v>
      </c>
      <c r="L7" s="447" t="s">
        <v>22791</v>
      </c>
      <c r="M7" s="446"/>
      <c r="N7" s="446" t="s">
        <v>487</v>
      </c>
      <c r="O7" s="446" t="s">
        <v>487</v>
      </c>
      <c r="P7" s="446"/>
      <c r="Q7" s="446"/>
      <c r="R7" s="446" t="s">
        <v>572</v>
      </c>
      <c r="S7" s="446" t="s">
        <v>490</v>
      </c>
      <c r="T7" s="446" t="s">
        <v>5031</v>
      </c>
      <c r="U7" s="446"/>
      <c r="V7" s="446"/>
      <c r="W7" s="446"/>
      <c r="X7" s="446"/>
      <c r="Y7" s="446"/>
      <c r="Z7" s="446"/>
      <c r="AA7" s="446" t="s">
        <v>487</v>
      </c>
      <c r="AB7" s="447" t="s">
        <v>22792</v>
      </c>
      <c r="AC7" s="446" t="s">
        <v>487</v>
      </c>
      <c r="AD7" s="447" t="s">
        <v>22793</v>
      </c>
    </row>
    <row r="8" spans="1:31" s="29" customFormat="1" ht="228">
      <c r="A8" s="446" t="s">
        <v>22733</v>
      </c>
      <c r="B8" s="446" t="s">
        <v>22746</v>
      </c>
      <c r="C8" s="446" t="s">
        <v>22794</v>
      </c>
      <c r="D8" s="446" t="s">
        <v>22795</v>
      </c>
      <c r="E8" s="446" t="s">
        <v>22796</v>
      </c>
      <c r="F8" s="446" t="s">
        <v>22797</v>
      </c>
      <c r="G8" s="446" t="s">
        <v>22798</v>
      </c>
      <c r="H8" s="446" t="s">
        <v>22799</v>
      </c>
      <c r="I8" s="446" t="s">
        <v>22800</v>
      </c>
      <c r="J8" s="446" t="s">
        <v>22801</v>
      </c>
      <c r="K8" s="447" t="s">
        <v>22802</v>
      </c>
      <c r="L8" s="447" t="s">
        <v>22803</v>
      </c>
      <c r="M8" s="446"/>
      <c r="N8" s="446" t="s">
        <v>487</v>
      </c>
      <c r="O8" s="446" t="s">
        <v>487</v>
      </c>
      <c r="P8" s="446"/>
      <c r="Q8" s="446"/>
      <c r="R8" s="446" t="s">
        <v>572</v>
      </c>
      <c r="S8" s="446" t="s">
        <v>490</v>
      </c>
      <c r="T8" s="446" t="s">
        <v>5031</v>
      </c>
      <c r="U8" s="446"/>
      <c r="V8" s="446"/>
      <c r="W8" s="446"/>
      <c r="X8" s="446"/>
      <c r="Y8" s="446"/>
      <c r="Z8" s="446"/>
      <c r="AA8" s="446"/>
      <c r="AB8" s="446"/>
      <c r="AC8" s="446" t="s">
        <v>487</v>
      </c>
      <c r="AD8" s="447" t="s">
        <v>22804</v>
      </c>
    </row>
    <row r="9" spans="1:31" s="29" customFormat="1" ht="99.75">
      <c r="A9" s="446" t="s">
        <v>22733</v>
      </c>
      <c r="B9" s="446" t="s">
        <v>22805</v>
      </c>
      <c r="C9" s="446" t="s">
        <v>22806</v>
      </c>
      <c r="D9" s="446" t="s">
        <v>22807</v>
      </c>
      <c r="E9" s="446" t="s">
        <v>22808</v>
      </c>
      <c r="F9" s="446" t="s">
        <v>22809</v>
      </c>
      <c r="G9" s="446" t="s">
        <v>22810</v>
      </c>
      <c r="H9" s="446" t="s">
        <v>22811</v>
      </c>
      <c r="I9" s="446" t="s">
        <v>22812</v>
      </c>
      <c r="J9" s="446" t="s">
        <v>22813</v>
      </c>
      <c r="K9" s="447" t="s">
        <v>22814</v>
      </c>
      <c r="L9" s="447" t="s">
        <v>4058</v>
      </c>
      <c r="M9" s="446"/>
      <c r="N9" s="446" t="s">
        <v>487</v>
      </c>
      <c r="O9" s="446" t="s">
        <v>487</v>
      </c>
      <c r="P9" s="446"/>
      <c r="Q9" s="446"/>
      <c r="R9" s="446" t="s">
        <v>631</v>
      </c>
      <c r="S9" s="446" t="s">
        <v>490</v>
      </c>
      <c r="T9" s="446" t="s">
        <v>22744</v>
      </c>
      <c r="U9" s="446"/>
      <c r="V9" s="446"/>
      <c r="W9" s="446"/>
      <c r="X9" s="446"/>
      <c r="Y9" s="446"/>
      <c r="Z9" s="446"/>
      <c r="AA9" s="446" t="s">
        <v>487</v>
      </c>
      <c r="AB9" s="447" t="s">
        <v>22815</v>
      </c>
      <c r="AC9" s="446" t="s">
        <v>487</v>
      </c>
      <c r="AD9" s="447" t="s">
        <v>22816</v>
      </c>
    </row>
    <row r="10" spans="1:31" s="29" customFormat="1" ht="109.5" customHeight="1">
      <c r="A10" s="446" t="s">
        <v>22733</v>
      </c>
      <c r="B10" s="446" t="s">
        <v>22746</v>
      </c>
      <c r="C10" s="446" t="s">
        <v>22817</v>
      </c>
      <c r="D10" s="446" t="s">
        <v>22818</v>
      </c>
      <c r="E10" s="446" t="s">
        <v>22819</v>
      </c>
      <c r="F10" s="446" t="s">
        <v>22820</v>
      </c>
      <c r="G10" s="446" t="s">
        <v>22821</v>
      </c>
      <c r="H10" s="446" t="s">
        <v>22822</v>
      </c>
      <c r="I10" s="446" t="s">
        <v>22823</v>
      </c>
      <c r="J10" s="446" t="s">
        <v>22824</v>
      </c>
      <c r="K10" s="446" t="s">
        <v>22825</v>
      </c>
      <c r="L10" s="446"/>
      <c r="M10" s="446"/>
      <c r="N10" s="446" t="s">
        <v>487</v>
      </c>
      <c r="O10" s="446"/>
      <c r="P10" s="446"/>
      <c r="Q10" s="446"/>
      <c r="R10" s="446" t="s">
        <v>631</v>
      </c>
      <c r="S10" s="446" t="s">
        <v>490</v>
      </c>
      <c r="T10" s="446" t="s">
        <v>22826</v>
      </c>
      <c r="U10" s="446"/>
      <c r="V10" s="446"/>
      <c r="W10" s="446"/>
      <c r="X10" s="446"/>
      <c r="Y10" s="446"/>
      <c r="Z10" s="446"/>
      <c r="AA10" s="446"/>
      <c r="AB10" s="446"/>
      <c r="AC10" s="446" t="s">
        <v>487</v>
      </c>
      <c r="AD10" s="447" t="s">
        <v>22827</v>
      </c>
    </row>
    <row r="11" spans="1:31" s="29" customFormat="1" ht="128.25">
      <c r="A11" s="446" t="s">
        <v>22733</v>
      </c>
      <c r="B11" s="446" t="s">
        <v>22746</v>
      </c>
      <c r="C11" s="446" t="s">
        <v>22828</v>
      </c>
      <c r="D11" s="446" t="s">
        <v>22829</v>
      </c>
      <c r="E11" s="446" t="s">
        <v>22830</v>
      </c>
      <c r="F11" s="446" t="s">
        <v>22831</v>
      </c>
      <c r="G11" s="446" t="s">
        <v>22832</v>
      </c>
      <c r="H11" s="446" t="s">
        <v>22833</v>
      </c>
      <c r="I11" s="446" t="s">
        <v>22834</v>
      </c>
      <c r="J11" s="446" t="s">
        <v>22835</v>
      </c>
      <c r="K11" s="447" t="s">
        <v>22836</v>
      </c>
      <c r="L11" s="447" t="s">
        <v>5311</v>
      </c>
      <c r="M11" s="446"/>
      <c r="N11" s="446" t="s">
        <v>487</v>
      </c>
      <c r="O11" s="446" t="s">
        <v>487</v>
      </c>
      <c r="P11" s="446"/>
      <c r="Q11" s="446"/>
      <c r="R11" s="446" t="s">
        <v>631</v>
      </c>
      <c r="S11" s="446" t="s">
        <v>490</v>
      </c>
      <c r="T11" s="446" t="s">
        <v>22744</v>
      </c>
      <c r="U11" s="446"/>
      <c r="V11" s="446"/>
      <c r="W11" s="446"/>
      <c r="X11" s="446"/>
      <c r="Y11" s="446"/>
      <c r="Z11" s="446"/>
      <c r="AA11" s="446"/>
      <c r="AB11" s="446"/>
      <c r="AC11" s="446" t="s">
        <v>487</v>
      </c>
      <c r="AD11" s="447" t="s">
        <v>22837</v>
      </c>
    </row>
    <row r="12" spans="1:31" s="29" customFormat="1" ht="166.5" customHeight="1">
      <c r="A12" s="446" t="s">
        <v>22733</v>
      </c>
      <c r="B12" s="446" t="s">
        <v>22746</v>
      </c>
      <c r="C12" s="446" t="s">
        <v>22838</v>
      </c>
      <c r="D12" s="446" t="s">
        <v>22839</v>
      </c>
      <c r="E12" s="446" t="s">
        <v>22840</v>
      </c>
      <c r="F12" s="446" t="s">
        <v>22841</v>
      </c>
      <c r="G12" s="446" t="s">
        <v>22842</v>
      </c>
      <c r="H12" s="446" t="s">
        <v>22843</v>
      </c>
      <c r="I12" s="446" t="s">
        <v>22844</v>
      </c>
      <c r="J12" s="446" t="s">
        <v>22845</v>
      </c>
      <c r="K12" s="447" t="s">
        <v>22846</v>
      </c>
      <c r="L12" s="447" t="s">
        <v>22847</v>
      </c>
      <c r="M12" s="446"/>
      <c r="N12" s="446" t="s">
        <v>487</v>
      </c>
      <c r="O12" s="446" t="s">
        <v>487</v>
      </c>
      <c r="P12" s="446"/>
      <c r="Q12" s="446"/>
      <c r="R12" s="446" t="s">
        <v>572</v>
      </c>
      <c r="S12" s="446" t="s">
        <v>490</v>
      </c>
      <c r="T12" s="446" t="s">
        <v>5031</v>
      </c>
      <c r="U12" s="446"/>
      <c r="V12" s="446"/>
      <c r="W12" s="446"/>
      <c r="X12" s="446"/>
      <c r="Y12" s="446" t="s">
        <v>487</v>
      </c>
      <c r="Z12" s="447" t="s">
        <v>22848</v>
      </c>
      <c r="AA12" s="446"/>
      <c r="AB12" s="446"/>
      <c r="AC12" s="446" t="s">
        <v>487</v>
      </c>
      <c r="AD12" s="447" t="s">
        <v>22745</v>
      </c>
    </row>
    <row r="13" spans="1:31" s="29" customFormat="1" ht="142.5">
      <c r="A13" s="446" t="s">
        <v>22733</v>
      </c>
      <c r="B13" s="446" t="s">
        <v>22746</v>
      </c>
      <c r="C13" s="446" t="s">
        <v>22849</v>
      </c>
      <c r="D13" s="446" t="s">
        <v>22850</v>
      </c>
      <c r="E13" s="446" t="s">
        <v>22851</v>
      </c>
      <c r="F13" s="446" t="s">
        <v>22852</v>
      </c>
      <c r="G13" s="446" t="s">
        <v>22853</v>
      </c>
      <c r="H13" s="446" t="s">
        <v>22854</v>
      </c>
      <c r="I13" s="446" t="s">
        <v>22855</v>
      </c>
      <c r="J13" s="446" t="s">
        <v>22856</v>
      </c>
      <c r="K13" s="447" t="s">
        <v>22857</v>
      </c>
      <c r="L13" s="447" t="s">
        <v>22858</v>
      </c>
      <c r="M13" s="446"/>
      <c r="N13" s="446" t="s">
        <v>487</v>
      </c>
      <c r="O13" s="446" t="s">
        <v>487</v>
      </c>
      <c r="P13" s="446"/>
      <c r="Q13" s="446"/>
      <c r="R13" s="446" t="s">
        <v>631</v>
      </c>
      <c r="S13" s="446" t="s">
        <v>490</v>
      </c>
      <c r="T13" s="446" t="s">
        <v>22744</v>
      </c>
      <c r="U13" s="446"/>
      <c r="V13" s="446"/>
      <c r="W13" s="446"/>
      <c r="X13" s="446"/>
      <c r="Y13" s="446"/>
      <c r="Z13" s="446"/>
      <c r="AA13" s="446"/>
      <c r="AB13" s="446"/>
      <c r="AC13" s="446" t="s">
        <v>487</v>
      </c>
      <c r="AD13" s="447" t="s">
        <v>22859</v>
      </c>
    </row>
    <row r="14" spans="1:31" s="29" customFormat="1" ht="102" customHeight="1">
      <c r="A14" s="446" t="s">
        <v>22733</v>
      </c>
      <c r="B14" s="446" t="s">
        <v>22746</v>
      </c>
      <c r="C14" s="446" t="s">
        <v>22860</v>
      </c>
      <c r="D14" s="446" t="s">
        <v>22861</v>
      </c>
      <c r="E14" s="446" t="s">
        <v>22862</v>
      </c>
      <c r="F14" s="446" t="s">
        <v>22863</v>
      </c>
      <c r="G14" s="446" t="s">
        <v>22864</v>
      </c>
      <c r="H14" s="446" t="s">
        <v>22865</v>
      </c>
      <c r="I14" s="446" t="s">
        <v>22866</v>
      </c>
      <c r="J14" s="446" t="s">
        <v>22867</v>
      </c>
      <c r="K14" s="446" t="s">
        <v>22868</v>
      </c>
      <c r="L14" s="446"/>
      <c r="M14" s="446"/>
      <c r="N14" s="446"/>
      <c r="O14" s="446"/>
      <c r="P14" s="446"/>
      <c r="Q14" s="446"/>
      <c r="R14" s="446" t="s">
        <v>631</v>
      </c>
      <c r="S14" s="446" t="s">
        <v>490</v>
      </c>
      <c r="T14" s="446" t="s">
        <v>22768</v>
      </c>
      <c r="U14" s="446"/>
      <c r="V14" s="446"/>
      <c r="W14" s="446"/>
      <c r="X14" s="446"/>
      <c r="Y14" s="446"/>
      <c r="Z14" s="446"/>
      <c r="AA14" s="446"/>
      <c r="AB14" s="446"/>
      <c r="AC14" s="446" t="s">
        <v>487</v>
      </c>
      <c r="AD14" s="447" t="s">
        <v>22869</v>
      </c>
    </row>
    <row r="15" spans="1:31" s="29" customFormat="1" ht="162.75" customHeight="1">
      <c r="A15" s="446" t="s">
        <v>22733</v>
      </c>
      <c r="B15" s="446" t="s">
        <v>22746</v>
      </c>
      <c r="C15" s="446" t="s">
        <v>22870</v>
      </c>
      <c r="D15" s="446" t="s">
        <v>22871</v>
      </c>
      <c r="E15" s="446" t="s">
        <v>22872</v>
      </c>
      <c r="F15" s="446" t="s">
        <v>22873</v>
      </c>
      <c r="G15" s="446" t="s">
        <v>22874</v>
      </c>
      <c r="H15" s="446" t="s">
        <v>22875</v>
      </c>
      <c r="I15" s="446" t="s">
        <v>22876</v>
      </c>
      <c r="J15" s="446" t="s">
        <v>22877</v>
      </c>
      <c r="K15" s="447" t="s">
        <v>22878</v>
      </c>
      <c r="L15" s="446"/>
      <c r="M15" s="446"/>
      <c r="N15" s="446" t="s">
        <v>487</v>
      </c>
      <c r="O15" s="494"/>
      <c r="P15" s="446"/>
      <c r="Q15" s="446"/>
      <c r="R15" s="446" t="s">
        <v>631</v>
      </c>
      <c r="S15" s="446" t="s">
        <v>490</v>
      </c>
      <c r="T15" s="446" t="s">
        <v>22744</v>
      </c>
      <c r="U15" s="446"/>
      <c r="V15" s="446"/>
      <c r="W15" s="446"/>
      <c r="X15" s="446"/>
      <c r="Y15" s="446"/>
      <c r="Z15" s="446"/>
      <c r="AA15" s="446"/>
      <c r="AB15" s="446"/>
      <c r="AC15" s="446" t="s">
        <v>487</v>
      </c>
      <c r="AD15" s="447" t="s">
        <v>22879</v>
      </c>
    </row>
    <row r="16" spans="1:31" s="29" customFormat="1" ht="105" customHeight="1">
      <c r="A16" s="446" t="s">
        <v>22733</v>
      </c>
      <c r="B16" s="446" t="s">
        <v>22805</v>
      </c>
      <c r="C16" s="446" t="s">
        <v>22880</v>
      </c>
      <c r="D16" s="446" t="s">
        <v>22881</v>
      </c>
      <c r="E16" s="446" t="s">
        <v>22882</v>
      </c>
      <c r="F16" s="446" t="s">
        <v>22883</v>
      </c>
      <c r="G16" s="446" t="s">
        <v>22884</v>
      </c>
      <c r="H16" s="446" t="s">
        <v>22885</v>
      </c>
      <c r="I16" s="447" t="s">
        <v>22886</v>
      </c>
      <c r="J16" s="446"/>
      <c r="K16" s="446" t="s">
        <v>22887</v>
      </c>
      <c r="L16" s="446"/>
      <c r="M16" s="446"/>
      <c r="N16" s="446"/>
      <c r="O16" s="446"/>
      <c r="P16" s="446"/>
      <c r="Q16" s="446"/>
      <c r="R16" s="446" t="s">
        <v>631</v>
      </c>
      <c r="S16" s="446" t="s">
        <v>22767</v>
      </c>
      <c r="T16" s="446" t="s">
        <v>22768</v>
      </c>
      <c r="U16" s="446"/>
      <c r="V16" s="446"/>
      <c r="W16" s="446"/>
      <c r="X16" s="446"/>
      <c r="Y16" s="446"/>
      <c r="Z16" s="446"/>
      <c r="AA16" s="446"/>
      <c r="AB16" s="446"/>
      <c r="AC16" s="446" t="s">
        <v>487</v>
      </c>
      <c r="AD16" s="447" t="s">
        <v>22888</v>
      </c>
    </row>
    <row r="17" spans="1:30" s="206" customFormat="1" ht="183" customHeight="1">
      <c r="A17" s="107" t="s">
        <v>22889</v>
      </c>
      <c r="B17" s="107" t="s">
        <v>22746</v>
      </c>
      <c r="C17" s="107" t="s">
        <v>22890</v>
      </c>
      <c r="D17" s="107" t="s">
        <v>22891</v>
      </c>
      <c r="E17" s="107" t="s">
        <v>22892</v>
      </c>
      <c r="F17" s="107" t="s">
        <v>22893</v>
      </c>
      <c r="G17" s="107" t="s">
        <v>22894</v>
      </c>
      <c r="H17" s="107" t="s">
        <v>22895</v>
      </c>
      <c r="I17" s="107" t="s">
        <v>22896</v>
      </c>
      <c r="J17" s="107" t="s">
        <v>22897</v>
      </c>
      <c r="K17" s="249" t="s">
        <v>22898</v>
      </c>
      <c r="L17" s="249" t="s">
        <v>22899</v>
      </c>
      <c r="M17" s="249" t="s">
        <v>22900</v>
      </c>
      <c r="N17" s="107" t="s">
        <v>487</v>
      </c>
      <c r="O17" s="107" t="s">
        <v>487</v>
      </c>
      <c r="P17" s="107"/>
      <c r="Q17" s="446"/>
      <c r="R17" s="446" t="s">
        <v>572</v>
      </c>
      <c r="S17" s="446" t="s">
        <v>490</v>
      </c>
      <c r="T17" s="446" t="s">
        <v>491</v>
      </c>
      <c r="U17" s="446"/>
      <c r="V17" s="446"/>
      <c r="W17" s="446"/>
      <c r="X17" s="446"/>
      <c r="Y17" s="446"/>
      <c r="Z17" s="446"/>
      <c r="AA17" s="446" t="s">
        <v>487</v>
      </c>
      <c r="AB17" s="446" t="s">
        <v>22901</v>
      </c>
      <c r="AC17" s="446" t="s">
        <v>487</v>
      </c>
      <c r="AD17" s="447" t="s">
        <v>22902</v>
      </c>
    </row>
    <row r="18" spans="1:30" s="206" customFormat="1" ht="108.95" customHeight="1">
      <c r="A18" s="447" t="s">
        <v>22889</v>
      </c>
      <c r="B18" s="447" t="s">
        <v>22746</v>
      </c>
      <c r="C18" s="447" t="s">
        <v>22903</v>
      </c>
      <c r="D18" s="451" t="s">
        <v>22904</v>
      </c>
      <c r="E18" s="451" t="s">
        <v>22905</v>
      </c>
      <c r="F18" s="451" t="s">
        <v>22906</v>
      </c>
      <c r="G18" s="451" t="s">
        <v>22907</v>
      </c>
      <c r="H18" s="451" t="s">
        <v>22908</v>
      </c>
      <c r="I18" s="451" t="s">
        <v>22909</v>
      </c>
      <c r="J18" s="451" t="s">
        <v>22910</v>
      </c>
      <c r="K18" s="452" t="s">
        <v>22911</v>
      </c>
      <c r="L18" s="452" t="s">
        <v>22912</v>
      </c>
      <c r="M18" s="451"/>
      <c r="N18" s="451"/>
      <c r="O18" s="107" t="s">
        <v>487</v>
      </c>
      <c r="P18" s="451"/>
      <c r="Q18" s="451"/>
      <c r="R18" s="451" t="s">
        <v>631</v>
      </c>
      <c r="S18" s="451" t="s">
        <v>1824</v>
      </c>
      <c r="T18" s="451" t="s">
        <v>22913</v>
      </c>
      <c r="U18" s="451"/>
      <c r="V18" s="451"/>
      <c r="W18" s="451"/>
      <c r="X18" s="451"/>
      <c r="Y18" s="451"/>
      <c r="Z18" s="451"/>
      <c r="AA18" s="451"/>
      <c r="AB18" s="451"/>
      <c r="AC18" s="451"/>
      <c r="AD18" s="452" t="s">
        <v>22914</v>
      </c>
    </row>
    <row r="19" spans="1:30" s="42" customFormat="1" ht="103.5" customHeight="1">
      <c r="A19" s="447" t="s">
        <v>22889</v>
      </c>
      <c r="B19" s="447" t="s">
        <v>22746</v>
      </c>
      <c r="C19" s="446" t="s">
        <v>22915</v>
      </c>
      <c r="D19" s="446" t="s">
        <v>22916</v>
      </c>
      <c r="E19" s="446" t="s">
        <v>22917</v>
      </c>
      <c r="F19" s="446" t="s">
        <v>22918</v>
      </c>
      <c r="G19" s="446" t="s">
        <v>22919</v>
      </c>
      <c r="H19" s="446" t="s">
        <v>22920</v>
      </c>
      <c r="I19" s="250" t="s">
        <v>22921</v>
      </c>
      <c r="J19" s="453" t="s">
        <v>22922</v>
      </c>
      <c r="K19" s="447" t="s">
        <v>22923</v>
      </c>
      <c r="L19" s="447" t="s">
        <v>22924</v>
      </c>
      <c r="M19" s="446"/>
      <c r="N19" s="446" t="s">
        <v>487</v>
      </c>
      <c r="O19" s="446"/>
      <c r="P19" s="446"/>
      <c r="Q19" s="446"/>
      <c r="R19" s="446" t="s">
        <v>572</v>
      </c>
      <c r="S19" s="447" t="s">
        <v>1824</v>
      </c>
      <c r="T19" s="446" t="s">
        <v>22913</v>
      </c>
      <c r="U19" s="446"/>
      <c r="V19" s="446"/>
      <c r="W19" s="446"/>
      <c r="X19" s="446"/>
      <c r="Y19" s="446"/>
      <c r="Z19" s="446"/>
      <c r="AA19" s="446"/>
      <c r="AB19" s="446"/>
      <c r="AC19" s="446"/>
      <c r="AD19" s="447"/>
    </row>
    <row r="20" spans="1:30" s="206" customFormat="1" ht="153.6" customHeight="1">
      <c r="A20" s="446" t="s">
        <v>22889</v>
      </c>
      <c r="B20" s="446" t="s">
        <v>22746</v>
      </c>
      <c r="C20" s="446" t="s">
        <v>22925</v>
      </c>
      <c r="D20" s="451" t="s">
        <v>22926</v>
      </c>
      <c r="E20" s="451" t="s">
        <v>22927</v>
      </c>
      <c r="F20" s="451" t="s">
        <v>22928</v>
      </c>
      <c r="G20" s="451" t="s">
        <v>22929</v>
      </c>
      <c r="H20" s="451" t="s">
        <v>22930</v>
      </c>
      <c r="I20" s="451" t="s">
        <v>22931</v>
      </c>
      <c r="J20" s="451" t="s">
        <v>22932</v>
      </c>
      <c r="K20" s="452" t="s">
        <v>22933</v>
      </c>
      <c r="L20" s="451"/>
      <c r="M20" s="451"/>
      <c r="N20" s="451" t="s">
        <v>487</v>
      </c>
      <c r="O20" s="451"/>
      <c r="P20" s="451"/>
      <c r="Q20" s="451"/>
      <c r="R20" s="451" t="s">
        <v>631</v>
      </c>
      <c r="S20" s="451" t="s">
        <v>490</v>
      </c>
      <c r="T20" s="451" t="s">
        <v>491</v>
      </c>
      <c r="U20" s="451"/>
      <c r="V20" s="451"/>
      <c r="W20" s="451"/>
      <c r="X20" s="451"/>
      <c r="Y20" s="451"/>
      <c r="Z20" s="451"/>
      <c r="AA20" s="451"/>
      <c r="AB20" s="451"/>
      <c r="AC20" s="451" t="s">
        <v>487</v>
      </c>
      <c r="AD20" s="452" t="s">
        <v>22934</v>
      </c>
    </row>
    <row r="21" spans="1:30" s="207" customFormat="1" ht="20.100000000000001" customHeight="1"/>
    <row r="22" spans="1:30" s="207" customFormat="1" ht="20.100000000000001" customHeight="1"/>
    <row r="23" spans="1:30" s="207" customFormat="1" ht="20.100000000000001" customHeight="1"/>
    <row r="24" spans="1:30" s="207" customFormat="1" ht="20.100000000000001" customHeight="1"/>
    <row r="25" spans="1:30" s="207" customFormat="1" ht="20.25" customHeight="1"/>
    <row r="26" spans="1:30" s="207" customFormat="1" ht="20.25" customHeight="1"/>
    <row r="27" spans="1:30" s="207" customFormat="1" ht="20.25" customHeight="1"/>
    <row r="28" spans="1:30" s="207" customFormat="1" ht="20.25" customHeight="1"/>
    <row r="29" spans="1:30" s="207" customFormat="1" ht="20.25" customHeight="1"/>
    <row r="30" spans="1:30" s="207" customFormat="1" ht="20.25" customHeight="1"/>
    <row r="31" spans="1:30" s="207" customFormat="1" ht="20.25" customHeight="1"/>
    <row r="32" spans="1:30" s="207" customFormat="1" ht="20.25" customHeight="1"/>
    <row r="33" s="207" customFormat="1" ht="20.25" customHeight="1"/>
    <row r="34" s="207" customFormat="1" ht="20.25" customHeight="1"/>
    <row r="35" s="207" customFormat="1" ht="20.25" customHeight="1"/>
    <row r="36" s="207" customFormat="1" ht="20.25" customHeight="1"/>
    <row r="37" s="207" customFormat="1" ht="20.25" customHeight="1"/>
    <row r="38" s="207" customFormat="1" ht="20.25" customHeight="1"/>
    <row r="39" s="207" customFormat="1" ht="20.25" customHeight="1"/>
    <row r="40" s="207" customFormat="1" ht="20.25" customHeight="1"/>
    <row r="41" s="207" customFormat="1" ht="20.25" customHeight="1"/>
    <row r="42" s="207" customFormat="1" ht="20.25" customHeight="1"/>
    <row r="43" s="207" customFormat="1" ht="20.25" customHeight="1"/>
    <row r="44" s="207" customFormat="1" ht="20.25" customHeight="1"/>
    <row r="45" s="207" customFormat="1" ht="20.25" customHeight="1"/>
    <row r="46" s="207" customFormat="1" ht="20.25" customHeight="1"/>
    <row r="47" s="207" customFormat="1" ht="20.25" customHeight="1"/>
    <row r="48" s="207" customFormat="1" ht="20.25" customHeight="1"/>
    <row r="49" s="207" customFormat="1" ht="20.25" customHeight="1"/>
    <row r="50" s="207" customFormat="1" ht="20.25" customHeight="1"/>
    <row r="51" s="207" customFormat="1" ht="20.25" customHeight="1"/>
    <row r="52" s="207" customFormat="1" ht="20.25" customHeight="1"/>
    <row r="53" s="207" customFormat="1" ht="20.25" customHeight="1"/>
    <row r="54" s="207" customFormat="1" ht="20.25" customHeight="1"/>
    <row r="55" s="207" customFormat="1" ht="20.25" customHeight="1"/>
    <row r="56" s="207" customFormat="1" ht="20.25" customHeight="1"/>
    <row r="57" s="207" customFormat="1" ht="20.25" customHeight="1"/>
    <row r="58" s="207" customFormat="1" ht="20.25" customHeight="1"/>
    <row r="59" s="207" customFormat="1" ht="20.25" customHeight="1"/>
    <row r="60" s="207" customFormat="1" ht="20.25" customHeight="1"/>
    <row r="61" s="207" customFormat="1" ht="20.25" customHeight="1"/>
    <row r="62" s="207" customFormat="1" ht="20.25" customHeight="1"/>
    <row r="63" s="207" customFormat="1" ht="20.25" customHeight="1"/>
    <row r="64" s="207" customFormat="1" ht="20.25" customHeight="1"/>
    <row r="65" s="207" customFormat="1" ht="20.25" customHeight="1"/>
    <row r="66" s="207" customFormat="1" ht="20.25" customHeight="1"/>
    <row r="67" s="207" customFormat="1" ht="20.25" customHeight="1"/>
    <row r="68" s="207" customFormat="1" ht="20.25" customHeight="1"/>
    <row r="69" s="207" customFormat="1" ht="20.25" customHeight="1"/>
    <row r="70" s="207" customFormat="1" ht="20.25" customHeight="1"/>
    <row r="71" s="207" customFormat="1" ht="20.25" customHeight="1"/>
    <row r="72" s="207" customFormat="1" ht="20.25" customHeight="1"/>
    <row r="73" s="207" customFormat="1" ht="20.25" customHeight="1"/>
    <row r="74" s="207" customFormat="1" ht="20.25" customHeight="1"/>
    <row r="75" s="207" customFormat="1" ht="20.25" customHeight="1"/>
    <row r="76" s="207" customFormat="1" ht="20.25" customHeight="1"/>
    <row r="77" s="207" customFormat="1" ht="20.25" customHeight="1"/>
    <row r="78" s="207" customFormat="1" ht="20.25" customHeight="1"/>
    <row r="79" s="207" customFormat="1" ht="20.25" customHeight="1"/>
    <row r="80" s="207" customFormat="1" ht="20.25" customHeight="1"/>
    <row r="81" s="207" customFormat="1" ht="20.25" customHeight="1"/>
    <row r="82" s="207" customFormat="1" ht="20.25" customHeight="1"/>
    <row r="83" s="207" customFormat="1" ht="20.25" customHeight="1"/>
    <row r="84" s="207" customFormat="1" ht="20.25" customHeight="1"/>
    <row r="85" s="207" customFormat="1" ht="20.25" customHeight="1"/>
    <row r="86" s="207" customFormat="1" ht="20.25" customHeight="1"/>
    <row r="87" s="207" customFormat="1" ht="20.25" customHeight="1"/>
    <row r="88" s="207" customFormat="1" ht="20.25" customHeight="1"/>
    <row r="89" s="207" customFormat="1" ht="20.25" customHeight="1"/>
    <row r="90" s="207" customFormat="1" ht="20.25" customHeight="1"/>
    <row r="91" s="207" customFormat="1" ht="20.25" customHeight="1"/>
    <row r="92" s="207" customFormat="1" ht="20.25" customHeight="1"/>
    <row r="93" s="207" customFormat="1" ht="20.25" customHeight="1"/>
    <row r="94" s="207" customFormat="1" ht="20.25" customHeight="1"/>
    <row r="95" s="207" customFormat="1" ht="20.25" customHeight="1"/>
    <row r="96" s="207" customFormat="1" ht="20.25" customHeight="1"/>
    <row r="97" s="207" customFormat="1" ht="20.25" customHeight="1"/>
    <row r="98" s="207" customFormat="1" ht="20.25" customHeight="1"/>
    <row r="99" s="207" customFormat="1" ht="20.25" customHeight="1"/>
    <row r="100" s="207" customFormat="1" ht="20.25" customHeight="1"/>
    <row r="101" s="207" customFormat="1" ht="20.25" customHeight="1"/>
    <row r="102" s="207" customFormat="1" ht="20.25" customHeight="1"/>
    <row r="103" s="207" customFormat="1" ht="20.25" customHeight="1"/>
    <row r="104" s="207" customFormat="1" ht="20.25" customHeight="1"/>
    <row r="105" s="207" customFormat="1" ht="20.25" customHeight="1"/>
    <row r="106" s="207" customFormat="1" ht="20.25" customHeight="1"/>
    <row r="107" s="207" customFormat="1" ht="20.25" customHeight="1"/>
    <row r="108" s="207" customFormat="1" ht="20.25" customHeight="1"/>
    <row r="109" s="207" customFormat="1" ht="20.25" customHeight="1"/>
    <row r="110" s="207" customFormat="1" ht="20.25" customHeight="1"/>
    <row r="111" s="207" customFormat="1" ht="20.25" customHeight="1"/>
    <row r="112" s="207" customFormat="1" ht="20.25" customHeight="1"/>
    <row r="113" s="207" customFormat="1" ht="20.25" customHeight="1"/>
    <row r="114" s="207" customFormat="1" ht="20.25" customHeight="1"/>
    <row r="115" s="207" customFormat="1" ht="20.25" customHeight="1"/>
    <row r="116" s="207" customFormat="1" ht="20.25" customHeight="1"/>
    <row r="117" s="207" customFormat="1" ht="20.25" customHeight="1"/>
    <row r="118" s="207" customFormat="1" ht="20.25" customHeight="1"/>
    <row r="119" s="207" customFormat="1" ht="20.25" customHeight="1"/>
    <row r="120" s="207" customFormat="1" ht="20.25" customHeight="1"/>
    <row r="121" s="207" customFormat="1" ht="20.25" customHeight="1"/>
    <row r="122" s="207" customFormat="1" ht="20.25" customHeight="1"/>
    <row r="123" s="207" customFormat="1" ht="20.25" customHeight="1"/>
    <row r="124" s="207" customFormat="1" ht="20.25" customHeight="1"/>
    <row r="125" s="207" customFormat="1" ht="20.25" customHeight="1"/>
    <row r="126" s="207" customFormat="1" ht="20.25" customHeight="1"/>
    <row r="127" s="207" customFormat="1" ht="20.25" customHeight="1"/>
    <row r="128" s="207" customFormat="1" ht="20.25" customHeight="1"/>
    <row r="129" s="207" customFormat="1" ht="20.25" customHeight="1"/>
    <row r="130" s="207" customFormat="1" ht="20.25" customHeight="1"/>
    <row r="131" s="207" customFormat="1" ht="20.25" customHeight="1"/>
    <row r="132" s="207" customFormat="1" ht="20.25" customHeight="1"/>
    <row r="133" s="207" customFormat="1" ht="20.25" customHeight="1"/>
    <row r="134" s="207" customFormat="1" ht="20.25" customHeight="1"/>
    <row r="135" s="207" customFormat="1" ht="20.25" customHeight="1"/>
    <row r="136" s="207" customFormat="1" ht="20.25" customHeight="1"/>
    <row r="137" s="207" customFormat="1" ht="20.25" customHeight="1"/>
    <row r="138" s="207" customFormat="1" ht="20.25" customHeight="1"/>
    <row r="139" s="207" customFormat="1" ht="20.25" customHeight="1"/>
    <row r="140" s="207" customFormat="1" ht="20.25" customHeight="1"/>
    <row r="141" s="207" customFormat="1" ht="20.25" customHeight="1"/>
    <row r="142" s="207" customFormat="1" ht="20.25" customHeight="1"/>
    <row r="143" s="207" customFormat="1" ht="20.25" customHeight="1"/>
    <row r="144" s="207" customFormat="1" ht="20.25" customHeight="1"/>
    <row r="145" s="207" customFormat="1" ht="20.25" customHeight="1"/>
    <row r="146" s="207" customFormat="1" ht="20.25" customHeight="1"/>
    <row r="147" s="207" customFormat="1" ht="20.25" customHeight="1"/>
    <row r="148" s="207" customFormat="1" ht="20.25" customHeight="1"/>
    <row r="149" s="207" customFormat="1" ht="20.25" customHeight="1"/>
    <row r="150" s="207" customFormat="1" ht="20.25" customHeight="1"/>
    <row r="151" s="207" customFormat="1" ht="20.25" customHeight="1"/>
    <row r="152" s="207" customFormat="1" ht="20.25" customHeight="1"/>
    <row r="153" s="207" customFormat="1" ht="20.25" customHeight="1"/>
    <row r="154" s="207" customFormat="1" ht="20.25" customHeight="1"/>
    <row r="155" s="207" customFormat="1" ht="20.25" customHeight="1"/>
    <row r="156" s="207" customFormat="1" ht="20.25" customHeight="1"/>
    <row r="157" s="207" customFormat="1" ht="20.25" customHeight="1"/>
    <row r="158" s="207" customFormat="1" ht="20.25" customHeight="1"/>
    <row r="159" s="207" customFormat="1" ht="20.25" customHeight="1"/>
    <row r="160" s="207" customFormat="1" ht="20.25" customHeight="1"/>
    <row r="161" s="207" customFormat="1" ht="20.25" customHeight="1"/>
    <row r="162" s="207" customFormat="1" ht="20.25" customHeight="1"/>
    <row r="163" s="207" customFormat="1" ht="20.25" customHeight="1"/>
    <row r="164" s="207" customFormat="1" ht="20.25" customHeight="1"/>
    <row r="165" s="207" customFormat="1" ht="20.25" customHeight="1"/>
    <row r="166" s="207" customFormat="1" ht="20.25" customHeight="1"/>
    <row r="167" s="207" customFormat="1" ht="20.25" customHeight="1"/>
    <row r="168" s="207" customFormat="1" ht="20.25" customHeight="1"/>
    <row r="169" s="207" customFormat="1" ht="20.25" customHeight="1"/>
    <row r="170" s="207" customFormat="1" ht="20.25" customHeight="1"/>
    <row r="171" s="207" customFormat="1" ht="20.25" customHeight="1"/>
    <row r="172" s="207" customFormat="1" ht="20.25" customHeight="1"/>
    <row r="173" s="207" customFormat="1" ht="20.25" customHeight="1"/>
    <row r="174" s="207" customFormat="1" ht="20.25" customHeight="1"/>
    <row r="175" s="207" customFormat="1" ht="20.25" customHeight="1"/>
    <row r="176" s="207" customFormat="1" ht="20.25" customHeight="1"/>
    <row r="177" s="207" customFormat="1" ht="20.25" customHeight="1"/>
    <row r="178" s="207" customFormat="1" ht="20.25" customHeight="1"/>
    <row r="179" s="207" customFormat="1" ht="20.25" customHeight="1"/>
    <row r="180" s="207" customFormat="1" ht="20.25" customHeight="1"/>
    <row r="181" s="207" customFormat="1" ht="20.25" customHeight="1"/>
    <row r="182" s="207" customFormat="1" ht="20.25" customHeight="1"/>
    <row r="183" s="207" customFormat="1" ht="20.25" customHeight="1"/>
    <row r="184" s="207" customFormat="1" ht="20.25" customHeight="1"/>
    <row r="185" s="207" customFormat="1" ht="20.25" customHeight="1"/>
    <row r="186" s="207" customFormat="1" ht="20.25" customHeight="1"/>
    <row r="187" s="207" customFormat="1" ht="20.25" customHeight="1"/>
    <row r="188" s="207" customFormat="1" ht="20.25" customHeight="1"/>
    <row r="189" s="207" customFormat="1" ht="20.25" customHeight="1"/>
    <row r="190" s="207" customFormat="1" ht="20.25" customHeight="1"/>
    <row r="191" s="207" customFormat="1" ht="20.25" customHeight="1"/>
    <row r="192" s="207" customFormat="1" ht="20.25" customHeight="1"/>
    <row r="193" s="207" customFormat="1" ht="20.25" customHeight="1"/>
    <row r="194" s="207" customFormat="1" ht="20.25" customHeight="1"/>
    <row r="195" s="207" customFormat="1" ht="20.25" customHeight="1"/>
    <row r="196" s="207" customFormat="1" ht="20.25" customHeight="1"/>
    <row r="197" s="207" customFormat="1" ht="20.25" customHeight="1"/>
    <row r="198" s="207" customFormat="1" ht="20.25" customHeight="1"/>
    <row r="199" s="207" customFormat="1" ht="20.25" customHeight="1"/>
    <row r="200" s="207" customFormat="1" ht="20.25" customHeight="1"/>
    <row r="201" s="207" customFormat="1" ht="20.25" customHeight="1"/>
    <row r="202" s="207" customFormat="1" ht="20.25" customHeight="1"/>
    <row r="203" s="207" customFormat="1" ht="20.25" customHeight="1"/>
    <row r="204" s="207" customFormat="1" ht="20.25" customHeight="1"/>
    <row r="205" s="207" customFormat="1" ht="20.25" customHeight="1"/>
    <row r="206" s="207" customFormat="1" ht="20.25" customHeight="1"/>
    <row r="207" s="207" customFormat="1" ht="20.25" customHeight="1"/>
    <row r="208" s="207" customFormat="1" ht="20.25" customHeight="1"/>
    <row r="209" s="207" customFormat="1" ht="20.25" customHeight="1"/>
    <row r="210" s="207" customFormat="1" ht="20.25" customHeight="1"/>
    <row r="211" s="207" customFormat="1" ht="20.25" customHeight="1"/>
    <row r="212" s="207" customFormat="1" ht="20.25" customHeight="1"/>
    <row r="213" s="207" customFormat="1" ht="20.25" customHeight="1"/>
    <row r="214" s="207" customFormat="1" ht="20.25" customHeight="1"/>
    <row r="215" s="207" customFormat="1" ht="20.25" customHeight="1"/>
    <row r="216" s="207" customFormat="1" ht="20.25" customHeight="1"/>
    <row r="217" s="207" customFormat="1" ht="20.25" customHeight="1"/>
    <row r="218" s="207" customFormat="1" ht="20.25" customHeight="1"/>
    <row r="219" s="207" customFormat="1" ht="20.25" customHeight="1"/>
    <row r="220" s="207" customFormat="1" ht="20.25" customHeight="1"/>
    <row r="221" s="207" customFormat="1" ht="20.25" customHeight="1"/>
    <row r="222" s="207" customFormat="1" ht="20.25" customHeight="1"/>
    <row r="223" s="207" customFormat="1" ht="20.25" customHeight="1"/>
    <row r="224" s="207" customFormat="1" ht="20.25" customHeight="1"/>
    <row r="225" s="207" customFormat="1" ht="20.25" customHeight="1"/>
    <row r="226" s="207" customFormat="1" ht="20.25" customHeight="1"/>
    <row r="227" s="207" customFormat="1" ht="20.25" customHeight="1"/>
    <row r="228" s="207" customFormat="1" ht="20.25" customHeight="1"/>
    <row r="229" s="207" customFormat="1" ht="20.25" customHeight="1"/>
    <row r="230" s="207" customFormat="1" ht="20.25" customHeight="1"/>
    <row r="231" s="207" customFormat="1" ht="20.25" customHeight="1"/>
    <row r="232" s="207" customFormat="1" ht="20.25" customHeight="1"/>
    <row r="233" s="207" customFormat="1" ht="20.25" customHeight="1"/>
    <row r="234" s="207" customFormat="1" ht="20.25" customHeight="1"/>
    <row r="235" s="207" customFormat="1" ht="20.25" customHeight="1"/>
    <row r="236" s="207" customFormat="1" ht="20.25" customHeight="1"/>
    <row r="237" s="207" customFormat="1" ht="20.25" customHeight="1"/>
    <row r="238" s="207" customFormat="1" ht="20.25" customHeight="1"/>
    <row r="239" s="207" customFormat="1" ht="20.25" customHeight="1"/>
    <row r="240" s="207" customFormat="1" ht="20.25" customHeight="1"/>
    <row r="241" s="207" customFormat="1" ht="20.25" customHeight="1"/>
    <row r="242" s="207" customFormat="1" ht="20.25" customHeight="1"/>
    <row r="243" s="207" customFormat="1" ht="20.25" customHeight="1"/>
    <row r="244" s="207" customFormat="1" ht="20.25" customHeight="1"/>
    <row r="245" s="207" customFormat="1" ht="20.25" customHeight="1"/>
    <row r="246" s="207" customFormat="1" ht="20.25" customHeight="1"/>
    <row r="247" s="207" customFormat="1" ht="20.25" customHeight="1"/>
    <row r="248" s="207" customFormat="1" ht="20.25" customHeight="1"/>
    <row r="249" s="207" customFormat="1" ht="20.25" customHeight="1"/>
    <row r="250" s="207" customFormat="1" ht="20.25" customHeight="1"/>
    <row r="251" s="207" customFormat="1" ht="20.25" customHeight="1"/>
    <row r="252" s="207" customFormat="1" ht="20.25" customHeight="1"/>
    <row r="253" s="207" customFormat="1" ht="20.25" customHeight="1"/>
    <row r="254" s="207" customFormat="1" ht="20.25" customHeight="1"/>
    <row r="255" s="207" customFormat="1" ht="20.25" customHeight="1"/>
    <row r="256" s="207" customFormat="1" ht="20.25" customHeight="1"/>
    <row r="257" s="207" customFormat="1" ht="20.25" customHeight="1"/>
    <row r="258" s="207" customFormat="1" ht="20.25" customHeight="1"/>
    <row r="259" s="207" customFormat="1" ht="20.25" customHeight="1"/>
    <row r="260" s="207" customFormat="1" ht="20.25" customHeight="1"/>
    <row r="261" s="207" customFormat="1" ht="20.25" customHeight="1"/>
    <row r="262" s="207" customFormat="1" ht="20.25" customHeight="1"/>
    <row r="263" s="207" customFormat="1" ht="20.25" customHeight="1"/>
    <row r="264" s="207" customFormat="1" ht="20.25" customHeight="1"/>
    <row r="265" s="207" customFormat="1" ht="20.25" customHeight="1"/>
    <row r="266" s="207" customFormat="1" ht="20.25" customHeight="1"/>
    <row r="267" s="207" customFormat="1" ht="20.25" customHeight="1"/>
    <row r="268" s="207" customFormat="1" ht="20.25" customHeight="1"/>
    <row r="269" s="207" customFormat="1" ht="20.25" customHeight="1"/>
    <row r="270" s="207" customFormat="1" ht="20.25" customHeight="1"/>
    <row r="271" s="207" customFormat="1" ht="20.25" customHeight="1"/>
    <row r="272" s="207" customFormat="1" ht="20.25" customHeight="1"/>
    <row r="273" s="207" customFormat="1" ht="20.25" customHeight="1"/>
    <row r="274" s="207" customFormat="1" ht="20.25" customHeight="1"/>
    <row r="275" s="207" customFormat="1" ht="20.25" customHeight="1"/>
    <row r="276" s="207" customFormat="1"/>
    <row r="277" s="207" customFormat="1"/>
    <row r="278" s="207" customFormat="1"/>
    <row r="279" s="207" customFormat="1"/>
    <row r="280" s="207" customFormat="1"/>
    <row r="281" s="207" customFormat="1"/>
    <row r="282" s="207" customFormat="1"/>
    <row r="283" s="207" customFormat="1"/>
    <row r="284" s="207" customFormat="1"/>
    <row r="285" s="207" customFormat="1"/>
    <row r="286" s="207" customFormat="1"/>
    <row r="287" s="207" customFormat="1"/>
    <row r="288" s="207" customFormat="1"/>
    <row r="289" s="207" customFormat="1"/>
    <row r="290" s="207" customFormat="1"/>
    <row r="291" s="207" customFormat="1"/>
    <row r="292" s="207" customFormat="1"/>
    <row r="293" s="207" customFormat="1"/>
    <row r="294" s="207" customFormat="1"/>
    <row r="295" s="207" customFormat="1"/>
    <row r="296" s="207" customFormat="1"/>
    <row r="297" s="207" customFormat="1"/>
    <row r="298" s="207" customFormat="1"/>
    <row r="299" s="207" customFormat="1"/>
    <row r="300" s="207" customFormat="1"/>
    <row r="301" s="207" customFormat="1"/>
    <row r="302" s="207" customFormat="1"/>
    <row r="303" s="207" customFormat="1"/>
    <row r="304" s="207" customFormat="1"/>
    <row r="305" s="207" customFormat="1"/>
    <row r="306" s="207" customFormat="1"/>
    <row r="307" s="207" customFormat="1"/>
    <row r="308" s="207" customFormat="1"/>
    <row r="309" s="207" customFormat="1"/>
    <row r="310" s="207" customFormat="1"/>
    <row r="311" s="207" customFormat="1"/>
    <row r="312" s="207" customFormat="1"/>
    <row r="313" s="207" customFormat="1"/>
    <row r="314" s="207" customFormat="1"/>
    <row r="315" s="207" customFormat="1"/>
    <row r="316" s="207" customFormat="1"/>
    <row r="317" s="207" customFormat="1"/>
    <row r="318" s="207" customFormat="1"/>
    <row r="319" s="207" customFormat="1"/>
    <row r="320" s="207" customFormat="1"/>
    <row r="321" s="207" customFormat="1"/>
    <row r="322" s="207" customFormat="1"/>
    <row r="323" s="207" customFormat="1"/>
    <row r="324" s="207" customFormat="1"/>
    <row r="325" s="207" customFormat="1"/>
    <row r="326" s="207" customFormat="1"/>
    <row r="327" s="207" customFormat="1"/>
    <row r="328" s="207" customFormat="1"/>
    <row r="329" s="207" customFormat="1"/>
    <row r="330" s="207" customFormat="1"/>
    <row r="331" s="207" customFormat="1"/>
    <row r="332" s="207" customFormat="1"/>
    <row r="333" s="207" customFormat="1"/>
    <row r="334" s="207" customFormat="1"/>
    <row r="335" s="207" customFormat="1"/>
    <row r="336" s="207" customFormat="1"/>
    <row r="337" s="207" customFormat="1"/>
    <row r="338" s="207" customFormat="1"/>
    <row r="339" s="207" customFormat="1"/>
    <row r="340" s="207" customFormat="1"/>
    <row r="341" s="207" customFormat="1"/>
    <row r="342" s="207" customFormat="1"/>
    <row r="343" s="207" customFormat="1"/>
    <row r="344" s="207" customFormat="1"/>
    <row r="345" s="207" customFormat="1"/>
    <row r="346" s="207" customFormat="1"/>
    <row r="347" s="207" customFormat="1"/>
    <row r="348" s="207" customFormat="1"/>
    <row r="349" s="207" customFormat="1"/>
    <row r="350" s="207" customFormat="1"/>
    <row r="351" s="207" customFormat="1"/>
    <row r="352" s="207" customFormat="1"/>
    <row r="353" s="207" customFormat="1"/>
    <row r="354" s="207" customFormat="1"/>
    <row r="355" s="207" customFormat="1"/>
    <row r="356" s="207" customFormat="1"/>
    <row r="357" s="207" customFormat="1"/>
    <row r="358" s="207" customFormat="1"/>
    <row r="359" s="207" customFormat="1"/>
    <row r="360" s="207" customFormat="1"/>
    <row r="361" s="207" customFormat="1"/>
    <row r="362" s="207" customFormat="1"/>
    <row r="363" s="207" customFormat="1"/>
    <row r="364" s="207" customFormat="1"/>
    <row r="365" s="207" customFormat="1"/>
    <row r="366" s="207" customFormat="1"/>
    <row r="367" s="207" customFormat="1"/>
    <row r="368" s="207" customFormat="1"/>
    <row r="369" s="207" customFormat="1"/>
    <row r="370" s="207" customFormat="1"/>
    <row r="371" s="207" customFormat="1"/>
    <row r="372" s="207" customFormat="1"/>
    <row r="373" s="207" customFormat="1"/>
    <row r="374" s="207" customFormat="1"/>
    <row r="375" s="207" customFormat="1"/>
    <row r="376" s="207" customFormat="1"/>
    <row r="377" s="207" customFormat="1"/>
    <row r="378" s="207" customFormat="1"/>
    <row r="379" s="207" customFormat="1"/>
    <row r="380" s="207" customFormat="1"/>
    <row r="381" s="207" customFormat="1"/>
    <row r="382" s="207" customFormat="1"/>
    <row r="383" s="207" customFormat="1"/>
    <row r="384" s="207" customFormat="1"/>
    <row r="385" s="207" customFormat="1"/>
    <row r="386" s="207" customFormat="1"/>
    <row r="387" s="207" customFormat="1"/>
    <row r="388" s="207" customFormat="1"/>
    <row r="389" s="207" customFormat="1"/>
    <row r="390" s="207" customFormat="1"/>
    <row r="391" s="207" customFormat="1"/>
    <row r="392" s="207" customFormat="1"/>
    <row r="393" s="207" customFormat="1"/>
    <row r="394" s="207" customFormat="1"/>
    <row r="395" s="207" customFormat="1"/>
    <row r="396" s="207" customFormat="1"/>
    <row r="397" s="207" customFormat="1"/>
    <row r="398" s="207" customFormat="1"/>
    <row r="399" s="207" customFormat="1"/>
    <row r="400" s="207" customFormat="1"/>
    <row r="401" s="207" customFormat="1"/>
    <row r="402" s="207" customFormat="1"/>
    <row r="403" s="207" customFormat="1"/>
    <row r="404" s="207" customFormat="1"/>
    <row r="405" s="207" customFormat="1"/>
    <row r="406" s="207" customFormat="1"/>
    <row r="407" s="207" customFormat="1"/>
    <row r="408" s="207" customFormat="1"/>
    <row r="409" s="207" customFormat="1"/>
    <row r="410" s="207" customFormat="1"/>
    <row r="411" s="207" customFormat="1"/>
    <row r="412" s="207" customFormat="1"/>
    <row r="413" s="207" customFormat="1"/>
    <row r="414" s="207" customFormat="1"/>
    <row r="415" s="207" customFormat="1"/>
    <row r="416" s="207" customFormat="1"/>
    <row r="417" s="207" customFormat="1"/>
    <row r="418" s="207" customFormat="1"/>
    <row r="419" s="207" customFormat="1"/>
    <row r="420" s="207" customFormat="1"/>
    <row r="421" s="207" customFormat="1"/>
    <row r="422" s="207" customFormat="1"/>
    <row r="423" s="207" customFormat="1"/>
    <row r="424" s="207" customFormat="1"/>
    <row r="425" s="207" customFormat="1"/>
    <row r="426" s="207" customFormat="1"/>
    <row r="427" s="207" customFormat="1"/>
    <row r="428" s="207" customFormat="1"/>
    <row r="429" s="207" customFormat="1"/>
    <row r="430" s="207" customFormat="1"/>
    <row r="431" s="207" customFormat="1"/>
    <row r="432" s="207" customFormat="1"/>
    <row r="433" s="207" customFormat="1"/>
    <row r="434" s="207" customFormat="1"/>
    <row r="435" s="207" customFormat="1"/>
    <row r="436" s="207" customFormat="1"/>
    <row r="437" s="207" customFormat="1"/>
    <row r="438" s="207" customFormat="1"/>
    <row r="439" s="207" customFormat="1"/>
    <row r="440" s="207" customFormat="1"/>
    <row r="441" s="207" customFormat="1"/>
    <row r="442" s="207" customFormat="1"/>
    <row r="443" s="207" customFormat="1"/>
    <row r="444" s="207" customFormat="1"/>
    <row r="445" s="207" customFormat="1"/>
    <row r="446" s="207" customFormat="1"/>
    <row r="447" s="207" customFormat="1"/>
    <row r="448" s="207" customFormat="1"/>
    <row r="449" s="207" customFormat="1"/>
    <row r="450" s="207" customFormat="1"/>
    <row r="451" s="207" customFormat="1"/>
    <row r="452" s="207" customFormat="1"/>
    <row r="453" s="207" customFormat="1"/>
    <row r="454" s="207" customFormat="1"/>
    <row r="455" s="207" customFormat="1"/>
    <row r="456" s="207" customFormat="1"/>
    <row r="457" s="207" customFormat="1"/>
    <row r="458" s="207" customFormat="1"/>
    <row r="459" s="207" customFormat="1"/>
    <row r="460" s="207" customFormat="1"/>
    <row r="461" s="207" customFormat="1"/>
    <row r="462" s="207" customFormat="1"/>
    <row r="463" s="207" customFormat="1"/>
    <row r="464" s="207" customFormat="1"/>
    <row r="465" s="207" customFormat="1"/>
    <row r="466" s="207" customFormat="1"/>
    <row r="467" s="207" customFormat="1"/>
    <row r="468" s="207" customFormat="1"/>
    <row r="469" s="207" customFormat="1"/>
    <row r="470" s="207" customFormat="1"/>
    <row r="471" s="207" customFormat="1"/>
    <row r="472" s="207" customFormat="1"/>
    <row r="473" s="207" customFormat="1"/>
    <row r="474" s="207" customFormat="1"/>
    <row r="475" s="207" customFormat="1"/>
    <row r="476" s="207" customFormat="1"/>
    <row r="477" s="207" customFormat="1"/>
    <row r="478" s="207" customFormat="1"/>
    <row r="479" s="207" customFormat="1"/>
    <row r="480" s="207" customFormat="1"/>
    <row r="481" s="207" customFormat="1"/>
    <row r="482" s="207" customFormat="1"/>
    <row r="483" s="207" customFormat="1"/>
    <row r="484" s="207" customFormat="1"/>
    <row r="485" s="207" customFormat="1"/>
    <row r="486" s="207" customFormat="1"/>
    <row r="487" s="207" customFormat="1"/>
    <row r="488" s="207" customFormat="1"/>
    <row r="489" s="207" customFormat="1"/>
    <row r="490" s="207" customFormat="1"/>
    <row r="491" s="207" customFormat="1"/>
    <row r="492" s="207" customFormat="1"/>
    <row r="493" s="207" customFormat="1"/>
    <row r="494" s="207" customFormat="1"/>
    <row r="495" s="207" customFormat="1"/>
    <row r="496" s="207" customFormat="1"/>
    <row r="497" s="207" customFormat="1"/>
    <row r="498" s="207" customFormat="1"/>
    <row r="499" s="207" customFormat="1"/>
    <row r="500" s="207" customFormat="1"/>
    <row r="501" s="207" customFormat="1"/>
    <row r="502" s="207" customFormat="1"/>
    <row r="503" s="207" customFormat="1"/>
    <row r="504" s="207" customFormat="1"/>
    <row r="505" s="207" customFormat="1"/>
    <row r="506" s="207" customFormat="1"/>
    <row r="507" s="207" customFormat="1"/>
    <row r="508" s="207" customFormat="1"/>
    <row r="509" s="207" customFormat="1"/>
    <row r="510" s="207" customFormat="1"/>
    <row r="511" s="207" customFormat="1"/>
    <row r="512" s="207" customFormat="1"/>
    <row r="513" s="207" customFormat="1"/>
    <row r="514" s="207" customFormat="1"/>
    <row r="515" s="207" customFormat="1"/>
    <row r="516" s="207" customFormat="1"/>
    <row r="517" s="207" customFormat="1"/>
    <row r="518" s="207" customFormat="1"/>
    <row r="519" s="207" customFormat="1"/>
    <row r="520" s="207" customFormat="1"/>
    <row r="521" s="207" customFormat="1"/>
    <row r="522" s="207" customFormat="1"/>
    <row r="523" s="207" customFormat="1"/>
    <row r="524" s="207" customFormat="1"/>
    <row r="525" s="207" customFormat="1"/>
    <row r="526" s="207" customFormat="1"/>
    <row r="527" s="207" customFormat="1"/>
    <row r="528" s="207" customFormat="1"/>
    <row r="529" s="207" customFormat="1"/>
    <row r="530" s="207" customFormat="1"/>
    <row r="531" s="207" customFormat="1"/>
    <row r="532" s="207" customFormat="1"/>
    <row r="533" s="207" customFormat="1"/>
    <row r="534" s="207" customFormat="1"/>
    <row r="535" s="207" customFormat="1"/>
    <row r="536" s="207" customFormat="1"/>
    <row r="537" s="207" customFormat="1"/>
    <row r="538" s="207" customFormat="1"/>
    <row r="539" s="207" customFormat="1"/>
    <row r="540" s="207" customFormat="1"/>
    <row r="541" s="207" customFormat="1"/>
    <row r="542" s="207" customFormat="1"/>
    <row r="543" s="207" customFormat="1"/>
    <row r="544" s="207" customFormat="1"/>
    <row r="545" s="207" customFormat="1"/>
    <row r="546" s="207" customFormat="1"/>
    <row r="547" s="207" customFormat="1"/>
    <row r="548" s="207" customFormat="1"/>
    <row r="549" s="207" customFormat="1"/>
    <row r="550" s="207" customFormat="1"/>
    <row r="551" s="207" customFormat="1"/>
    <row r="552" s="207" customFormat="1"/>
    <row r="553" s="207" customFormat="1"/>
    <row r="554" s="207" customFormat="1"/>
    <row r="555" s="207" customFormat="1"/>
    <row r="556" s="207" customFormat="1"/>
    <row r="557" s="207" customFormat="1"/>
    <row r="558" s="207" customFormat="1"/>
    <row r="559" s="207" customFormat="1"/>
    <row r="560" s="207" customFormat="1"/>
    <row r="561" s="207" customFormat="1"/>
    <row r="562" s="207" customFormat="1"/>
    <row r="563" s="207" customFormat="1"/>
    <row r="564" s="207" customFormat="1"/>
    <row r="565" s="207" customFormat="1"/>
    <row r="566" s="207" customFormat="1"/>
    <row r="567" s="207" customFormat="1"/>
    <row r="568" s="207" customFormat="1"/>
    <row r="569" s="207" customFormat="1"/>
    <row r="570" s="207" customFormat="1"/>
    <row r="571" s="207" customFormat="1"/>
    <row r="572" s="207" customFormat="1"/>
  </sheetData>
  <autoFilter ref="A2:AI20" xr:uid="{00000000-0009-0000-0000-000028000000}"/>
  <phoneticPr fontId="1"/>
  <dataValidations count="1">
    <dataValidation type="list" allowBlank="1" showInputMessage="1" showErrorMessage="1" sqref="U3:U16 W3:W16 Y3:Y16 AA3:AA16 AC3:AC16 N3:Q16" xr:uid="{B44ABC3B-F63B-459C-9178-7CDD635E14C0}">
      <formula1>"○"</formula1>
    </dataValidation>
  </dataValidations>
  <hyperlinks>
    <hyperlink ref="J19" display="https://www.hosogi-hospital.jp（日本語）" xr:uid="{4EECAF74-7EC6-4F4F-A2F2-D177365421EE}"/>
  </hyperlinks>
  <pageMargins left="0.7" right="0.7" top="0.75" bottom="0.75" header="0.3" footer="0.3"/>
  <pageSetup paperSize="8" scale="3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A24A-DFD4-4B61-B837-A9A3C0C4DC1E}">
  <sheetPr>
    <pageSetUpPr fitToPage="1"/>
  </sheetPr>
  <dimension ref="A1:AD407"/>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ColWidth="8.125" defaultRowHeight="24"/>
  <cols>
    <col min="1" max="1" width="10.25" style="44" customWidth="1"/>
    <col min="2" max="2" width="14.125" style="44" customWidth="1"/>
    <col min="3" max="3" width="68.25" style="44" customWidth="1"/>
    <col min="4" max="4" width="15.25" style="44" customWidth="1"/>
    <col min="5" max="7" width="12.125" style="44" customWidth="1"/>
    <col min="8" max="8" width="12.125" style="119" customWidth="1"/>
    <col min="9" max="9" width="28" style="119" customWidth="1"/>
    <col min="10" max="10" width="35" style="119" customWidth="1"/>
    <col min="11" max="11" width="55.375" style="45" customWidth="1"/>
    <col min="12" max="12" width="21" style="44" customWidth="1"/>
    <col min="13" max="13" width="14.875" style="44" customWidth="1"/>
    <col min="14" max="21" width="12.125" style="44" customWidth="1"/>
    <col min="22" max="22" width="15.25" style="44" customWidth="1"/>
    <col min="23" max="27" width="12.125" style="44" customWidth="1"/>
    <col min="28" max="28" width="30.5" style="44" customWidth="1"/>
    <col min="29" max="29" width="12.125" style="44" customWidth="1"/>
    <col min="30" max="30" width="25.625" style="44" customWidth="1"/>
    <col min="31" max="16384" width="8.125" style="44"/>
  </cols>
  <sheetData>
    <row r="1" spans="1:30" ht="16.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9.5" customHeight="1">
      <c r="A3" s="311" t="s">
        <v>22935</v>
      </c>
      <c r="B3" s="311" t="s">
        <v>87</v>
      </c>
      <c r="C3" s="311" t="s">
        <v>22936</v>
      </c>
      <c r="D3" s="311" t="s">
        <v>22937</v>
      </c>
      <c r="E3" s="311" t="s">
        <v>22938</v>
      </c>
      <c r="F3" s="311" t="s">
        <v>22939</v>
      </c>
      <c r="G3" s="311" t="s">
        <v>22940</v>
      </c>
      <c r="H3" s="311" t="s">
        <v>22941</v>
      </c>
      <c r="I3" s="311" t="s">
        <v>22942</v>
      </c>
      <c r="J3" s="311" t="s">
        <v>22943</v>
      </c>
      <c r="K3" s="311" t="s">
        <v>22944</v>
      </c>
      <c r="L3" s="311" t="s">
        <v>22945</v>
      </c>
      <c r="M3" s="311"/>
      <c r="N3" s="311" t="s">
        <v>487</v>
      </c>
      <c r="O3" s="311" t="s">
        <v>487</v>
      </c>
      <c r="P3" s="311" t="s">
        <v>487</v>
      </c>
      <c r="Q3" s="311"/>
      <c r="R3" s="439" t="s">
        <v>383</v>
      </c>
      <c r="S3" s="308" t="s">
        <v>384</v>
      </c>
      <c r="T3" s="311" t="s">
        <v>13780</v>
      </c>
      <c r="U3" s="311" t="s">
        <v>487</v>
      </c>
      <c r="V3" s="311" t="s">
        <v>22946</v>
      </c>
      <c r="W3" s="311" t="s">
        <v>487</v>
      </c>
      <c r="X3" s="311" t="s">
        <v>22947</v>
      </c>
      <c r="Y3" s="311" t="s">
        <v>487</v>
      </c>
      <c r="Z3" s="311" t="s">
        <v>22947</v>
      </c>
      <c r="AA3" s="311" t="s">
        <v>395</v>
      </c>
      <c r="AB3" s="311" t="s">
        <v>22948</v>
      </c>
      <c r="AC3" s="311" t="s">
        <v>487</v>
      </c>
      <c r="AD3" s="311" t="s">
        <v>22949</v>
      </c>
    </row>
    <row r="4" spans="1:30" s="18" customFormat="1" ht="275.25" customHeight="1">
      <c r="A4" s="311" t="s">
        <v>22935</v>
      </c>
      <c r="B4" s="311" t="s">
        <v>87</v>
      </c>
      <c r="C4" s="311" t="s">
        <v>22950</v>
      </c>
      <c r="D4" s="311" t="s">
        <v>22951</v>
      </c>
      <c r="E4" s="311" t="s">
        <v>22952</v>
      </c>
      <c r="F4" s="311" t="s">
        <v>22953</v>
      </c>
      <c r="G4" s="311" t="s">
        <v>22954</v>
      </c>
      <c r="H4" s="311" t="s">
        <v>22955</v>
      </c>
      <c r="I4" s="311" t="s">
        <v>22956</v>
      </c>
      <c r="J4" s="311" t="str">
        <f>HYPERLINK("#", "https://www.fukuoka-med.jrc.or.jp/")</f>
        <v>https://www.fukuoka-med.jrc.or.jp/</v>
      </c>
      <c r="K4" s="495" t="s">
        <v>22957</v>
      </c>
      <c r="L4" s="311" t="s">
        <v>22958</v>
      </c>
      <c r="M4" s="311"/>
      <c r="N4" s="311" t="s">
        <v>487</v>
      </c>
      <c r="O4" s="311" t="s">
        <v>487</v>
      </c>
      <c r="P4" s="311" t="s">
        <v>487</v>
      </c>
      <c r="Q4" s="311"/>
      <c r="R4" s="439" t="s">
        <v>383</v>
      </c>
      <c r="S4" s="308" t="s">
        <v>384</v>
      </c>
      <c r="T4" s="311" t="s">
        <v>4009</v>
      </c>
      <c r="U4" s="311" t="s">
        <v>487</v>
      </c>
      <c r="V4" s="311" t="s">
        <v>22959</v>
      </c>
      <c r="W4" s="311" t="s">
        <v>22960</v>
      </c>
      <c r="X4" s="311" t="s">
        <v>22959</v>
      </c>
      <c r="Y4" s="311" t="s">
        <v>487</v>
      </c>
      <c r="Z4" s="311" t="s">
        <v>22959</v>
      </c>
      <c r="AA4" s="311" t="s">
        <v>487</v>
      </c>
      <c r="AB4" s="496" t="s">
        <v>22961</v>
      </c>
      <c r="AC4" s="311" t="s">
        <v>487</v>
      </c>
      <c r="AD4" s="311" t="s">
        <v>22962</v>
      </c>
    </row>
    <row r="5" spans="1:30" s="18" customFormat="1" ht="272.25" customHeight="1">
      <c r="A5" s="311" t="s">
        <v>22935</v>
      </c>
      <c r="B5" s="311" t="s">
        <v>87</v>
      </c>
      <c r="C5" s="311" t="s">
        <v>22963</v>
      </c>
      <c r="D5" s="311" t="s">
        <v>22964</v>
      </c>
      <c r="E5" s="311" t="s">
        <v>22965</v>
      </c>
      <c r="F5" s="311" t="s">
        <v>22966</v>
      </c>
      <c r="G5" s="311" t="s">
        <v>22967</v>
      </c>
      <c r="H5" s="311" t="s">
        <v>22968</v>
      </c>
      <c r="I5" s="311" t="s">
        <v>22969</v>
      </c>
      <c r="J5" s="311" t="str">
        <f>HYPERLINK("#", "https://kinen.jp/english-guide/（英語）
http://www.kinen.jp/ (日本語)エイゴニホンゴ")</f>
        <v>https://kinen.jp/english-guide/（英語）
http://www.kinen.jp/ (日本語)エイゴニホンゴ</v>
      </c>
      <c r="K5" s="311" t="s">
        <v>22970</v>
      </c>
      <c r="L5" s="311" t="s">
        <v>22971</v>
      </c>
      <c r="M5" s="311" t="s">
        <v>22972</v>
      </c>
      <c r="N5" s="311" t="s">
        <v>487</v>
      </c>
      <c r="O5" s="311" t="s">
        <v>487</v>
      </c>
      <c r="P5" s="311" t="s">
        <v>487</v>
      </c>
      <c r="Q5" s="311" t="s">
        <v>487</v>
      </c>
      <c r="R5" s="439" t="s">
        <v>389</v>
      </c>
      <c r="S5" s="308" t="s">
        <v>384</v>
      </c>
      <c r="T5" s="311" t="s">
        <v>4009</v>
      </c>
      <c r="U5" s="311" t="s">
        <v>487</v>
      </c>
      <c r="V5" s="311" t="s">
        <v>22973</v>
      </c>
      <c r="W5" s="311" t="s">
        <v>395</v>
      </c>
      <c r="X5" s="311" t="s">
        <v>22974</v>
      </c>
      <c r="Y5" s="311" t="s">
        <v>395</v>
      </c>
      <c r="Z5" s="311" t="s">
        <v>22974</v>
      </c>
      <c r="AA5" s="311" t="s">
        <v>487</v>
      </c>
      <c r="AB5" s="311" t="s">
        <v>22975</v>
      </c>
      <c r="AC5" s="311" t="s">
        <v>487</v>
      </c>
      <c r="AD5" s="311" t="s">
        <v>22976</v>
      </c>
    </row>
    <row r="6" spans="1:30" s="18" customFormat="1" ht="199.5" customHeight="1">
      <c r="A6" s="311" t="s">
        <v>22935</v>
      </c>
      <c r="B6" s="311" t="s">
        <v>87</v>
      </c>
      <c r="C6" s="311" t="s">
        <v>22977</v>
      </c>
      <c r="D6" s="311" t="s">
        <v>22978</v>
      </c>
      <c r="E6" s="311" t="s">
        <v>22979</v>
      </c>
      <c r="F6" s="311" t="s">
        <v>22980</v>
      </c>
      <c r="G6" s="311" t="s">
        <v>22981</v>
      </c>
      <c r="H6" s="311" t="s">
        <v>22982</v>
      </c>
      <c r="I6" s="311" t="s">
        <v>22983</v>
      </c>
      <c r="J6" s="311" t="str">
        <f>HYPERLINK("#", "http://f-sanno.kouhoukai.or.jp/ (日本語)_x000D_
http:// f-sanno.kouhoukai.or.jp/en(英語)
http://f-sanno.kouhoukai.or.jp/ch/index.html（中国語）")</f>
        <v>http://f-sanno.kouhoukai.or.jp/ (日本語)_x000D_
http:// f-sanno.kouhoukai.or.jp/en(英語)
http://f-sanno.kouhoukai.or.jp/ch/index.html（中国語）</v>
      </c>
      <c r="K6" s="311" t="s">
        <v>22984</v>
      </c>
      <c r="L6" s="311" t="s">
        <v>802</v>
      </c>
      <c r="M6" s="311"/>
      <c r="N6" s="311" t="s">
        <v>22985</v>
      </c>
      <c r="O6" s="311"/>
      <c r="P6" s="311"/>
      <c r="Q6" s="311"/>
      <c r="R6" s="439" t="s">
        <v>386</v>
      </c>
      <c r="S6" s="308" t="s">
        <v>384</v>
      </c>
      <c r="T6" s="311" t="s">
        <v>10980</v>
      </c>
      <c r="U6" s="311" t="s">
        <v>487</v>
      </c>
      <c r="V6" s="311" t="s">
        <v>22986</v>
      </c>
      <c r="W6" s="311"/>
      <c r="X6" s="311"/>
      <c r="Y6" s="311" t="s">
        <v>13715</v>
      </c>
      <c r="Z6" s="311" t="s">
        <v>22986</v>
      </c>
      <c r="AA6" s="311" t="s">
        <v>13715</v>
      </c>
      <c r="AB6" s="311" t="s">
        <v>22987</v>
      </c>
      <c r="AC6" s="311" t="s">
        <v>487</v>
      </c>
      <c r="AD6" s="311" t="s">
        <v>22988</v>
      </c>
    </row>
    <row r="7" spans="1:30" s="18" customFormat="1" ht="114" customHeight="1">
      <c r="A7" s="308" t="s">
        <v>22935</v>
      </c>
      <c r="B7" s="311" t="s">
        <v>87</v>
      </c>
      <c r="C7" s="308" t="s">
        <v>22989</v>
      </c>
      <c r="D7" s="308" t="s">
        <v>22990</v>
      </c>
      <c r="E7" s="308" t="s">
        <v>22991</v>
      </c>
      <c r="F7" s="308" t="s">
        <v>22992</v>
      </c>
      <c r="G7" s="308" t="s">
        <v>22993</v>
      </c>
      <c r="H7" s="308" t="s">
        <v>22994</v>
      </c>
      <c r="I7" s="308" t="s">
        <v>22995</v>
      </c>
      <c r="J7" s="308" t="str">
        <f>HYPERLINK("#", "http://www.sada.or.jp
（日本語）")</f>
        <v>http://www.sada.or.jp
（日本語）</v>
      </c>
      <c r="K7" s="308" t="s">
        <v>22996</v>
      </c>
      <c r="L7" s="308" t="s">
        <v>3970</v>
      </c>
      <c r="M7" s="308" t="s">
        <v>5882</v>
      </c>
      <c r="N7" s="308" t="s">
        <v>487</v>
      </c>
      <c r="O7" s="308"/>
      <c r="P7" s="308"/>
      <c r="Q7" s="308"/>
      <c r="R7" s="439" t="s">
        <v>1074</v>
      </c>
      <c r="S7" s="308" t="s">
        <v>490</v>
      </c>
      <c r="T7" s="308" t="s">
        <v>13880</v>
      </c>
      <c r="U7" s="308"/>
      <c r="V7" s="308" t="s">
        <v>22997</v>
      </c>
      <c r="W7" s="308"/>
      <c r="X7" s="308"/>
      <c r="Y7" s="308"/>
      <c r="Z7" s="308"/>
      <c r="AA7" s="308" t="s">
        <v>487</v>
      </c>
      <c r="AB7" s="308" t="s">
        <v>22998</v>
      </c>
      <c r="AC7" s="308" t="s">
        <v>395</v>
      </c>
      <c r="AD7" s="308" t="s">
        <v>22999</v>
      </c>
    </row>
    <row r="8" spans="1:30" s="18" customFormat="1" ht="288.75" customHeight="1">
      <c r="A8" s="308" t="s">
        <v>22935</v>
      </c>
      <c r="B8" s="311" t="s">
        <v>87</v>
      </c>
      <c r="C8" s="308" t="s">
        <v>23000</v>
      </c>
      <c r="D8" s="308" t="s">
        <v>23001</v>
      </c>
      <c r="E8" s="308" t="s">
        <v>23002</v>
      </c>
      <c r="F8" s="308" t="s">
        <v>23003</v>
      </c>
      <c r="G8" s="308" t="s">
        <v>23004</v>
      </c>
      <c r="H8" s="308" t="s">
        <v>23005</v>
      </c>
      <c r="I8" s="308" t="s">
        <v>23006</v>
      </c>
      <c r="J8" s="308" t="str">
        <f>HYPERLINK("#", "http://www.saiseikai-hp.chuo.fukuoka.jp/(日本語)
http://www.saiseikai-hp.chuo.fukuoka.jp/en(英語)")</f>
        <v>http://www.saiseikai-hp.chuo.fukuoka.jp/(日本語)
http://www.saiseikai-hp.chuo.fukuoka.jp/en(英語)</v>
      </c>
      <c r="K8" s="308" t="s">
        <v>23007</v>
      </c>
      <c r="L8" s="308" t="s">
        <v>23008</v>
      </c>
      <c r="M8" s="308" t="s">
        <v>23009</v>
      </c>
      <c r="N8" s="308" t="s">
        <v>487</v>
      </c>
      <c r="O8" s="308" t="s">
        <v>487</v>
      </c>
      <c r="P8" s="308"/>
      <c r="Q8" s="308" t="s">
        <v>487</v>
      </c>
      <c r="R8" s="439" t="s">
        <v>1089</v>
      </c>
      <c r="S8" s="308" t="s">
        <v>2438</v>
      </c>
      <c r="T8" s="308" t="s">
        <v>13624</v>
      </c>
      <c r="U8" s="308" t="s">
        <v>487</v>
      </c>
      <c r="V8" s="308" t="s">
        <v>23010</v>
      </c>
      <c r="W8" s="308" t="s">
        <v>13715</v>
      </c>
      <c r="X8" s="308" t="s">
        <v>23011</v>
      </c>
      <c r="Y8" s="308"/>
      <c r="Z8" s="308" t="s">
        <v>23012</v>
      </c>
      <c r="AA8" s="308" t="s">
        <v>395</v>
      </c>
      <c r="AB8" s="308" t="s">
        <v>23013</v>
      </c>
      <c r="AC8" s="308"/>
      <c r="AD8" s="308"/>
    </row>
    <row r="9" spans="1:30" s="18" customFormat="1" ht="289.5" customHeight="1">
      <c r="A9" s="308" t="s">
        <v>22935</v>
      </c>
      <c r="B9" s="311" t="s">
        <v>87</v>
      </c>
      <c r="C9" s="308" t="s">
        <v>23014</v>
      </c>
      <c r="D9" s="308" t="s">
        <v>23015</v>
      </c>
      <c r="E9" s="308" t="s">
        <v>23016</v>
      </c>
      <c r="F9" s="308" t="s">
        <v>23017</v>
      </c>
      <c r="G9" s="308" t="s">
        <v>23018</v>
      </c>
      <c r="H9" s="308" t="s">
        <v>23019</v>
      </c>
      <c r="I9" s="308" t="s">
        <v>23020</v>
      </c>
      <c r="J9" s="308" t="str">
        <f>HYPERLINK("#", "http://www.hop.fukuoka-u.ac.jp/（日本語）
http://www.hop.fukuoka-u.ac.jp/eng/（英語）
http://www.hop.fukuoka-u.ac.jp/chn/（中国語）")</f>
        <v>http://www.hop.fukuoka-u.ac.jp/（日本語）
http://www.hop.fukuoka-u.ac.jp/eng/（英語）
http://www.hop.fukuoka-u.ac.jp/chn/（中国語）</v>
      </c>
      <c r="K9" s="308" t="s">
        <v>23021</v>
      </c>
      <c r="L9" s="308" t="s">
        <v>23022</v>
      </c>
      <c r="M9" s="308" t="s">
        <v>23023</v>
      </c>
      <c r="N9" s="308"/>
      <c r="O9" s="308" t="s">
        <v>487</v>
      </c>
      <c r="P9" s="308"/>
      <c r="Q9" s="308"/>
      <c r="R9" s="439" t="s">
        <v>1089</v>
      </c>
      <c r="S9" s="308" t="s">
        <v>2438</v>
      </c>
      <c r="T9" s="308" t="s">
        <v>10739</v>
      </c>
      <c r="U9" s="308" t="s">
        <v>487</v>
      </c>
      <c r="V9" s="308" t="s">
        <v>23024</v>
      </c>
      <c r="W9" s="308" t="s">
        <v>487</v>
      </c>
      <c r="X9" s="308" t="s">
        <v>23025</v>
      </c>
      <c r="Y9" s="308" t="s">
        <v>487</v>
      </c>
      <c r="Z9" s="308" t="s">
        <v>23026</v>
      </c>
      <c r="AA9" s="308" t="s">
        <v>395</v>
      </c>
      <c r="AB9" s="308" t="s">
        <v>23027</v>
      </c>
      <c r="AC9" s="308" t="s">
        <v>487</v>
      </c>
      <c r="AD9" s="308" t="s">
        <v>23028</v>
      </c>
    </row>
    <row r="10" spans="1:30" s="18" customFormat="1" ht="195" customHeight="1">
      <c r="A10" s="308" t="s">
        <v>22935</v>
      </c>
      <c r="B10" s="311" t="s">
        <v>87</v>
      </c>
      <c r="C10" s="308" t="s">
        <v>23029</v>
      </c>
      <c r="D10" s="308" t="s">
        <v>23030</v>
      </c>
      <c r="E10" s="308" t="s">
        <v>23031</v>
      </c>
      <c r="F10" s="308" t="s">
        <v>23032</v>
      </c>
      <c r="G10" s="308" t="s">
        <v>23033</v>
      </c>
      <c r="H10" s="308" t="s">
        <v>23034</v>
      </c>
      <c r="I10" s="308" t="s">
        <v>23035</v>
      </c>
      <c r="J10" s="308" t="str">
        <f>HYPERLINK("#", "https://shiminhp.fcho.jp/ (日本語、Google翻訳で英語、中国語、韓国語を選択可能）")</f>
        <v>https://shiminhp.fcho.jp/ (日本語、Google翻訳で英語、中国語、韓国語を選択可能）</v>
      </c>
      <c r="K10" s="308" t="s">
        <v>23036</v>
      </c>
      <c r="L10" s="308" t="s">
        <v>23037</v>
      </c>
      <c r="M10" s="308"/>
      <c r="N10" s="308" t="s">
        <v>487</v>
      </c>
      <c r="O10" s="308"/>
      <c r="P10" s="308"/>
      <c r="Q10" s="308"/>
      <c r="R10" s="439" t="s">
        <v>1089</v>
      </c>
      <c r="S10" s="308" t="s">
        <v>2438</v>
      </c>
      <c r="T10" s="308" t="s">
        <v>608</v>
      </c>
      <c r="U10" s="308"/>
      <c r="V10" s="308"/>
      <c r="W10" s="308"/>
      <c r="X10" s="308"/>
      <c r="Y10" s="308"/>
      <c r="Z10" s="308"/>
      <c r="AA10" s="308" t="s">
        <v>487</v>
      </c>
      <c r="AB10" s="308" t="s">
        <v>23038</v>
      </c>
      <c r="AC10" s="308" t="s">
        <v>487</v>
      </c>
      <c r="AD10" s="308" t="s">
        <v>22999</v>
      </c>
    </row>
    <row r="11" spans="1:30" s="18" customFormat="1" ht="183.75" customHeight="1">
      <c r="A11" s="308" t="s">
        <v>22935</v>
      </c>
      <c r="B11" s="311" t="s">
        <v>87</v>
      </c>
      <c r="C11" s="308" t="s">
        <v>23039</v>
      </c>
      <c r="D11" s="308" t="s">
        <v>23040</v>
      </c>
      <c r="E11" s="308" t="s">
        <v>23041</v>
      </c>
      <c r="F11" s="308" t="s">
        <v>23042</v>
      </c>
      <c r="G11" s="308" t="s">
        <v>23043</v>
      </c>
      <c r="H11" s="308" t="s">
        <v>23044</v>
      </c>
      <c r="I11" s="308" t="s">
        <v>23045</v>
      </c>
      <c r="J11" s="308" t="str">
        <f>HYPERLINK("#", "http://www.kieikai.ne.jp（日本語）")</f>
        <v>http://www.kieikai.ne.jp（日本語）</v>
      </c>
      <c r="K11" s="308" t="s">
        <v>23046</v>
      </c>
      <c r="L11" s="308" t="s">
        <v>23047</v>
      </c>
      <c r="M11" s="308" t="s">
        <v>23048</v>
      </c>
      <c r="N11" s="308"/>
      <c r="O11" s="308"/>
      <c r="P11" s="308"/>
      <c r="Q11" s="308"/>
      <c r="R11" s="439" t="s">
        <v>1089</v>
      </c>
      <c r="S11" s="308" t="s">
        <v>2438</v>
      </c>
      <c r="T11" s="308" t="s">
        <v>608</v>
      </c>
      <c r="U11" s="308"/>
      <c r="V11" s="308"/>
      <c r="W11" s="308"/>
      <c r="X11" s="308"/>
      <c r="Y11" s="308"/>
      <c r="Z11" s="308"/>
      <c r="AA11" s="308" t="s">
        <v>487</v>
      </c>
      <c r="AB11" s="308" t="s">
        <v>23049</v>
      </c>
      <c r="AC11" s="308" t="s">
        <v>487</v>
      </c>
      <c r="AD11" s="308" t="s">
        <v>23050</v>
      </c>
    </row>
    <row r="12" spans="1:30" s="18" customFormat="1" ht="189.75" customHeight="1">
      <c r="A12" s="308" t="s">
        <v>22935</v>
      </c>
      <c r="B12" s="311" t="s">
        <v>87</v>
      </c>
      <c r="C12" s="308" t="s">
        <v>23051</v>
      </c>
      <c r="D12" s="308" t="s">
        <v>23052</v>
      </c>
      <c r="E12" s="308" t="s">
        <v>23053</v>
      </c>
      <c r="F12" s="308" t="s">
        <v>23054</v>
      </c>
      <c r="G12" s="308" t="s">
        <v>23055</v>
      </c>
      <c r="H12" s="308" t="s">
        <v>23056</v>
      </c>
      <c r="I12" s="308" t="s">
        <v>23057</v>
      </c>
      <c r="J12" s="308" t="s">
        <v>23058</v>
      </c>
      <c r="K12" s="308" t="s">
        <v>23059</v>
      </c>
      <c r="L12" s="308" t="s">
        <v>1025</v>
      </c>
      <c r="M12" s="308"/>
      <c r="N12" s="308" t="s">
        <v>487</v>
      </c>
      <c r="O12" s="308"/>
      <c r="P12" s="308"/>
      <c r="Q12" s="308"/>
      <c r="R12" s="439" t="s">
        <v>1089</v>
      </c>
      <c r="S12" s="308" t="s">
        <v>2438</v>
      </c>
      <c r="T12" s="308" t="s">
        <v>608</v>
      </c>
      <c r="U12" s="308"/>
      <c r="V12" s="308"/>
      <c r="W12" s="308"/>
      <c r="X12" s="308"/>
      <c r="Y12" s="308"/>
      <c r="Z12" s="308"/>
      <c r="AA12" s="308" t="s">
        <v>487</v>
      </c>
      <c r="AB12" s="308" t="s">
        <v>23038</v>
      </c>
      <c r="AC12" s="308" t="s">
        <v>487</v>
      </c>
      <c r="AD12" s="308" t="s">
        <v>23060</v>
      </c>
    </row>
    <row r="13" spans="1:30" s="18" customFormat="1" ht="57" customHeight="1">
      <c r="A13" s="308" t="s">
        <v>22935</v>
      </c>
      <c r="B13" s="311" t="s">
        <v>87</v>
      </c>
      <c r="C13" s="308" t="s">
        <v>23061</v>
      </c>
      <c r="D13" s="308" t="s">
        <v>23062</v>
      </c>
      <c r="E13" s="308" t="s">
        <v>23063</v>
      </c>
      <c r="F13" s="308" t="s">
        <v>23064</v>
      </c>
      <c r="G13" s="308" t="s">
        <v>23065</v>
      </c>
      <c r="H13" s="308" t="s">
        <v>23066</v>
      </c>
      <c r="I13" s="308" t="s">
        <v>23067</v>
      </c>
      <c r="J13" s="308" t="s">
        <v>23068</v>
      </c>
      <c r="K13" s="308" t="s">
        <v>23069</v>
      </c>
      <c r="L13" s="308" t="s">
        <v>23070</v>
      </c>
      <c r="M13" s="308"/>
      <c r="N13" s="308"/>
      <c r="O13" s="308"/>
      <c r="P13" s="308"/>
      <c r="Q13" s="308"/>
      <c r="R13" s="439" t="s">
        <v>1089</v>
      </c>
      <c r="S13" s="308" t="s">
        <v>2438</v>
      </c>
      <c r="T13" s="308" t="s">
        <v>13902</v>
      </c>
      <c r="U13" s="308"/>
      <c r="V13" s="308"/>
      <c r="W13" s="308"/>
      <c r="X13" s="308"/>
      <c r="Y13" s="308"/>
      <c r="Z13" s="308" t="s">
        <v>23071</v>
      </c>
      <c r="AA13" s="308"/>
      <c r="AB13" s="308"/>
      <c r="AC13" s="308"/>
      <c r="AD13" s="308"/>
    </row>
    <row r="14" spans="1:30" s="18" customFormat="1" ht="293.25" customHeight="1">
      <c r="A14" s="308" t="s">
        <v>22935</v>
      </c>
      <c r="B14" s="311" t="s">
        <v>87</v>
      </c>
      <c r="C14" s="308" t="s">
        <v>23072</v>
      </c>
      <c r="D14" s="308" t="s">
        <v>23073</v>
      </c>
      <c r="E14" s="308" t="s">
        <v>23074</v>
      </c>
      <c r="F14" s="308" t="s">
        <v>23075</v>
      </c>
      <c r="G14" s="308" t="s">
        <v>23076</v>
      </c>
      <c r="H14" s="308" t="s">
        <v>23077</v>
      </c>
      <c r="I14" s="308" t="s">
        <v>23078</v>
      </c>
      <c r="J14" s="308" t="str">
        <f>HYPERLINK("#", "https://kyushu-mc.hosp.go.jp/（日本語）")</f>
        <v>https://kyushu-mc.hosp.go.jp/（日本語）</v>
      </c>
      <c r="K14" s="384" t="s">
        <v>23079</v>
      </c>
      <c r="L14" s="308" t="s">
        <v>3445</v>
      </c>
      <c r="M14" s="308"/>
      <c r="N14" s="308" t="s">
        <v>395</v>
      </c>
      <c r="O14" s="308" t="s">
        <v>395</v>
      </c>
      <c r="P14" s="308"/>
      <c r="Q14" s="308"/>
      <c r="R14" s="439" t="s">
        <v>1089</v>
      </c>
      <c r="S14" s="308" t="s">
        <v>2438</v>
      </c>
      <c r="T14" s="308" t="s">
        <v>14089</v>
      </c>
      <c r="U14" s="308"/>
      <c r="V14" s="308"/>
      <c r="W14" s="308"/>
      <c r="X14" s="308"/>
      <c r="Y14" s="308"/>
      <c r="Z14" s="308"/>
      <c r="AA14" s="308" t="s">
        <v>395</v>
      </c>
      <c r="AB14" s="308" t="s">
        <v>23080</v>
      </c>
      <c r="AC14" s="308" t="s">
        <v>395</v>
      </c>
      <c r="AD14" s="308" t="s">
        <v>23081</v>
      </c>
    </row>
    <row r="15" spans="1:30" s="18" customFormat="1" ht="71.25" customHeight="1">
      <c r="A15" s="308" t="s">
        <v>22935</v>
      </c>
      <c r="B15" s="311" t="s">
        <v>87</v>
      </c>
      <c r="C15" s="308" t="s">
        <v>23082</v>
      </c>
      <c r="D15" s="308" t="s">
        <v>23083</v>
      </c>
      <c r="E15" s="308" t="s">
        <v>23084</v>
      </c>
      <c r="F15" s="308" t="s">
        <v>23085</v>
      </c>
      <c r="G15" s="308" t="s">
        <v>23086</v>
      </c>
      <c r="H15" s="308" t="s">
        <v>23087</v>
      </c>
      <c r="I15" s="308" t="s">
        <v>23088</v>
      </c>
      <c r="J15" s="308" t="s">
        <v>23089</v>
      </c>
      <c r="K15" s="308" t="s">
        <v>23090</v>
      </c>
      <c r="L15" s="308" t="s">
        <v>23091</v>
      </c>
      <c r="M15" s="308" t="s">
        <v>23092</v>
      </c>
      <c r="N15" s="308"/>
      <c r="O15" s="308"/>
      <c r="P15" s="308"/>
      <c r="Q15" s="308"/>
      <c r="R15" s="439" t="s">
        <v>631</v>
      </c>
      <c r="S15" s="308" t="s">
        <v>2605</v>
      </c>
      <c r="T15" s="308"/>
      <c r="U15" s="308"/>
      <c r="V15" s="308"/>
      <c r="W15" s="308"/>
      <c r="X15" s="308"/>
      <c r="Y15" s="308" t="s">
        <v>395</v>
      </c>
      <c r="Z15" s="308" t="s">
        <v>23093</v>
      </c>
      <c r="AA15" s="308"/>
      <c r="AB15" s="308"/>
      <c r="AC15" s="308"/>
      <c r="AD15" s="308"/>
    </row>
    <row r="16" spans="1:30" s="18" customFormat="1" ht="99.75" customHeight="1">
      <c r="A16" s="308" t="s">
        <v>22935</v>
      </c>
      <c r="B16" s="311" t="s">
        <v>87</v>
      </c>
      <c r="C16" s="308" t="s">
        <v>23094</v>
      </c>
      <c r="D16" s="308" t="s">
        <v>23095</v>
      </c>
      <c r="E16" s="308" t="s">
        <v>23096</v>
      </c>
      <c r="F16" s="308" t="s">
        <v>23097</v>
      </c>
      <c r="G16" s="308" t="s">
        <v>23098</v>
      </c>
      <c r="H16" s="308" t="s">
        <v>23099</v>
      </c>
      <c r="I16" s="308" t="s">
        <v>23100</v>
      </c>
      <c r="J16" s="308" t="s">
        <v>23101</v>
      </c>
      <c r="K16" s="497" t="s">
        <v>23102</v>
      </c>
      <c r="L16" s="497" t="s">
        <v>23103</v>
      </c>
      <c r="M16" s="308" t="s">
        <v>23104</v>
      </c>
      <c r="N16" s="308"/>
      <c r="O16" s="308"/>
      <c r="P16" s="308"/>
      <c r="Q16" s="308"/>
      <c r="R16" s="439" t="s">
        <v>631</v>
      </c>
      <c r="S16" s="308" t="s">
        <v>2605</v>
      </c>
      <c r="T16" s="308"/>
      <c r="U16" s="308"/>
      <c r="V16" s="308"/>
      <c r="W16" s="308"/>
      <c r="X16" s="308"/>
      <c r="Y16" s="308"/>
      <c r="Z16" s="308" t="s">
        <v>23105</v>
      </c>
      <c r="AA16" s="308" t="s">
        <v>487</v>
      </c>
      <c r="AB16" s="308" t="s">
        <v>23049</v>
      </c>
      <c r="AC16" s="308" t="s">
        <v>487</v>
      </c>
      <c r="AD16" s="308" t="s">
        <v>23060</v>
      </c>
    </row>
    <row r="17" spans="1:30" s="18" customFormat="1" ht="71.25" customHeight="1">
      <c r="A17" s="308" t="s">
        <v>22935</v>
      </c>
      <c r="B17" s="311" t="s">
        <v>87</v>
      </c>
      <c r="C17" s="308" t="s">
        <v>23106</v>
      </c>
      <c r="D17" s="308" t="s">
        <v>23107</v>
      </c>
      <c r="E17" s="308" t="s">
        <v>23108</v>
      </c>
      <c r="F17" s="308" t="s">
        <v>23109</v>
      </c>
      <c r="G17" s="308" t="s">
        <v>23110</v>
      </c>
      <c r="H17" s="308" t="s">
        <v>23111</v>
      </c>
      <c r="I17" s="308" t="s">
        <v>23112</v>
      </c>
      <c r="J17" s="308" t="s">
        <v>23113</v>
      </c>
      <c r="K17" s="308" t="s">
        <v>23114</v>
      </c>
      <c r="L17" s="308" t="s">
        <v>4319</v>
      </c>
      <c r="M17" s="308"/>
      <c r="N17" s="308"/>
      <c r="O17" s="308"/>
      <c r="P17" s="308"/>
      <c r="Q17" s="308"/>
      <c r="R17" s="439" t="s">
        <v>631</v>
      </c>
      <c r="S17" s="308" t="s">
        <v>2605</v>
      </c>
      <c r="T17" s="308"/>
      <c r="U17" s="308"/>
      <c r="V17" s="308"/>
      <c r="W17" s="308" t="s">
        <v>487</v>
      </c>
      <c r="X17" s="308" t="s">
        <v>23115</v>
      </c>
      <c r="Y17" s="308" t="s">
        <v>487</v>
      </c>
      <c r="Z17" s="308" t="s">
        <v>23116</v>
      </c>
      <c r="AA17" s="308"/>
      <c r="AB17" s="308"/>
      <c r="AC17" s="308"/>
      <c r="AD17" s="308"/>
    </row>
    <row r="18" spans="1:30" s="18" customFormat="1" ht="71.25" customHeight="1">
      <c r="A18" s="308" t="s">
        <v>22935</v>
      </c>
      <c r="B18" s="311" t="s">
        <v>87</v>
      </c>
      <c r="C18" s="308" t="s">
        <v>23117</v>
      </c>
      <c r="D18" s="308" t="s">
        <v>23118</v>
      </c>
      <c r="E18" s="308" t="s">
        <v>23119</v>
      </c>
      <c r="F18" s="308" t="s">
        <v>23120</v>
      </c>
      <c r="G18" s="308" t="s">
        <v>23121</v>
      </c>
      <c r="H18" s="308" t="s">
        <v>23122</v>
      </c>
      <c r="I18" s="308" t="s">
        <v>23123</v>
      </c>
      <c r="J18" s="308" t="s">
        <v>23124</v>
      </c>
      <c r="K18" s="308" t="s">
        <v>14975</v>
      </c>
      <c r="L18" s="308" t="s">
        <v>503</v>
      </c>
      <c r="M18" s="308"/>
      <c r="N18" s="308"/>
      <c r="O18" s="308"/>
      <c r="P18" s="308"/>
      <c r="Q18" s="308"/>
      <c r="R18" s="439" t="s">
        <v>631</v>
      </c>
      <c r="S18" s="308" t="s">
        <v>6182</v>
      </c>
      <c r="T18" s="308"/>
      <c r="U18" s="308" t="s">
        <v>487</v>
      </c>
      <c r="V18" s="308" t="s">
        <v>23125</v>
      </c>
      <c r="W18" s="308"/>
      <c r="X18" s="308"/>
      <c r="Y18" s="308"/>
      <c r="Z18" s="308"/>
      <c r="AA18" s="308"/>
      <c r="AB18" s="308"/>
      <c r="AC18" s="308"/>
      <c r="AD18" s="308"/>
    </row>
    <row r="19" spans="1:30" s="18" customFormat="1" ht="85.5" customHeight="1">
      <c r="A19" s="308" t="s">
        <v>22935</v>
      </c>
      <c r="B19" s="311" t="s">
        <v>87</v>
      </c>
      <c r="C19" s="308" t="s">
        <v>23126</v>
      </c>
      <c r="D19" s="308" t="s">
        <v>23127</v>
      </c>
      <c r="E19" s="308" t="s">
        <v>23128</v>
      </c>
      <c r="F19" s="308" t="s">
        <v>23129</v>
      </c>
      <c r="G19" s="308" t="s">
        <v>23130</v>
      </c>
      <c r="H19" s="308" t="s">
        <v>23131</v>
      </c>
      <c r="I19" s="308" t="s">
        <v>23132</v>
      </c>
      <c r="J19" s="308" t="s">
        <v>23133</v>
      </c>
      <c r="K19" s="308" t="s">
        <v>23134</v>
      </c>
      <c r="L19" s="308" t="s">
        <v>503</v>
      </c>
      <c r="M19" s="308" t="s">
        <v>23135</v>
      </c>
      <c r="N19" s="308"/>
      <c r="O19" s="308"/>
      <c r="P19" s="308"/>
      <c r="Q19" s="308"/>
      <c r="R19" s="439" t="s">
        <v>386</v>
      </c>
      <c r="S19" s="308" t="s">
        <v>6182</v>
      </c>
      <c r="T19" s="308"/>
      <c r="U19" s="308" t="s">
        <v>487</v>
      </c>
      <c r="V19" s="308" t="s">
        <v>23136</v>
      </c>
      <c r="W19" s="308"/>
      <c r="X19" s="308"/>
      <c r="Y19" s="308" t="s">
        <v>487</v>
      </c>
      <c r="Z19" s="308" t="s">
        <v>23136</v>
      </c>
      <c r="AA19" s="308"/>
      <c r="AB19" s="308"/>
      <c r="AC19" s="308"/>
      <c r="AD19" s="308"/>
    </row>
    <row r="20" spans="1:30" s="18" customFormat="1" ht="108.75" customHeight="1">
      <c r="A20" s="308" t="s">
        <v>22935</v>
      </c>
      <c r="B20" s="311" t="s">
        <v>87</v>
      </c>
      <c r="C20" s="308" t="s">
        <v>23137</v>
      </c>
      <c r="D20" s="308" t="s">
        <v>23138</v>
      </c>
      <c r="E20" s="308" t="s">
        <v>23139</v>
      </c>
      <c r="F20" s="308" t="s">
        <v>23140</v>
      </c>
      <c r="G20" s="308" t="s">
        <v>23141</v>
      </c>
      <c r="H20" s="308" t="s">
        <v>23142</v>
      </c>
      <c r="I20" s="308" t="s">
        <v>23143</v>
      </c>
      <c r="J20" s="308" t="str">
        <f>HYPERLINK("#", "https://www.cdc-intl.com/（日本語）")</f>
        <v>https://www.cdc-intl.com/（日本語）</v>
      </c>
      <c r="K20" s="308" t="s">
        <v>23144</v>
      </c>
      <c r="L20" s="308" t="s">
        <v>503</v>
      </c>
      <c r="M20" s="308"/>
      <c r="N20" s="308"/>
      <c r="O20" s="308"/>
      <c r="P20" s="308"/>
      <c r="Q20" s="308"/>
      <c r="R20" s="439" t="s">
        <v>386</v>
      </c>
      <c r="S20" s="308" t="s">
        <v>6182</v>
      </c>
      <c r="T20" s="308"/>
      <c r="U20" s="308"/>
      <c r="V20" s="308"/>
      <c r="W20" s="308"/>
      <c r="X20" s="308"/>
      <c r="Y20" s="308"/>
      <c r="Z20" s="308"/>
      <c r="AA20" s="308"/>
      <c r="AB20" s="308"/>
      <c r="AC20" s="308"/>
      <c r="AD20" s="308"/>
    </row>
    <row r="21" spans="1:30" s="18" customFormat="1" ht="130.5" customHeight="1">
      <c r="A21" s="311" t="s">
        <v>22935</v>
      </c>
      <c r="B21" s="311" t="s">
        <v>87</v>
      </c>
      <c r="C21" s="311" t="s">
        <v>23145</v>
      </c>
      <c r="D21" s="311" t="s">
        <v>23146</v>
      </c>
      <c r="E21" s="311" t="s">
        <v>23147</v>
      </c>
      <c r="F21" s="311" t="s">
        <v>23148</v>
      </c>
      <c r="G21" s="311" t="s">
        <v>23149</v>
      </c>
      <c r="H21" s="311" t="s">
        <v>23150</v>
      </c>
      <c r="I21" s="311" t="s">
        <v>23151</v>
      </c>
      <c r="J21" s="311" t="s">
        <v>23152</v>
      </c>
      <c r="K21" s="311" t="s">
        <v>23153</v>
      </c>
      <c r="L21" s="311" t="s">
        <v>16670</v>
      </c>
      <c r="M21" s="311" t="s">
        <v>23154</v>
      </c>
      <c r="N21" s="311"/>
      <c r="O21" s="311"/>
      <c r="P21" s="311"/>
      <c r="Q21" s="311"/>
      <c r="R21" s="439" t="s">
        <v>386</v>
      </c>
      <c r="S21" s="308" t="s">
        <v>852</v>
      </c>
      <c r="T21" s="311"/>
      <c r="U21" s="311" t="s">
        <v>488</v>
      </c>
      <c r="V21" s="311" t="s">
        <v>23155</v>
      </c>
      <c r="W21" s="311"/>
      <c r="X21" s="311"/>
      <c r="Y21" s="311" t="s">
        <v>488</v>
      </c>
      <c r="Z21" s="311" t="s">
        <v>23155</v>
      </c>
      <c r="AA21" s="311"/>
      <c r="AB21" s="311"/>
      <c r="AC21" s="311"/>
      <c r="AD21" s="311"/>
    </row>
    <row r="22" spans="1:30" s="18" customFormat="1" ht="219.75" customHeight="1">
      <c r="A22" s="311" t="s">
        <v>22935</v>
      </c>
      <c r="B22" s="311" t="s">
        <v>134</v>
      </c>
      <c r="C22" s="311" t="s">
        <v>23156</v>
      </c>
      <c r="D22" s="311" t="s">
        <v>23157</v>
      </c>
      <c r="E22" s="311" t="s">
        <v>23158</v>
      </c>
      <c r="F22" s="311" t="s">
        <v>23159</v>
      </c>
      <c r="G22" s="311" t="s">
        <v>23160</v>
      </c>
      <c r="H22" s="311" t="s">
        <v>23161</v>
      </c>
      <c r="I22" s="311" t="s">
        <v>23162</v>
      </c>
      <c r="J22" s="311" t="str">
        <f>HYPERLINK("#", "https://f.seisyukai.jp/（日本語）")</f>
        <v>https://f.seisyukai.jp/（日本語）</v>
      </c>
      <c r="K22" s="311" t="s">
        <v>23163</v>
      </c>
      <c r="L22" s="311" t="s">
        <v>23164</v>
      </c>
      <c r="M22" s="311" t="s">
        <v>23165</v>
      </c>
      <c r="N22" s="311" t="s">
        <v>487</v>
      </c>
      <c r="O22" s="311" t="s">
        <v>487</v>
      </c>
      <c r="P22" s="311"/>
      <c r="Q22" s="311"/>
      <c r="R22" s="439" t="s">
        <v>389</v>
      </c>
      <c r="S22" s="308" t="s">
        <v>384</v>
      </c>
      <c r="T22" s="311" t="s">
        <v>4009</v>
      </c>
      <c r="U22" s="311"/>
      <c r="V22" s="311"/>
      <c r="W22" s="311"/>
      <c r="X22" s="311"/>
      <c r="Y22" s="311"/>
      <c r="Z22" s="311"/>
      <c r="AA22" s="311" t="s">
        <v>487</v>
      </c>
      <c r="AB22" s="311" t="s">
        <v>23049</v>
      </c>
      <c r="AC22" s="311" t="s">
        <v>487</v>
      </c>
      <c r="AD22" s="311" t="s">
        <v>23166</v>
      </c>
    </row>
    <row r="23" spans="1:30" s="18" customFormat="1" ht="154.5" customHeight="1">
      <c r="A23" s="311" t="s">
        <v>22935</v>
      </c>
      <c r="B23" s="311" t="s">
        <v>181</v>
      </c>
      <c r="C23" s="311" t="s">
        <v>23167</v>
      </c>
      <c r="D23" s="311" t="s">
        <v>23168</v>
      </c>
      <c r="E23" s="311" t="s">
        <v>23169</v>
      </c>
      <c r="F23" s="311" t="s">
        <v>23170</v>
      </c>
      <c r="G23" s="311" t="s">
        <v>23171</v>
      </c>
      <c r="H23" s="311" t="s">
        <v>23172</v>
      </c>
      <c r="I23" s="311" t="s">
        <v>23173</v>
      </c>
      <c r="J23" s="311" t="str">
        <f>HYPERLINK("#", "https://www.suikokai.or.jp （日本語）")</f>
        <v>https://www.suikokai.or.jp （日本語）</v>
      </c>
      <c r="K23" s="311" t="s">
        <v>23174</v>
      </c>
      <c r="L23" s="311" t="s">
        <v>2406</v>
      </c>
      <c r="M23" s="311"/>
      <c r="N23" s="311"/>
      <c r="O23" s="311" t="s">
        <v>487</v>
      </c>
      <c r="P23" s="311"/>
      <c r="Q23" s="311"/>
      <c r="R23" s="439" t="s">
        <v>389</v>
      </c>
      <c r="S23" s="308" t="s">
        <v>384</v>
      </c>
      <c r="T23" s="311" t="s">
        <v>13880</v>
      </c>
      <c r="U23" s="311"/>
      <c r="V23" s="311"/>
      <c r="W23" s="311"/>
      <c r="X23" s="311"/>
      <c r="Y23" s="311"/>
      <c r="Z23" s="311"/>
      <c r="AA23" s="311" t="s">
        <v>487</v>
      </c>
      <c r="AB23" s="311" t="s">
        <v>22998</v>
      </c>
      <c r="AC23" s="311" t="s">
        <v>487</v>
      </c>
      <c r="AD23" s="311" t="s">
        <v>23175</v>
      </c>
    </row>
    <row r="24" spans="1:30" s="18" customFormat="1" ht="85.5" customHeight="1">
      <c r="A24" s="311" t="s">
        <v>22935</v>
      </c>
      <c r="B24" s="311" t="s">
        <v>181</v>
      </c>
      <c r="C24" s="311" t="s">
        <v>23176</v>
      </c>
      <c r="D24" s="311" t="s">
        <v>23177</v>
      </c>
      <c r="E24" s="311" t="s">
        <v>23178</v>
      </c>
      <c r="F24" s="311" t="s">
        <v>23179</v>
      </c>
      <c r="G24" s="311" t="s">
        <v>23180</v>
      </c>
      <c r="H24" s="311" t="s">
        <v>23181</v>
      </c>
      <c r="I24" s="311" t="s">
        <v>23182</v>
      </c>
      <c r="J24" s="311" t="s">
        <v>23183</v>
      </c>
      <c r="K24" s="311" t="s">
        <v>23184</v>
      </c>
      <c r="L24" s="311" t="s">
        <v>4319</v>
      </c>
      <c r="M24" s="311"/>
      <c r="N24" s="311"/>
      <c r="O24" s="311"/>
      <c r="P24" s="311"/>
      <c r="Q24" s="311"/>
      <c r="R24" s="439" t="s">
        <v>383</v>
      </c>
      <c r="S24" s="308" t="s">
        <v>384</v>
      </c>
      <c r="T24" s="311" t="s">
        <v>10980</v>
      </c>
      <c r="U24" s="311"/>
      <c r="V24" s="311"/>
      <c r="W24" s="311"/>
      <c r="X24" s="311"/>
      <c r="Y24" s="311"/>
      <c r="Z24" s="311"/>
      <c r="AA24" s="311" t="s">
        <v>487</v>
      </c>
      <c r="AB24" s="311" t="s">
        <v>23049</v>
      </c>
      <c r="AC24" s="311" t="s">
        <v>488</v>
      </c>
      <c r="AD24" s="311" t="s">
        <v>23185</v>
      </c>
    </row>
    <row r="25" spans="1:30" s="18" customFormat="1" ht="409.5" customHeight="1">
      <c r="A25" s="308" t="s">
        <v>22935</v>
      </c>
      <c r="B25" s="308" t="s">
        <v>23186</v>
      </c>
      <c r="C25" s="308" t="s">
        <v>23187</v>
      </c>
      <c r="D25" s="308" t="s">
        <v>23188</v>
      </c>
      <c r="E25" s="308" t="s">
        <v>23189</v>
      </c>
      <c r="F25" s="308" t="s">
        <v>23190</v>
      </c>
      <c r="G25" s="308" t="s">
        <v>23191</v>
      </c>
      <c r="H25" s="308" t="s">
        <v>23192</v>
      </c>
      <c r="I25" s="308" t="s">
        <v>23193</v>
      </c>
      <c r="J25" s="12"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308" t="s">
        <v>23194</v>
      </c>
      <c r="L25" s="308" t="s">
        <v>4120</v>
      </c>
      <c r="M25" s="308"/>
      <c r="N25" s="308" t="s">
        <v>395</v>
      </c>
      <c r="O25" s="308" t="s">
        <v>487</v>
      </c>
      <c r="P25" s="308"/>
      <c r="Q25" s="308"/>
      <c r="R25" s="439" t="s">
        <v>1074</v>
      </c>
      <c r="S25" s="308" t="s">
        <v>490</v>
      </c>
      <c r="T25" s="308" t="s">
        <v>13880</v>
      </c>
      <c r="U25" s="308" t="s">
        <v>487</v>
      </c>
      <c r="V25" s="308" t="s">
        <v>23195</v>
      </c>
      <c r="W25" s="308" t="s">
        <v>487</v>
      </c>
      <c r="X25" s="308" t="s">
        <v>23195</v>
      </c>
      <c r="Y25" s="308" t="s">
        <v>487</v>
      </c>
      <c r="Z25" s="308" t="s">
        <v>23195</v>
      </c>
      <c r="AA25" s="308" t="s">
        <v>487</v>
      </c>
      <c r="AB25" s="308" t="s">
        <v>23196</v>
      </c>
      <c r="AC25" s="308" t="s">
        <v>487</v>
      </c>
      <c r="AD25" s="308" t="s">
        <v>23197</v>
      </c>
    </row>
    <row r="26" spans="1:30" s="18" customFormat="1" ht="143.25" customHeight="1">
      <c r="A26" s="308" t="s">
        <v>22935</v>
      </c>
      <c r="B26" s="308" t="s">
        <v>23186</v>
      </c>
      <c r="C26" s="308" t="s">
        <v>23198</v>
      </c>
      <c r="D26" s="308" t="s">
        <v>23199</v>
      </c>
      <c r="E26" s="308" t="s">
        <v>23200</v>
      </c>
      <c r="F26" s="308" t="s">
        <v>23201</v>
      </c>
      <c r="G26" s="308" t="s">
        <v>23202</v>
      </c>
      <c r="H26" s="308" t="s">
        <v>23203</v>
      </c>
      <c r="I26" s="308" t="s">
        <v>23204</v>
      </c>
      <c r="J26" s="308" t="s">
        <v>23205</v>
      </c>
      <c r="K26" s="308" t="s">
        <v>23206</v>
      </c>
      <c r="L26" s="308" t="s">
        <v>23207</v>
      </c>
      <c r="M26" s="308" t="s">
        <v>23208</v>
      </c>
      <c r="N26" s="308"/>
      <c r="O26" s="308" t="s">
        <v>487</v>
      </c>
      <c r="P26" s="308"/>
      <c r="Q26" s="308"/>
      <c r="R26" s="439" t="s">
        <v>547</v>
      </c>
      <c r="S26" s="308" t="s">
        <v>2438</v>
      </c>
      <c r="T26" s="308" t="s">
        <v>13880</v>
      </c>
      <c r="U26" s="308" t="s">
        <v>487</v>
      </c>
      <c r="V26" s="308" t="s">
        <v>23209</v>
      </c>
      <c r="W26" s="308"/>
      <c r="X26" s="308"/>
      <c r="Y26" s="308" t="s">
        <v>395</v>
      </c>
      <c r="Z26" s="308" t="s">
        <v>23210</v>
      </c>
      <c r="AA26" s="308" t="s">
        <v>487</v>
      </c>
      <c r="AB26" s="308" t="s">
        <v>23049</v>
      </c>
      <c r="AC26" s="308" t="s">
        <v>487</v>
      </c>
      <c r="AD26" s="308" t="s">
        <v>23211</v>
      </c>
    </row>
    <row r="27" spans="1:30" s="18" customFormat="1" ht="135.75" customHeight="1">
      <c r="A27" s="308" t="s">
        <v>22935</v>
      </c>
      <c r="B27" s="308" t="s">
        <v>23212</v>
      </c>
      <c r="C27" s="308" t="s">
        <v>23213</v>
      </c>
      <c r="D27" s="308" t="s">
        <v>23214</v>
      </c>
      <c r="E27" s="308" t="s">
        <v>23215</v>
      </c>
      <c r="F27" s="308" t="s">
        <v>23216</v>
      </c>
      <c r="G27" s="308" t="s">
        <v>23217</v>
      </c>
      <c r="H27" s="308" t="s">
        <v>23218</v>
      </c>
      <c r="I27" s="308" t="s">
        <v>23219</v>
      </c>
      <c r="J27" s="308" t="s">
        <v>23220</v>
      </c>
      <c r="K27" s="308" t="s">
        <v>23221</v>
      </c>
      <c r="L27" s="308" t="s">
        <v>23222</v>
      </c>
      <c r="M27" s="308"/>
      <c r="N27" s="308"/>
      <c r="O27" s="308"/>
      <c r="P27" s="308"/>
      <c r="Q27" s="308"/>
      <c r="R27" s="439" t="s">
        <v>621</v>
      </c>
      <c r="S27" s="308" t="s">
        <v>2438</v>
      </c>
      <c r="T27" s="308" t="s">
        <v>10980</v>
      </c>
      <c r="U27" s="308"/>
      <c r="V27" s="308"/>
      <c r="W27" s="308"/>
      <c r="X27" s="308"/>
      <c r="Y27" s="308"/>
      <c r="Z27" s="308"/>
      <c r="AA27" s="308" t="s">
        <v>487</v>
      </c>
      <c r="AB27" s="308" t="s">
        <v>23049</v>
      </c>
      <c r="AC27" s="308" t="s">
        <v>487</v>
      </c>
      <c r="AD27" s="308" t="s">
        <v>23060</v>
      </c>
    </row>
    <row r="28" spans="1:30" s="18" customFormat="1" ht="162.75" customHeight="1">
      <c r="A28" s="308" t="s">
        <v>22935</v>
      </c>
      <c r="B28" s="308" t="s">
        <v>23223</v>
      </c>
      <c r="C28" s="308" t="s">
        <v>23224</v>
      </c>
      <c r="D28" s="308" t="s">
        <v>23225</v>
      </c>
      <c r="E28" s="308" t="s">
        <v>23226</v>
      </c>
      <c r="F28" s="308" t="s">
        <v>23227</v>
      </c>
      <c r="G28" s="308" t="s">
        <v>23228</v>
      </c>
      <c r="H28" s="308" t="s">
        <v>23229</v>
      </c>
      <c r="I28" s="308" t="s">
        <v>23230</v>
      </c>
      <c r="J28" s="308" t="str">
        <f>HYPERLINK("#", "http://www.seihoukai.or.jp/（日本語）")</f>
        <v>http://www.seihoukai.or.jp/（日本語）</v>
      </c>
      <c r="K28" s="308" t="s">
        <v>23231</v>
      </c>
      <c r="L28" s="308" t="s">
        <v>1025</v>
      </c>
      <c r="M28" s="308" t="s">
        <v>23232</v>
      </c>
      <c r="N28" s="308"/>
      <c r="O28" s="308" t="s">
        <v>395</v>
      </c>
      <c r="P28" s="308"/>
      <c r="Q28" s="308"/>
      <c r="R28" s="439" t="s">
        <v>1089</v>
      </c>
      <c r="S28" s="308" t="s">
        <v>2438</v>
      </c>
      <c r="T28" s="308" t="s">
        <v>19497</v>
      </c>
      <c r="U28" s="308"/>
      <c r="V28" s="308" t="s">
        <v>23233</v>
      </c>
      <c r="W28" s="308"/>
      <c r="X28" s="308"/>
      <c r="Y28" s="308"/>
      <c r="Z28" s="308"/>
      <c r="AA28" s="308" t="s">
        <v>487</v>
      </c>
      <c r="AB28" s="308" t="s">
        <v>23038</v>
      </c>
      <c r="AC28" s="308" t="s">
        <v>487</v>
      </c>
      <c r="AD28" s="308" t="s">
        <v>23060</v>
      </c>
    </row>
    <row r="29" spans="1:30" s="18" customFormat="1" ht="141.75" customHeight="1">
      <c r="A29" s="308" t="s">
        <v>22935</v>
      </c>
      <c r="B29" s="308" t="s">
        <v>23223</v>
      </c>
      <c r="C29" s="308" t="s">
        <v>23234</v>
      </c>
      <c r="D29" s="308" t="s">
        <v>23235</v>
      </c>
      <c r="E29" s="308" t="s">
        <v>23236</v>
      </c>
      <c r="F29" s="308" t="s">
        <v>23237</v>
      </c>
      <c r="G29" s="308" t="s">
        <v>23238</v>
      </c>
      <c r="H29" s="308" t="s">
        <v>23239</v>
      </c>
      <c r="I29" s="308" t="s">
        <v>23240</v>
      </c>
      <c r="J29" s="308" t="str">
        <f>HYPERLINK("#", "http://kurume.jcho.go.jp (日本語)
")</f>
        <v xml:space="preserve">http://kurume.jcho.go.jp (日本語)
</v>
      </c>
      <c r="K29" s="308" t="s">
        <v>23241</v>
      </c>
      <c r="L29" s="308" t="s">
        <v>16237</v>
      </c>
      <c r="M29" s="308"/>
      <c r="N29" s="308"/>
      <c r="O29" s="308"/>
      <c r="P29" s="308"/>
      <c r="Q29" s="308"/>
      <c r="R29" s="439" t="s">
        <v>621</v>
      </c>
      <c r="S29" s="308" t="s">
        <v>2438</v>
      </c>
      <c r="T29" s="308" t="s">
        <v>608</v>
      </c>
      <c r="U29" s="308"/>
      <c r="V29" s="308" t="s">
        <v>23242</v>
      </c>
      <c r="W29" s="308"/>
      <c r="X29" s="308"/>
      <c r="Y29" s="308"/>
      <c r="Z29" s="308"/>
      <c r="AA29" s="308" t="s">
        <v>487</v>
      </c>
      <c r="AB29" s="308" t="s">
        <v>23049</v>
      </c>
      <c r="AC29" s="308" t="s">
        <v>487</v>
      </c>
      <c r="AD29" s="308" t="s">
        <v>23243</v>
      </c>
    </row>
    <row r="30" spans="1:30" s="18" customFormat="1" ht="99.75" customHeight="1">
      <c r="A30" s="308" t="s">
        <v>22935</v>
      </c>
      <c r="B30" s="308" t="s">
        <v>23223</v>
      </c>
      <c r="C30" s="308" t="s">
        <v>23244</v>
      </c>
      <c r="D30" s="308" t="s">
        <v>23245</v>
      </c>
      <c r="E30" s="308" t="s">
        <v>23246</v>
      </c>
      <c r="F30" s="308" t="s">
        <v>23247</v>
      </c>
      <c r="G30" s="308" t="s">
        <v>23248</v>
      </c>
      <c r="H30" s="308" t="s">
        <v>23249</v>
      </c>
      <c r="I30" s="308" t="s">
        <v>23250</v>
      </c>
      <c r="J30" s="308" t="s">
        <v>23251</v>
      </c>
      <c r="K30" s="308" t="s">
        <v>23252</v>
      </c>
      <c r="L30" s="308" t="s">
        <v>6646</v>
      </c>
      <c r="M30" s="308"/>
      <c r="N30" s="308"/>
      <c r="O30" s="308"/>
      <c r="P30" s="308"/>
      <c r="Q30" s="308"/>
      <c r="R30" s="439" t="s">
        <v>621</v>
      </c>
      <c r="S30" s="308" t="s">
        <v>2438</v>
      </c>
      <c r="T30" s="308" t="s">
        <v>608</v>
      </c>
      <c r="U30" s="308"/>
      <c r="V30" s="308"/>
      <c r="W30" s="308"/>
      <c r="X30" s="308"/>
      <c r="Y30" s="308"/>
      <c r="Z30" s="308"/>
      <c r="AA30" s="308" t="s">
        <v>395</v>
      </c>
      <c r="AB30" s="308" t="s">
        <v>23038</v>
      </c>
      <c r="AC30" s="308" t="s">
        <v>395</v>
      </c>
      <c r="AD30" s="308" t="s">
        <v>23060</v>
      </c>
    </row>
    <row r="31" spans="1:30" s="18" customFormat="1" ht="317.25" customHeight="1">
      <c r="A31" s="308" t="s">
        <v>22935</v>
      </c>
      <c r="B31" s="308" t="s">
        <v>23223</v>
      </c>
      <c r="C31" s="308" t="s">
        <v>23253</v>
      </c>
      <c r="D31" s="308" t="s">
        <v>23254</v>
      </c>
      <c r="E31" s="308" t="s">
        <v>23255</v>
      </c>
      <c r="F31" s="308" t="s">
        <v>23256</v>
      </c>
      <c r="G31" s="308" t="s">
        <v>23257</v>
      </c>
      <c r="H31" s="308" t="s">
        <v>23258</v>
      </c>
      <c r="I31" s="308" t="s">
        <v>23259</v>
      </c>
      <c r="J31" s="308" t="s">
        <v>23260</v>
      </c>
      <c r="K31" s="308" t="s">
        <v>23261</v>
      </c>
      <c r="L31" s="308" t="s">
        <v>23262</v>
      </c>
      <c r="M31" s="308"/>
      <c r="N31" s="308" t="s">
        <v>395</v>
      </c>
      <c r="O31" s="308" t="s">
        <v>395</v>
      </c>
      <c r="P31" s="308" t="s">
        <v>395</v>
      </c>
      <c r="Q31" s="308"/>
      <c r="R31" s="439" t="s">
        <v>1089</v>
      </c>
      <c r="S31" s="308" t="s">
        <v>2438</v>
      </c>
      <c r="T31" s="308" t="s">
        <v>14943</v>
      </c>
      <c r="U31" s="308"/>
      <c r="V31" s="308"/>
      <c r="W31" s="308"/>
      <c r="X31" s="308"/>
      <c r="Y31" s="308" t="s">
        <v>395</v>
      </c>
      <c r="Z31" s="308" t="s">
        <v>23263</v>
      </c>
      <c r="AA31" s="308" t="s">
        <v>395</v>
      </c>
      <c r="AB31" s="308" t="s">
        <v>23264</v>
      </c>
      <c r="AC31" s="308" t="s">
        <v>395</v>
      </c>
      <c r="AD31" s="308" t="s">
        <v>23265</v>
      </c>
    </row>
    <row r="32" spans="1:30" s="18" customFormat="1" ht="57" customHeight="1">
      <c r="A32" s="308" t="s">
        <v>22935</v>
      </c>
      <c r="B32" s="308" t="s">
        <v>23223</v>
      </c>
      <c r="C32" s="308" t="s">
        <v>23266</v>
      </c>
      <c r="D32" s="308" t="s">
        <v>23267</v>
      </c>
      <c r="E32" s="308" t="s">
        <v>23268</v>
      </c>
      <c r="F32" s="308" t="s">
        <v>23269</v>
      </c>
      <c r="G32" s="308" t="s">
        <v>23270</v>
      </c>
      <c r="H32" s="308" t="s">
        <v>23271</v>
      </c>
      <c r="I32" s="308" t="s">
        <v>23272</v>
      </c>
      <c r="J32" s="308" t="s">
        <v>23273</v>
      </c>
      <c r="K32" s="308" t="s">
        <v>23274</v>
      </c>
      <c r="L32" s="308" t="s">
        <v>3230</v>
      </c>
      <c r="M32" s="308"/>
      <c r="N32" s="308"/>
      <c r="O32" s="308"/>
      <c r="P32" s="308"/>
      <c r="Q32" s="308"/>
      <c r="R32" s="439" t="s">
        <v>621</v>
      </c>
      <c r="S32" s="308" t="s">
        <v>6182</v>
      </c>
      <c r="T32" s="308"/>
      <c r="U32" s="308" t="s">
        <v>487</v>
      </c>
      <c r="V32" s="308" t="s">
        <v>23275</v>
      </c>
      <c r="W32" s="308"/>
      <c r="X32" s="308"/>
      <c r="Y32" s="308"/>
      <c r="Z32" s="308"/>
      <c r="AA32" s="308"/>
      <c r="AB32" s="308"/>
      <c r="AC32" s="308"/>
      <c r="AD32" s="308"/>
    </row>
    <row r="33" spans="1:30" s="18" customFormat="1" ht="180.75" customHeight="1">
      <c r="A33" s="308" t="s">
        <v>22935</v>
      </c>
      <c r="B33" s="308" t="s">
        <v>23276</v>
      </c>
      <c r="C33" s="308" t="s">
        <v>23277</v>
      </c>
      <c r="D33" s="308" t="s">
        <v>23278</v>
      </c>
      <c r="E33" s="308" t="s">
        <v>23279</v>
      </c>
      <c r="F33" s="308" t="s">
        <v>23280</v>
      </c>
      <c r="G33" s="308" t="s">
        <v>23281</v>
      </c>
      <c r="H33" s="308" t="s">
        <v>23282</v>
      </c>
      <c r="I33" s="308" t="s">
        <v>23283</v>
      </c>
      <c r="J33" s="308" t="str">
        <f>HYPERLINK("#", "https://hosp-yame.jp/（日本語）")</f>
        <v>https://hosp-yame.jp/（日本語）</v>
      </c>
      <c r="K33" s="308" t="s">
        <v>23284</v>
      </c>
      <c r="L33" s="308" t="s">
        <v>23285</v>
      </c>
      <c r="M33" s="308"/>
      <c r="N33" s="308" t="s">
        <v>395</v>
      </c>
      <c r="O33" s="308"/>
      <c r="P33" s="308"/>
      <c r="Q33" s="308"/>
      <c r="R33" s="439" t="s">
        <v>489</v>
      </c>
      <c r="S33" s="308" t="s">
        <v>490</v>
      </c>
      <c r="T33" s="308" t="s">
        <v>608</v>
      </c>
      <c r="U33" s="308"/>
      <c r="V33" s="308"/>
      <c r="W33" s="308"/>
      <c r="X33" s="308"/>
      <c r="Y33" s="308"/>
      <c r="Z33" s="308"/>
      <c r="AA33" s="308" t="s">
        <v>487</v>
      </c>
      <c r="AB33" s="308" t="s">
        <v>23286</v>
      </c>
      <c r="AC33" s="308" t="s">
        <v>487</v>
      </c>
      <c r="AD33" s="308" t="s">
        <v>23287</v>
      </c>
    </row>
    <row r="34" spans="1:30" s="12" customFormat="1" ht="409.6" customHeight="1">
      <c r="A34" s="308" t="s">
        <v>22935</v>
      </c>
      <c r="B34" s="308" t="s">
        <v>320</v>
      </c>
      <c r="C34" s="308" t="s">
        <v>23288</v>
      </c>
      <c r="D34" s="308" t="s">
        <v>23289</v>
      </c>
      <c r="E34" s="308" t="s">
        <v>23290</v>
      </c>
      <c r="F34" s="308" t="s">
        <v>23291</v>
      </c>
      <c r="G34" s="308" t="s">
        <v>23292</v>
      </c>
      <c r="H34" s="308" t="s">
        <v>23293</v>
      </c>
      <c r="I34" s="308" t="s">
        <v>23294</v>
      </c>
      <c r="J34" s="308"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308" t="s">
        <v>23295</v>
      </c>
      <c r="L34" s="308" t="s">
        <v>1025</v>
      </c>
      <c r="M34" s="308" t="s">
        <v>23296</v>
      </c>
      <c r="N34" s="308" t="s">
        <v>23297</v>
      </c>
      <c r="O34" s="308"/>
      <c r="P34" s="308"/>
      <c r="Q34" s="308"/>
      <c r="R34" s="439" t="s">
        <v>1089</v>
      </c>
      <c r="S34" s="308" t="s">
        <v>2438</v>
      </c>
      <c r="T34" s="308" t="s">
        <v>10980</v>
      </c>
      <c r="U34" s="308"/>
      <c r="V34" s="308"/>
      <c r="W34" s="308"/>
      <c r="X34" s="308"/>
      <c r="Y34" s="308" t="s">
        <v>487</v>
      </c>
      <c r="Z34" s="308" t="s">
        <v>23298</v>
      </c>
      <c r="AA34" s="308" t="s">
        <v>395</v>
      </c>
      <c r="AB34" s="308" t="s">
        <v>23299</v>
      </c>
      <c r="AC34" s="308" t="s">
        <v>487</v>
      </c>
      <c r="AD34" s="308" t="s">
        <v>23300</v>
      </c>
    </row>
    <row r="35" spans="1:30" s="18" customFormat="1" ht="85.5" customHeight="1">
      <c r="A35" s="308" t="s">
        <v>22935</v>
      </c>
      <c r="B35" s="308" t="s">
        <v>23301</v>
      </c>
      <c r="C35" s="308" t="s">
        <v>23302</v>
      </c>
      <c r="D35" s="308" t="s">
        <v>23303</v>
      </c>
      <c r="E35" s="308" t="s">
        <v>23304</v>
      </c>
      <c r="F35" s="308" t="s">
        <v>23305</v>
      </c>
      <c r="G35" s="308" t="s">
        <v>23306</v>
      </c>
      <c r="H35" s="308" t="s">
        <v>23307</v>
      </c>
      <c r="I35" s="308" t="s">
        <v>23308</v>
      </c>
      <c r="J35" s="308" t="s">
        <v>23309</v>
      </c>
      <c r="K35" s="308" t="s">
        <v>23310</v>
      </c>
      <c r="L35" s="308" t="s">
        <v>23311</v>
      </c>
      <c r="M35" s="308"/>
      <c r="N35" s="308"/>
      <c r="O35" s="308"/>
      <c r="P35" s="308"/>
      <c r="Q35" s="308"/>
      <c r="R35" s="439" t="s">
        <v>621</v>
      </c>
      <c r="S35" s="308" t="s">
        <v>2438</v>
      </c>
      <c r="T35" s="308" t="s">
        <v>10980</v>
      </c>
      <c r="U35" s="308" t="s">
        <v>487</v>
      </c>
      <c r="V35" s="308" t="s">
        <v>23312</v>
      </c>
      <c r="W35" s="308"/>
      <c r="X35" s="308"/>
      <c r="Y35" s="308"/>
      <c r="Z35" s="308"/>
      <c r="AA35" s="308"/>
      <c r="AB35" s="308"/>
      <c r="AC35" s="308"/>
      <c r="AD35" s="308"/>
    </row>
    <row r="36" spans="1:30" s="18" customFormat="1" ht="129.75" customHeight="1">
      <c r="A36" s="308" t="s">
        <v>22935</v>
      </c>
      <c r="B36" s="308" t="s">
        <v>23301</v>
      </c>
      <c r="C36" s="308" t="s">
        <v>23313</v>
      </c>
      <c r="D36" s="308" t="s">
        <v>23314</v>
      </c>
      <c r="E36" s="308" t="s">
        <v>23315</v>
      </c>
      <c r="F36" s="308" t="s">
        <v>23316</v>
      </c>
      <c r="G36" s="308" t="s">
        <v>23317</v>
      </c>
      <c r="H36" s="308" t="s">
        <v>23318</v>
      </c>
      <c r="I36" s="308" t="s">
        <v>23319</v>
      </c>
      <c r="J36" s="308" t="str">
        <f>HYPERLINK("#","http://www.omuta-chuou.jp (日本語)
http://www.○〇 (英語)作成中")</f>
        <v>http://www.omuta-chuou.jp (日本語)
http://www.○〇 (英語)作成中</v>
      </c>
      <c r="K36" s="308" t="s">
        <v>23320</v>
      </c>
      <c r="L36" s="308" t="s">
        <v>23321</v>
      </c>
      <c r="M36" s="308"/>
      <c r="N36" s="308"/>
      <c r="O36" s="308"/>
      <c r="P36" s="308"/>
      <c r="Q36" s="308"/>
      <c r="R36" s="439" t="s">
        <v>631</v>
      </c>
      <c r="S36" s="308" t="s">
        <v>2438</v>
      </c>
      <c r="T36" s="308" t="s">
        <v>3097</v>
      </c>
      <c r="U36" s="308"/>
      <c r="V36" s="308" t="s">
        <v>23322</v>
      </c>
      <c r="W36" s="308"/>
      <c r="X36" s="308"/>
      <c r="Y36" s="308"/>
      <c r="Z36" s="308"/>
      <c r="AA36" s="308" t="s">
        <v>487</v>
      </c>
      <c r="AB36" s="308" t="s">
        <v>23323</v>
      </c>
      <c r="AC36" s="308" t="s">
        <v>487</v>
      </c>
      <c r="AD36" s="308" t="s">
        <v>23324</v>
      </c>
    </row>
    <row r="37" spans="1:30" s="18" customFormat="1" ht="128.25" customHeight="1">
      <c r="A37" s="308" t="s">
        <v>22935</v>
      </c>
      <c r="B37" s="308" t="s">
        <v>23325</v>
      </c>
      <c r="C37" s="308" t="s">
        <v>23326</v>
      </c>
      <c r="D37" s="308" t="s">
        <v>23327</v>
      </c>
      <c r="E37" s="308" t="s">
        <v>23328</v>
      </c>
      <c r="F37" s="308" t="s">
        <v>23329</v>
      </c>
      <c r="G37" s="308" t="s">
        <v>23330</v>
      </c>
      <c r="H37" s="308" t="s">
        <v>23331</v>
      </c>
      <c r="I37" s="308" t="s">
        <v>23332</v>
      </c>
      <c r="J37" s="308" t="str">
        <f>HYPERLINK("#", "https://www.kama-jrc.jp（日本語）")</f>
        <v>https://www.kama-jrc.jp（日本語）</v>
      </c>
      <c r="K37" s="308" t="s">
        <v>23333</v>
      </c>
      <c r="L37" s="308" t="s">
        <v>23334</v>
      </c>
      <c r="M37" s="308"/>
      <c r="N37" s="308"/>
      <c r="O37" s="308"/>
      <c r="P37" s="308"/>
      <c r="Q37" s="308"/>
      <c r="R37" s="439" t="s">
        <v>631</v>
      </c>
      <c r="S37" s="308" t="s">
        <v>2438</v>
      </c>
      <c r="T37" s="308" t="s">
        <v>10980</v>
      </c>
      <c r="U37" s="308"/>
      <c r="V37" s="308"/>
      <c r="W37" s="308"/>
      <c r="X37" s="308"/>
      <c r="Y37" s="308"/>
      <c r="Z37" s="308"/>
      <c r="AA37" s="308" t="s">
        <v>487</v>
      </c>
      <c r="AB37" s="308" t="s">
        <v>23049</v>
      </c>
      <c r="AC37" s="308"/>
      <c r="AD37" s="308"/>
    </row>
    <row r="38" spans="1:30" s="18" customFormat="1" ht="85.5" customHeight="1">
      <c r="A38" s="308" t="s">
        <v>22935</v>
      </c>
      <c r="B38" s="308" t="s">
        <v>23335</v>
      </c>
      <c r="C38" s="308" t="s">
        <v>23336</v>
      </c>
      <c r="D38" s="308" t="s">
        <v>23337</v>
      </c>
      <c r="E38" s="308" t="s">
        <v>23338</v>
      </c>
      <c r="F38" s="308" t="s">
        <v>23339</v>
      </c>
      <c r="G38" s="308" t="s">
        <v>23340</v>
      </c>
      <c r="H38" s="308" t="s">
        <v>23341</v>
      </c>
      <c r="I38" s="308" t="s">
        <v>23342</v>
      </c>
      <c r="J38" s="308" t="s">
        <v>23343</v>
      </c>
      <c r="K38" s="308" t="s">
        <v>23344</v>
      </c>
      <c r="L38" s="308" t="s">
        <v>3445</v>
      </c>
      <c r="M38" s="308"/>
      <c r="N38" s="308"/>
      <c r="O38" s="308"/>
      <c r="P38" s="308"/>
      <c r="Q38" s="308"/>
      <c r="R38" s="439" t="s">
        <v>621</v>
      </c>
      <c r="S38" s="308" t="s">
        <v>2438</v>
      </c>
      <c r="T38" s="308" t="s">
        <v>10980</v>
      </c>
      <c r="U38" s="308"/>
      <c r="V38" s="308"/>
      <c r="W38" s="308"/>
      <c r="X38" s="308"/>
      <c r="Y38" s="308"/>
      <c r="Z38" s="308"/>
      <c r="AA38" s="308" t="s">
        <v>487</v>
      </c>
      <c r="AB38" s="308" t="s">
        <v>23049</v>
      </c>
      <c r="AC38" s="308" t="s">
        <v>487</v>
      </c>
      <c r="AD38" s="308" t="s">
        <v>23060</v>
      </c>
    </row>
    <row r="39" spans="1:30" s="18" customFormat="1" ht="141" customHeight="1">
      <c r="A39" s="311" t="s">
        <v>22935</v>
      </c>
      <c r="B39" s="311" t="s">
        <v>368</v>
      </c>
      <c r="C39" s="311" t="s">
        <v>23345</v>
      </c>
      <c r="D39" s="311" t="s">
        <v>23346</v>
      </c>
      <c r="E39" s="311" t="s">
        <v>23347</v>
      </c>
      <c r="F39" s="311" t="s">
        <v>23348</v>
      </c>
      <c r="G39" s="311" t="s">
        <v>23349</v>
      </c>
      <c r="H39" s="311" t="s">
        <v>23350</v>
      </c>
      <c r="I39" s="311" t="s">
        <v>23351</v>
      </c>
      <c r="J39" s="311" t="str">
        <f>HYPERLINK("#", "http://www.s-tagawa-hp.tagawa.fukuoka.jp/(日本語）")</f>
        <v>http://www.s-tagawa-hp.tagawa.fukuoka.jp/(日本語）</v>
      </c>
      <c r="K39" s="311" t="s">
        <v>23352</v>
      </c>
      <c r="L39" s="311" t="s">
        <v>503</v>
      </c>
      <c r="M39" s="311"/>
      <c r="N39" s="311"/>
      <c r="O39" s="311"/>
      <c r="P39" s="311"/>
      <c r="Q39" s="311"/>
      <c r="R39" s="439" t="s">
        <v>383</v>
      </c>
      <c r="S39" s="308" t="s">
        <v>384</v>
      </c>
      <c r="T39" s="311" t="s">
        <v>4009</v>
      </c>
      <c r="U39" s="311"/>
      <c r="V39" s="311"/>
      <c r="W39" s="311"/>
      <c r="X39" s="311"/>
      <c r="Y39" s="311"/>
      <c r="Z39" s="311"/>
      <c r="AA39" s="311" t="s">
        <v>487</v>
      </c>
      <c r="AB39" s="311" t="s">
        <v>23049</v>
      </c>
      <c r="AC39" s="311" t="s">
        <v>487</v>
      </c>
      <c r="AD39" s="311" t="s">
        <v>23060</v>
      </c>
    </row>
    <row r="40" spans="1:30" s="18" customFormat="1" ht="176.25" customHeight="1">
      <c r="A40" s="311" t="s">
        <v>22935</v>
      </c>
      <c r="B40" s="311" t="s">
        <v>371</v>
      </c>
      <c r="C40" s="311" t="s">
        <v>23353</v>
      </c>
      <c r="D40" s="311" t="s">
        <v>23354</v>
      </c>
      <c r="E40" s="311" t="s">
        <v>23355</v>
      </c>
      <c r="F40" s="311" t="s">
        <v>23356</v>
      </c>
      <c r="G40" s="311" t="s">
        <v>23357</v>
      </c>
      <c r="H40" s="311" t="s">
        <v>23358</v>
      </c>
      <c r="I40" s="311" t="s">
        <v>23359</v>
      </c>
      <c r="J40" s="311" t="str">
        <f>HYPERLINK("#", "http://www.yahata.saiseikai.or.jp/（日本語）")</f>
        <v>http://www.yahata.saiseikai.or.jp/（日本語）</v>
      </c>
      <c r="K40" s="308" t="s">
        <v>23360</v>
      </c>
      <c r="L40" s="311" t="s">
        <v>23361</v>
      </c>
      <c r="M40" s="311"/>
      <c r="N40" s="308" t="s">
        <v>395</v>
      </c>
      <c r="O40" s="311"/>
      <c r="P40" s="311"/>
      <c r="Q40" s="311"/>
      <c r="R40" s="439" t="s">
        <v>383</v>
      </c>
      <c r="S40" s="308" t="s">
        <v>384</v>
      </c>
      <c r="T40" s="311" t="s">
        <v>4009</v>
      </c>
      <c r="U40" s="311"/>
      <c r="V40" s="311"/>
      <c r="W40" s="311"/>
      <c r="X40" s="311"/>
      <c r="Y40" s="308" t="s">
        <v>395</v>
      </c>
      <c r="Z40" s="311" t="s">
        <v>23362</v>
      </c>
      <c r="AA40" s="311" t="s">
        <v>395</v>
      </c>
      <c r="AB40" s="311" t="s">
        <v>23049</v>
      </c>
      <c r="AC40" s="308" t="s">
        <v>395</v>
      </c>
      <c r="AD40" s="311" t="s">
        <v>23049</v>
      </c>
    </row>
    <row r="41" spans="1:30" s="18" customFormat="1" ht="188.25" customHeight="1">
      <c r="A41" s="311" t="s">
        <v>22935</v>
      </c>
      <c r="B41" s="311" t="s">
        <v>371</v>
      </c>
      <c r="C41" s="311" t="s">
        <v>23363</v>
      </c>
      <c r="D41" s="311" t="s">
        <v>23364</v>
      </c>
      <c r="E41" s="311" t="s">
        <v>23365</v>
      </c>
      <c r="F41" s="311" t="s">
        <v>23366</v>
      </c>
      <c r="G41" s="311" t="s">
        <v>23367</v>
      </c>
      <c r="H41" s="311" t="s">
        <v>23368</v>
      </c>
      <c r="I41" s="311" t="s">
        <v>23369</v>
      </c>
      <c r="J41" s="311" t="str">
        <f>HYPERLINK("#", "https://www.kitakyu-cho.jp/yahata/（日本語）")</f>
        <v>https://www.kitakyu-cho.jp/yahata/（日本語）</v>
      </c>
      <c r="K41" s="311" t="s">
        <v>23370</v>
      </c>
      <c r="L41" s="311" t="s">
        <v>17111</v>
      </c>
      <c r="M41" s="311"/>
      <c r="N41" s="311"/>
      <c r="O41" s="308" t="s">
        <v>395</v>
      </c>
      <c r="P41" s="311"/>
      <c r="Q41" s="311"/>
      <c r="R41" s="439" t="s">
        <v>383</v>
      </c>
      <c r="S41" s="308" t="s">
        <v>384</v>
      </c>
      <c r="T41" s="311" t="s">
        <v>391</v>
      </c>
      <c r="U41" s="311"/>
      <c r="V41" s="311"/>
      <c r="W41" s="311"/>
      <c r="X41" s="311"/>
      <c r="Y41" s="311" t="s">
        <v>487</v>
      </c>
      <c r="Z41" s="311" t="s">
        <v>23371</v>
      </c>
      <c r="AA41" s="311" t="s">
        <v>395</v>
      </c>
      <c r="AB41" s="311" t="s">
        <v>23372</v>
      </c>
      <c r="AC41" s="311" t="s">
        <v>395</v>
      </c>
      <c r="AD41" s="311" t="s">
        <v>23373</v>
      </c>
    </row>
    <row r="42" spans="1:30" s="18" customFormat="1" ht="85.5" customHeight="1">
      <c r="A42" s="311" t="s">
        <v>22935</v>
      </c>
      <c r="B42" s="311" t="s">
        <v>371</v>
      </c>
      <c r="C42" s="311" t="s">
        <v>23374</v>
      </c>
      <c r="D42" s="311" t="s">
        <v>23375</v>
      </c>
      <c r="E42" s="311" t="s">
        <v>23376</v>
      </c>
      <c r="F42" s="311" t="s">
        <v>23377</v>
      </c>
      <c r="G42" s="311" t="s">
        <v>23378</v>
      </c>
      <c r="H42" s="311" t="s">
        <v>23379</v>
      </c>
      <c r="I42" s="311" t="s">
        <v>23380</v>
      </c>
      <c r="J42" s="311" t="s">
        <v>23381</v>
      </c>
      <c r="K42" s="311" t="s">
        <v>23382</v>
      </c>
      <c r="L42" s="311" t="s">
        <v>2406</v>
      </c>
      <c r="M42" s="311" t="s">
        <v>23104</v>
      </c>
      <c r="N42" s="311"/>
      <c r="O42" s="311"/>
      <c r="P42" s="311"/>
      <c r="Q42" s="311"/>
      <c r="R42" s="439" t="s">
        <v>386</v>
      </c>
      <c r="S42" s="308" t="s">
        <v>3149</v>
      </c>
      <c r="T42" s="311"/>
      <c r="U42" s="311" t="s">
        <v>487</v>
      </c>
      <c r="V42" s="311" t="s">
        <v>23383</v>
      </c>
      <c r="W42" s="311"/>
      <c r="X42" s="311"/>
      <c r="Y42" s="311"/>
      <c r="Z42" s="311"/>
      <c r="AA42" s="311" t="s">
        <v>487</v>
      </c>
      <c r="AB42" s="311" t="s">
        <v>23049</v>
      </c>
      <c r="AC42" s="311"/>
      <c r="AD42" s="311"/>
    </row>
    <row r="43" spans="1:30" s="18" customFormat="1" ht="248.25" customHeight="1">
      <c r="A43" s="311" t="s">
        <v>22935</v>
      </c>
      <c r="B43" s="311" t="s">
        <v>374</v>
      </c>
      <c r="C43" s="311" t="s">
        <v>23384</v>
      </c>
      <c r="D43" s="311" t="s">
        <v>23385</v>
      </c>
      <c r="E43" s="311" t="s">
        <v>23386</v>
      </c>
      <c r="F43" s="311" t="s">
        <v>23387</v>
      </c>
      <c r="G43" s="311" t="s">
        <v>23388</v>
      </c>
      <c r="H43" s="311" t="s">
        <v>23389</v>
      </c>
      <c r="I43" s="311" t="s">
        <v>23390</v>
      </c>
      <c r="J43" s="311" t="s">
        <v>23391</v>
      </c>
      <c r="K43" s="311" t="s">
        <v>23392</v>
      </c>
      <c r="L43" s="311" t="s">
        <v>503</v>
      </c>
      <c r="M43" s="311"/>
      <c r="N43" s="311"/>
      <c r="O43" s="311" t="s">
        <v>487</v>
      </c>
      <c r="P43" s="311"/>
      <c r="Q43" s="311"/>
      <c r="R43" s="439" t="s">
        <v>383</v>
      </c>
      <c r="S43" s="308" t="s">
        <v>384</v>
      </c>
      <c r="T43" s="311" t="s">
        <v>10980</v>
      </c>
      <c r="U43" s="311"/>
      <c r="V43" s="311"/>
      <c r="W43" s="311"/>
      <c r="X43" s="311"/>
      <c r="Y43" s="311"/>
      <c r="Z43" s="311"/>
      <c r="AA43" s="311" t="s">
        <v>487</v>
      </c>
      <c r="AB43" s="311" t="s">
        <v>23049</v>
      </c>
      <c r="AC43" s="311" t="s">
        <v>487</v>
      </c>
      <c r="AD43" s="311" t="s">
        <v>23243</v>
      </c>
    </row>
    <row r="44" spans="1:30" s="185" customFormat="1" ht="185.25" customHeight="1">
      <c r="A44" s="311" t="s">
        <v>22935</v>
      </c>
      <c r="B44" s="311" t="s">
        <v>87</v>
      </c>
      <c r="C44" s="304" t="s">
        <v>23393</v>
      </c>
      <c r="D44" s="304" t="s">
        <v>23394</v>
      </c>
      <c r="E44" s="304" t="s">
        <v>23395</v>
      </c>
      <c r="F44" s="304" t="s">
        <v>23396</v>
      </c>
      <c r="G44" s="304" t="s">
        <v>23397</v>
      </c>
      <c r="H44" s="304" t="s">
        <v>23398</v>
      </c>
      <c r="I44" s="304" t="s">
        <v>23399</v>
      </c>
      <c r="J44" s="304" t="s">
        <v>23400</v>
      </c>
      <c r="K44" s="304" t="s">
        <v>23401</v>
      </c>
      <c r="L44" s="304" t="s">
        <v>23402</v>
      </c>
      <c r="M44" s="304" t="s">
        <v>1062</v>
      </c>
      <c r="N44" s="304"/>
      <c r="O44" s="304"/>
      <c r="P44" s="304"/>
      <c r="Q44" s="304"/>
      <c r="R44" s="304" t="s">
        <v>386</v>
      </c>
      <c r="S44" s="304" t="s">
        <v>490</v>
      </c>
      <c r="T44" s="304"/>
      <c r="U44" s="304"/>
      <c r="V44" s="304"/>
      <c r="W44" s="304"/>
      <c r="X44" s="304"/>
      <c r="Y44" s="304"/>
      <c r="Z44" s="304"/>
      <c r="AA44" s="498" t="s">
        <v>487</v>
      </c>
      <c r="AB44" s="498" t="s">
        <v>23403</v>
      </c>
      <c r="AC44" s="498" t="s">
        <v>487</v>
      </c>
      <c r="AD44" s="498" t="s">
        <v>23404</v>
      </c>
    </row>
    <row r="45" spans="1:30" s="185" customFormat="1" ht="128.25" customHeight="1">
      <c r="A45" s="311" t="s">
        <v>22935</v>
      </c>
      <c r="B45" s="311" t="s">
        <v>87</v>
      </c>
      <c r="C45" s="304" t="s">
        <v>23405</v>
      </c>
      <c r="D45" s="304" t="s">
        <v>23406</v>
      </c>
      <c r="E45" s="304" t="s">
        <v>23407</v>
      </c>
      <c r="F45" s="304" t="s">
        <v>23408</v>
      </c>
      <c r="G45" s="499" t="s">
        <v>23409</v>
      </c>
      <c r="H45" s="304" t="s">
        <v>23410</v>
      </c>
      <c r="I45" s="304" t="s">
        <v>23411</v>
      </c>
      <c r="J45" s="500" t="str">
        <f>HYPERLINK("#", "https://hamanomachi.kkr.or.jp/
(JP)")</f>
        <v>https://hamanomachi.kkr.or.jp/
(JP)</v>
      </c>
      <c r="K45" s="304" t="s">
        <v>23412</v>
      </c>
      <c r="L45" s="304" t="s">
        <v>2459</v>
      </c>
      <c r="M45" s="304"/>
      <c r="N45" s="304" t="s">
        <v>487</v>
      </c>
      <c r="O45" s="304" t="s">
        <v>487</v>
      </c>
      <c r="P45" s="304"/>
      <c r="Q45" s="304"/>
      <c r="R45" s="304" t="s">
        <v>383</v>
      </c>
      <c r="S45" s="304" t="s">
        <v>490</v>
      </c>
      <c r="T45" s="304" t="s">
        <v>4009</v>
      </c>
      <c r="U45" s="304"/>
      <c r="V45" s="304"/>
      <c r="W45" s="304"/>
      <c r="X45" s="304"/>
      <c r="Y45" s="304"/>
      <c r="Z45" s="304"/>
      <c r="AA45" s="498" t="s">
        <v>487</v>
      </c>
      <c r="AB45" s="498" t="s">
        <v>23413</v>
      </c>
      <c r="AC45" s="498" t="s">
        <v>487</v>
      </c>
      <c r="AD45" s="498" t="s">
        <v>23414</v>
      </c>
    </row>
    <row r="46" spans="1:30" s="185" customFormat="1" ht="114" customHeight="1">
      <c r="A46" s="311" t="s">
        <v>22935</v>
      </c>
      <c r="B46" s="311" t="s">
        <v>87</v>
      </c>
      <c r="C46" s="304" t="s">
        <v>23415</v>
      </c>
      <c r="D46" s="304" t="s">
        <v>23416</v>
      </c>
      <c r="E46" s="304" t="s">
        <v>23417</v>
      </c>
      <c r="F46" s="304" t="s">
        <v>23418</v>
      </c>
      <c r="G46" s="304" t="s">
        <v>23419</v>
      </c>
      <c r="H46" s="304" t="s">
        <v>23420</v>
      </c>
      <c r="I46" s="304" t="s">
        <v>23421</v>
      </c>
      <c r="J46" s="500" t="str">
        <f>HYPERLINK("#", "https://www.kuramitsu-hp.or.jp/")</f>
        <v>https://www.kuramitsu-hp.or.jp/</v>
      </c>
      <c r="K46" s="304" t="s">
        <v>23422</v>
      </c>
      <c r="L46" s="304" t="s">
        <v>23423</v>
      </c>
      <c r="M46" s="304" t="s">
        <v>23424</v>
      </c>
      <c r="N46" s="304"/>
      <c r="O46" s="304"/>
      <c r="P46" s="304"/>
      <c r="Q46" s="304"/>
      <c r="R46" s="304" t="s">
        <v>386</v>
      </c>
      <c r="S46" s="304" t="s">
        <v>490</v>
      </c>
      <c r="T46" s="304"/>
      <c r="U46" s="304"/>
      <c r="V46" s="501"/>
      <c r="W46" s="304"/>
      <c r="X46" s="501"/>
      <c r="Y46" s="304"/>
      <c r="Z46" s="501"/>
      <c r="AA46" s="501"/>
      <c r="AB46" s="501"/>
      <c r="AC46" s="308" t="s">
        <v>395</v>
      </c>
      <c r="AD46" s="498" t="s">
        <v>23425</v>
      </c>
    </row>
    <row r="47" spans="1:30" s="185" customFormat="1" ht="71.25" customHeight="1">
      <c r="A47" s="311" t="s">
        <v>22935</v>
      </c>
      <c r="B47" s="311" t="s">
        <v>87</v>
      </c>
      <c r="C47" s="304" t="s">
        <v>23426</v>
      </c>
      <c r="D47" s="304" t="s">
        <v>23427</v>
      </c>
      <c r="E47" s="304" t="s">
        <v>23428</v>
      </c>
      <c r="F47" s="304" t="s">
        <v>23429</v>
      </c>
      <c r="G47" s="304" t="s">
        <v>23430</v>
      </c>
      <c r="H47" s="304" t="s">
        <v>23431</v>
      </c>
      <c r="I47" s="304" t="s">
        <v>23432</v>
      </c>
      <c r="J47" s="500" t="str">
        <f>HYPERLINK("#", "http://www.akimoto-hospital.jp(日本語)
http://www.akimoto-hospital.jp/english(英語)")</f>
        <v>http://www.akimoto-hospital.jp(日本語)
http://www.akimoto-hospital.jp/english(英語)</v>
      </c>
      <c r="K47" s="304" t="s">
        <v>23433</v>
      </c>
      <c r="L47" s="304" t="s">
        <v>23434</v>
      </c>
      <c r="M47" s="304" t="s">
        <v>23435</v>
      </c>
      <c r="N47" s="304" t="s">
        <v>487</v>
      </c>
      <c r="O47" s="304"/>
      <c r="P47" s="304"/>
      <c r="Q47" s="304"/>
      <c r="R47" s="304" t="s">
        <v>389</v>
      </c>
      <c r="S47" s="304" t="s">
        <v>490</v>
      </c>
      <c r="T47" s="304" t="s">
        <v>4009</v>
      </c>
      <c r="U47" s="304"/>
      <c r="V47" s="304"/>
      <c r="W47" s="304"/>
      <c r="X47" s="304"/>
      <c r="Y47" s="304"/>
      <c r="Z47" s="304"/>
      <c r="AA47" s="308" t="s">
        <v>395</v>
      </c>
      <c r="AB47" s="498" t="s">
        <v>23403</v>
      </c>
      <c r="AC47" s="308" t="s">
        <v>395</v>
      </c>
      <c r="AD47" s="498" t="s">
        <v>23404</v>
      </c>
    </row>
    <row r="48" spans="1:30" s="185" customFormat="1" ht="99.75" customHeight="1">
      <c r="A48" s="311" t="s">
        <v>22935</v>
      </c>
      <c r="B48" s="311" t="s">
        <v>87</v>
      </c>
      <c r="C48" s="304" t="s">
        <v>23436</v>
      </c>
      <c r="D48" s="304" t="s">
        <v>23437</v>
      </c>
      <c r="E48" s="304" t="s">
        <v>23438</v>
      </c>
      <c r="F48" s="304" t="s">
        <v>23439</v>
      </c>
      <c r="G48" s="304" t="s">
        <v>23440</v>
      </c>
      <c r="H48" s="304" t="s">
        <v>23441</v>
      </c>
      <c r="I48" s="304" t="s">
        <v>23442</v>
      </c>
      <c r="J48" s="500" t="s">
        <v>23443</v>
      </c>
      <c r="K48" s="304" t="s">
        <v>23444</v>
      </c>
      <c r="L48" s="304" t="s">
        <v>23445</v>
      </c>
      <c r="M48" s="304" t="s">
        <v>23446</v>
      </c>
      <c r="N48" s="304"/>
      <c r="O48" s="304"/>
      <c r="P48" s="304"/>
      <c r="Q48" s="304"/>
      <c r="R48" s="304" t="s">
        <v>386</v>
      </c>
      <c r="S48" s="304" t="s">
        <v>2246</v>
      </c>
      <c r="T48" s="304"/>
      <c r="U48" s="304"/>
      <c r="V48" s="304"/>
      <c r="W48" s="304" t="s">
        <v>487</v>
      </c>
      <c r="X48" s="304" t="s">
        <v>23447</v>
      </c>
      <c r="Y48" s="304" t="s">
        <v>487</v>
      </c>
      <c r="Z48" s="304" t="s">
        <v>23448</v>
      </c>
      <c r="AA48" s="304" t="s">
        <v>487</v>
      </c>
      <c r="AB48" s="498" t="s">
        <v>23323</v>
      </c>
      <c r="AC48" s="308" t="s">
        <v>395</v>
      </c>
      <c r="AD48" s="498" t="s">
        <v>23449</v>
      </c>
    </row>
    <row r="49" spans="1:30" s="185" customFormat="1" ht="99.75" customHeight="1">
      <c r="A49" s="311" t="s">
        <v>22935</v>
      </c>
      <c r="B49" s="311" t="s">
        <v>87</v>
      </c>
      <c r="C49" s="502" t="s">
        <v>23450</v>
      </c>
      <c r="D49" s="502" t="s">
        <v>23451</v>
      </c>
      <c r="E49" s="502" t="s">
        <v>23438</v>
      </c>
      <c r="F49" s="502" t="s">
        <v>23452</v>
      </c>
      <c r="G49" s="502" t="s">
        <v>23453</v>
      </c>
      <c r="H49" s="502" t="s">
        <v>23454</v>
      </c>
      <c r="I49" s="502" t="s">
        <v>23442</v>
      </c>
      <c r="J49" s="503" t="s">
        <v>23455</v>
      </c>
      <c r="K49" s="502" t="s">
        <v>23456</v>
      </c>
      <c r="L49" s="502" t="s">
        <v>23445</v>
      </c>
      <c r="M49" s="502" t="s">
        <v>23446</v>
      </c>
      <c r="N49" s="502"/>
      <c r="O49" s="502"/>
      <c r="P49" s="502"/>
      <c r="Q49" s="502"/>
      <c r="R49" s="304" t="s">
        <v>386</v>
      </c>
      <c r="S49" s="502" t="s">
        <v>2246</v>
      </c>
      <c r="T49" s="502"/>
      <c r="U49" s="502"/>
      <c r="V49" s="502"/>
      <c r="W49" s="502" t="s">
        <v>487</v>
      </c>
      <c r="X49" s="502" t="s">
        <v>23457</v>
      </c>
      <c r="Y49" s="502" t="s">
        <v>487</v>
      </c>
      <c r="Z49" s="502" t="s">
        <v>23457</v>
      </c>
      <c r="AA49" s="502" t="s">
        <v>487</v>
      </c>
      <c r="AB49" s="504" t="s">
        <v>23323</v>
      </c>
      <c r="AC49" s="502" t="s">
        <v>487</v>
      </c>
      <c r="AD49" s="504" t="s">
        <v>23324</v>
      </c>
    </row>
    <row r="50" spans="1:30" s="185" customFormat="1" ht="71.25" customHeight="1">
      <c r="A50" s="311" t="s">
        <v>22935</v>
      </c>
      <c r="B50" s="311" t="s">
        <v>87</v>
      </c>
      <c r="C50" s="304" t="s">
        <v>23458</v>
      </c>
      <c r="D50" s="304" t="s">
        <v>23459</v>
      </c>
      <c r="E50" s="304" t="s">
        <v>23460</v>
      </c>
      <c r="F50" s="304" t="s">
        <v>23461</v>
      </c>
      <c r="G50" s="304" t="s">
        <v>23462</v>
      </c>
      <c r="H50" s="304" t="s">
        <v>23463</v>
      </c>
      <c r="I50" s="304" t="s">
        <v>23464</v>
      </c>
      <c r="J50" s="500" t="str">
        <f>HYPERLINK("#", "https://akasakadental.or.jp/")</f>
        <v>https://akasakadental.or.jp/</v>
      </c>
      <c r="K50" s="304" t="s">
        <v>3182</v>
      </c>
      <c r="L50" s="304" t="s">
        <v>23465</v>
      </c>
      <c r="M50" s="304" t="s">
        <v>23466</v>
      </c>
      <c r="N50" s="304"/>
      <c r="O50" s="304"/>
      <c r="P50" s="304"/>
      <c r="Q50" s="304"/>
      <c r="R50" s="304" t="s">
        <v>386</v>
      </c>
      <c r="S50" s="304" t="s">
        <v>2246</v>
      </c>
      <c r="T50" s="304"/>
      <c r="U50" s="304"/>
      <c r="V50" s="304"/>
      <c r="W50" s="304"/>
      <c r="X50" s="304"/>
      <c r="Y50" s="304"/>
      <c r="Z50" s="304"/>
      <c r="AA50" s="304"/>
      <c r="AB50" s="498"/>
      <c r="AC50" s="498"/>
      <c r="AD50" s="498"/>
    </row>
    <row r="51" spans="1:30" s="185" customFormat="1" ht="120.75" customHeight="1">
      <c r="A51" s="311" t="s">
        <v>22935</v>
      </c>
      <c r="B51" s="311" t="s">
        <v>87</v>
      </c>
      <c r="C51" s="304" t="s">
        <v>23467</v>
      </c>
      <c r="D51" s="304" t="s">
        <v>23468</v>
      </c>
      <c r="E51" s="304" t="s">
        <v>23469</v>
      </c>
      <c r="F51" s="304" t="s">
        <v>23470</v>
      </c>
      <c r="G51" s="304" t="s">
        <v>23471</v>
      </c>
      <c r="H51" s="304" t="s">
        <v>23472</v>
      </c>
      <c r="I51" s="304" t="s">
        <v>23473</v>
      </c>
      <c r="J51" s="500" t="s">
        <v>23474</v>
      </c>
      <c r="K51" s="304" t="s">
        <v>2063</v>
      </c>
      <c r="L51" s="304" t="s">
        <v>23475</v>
      </c>
      <c r="M51" s="304"/>
      <c r="N51" s="304"/>
      <c r="O51" s="304"/>
      <c r="P51" s="304"/>
      <c r="Q51" s="304"/>
      <c r="R51" s="304" t="s">
        <v>386</v>
      </c>
      <c r="S51" s="304" t="s">
        <v>840</v>
      </c>
      <c r="T51" s="304"/>
      <c r="U51" s="304"/>
      <c r="V51" s="304"/>
      <c r="W51" s="304"/>
      <c r="X51" s="304"/>
      <c r="Y51" s="304"/>
      <c r="Z51" s="304"/>
      <c r="AA51" s="308" t="s">
        <v>395</v>
      </c>
      <c r="AB51" s="498" t="s">
        <v>23476</v>
      </c>
      <c r="AC51" s="498"/>
      <c r="AD51" s="498"/>
    </row>
    <row r="52" spans="1:30" s="185" customFormat="1" ht="116.25" customHeight="1">
      <c r="A52" s="311" t="s">
        <v>22935</v>
      </c>
      <c r="B52" s="311" t="s">
        <v>87</v>
      </c>
      <c r="C52" s="304" t="s">
        <v>23477</v>
      </c>
      <c r="D52" s="304" t="s">
        <v>23478</v>
      </c>
      <c r="E52" s="304" t="s">
        <v>23479</v>
      </c>
      <c r="F52" s="304" t="s">
        <v>23480</v>
      </c>
      <c r="G52" s="304" t="s">
        <v>23481</v>
      </c>
      <c r="H52" s="304" t="s">
        <v>23482</v>
      </c>
      <c r="I52" s="304" t="s">
        <v>23483</v>
      </c>
      <c r="J52" s="500" t="str">
        <f>HYPERLINK("#", "https://odakodomo-clinic.com")</f>
        <v>https://odakodomo-clinic.com</v>
      </c>
      <c r="K52" s="304" t="s">
        <v>23484</v>
      </c>
      <c r="L52" s="304" t="s">
        <v>23485</v>
      </c>
      <c r="M52" s="304" t="s">
        <v>23486</v>
      </c>
      <c r="N52" s="304"/>
      <c r="O52" s="304"/>
      <c r="P52" s="304"/>
      <c r="Q52" s="304"/>
      <c r="R52" s="304" t="s">
        <v>386</v>
      </c>
      <c r="S52" s="304" t="s">
        <v>852</v>
      </c>
      <c r="T52" s="304"/>
      <c r="U52" s="304"/>
      <c r="V52" s="304"/>
      <c r="W52" s="304"/>
      <c r="X52" s="304"/>
      <c r="Y52" s="304"/>
      <c r="Z52" s="304"/>
      <c r="AA52" s="308" t="s">
        <v>395</v>
      </c>
      <c r="AB52" s="498" t="s">
        <v>23323</v>
      </c>
      <c r="AC52" s="308" t="s">
        <v>395</v>
      </c>
      <c r="AD52" s="498" t="s">
        <v>23487</v>
      </c>
    </row>
    <row r="53" spans="1:30" s="185" customFormat="1" ht="107.25" customHeight="1">
      <c r="A53" s="311" t="s">
        <v>22935</v>
      </c>
      <c r="B53" s="311" t="s">
        <v>87</v>
      </c>
      <c r="C53" s="304" t="s">
        <v>23488</v>
      </c>
      <c r="D53" s="304" t="s">
        <v>23489</v>
      </c>
      <c r="E53" s="304" t="s">
        <v>23490</v>
      </c>
      <c r="F53" s="304" t="s">
        <v>23491</v>
      </c>
      <c r="G53" s="304" t="s">
        <v>23492</v>
      </c>
      <c r="H53" s="304" t="s">
        <v>23493</v>
      </c>
      <c r="I53" s="304" t="s">
        <v>23494</v>
      </c>
      <c r="J53" s="500" t="s">
        <v>23495</v>
      </c>
      <c r="K53" s="304" t="s">
        <v>23496</v>
      </c>
      <c r="L53" s="304" t="s">
        <v>23497</v>
      </c>
      <c r="M53" s="304" t="s">
        <v>23498</v>
      </c>
      <c r="N53" s="304"/>
      <c r="O53" s="304"/>
      <c r="P53" s="304"/>
      <c r="Q53" s="304"/>
      <c r="R53" s="304" t="s">
        <v>386</v>
      </c>
      <c r="S53" s="304" t="s">
        <v>852</v>
      </c>
      <c r="T53" s="304"/>
      <c r="U53" s="304"/>
      <c r="V53" s="304"/>
      <c r="W53" s="304"/>
      <c r="X53" s="304"/>
      <c r="Y53" s="304"/>
      <c r="Z53" s="304"/>
      <c r="AA53" s="304"/>
      <c r="AB53" s="498"/>
      <c r="AC53" s="498"/>
      <c r="AD53" s="498"/>
    </row>
    <row r="54" spans="1:30" s="185" customFormat="1" ht="128.25" customHeight="1">
      <c r="A54" s="311" t="s">
        <v>22935</v>
      </c>
      <c r="B54" s="311" t="s">
        <v>87</v>
      </c>
      <c r="C54" s="304" t="s">
        <v>23499</v>
      </c>
      <c r="D54" s="304" t="s">
        <v>23500</v>
      </c>
      <c r="E54" s="304" t="s">
        <v>23501</v>
      </c>
      <c r="F54" s="304" t="s">
        <v>23502</v>
      </c>
      <c r="G54" s="304" t="s">
        <v>23503</v>
      </c>
      <c r="H54" s="304" t="s">
        <v>23504</v>
      </c>
      <c r="I54" s="304" t="s">
        <v>23505</v>
      </c>
      <c r="J54" s="505" t="s">
        <v>23506</v>
      </c>
      <c r="K54" s="304" t="s">
        <v>23507</v>
      </c>
      <c r="L54" s="304" t="s">
        <v>23508</v>
      </c>
      <c r="M54" s="304" t="s">
        <v>23509</v>
      </c>
      <c r="N54" s="304"/>
      <c r="O54" s="304"/>
      <c r="P54" s="304"/>
      <c r="Q54" s="304"/>
      <c r="R54" s="304" t="s">
        <v>386</v>
      </c>
      <c r="S54" s="304" t="s">
        <v>852</v>
      </c>
      <c r="T54" s="304"/>
      <c r="U54" s="304"/>
      <c r="V54" s="304"/>
      <c r="W54" s="304"/>
      <c r="X54" s="304"/>
      <c r="Y54" s="304"/>
      <c r="Z54" s="304"/>
      <c r="AA54" s="304"/>
      <c r="AB54" s="498"/>
      <c r="AC54" s="498"/>
      <c r="AD54" s="498"/>
    </row>
    <row r="55" spans="1:30" s="185" customFormat="1" ht="149.25" customHeight="1">
      <c r="A55" s="311" t="s">
        <v>22935</v>
      </c>
      <c r="B55" s="311" t="s">
        <v>87</v>
      </c>
      <c r="C55" s="304" t="s">
        <v>23510</v>
      </c>
      <c r="D55" s="304" t="s">
        <v>23511</v>
      </c>
      <c r="E55" s="304" t="s">
        <v>23512</v>
      </c>
      <c r="F55" s="304" t="s">
        <v>23513</v>
      </c>
      <c r="G55" s="304" t="s">
        <v>23514</v>
      </c>
      <c r="H55" s="304" t="s">
        <v>23515</v>
      </c>
      <c r="I55" s="304" t="s">
        <v>23516</v>
      </c>
      <c r="J55" s="500" t="s">
        <v>23517</v>
      </c>
      <c r="K55" s="304" t="s">
        <v>23518</v>
      </c>
      <c r="L55" s="304" t="s">
        <v>23519</v>
      </c>
      <c r="M55" s="304" t="s">
        <v>23520</v>
      </c>
      <c r="N55" s="304"/>
      <c r="O55" s="304"/>
      <c r="P55" s="304"/>
      <c r="Q55" s="304"/>
      <c r="R55" s="304" t="s">
        <v>386</v>
      </c>
      <c r="S55" s="304" t="s">
        <v>852</v>
      </c>
      <c r="T55" s="304"/>
      <c r="U55" s="304"/>
      <c r="V55" s="506"/>
      <c r="W55" s="304"/>
      <c r="X55" s="304"/>
      <c r="Y55" s="304"/>
      <c r="Z55" s="304"/>
      <c r="AA55" s="498"/>
      <c r="AB55" s="498"/>
      <c r="AC55" s="498"/>
      <c r="AD55" s="498"/>
    </row>
    <row r="56" spans="1:30" s="185" customFormat="1" ht="185.25" customHeight="1">
      <c r="A56" s="311" t="s">
        <v>22935</v>
      </c>
      <c r="B56" s="311" t="s">
        <v>87</v>
      </c>
      <c r="C56" s="304" t="s">
        <v>23521</v>
      </c>
      <c r="D56" s="304" t="s">
        <v>23522</v>
      </c>
      <c r="E56" s="304" t="s">
        <v>23523</v>
      </c>
      <c r="F56" s="304" t="s">
        <v>23524</v>
      </c>
      <c r="G56" s="304" t="s">
        <v>23525</v>
      </c>
      <c r="H56" s="304" t="s">
        <v>23526</v>
      </c>
      <c r="I56" s="304" t="s">
        <v>23527</v>
      </c>
      <c r="J56" s="500" t="str">
        <f>HYPERLINK("#", "http://www.internationalclinic.org/index_jp.html　（日本語）http://www.internationalclinic.org　（英語）")</f>
        <v>http://www.internationalclinic.org/index_jp.html　（日本語）http://www.internationalclinic.org　（英語）</v>
      </c>
      <c r="K56" s="304" t="s">
        <v>23528</v>
      </c>
      <c r="L56" s="304" t="s">
        <v>23529</v>
      </c>
      <c r="M56" s="304" t="s">
        <v>23530</v>
      </c>
      <c r="N56" s="304"/>
      <c r="O56" s="304"/>
      <c r="P56" s="304"/>
      <c r="Q56" s="304"/>
      <c r="R56" s="304" t="s">
        <v>386</v>
      </c>
      <c r="S56" s="304" t="s">
        <v>852</v>
      </c>
      <c r="T56" s="304"/>
      <c r="U56" s="304" t="s">
        <v>487</v>
      </c>
      <c r="V56" s="304" t="s">
        <v>23531</v>
      </c>
      <c r="W56" s="304" t="s">
        <v>487</v>
      </c>
      <c r="X56" s="304" t="s">
        <v>23532</v>
      </c>
      <c r="Y56" s="304" t="s">
        <v>487</v>
      </c>
      <c r="Z56" s="304" t="s">
        <v>23533</v>
      </c>
      <c r="AA56" s="498"/>
      <c r="AB56" s="507"/>
      <c r="AC56" s="308" t="s">
        <v>395</v>
      </c>
      <c r="AD56" s="498" t="s">
        <v>23532</v>
      </c>
    </row>
    <row r="57" spans="1:30" s="185" customFormat="1" ht="131.25" customHeight="1">
      <c r="A57" s="311" t="s">
        <v>22935</v>
      </c>
      <c r="B57" s="311" t="s">
        <v>87</v>
      </c>
      <c r="C57" s="304" t="s">
        <v>23534</v>
      </c>
      <c r="D57" s="304" t="s">
        <v>23535</v>
      </c>
      <c r="E57" s="304" t="s">
        <v>22979</v>
      </c>
      <c r="F57" s="304" t="s">
        <v>23536</v>
      </c>
      <c r="G57" s="304" t="s">
        <v>23537</v>
      </c>
      <c r="H57" s="304" t="s">
        <v>23538</v>
      </c>
      <c r="I57" s="304" t="s">
        <v>23539</v>
      </c>
      <c r="J57" s="304" t="s">
        <v>23540</v>
      </c>
      <c r="K57" s="304" t="s">
        <v>23541</v>
      </c>
      <c r="L57" s="304" t="s">
        <v>23542</v>
      </c>
      <c r="M57" s="304" t="s">
        <v>23543</v>
      </c>
      <c r="N57" s="304"/>
      <c r="O57" s="304"/>
      <c r="P57" s="304"/>
      <c r="Q57" s="304"/>
      <c r="R57" s="304" t="s">
        <v>386</v>
      </c>
      <c r="S57" s="304" t="s">
        <v>852</v>
      </c>
      <c r="T57" s="304"/>
      <c r="U57" s="304"/>
      <c r="V57" s="304"/>
      <c r="W57" s="304"/>
      <c r="X57" s="304"/>
      <c r="Y57" s="304"/>
      <c r="Z57" s="304"/>
      <c r="AA57" s="498"/>
      <c r="AB57" s="498"/>
      <c r="AC57" s="498"/>
      <c r="AD57" s="498"/>
    </row>
    <row r="58" spans="1:30" s="185" customFormat="1" ht="140.25" customHeight="1">
      <c r="A58" s="311" t="s">
        <v>22935</v>
      </c>
      <c r="B58" s="311" t="s">
        <v>87</v>
      </c>
      <c r="C58" s="304" t="s">
        <v>23544</v>
      </c>
      <c r="D58" s="304" t="s">
        <v>23545</v>
      </c>
      <c r="E58" s="304" t="s">
        <v>23119</v>
      </c>
      <c r="F58" s="304" t="s">
        <v>23546</v>
      </c>
      <c r="G58" s="304" t="s">
        <v>23547</v>
      </c>
      <c r="H58" s="304" t="s">
        <v>23548</v>
      </c>
      <c r="I58" s="304" t="s">
        <v>23549</v>
      </c>
      <c r="J58" s="304" t="s">
        <v>23550</v>
      </c>
      <c r="K58" s="304" t="s">
        <v>23551</v>
      </c>
      <c r="L58" s="304" t="s">
        <v>1111</v>
      </c>
      <c r="M58" s="304" t="s">
        <v>23552</v>
      </c>
      <c r="N58" s="304"/>
      <c r="O58" s="304"/>
      <c r="P58" s="304"/>
      <c r="Q58" s="304"/>
      <c r="R58" s="304" t="s">
        <v>386</v>
      </c>
      <c r="S58" s="304" t="s">
        <v>852</v>
      </c>
      <c r="T58" s="304"/>
      <c r="U58" s="304"/>
      <c r="V58" s="506"/>
      <c r="W58" s="304"/>
      <c r="X58" s="304"/>
      <c r="Y58" s="304"/>
      <c r="Z58" s="304"/>
      <c r="AA58" s="498"/>
      <c r="AB58" s="498"/>
      <c r="AC58" s="498"/>
      <c r="AD58" s="498"/>
    </row>
    <row r="59" spans="1:30" s="185" customFormat="1" ht="127.5" customHeight="1">
      <c r="A59" s="311" t="s">
        <v>22935</v>
      </c>
      <c r="B59" s="311" t="s">
        <v>87</v>
      </c>
      <c r="C59" s="304" t="s">
        <v>23553</v>
      </c>
      <c r="D59" s="304" t="s">
        <v>23554</v>
      </c>
      <c r="E59" s="304" t="s">
        <v>23555</v>
      </c>
      <c r="F59" s="304" t="s">
        <v>23556</v>
      </c>
      <c r="G59" s="304" t="s">
        <v>23557</v>
      </c>
      <c r="H59" s="304" t="s">
        <v>23558</v>
      </c>
      <c r="I59" s="304" t="s">
        <v>23559</v>
      </c>
      <c r="J59" s="500" t="s">
        <v>23560</v>
      </c>
      <c r="K59" s="304" t="s">
        <v>23561</v>
      </c>
      <c r="L59" s="304" t="s">
        <v>958</v>
      </c>
      <c r="M59" s="304"/>
      <c r="N59" s="304"/>
      <c r="O59" s="304"/>
      <c r="P59" s="304"/>
      <c r="Q59" s="304"/>
      <c r="R59" s="304" t="s">
        <v>386</v>
      </c>
      <c r="S59" s="304" t="s">
        <v>852</v>
      </c>
      <c r="T59" s="304"/>
      <c r="U59" s="304"/>
      <c r="V59" s="304"/>
      <c r="W59" s="304"/>
      <c r="X59" s="304"/>
      <c r="Y59" s="304"/>
      <c r="Z59" s="304"/>
      <c r="AA59" s="498"/>
      <c r="AB59" s="498"/>
      <c r="AC59" s="498"/>
      <c r="AD59" s="498"/>
    </row>
    <row r="60" spans="1:30" s="185" customFormat="1" ht="81" customHeight="1">
      <c r="A60" s="311" t="s">
        <v>22935</v>
      </c>
      <c r="B60" s="311" t="s">
        <v>87</v>
      </c>
      <c r="C60" s="304" t="s">
        <v>23562</v>
      </c>
      <c r="D60" s="304" t="s">
        <v>23563</v>
      </c>
      <c r="E60" s="304" t="s">
        <v>23564</v>
      </c>
      <c r="F60" s="304" t="s">
        <v>23565</v>
      </c>
      <c r="G60" s="304" t="s">
        <v>23566</v>
      </c>
      <c r="H60" s="304" t="s">
        <v>23567</v>
      </c>
      <c r="I60" s="304" t="s">
        <v>23568</v>
      </c>
      <c r="J60" s="304" t="s">
        <v>23569</v>
      </c>
      <c r="K60" s="304" t="s">
        <v>23570</v>
      </c>
      <c r="L60" s="304" t="s">
        <v>13682</v>
      </c>
      <c r="M60" s="304" t="s">
        <v>23571</v>
      </c>
      <c r="N60" s="304"/>
      <c r="O60" s="304"/>
      <c r="P60" s="304"/>
      <c r="Q60" s="304"/>
      <c r="R60" s="304" t="s">
        <v>386</v>
      </c>
      <c r="S60" s="304" t="s">
        <v>852</v>
      </c>
      <c r="T60" s="304"/>
      <c r="U60" s="304"/>
      <c r="V60" s="506"/>
      <c r="W60" s="304"/>
      <c r="X60" s="304"/>
      <c r="Y60" s="304"/>
      <c r="Z60" s="304"/>
      <c r="AA60" s="498"/>
      <c r="AB60" s="498"/>
      <c r="AC60" s="498" t="s">
        <v>401</v>
      </c>
      <c r="AD60" s="498" t="s">
        <v>23572</v>
      </c>
    </row>
    <row r="61" spans="1:30" s="185" customFormat="1" ht="128.25" customHeight="1">
      <c r="A61" s="311" t="s">
        <v>22935</v>
      </c>
      <c r="B61" s="311" t="s">
        <v>87</v>
      </c>
      <c r="C61" s="304" t="s">
        <v>23573</v>
      </c>
      <c r="D61" s="304" t="s">
        <v>23574</v>
      </c>
      <c r="E61" s="304" t="s">
        <v>23575</v>
      </c>
      <c r="F61" s="304" t="s">
        <v>23576</v>
      </c>
      <c r="G61" s="304" t="s">
        <v>23577</v>
      </c>
      <c r="H61" s="304" t="s">
        <v>23578</v>
      </c>
      <c r="I61" s="304" t="s">
        <v>23579</v>
      </c>
      <c r="J61" s="304" t="str">
        <f>HYPERLINK("#", "https://yakuin-clinic.com/ (日本語)
https://yakuin-clinic.com/english/ (英語)")</f>
        <v>https://yakuin-clinic.com/ (日本語)
https://yakuin-clinic.com/english/ (英語)</v>
      </c>
      <c r="K61" s="304" t="s">
        <v>23580</v>
      </c>
      <c r="L61" s="304" t="s">
        <v>533</v>
      </c>
      <c r="M61" s="304" t="s">
        <v>23581</v>
      </c>
      <c r="N61" s="304"/>
      <c r="O61" s="304"/>
      <c r="P61" s="304"/>
      <c r="Q61" s="304"/>
      <c r="R61" s="304" t="s">
        <v>386</v>
      </c>
      <c r="S61" s="304" t="s">
        <v>852</v>
      </c>
      <c r="T61" s="304"/>
      <c r="U61" s="304"/>
      <c r="V61" s="506"/>
      <c r="W61" s="304"/>
      <c r="X61" s="304"/>
      <c r="Y61" s="304"/>
      <c r="Z61" s="304"/>
      <c r="AA61" s="352" t="s">
        <v>487</v>
      </c>
      <c r="AB61" s="304" t="s">
        <v>23403</v>
      </c>
      <c r="AC61" s="352" t="s">
        <v>487</v>
      </c>
      <c r="AD61" s="304" t="s">
        <v>23404</v>
      </c>
    </row>
    <row r="62" spans="1:30" s="185" customFormat="1" ht="108" customHeight="1">
      <c r="A62" s="311" t="s">
        <v>22935</v>
      </c>
      <c r="B62" s="311" t="s">
        <v>87</v>
      </c>
      <c r="C62" s="304" t="s">
        <v>23582</v>
      </c>
      <c r="D62" s="304" t="s">
        <v>23583</v>
      </c>
      <c r="E62" s="304" t="s">
        <v>23584</v>
      </c>
      <c r="F62" s="304" t="s">
        <v>23585</v>
      </c>
      <c r="G62" s="304" t="s">
        <v>23586</v>
      </c>
      <c r="H62" s="304" t="s">
        <v>23587</v>
      </c>
      <c r="I62" s="304" t="s">
        <v>23588</v>
      </c>
      <c r="J62" s="304" t="str">
        <f>HYPERLINK("#", "http://yoshidanaikageka.com
http://yoshidanaikageka.com (英語)")</f>
        <v>http://yoshidanaikageka.com
http://yoshidanaikageka.com (英語)</v>
      </c>
      <c r="K62" s="304" t="s">
        <v>23589</v>
      </c>
      <c r="L62" s="304" t="s">
        <v>7747</v>
      </c>
      <c r="M62" s="304" t="s">
        <v>23590</v>
      </c>
      <c r="N62" s="304"/>
      <c r="O62" s="304"/>
      <c r="P62" s="304"/>
      <c r="Q62" s="304"/>
      <c r="R62" s="304" t="s">
        <v>386</v>
      </c>
      <c r="S62" s="304" t="s">
        <v>852</v>
      </c>
      <c r="T62" s="304"/>
      <c r="U62" s="304"/>
      <c r="V62" s="304"/>
      <c r="W62" s="304"/>
      <c r="X62" s="304"/>
      <c r="Y62" s="304"/>
      <c r="Z62" s="304"/>
      <c r="AA62" s="498"/>
      <c r="AB62" s="498"/>
      <c r="AC62" s="498"/>
      <c r="AD62" s="498"/>
    </row>
    <row r="63" spans="1:30" s="185" customFormat="1" ht="128.25" customHeight="1">
      <c r="A63" s="311" t="s">
        <v>22935</v>
      </c>
      <c r="B63" s="311" t="s">
        <v>87</v>
      </c>
      <c r="C63" s="304" t="s">
        <v>23591</v>
      </c>
      <c r="D63" s="304" t="s">
        <v>23592</v>
      </c>
      <c r="E63" s="304" t="s">
        <v>23593</v>
      </c>
      <c r="F63" s="304" t="s">
        <v>23594</v>
      </c>
      <c r="G63" s="304" t="s">
        <v>23595</v>
      </c>
      <c r="H63" s="304" t="s">
        <v>23596</v>
      </c>
      <c r="I63" s="304" t="s">
        <v>23597</v>
      </c>
      <c r="J63" s="500" t="s">
        <v>23598</v>
      </c>
      <c r="K63" s="304" t="s">
        <v>23599</v>
      </c>
      <c r="L63" s="304" t="s">
        <v>23600</v>
      </c>
      <c r="M63" s="304" t="s">
        <v>23601</v>
      </c>
      <c r="N63" s="304"/>
      <c r="O63" s="304"/>
      <c r="P63" s="304"/>
      <c r="Q63" s="304"/>
      <c r="R63" s="304" t="s">
        <v>386</v>
      </c>
      <c r="S63" s="304" t="s">
        <v>852</v>
      </c>
      <c r="T63" s="304"/>
      <c r="U63" s="304"/>
      <c r="V63" s="304"/>
      <c r="W63" s="304"/>
      <c r="X63" s="304"/>
      <c r="Y63" s="304"/>
      <c r="Z63" s="304"/>
      <c r="AA63" s="304"/>
      <c r="AB63" s="498"/>
      <c r="AC63" s="308" t="s">
        <v>395</v>
      </c>
      <c r="AD63" s="498" t="s">
        <v>23602</v>
      </c>
    </row>
    <row r="64" spans="1:30" s="185" customFormat="1" ht="85.5" customHeight="1">
      <c r="A64" s="311" t="s">
        <v>22935</v>
      </c>
      <c r="B64" s="311" t="s">
        <v>87</v>
      </c>
      <c r="C64" s="304" t="s">
        <v>23603</v>
      </c>
      <c r="D64" s="304" t="s">
        <v>23604</v>
      </c>
      <c r="E64" s="304" t="s">
        <v>23605</v>
      </c>
      <c r="F64" s="304" t="s">
        <v>23606</v>
      </c>
      <c r="G64" s="304" t="s">
        <v>23607</v>
      </c>
      <c r="H64" s="304" t="s">
        <v>23608</v>
      </c>
      <c r="I64" s="304" t="s">
        <v>23609</v>
      </c>
      <c r="J64" s="500" t="s">
        <v>23610</v>
      </c>
      <c r="K64" s="304" t="s">
        <v>2063</v>
      </c>
      <c r="L64" s="304" t="s">
        <v>23611</v>
      </c>
      <c r="M64" s="304" t="s">
        <v>23612</v>
      </c>
      <c r="N64" s="304"/>
      <c r="O64" s="304"/>
      <c r="P64" s="304"/>
      <c r="Q64" s="304"/>
      <c r="R64" s="304" t="s">
        <v>386</v>
      </c>
      <c r="S64" s="304" t="s">
        <v>852</v>
      </c>
      <c r="T64" s="304"/>
      <c r="U64" s="304" t="s">
        <v>395</v>
      </c>
      <c r="V64" s="304" t="s">
        <v>23613</v>
      </c>
      <c r="W64" s="304"/>
      <c r="X64" s="304"/>
      <c r="Y64" s="304"/>
      <c r="Z64" s="304"/>
      <c r="AA64" s="304"/>
      <c r="AB64" s="498"/>
      <c r="AC64" s="498"/>
      <c r="AD64" s="498"/>
    </row>
    <row r="65" spans="1:30" s="185" customFormat="1" ht="87.75" customHeight="1">
      <c r="A65" s="311" t="s">
        <v>22935</v>
      </c>
      <c r="B65" s="311" t="s">
        <v>87</v>
      </c>
      <c r="C65" s="304" t="s">
        <v>23614</v>
      </c>
      <c r="D65" s="304" t="s">
        <v>23615</v>
      </c>
      <c r="E65" s="304" t="s">
        <v>23616</v>
      </c>
      <c r="F65" s="304" t="s">
        <v>23617</v>
      </c>
      <c r="G65" s="304" t="s">
        <v>23618</v>
      </c>
      <c r="H65" s="304" t="s">
        <v>23619</v>
      </c>
      <c r="I65" s="304" t="s">
        <v>23620</v>
      </c>
      <c r="J65" s="500" t="str">
        <f>HYPERLINK("#", "https://suetsugu-dc.com/
（日本語）")</f>
        <v>https://suetsugu-dc.com/
（日本語）</v>
      </c>
      <c r="K65" s="304" t="s">
        <v>3182</v>
      </c>
      <c r="L65" s="304" t="s">
        <v>3230</v>
      </c>
      <c r="M65" s="304"/>
      <c r="N65" s="304"/>
      <c r="O65" s="304"/>
      <c r="P65" s="304"/>
      <c r="Q65" s="304"/>
      <c r="R65" s="304" t="s">
        <v>386</v>
      </c>
      <c r="S65" s="304" t="s">
        <v>852</v>
      </c>
      <c r="T65" s="304"/>
      <c r="U65" s="304"/>
      <c r="V65" s="304"/>
      <c r="W65" s="304"/>
      <c r="X65" s="304"/>
      <c r="Y65" s="304"/>
      <c r="Z65" s="304"/>
      <c r="AA65" s="498"/>
      <c r="AB65" s="498"/>
      <c r="AC65" s="498"/>
      <c r="AD65" s="498"/>
    </row>
    <row r="66" spans="1:30" s="185" customFormat="1" ht="114" customHeight="1">
      <c r="A66" s="311" t="s">
        <v>22935</v>
      </c>
      <c r="B66" s="311" t="s">
        <v>87</v>
      </c>
      <c r="C66" s="304" t="s">
        <v>23621</v>
      </c>
      <c r="D66" s="304" t="s">
        <v>23622</v>
      </c>
      <c r="E66" s="304" t="s">
        <v>23623</v>
      </c>
      <c r="F66" s="304" t="s">
        <v>23624</v>
      </c>
      <c r="G66" s="304" t="s">
        <v>23625</v>
      </c>
      <c r="H66" s="304" t="s">
        <v>23626</v>
      </c>
      <c r="I66" s="304" t="s">
        <v>23627</v>
      </c>
      <c r="J66" s="500" t="str">
        <f>HYPERLINK("#", "https://fukuoka-womens-health.jp/")</f>
        <v>https://fukuoka-womens-health.jp/</v>
      </c>
      <c r="K66" s="304" t="s">
        <v>23628</v>
      </c>
      <c r="L66" s="304" t="s">
        <v>23629</v>
      </c>
      <c r="M66" s="304"/>
      <c r="N66" s="304"/>
      <c r="O66" s="304"/>
      <c r="P66" s="304"/>
      <c r="Q66" s="304"/>
      <c r="R66" s="304" t="s">
        <v>386</v>
      </c>
      <c r="S66" s="304" t="s">
        <v>852</v>
      </c>
      <c r="T66" s="304"/>
      <c r="U66" s="304"/>
      <c r="V66" s="304" t="s">
        <v>23630</v>
      </c>
      <c r="W66" s="304"/>
      <c r="X66" s="304"/>
      <c r="Y66" s="304"/>
      <c r="Z66" s="304"/>
      <c r="AA66" s="498" t="s">
        <v>395</v>
      </c>
      <c r="AB66" s="498" t="s">
        <v>23631</v>
      </c>
      <c r="AC66" s="498" t="s">
        <v>395</v>
      </c>
      <c r="AD66" s="498" t="s">
        <v>23487</v>
      </c>
    </row>
    <row r="67" spans="1:30" s="185" customFormat="1" ht="99.75" customHeight="1">
      <c r="A67" s="311" t="s">
        <v>22935</v>
      </c>
      <c r="B67" s="311" t="s">
        <v>87</v>
      </c>
      <c r="C67" s="304" t="s">
        <v>23632</v>
      </c>
      <c r="D67" s="304" t="s">
        <v>23633</v>
      </c>
      <c r="E67" s="304" t="s">
        <v>23634</v>
      </c>
      <c r="F67" s="304" t="s">
        <v>23635</v>
      </c>
      <c r="G67" s="304" t="s">
        <v>23636</v>
      </c>
      <c r="H67" s="304" t="s">
        <v>23637</v>
      </c>
      <c r="I67" s="304" t="s">
        <v>23638</v>
      </c>
      <c r="J67" s="500" t="s">
        <v>23639</v>
      </c>
      <c r="K67" s="304" t="s">
        <v>2063</v>
      </c>
      <c r="L67" s="304" t="s">
        <v>23640</v>
      </c>
      <c r="M67" s="304" t="s">
        <v>23641</v>
      </c>
      <c r="N67" s="304"/>
      <c r="O67" s="304"/>
      <c r="P67" s="304"/>
      <c r="Q67" s="304"/>
      <c r="R67" s="304" t="s">
        <v>386</v>
      </c>
      <c r="S67" s="304" t="s">
        <v>852</v>
      </c>
      <c r="T67" s="304"/>
      <c r="U67" s="304"/>
      <c r="V67" s="304"/>
      <c r="W67" s="304"/>
      <c r="X67" s="304"/>
      <c r="Y67" s="304"/>
      <c r="Z67" s="304"/>
      <c r="AA67" s="498"/>
      <c r="AB67" s="498"/>
      <c r="AC67" s="498"/>
      <c r="AD67" s="498"/>
    </row>
    <row r="68" spans="1:30" s="185" customFormat="1" ht="135" customHeight="1">
      <c r="A68" s="311" t="s">
        <v>22935</v>
      </c>
      <c r="B68" s="311" t="s">
        <v>87</v>
      </c>
      <c r="C68" s="304" t="s">
        <v>23642</v>
      </c>
      <c r="D68" s="304" t="s">
        <v>23643</v>
      </c>
      <c r="E68" s="304" t="s">
        <v>23644</v>
      </c>
      <c r="F68" s="304" t="s">
        <v>23645</v>
      </c>
      <c r="G68" s="304" t="s">
        <v>23646</v>
      </c>
      <c r="H68" s="304" t="s">
        <v>23647</v>
      </c>
      <c r="I68" s="304" t="s">
        <v>23648</v>
      </c>
      <c r="J68" s="304" t="s">
        <v>23649</v>
      </c>
      <c r="K68" s="304" t="s">
        <v>23650</v>
      </c>
      <c r="L68" s="304" t="s">
        <v>23651</v>
      </c>
      <c r="M68" s="304" t="s">
        <v>23652</v>
      </c>
      <c r="N68" s="304"/>
      <c r="O68" s="304"/>
      <c r="P68" s="304"/>
      <c r="Q68" s="304"/>
      <c r="R68" s="304" t="s">
        <v>386</v>
      </c>
      <c r="S68" s="304" t="s">
        <v>852</v>
      </c>
      <c r="T68" s="304"/>
      <c r="U68" s="304" t="s">
        <v>487</v>
      </c>
      <c r="V68" s="304" t="s">
        <v>23653</v>
      </c>
      <c r="W68" s="304" t="s">
        <v>487</v>
      </c>
      <c r="X68" s="304" t="s">
        <v>23653</v>
      </c>
      <c r="Y68" s="304" t="s">
        <v>487</v>
      </c>
      <c r="Z68" s="304" t="s">
        <v>23653</v>
      </c>
      <c r="AA68" s="498"/>
      <c r="AB68" s="498"/>
      <c r="AC68" s="498"/>
      <c r="AD68" s="498"/>
    </row>
    <row r="69" spans="1:30" s="185" customFormat="1" ht="128.25" customHeight="1">
      <c r="A69" s="311" t="s">
        <v>22935</v>
      </c>
      <c r="B69" s="311" t="s">
        <v>87</v>
      </c>
      <c r="C69" s="304" t="s">
        <v>23654</v>
      </c>
      <c r="D69" s="304" t="s">
        <v>23655</v>
      </c>
      <c r="E69" s="304" t="s">
        <v>23656</v>
      </c>
      <c r="F69" s="304" t="s">
        <v>23657</v>
      </c>
      <c r="G69" s="304" t="s">
        <v>23658</v>
      </c>
      <c r="H69" s="304" t="s">
        <v>23659</v>
      </c>
      <c r="I69" s="304" t="s">
        <v>23660</v>
      </c>
      <c r="J69" s="304" t="s">
        <v>23661</v>
      </c>
      <c r="K69" s="304" t="s">
        <v>23662</v>
      </c>
      <c r="L69" s="304" t="s">
        <v>23663</v>
      </c>
      <c r="M69" s="304" t="s">
        <v>23664</v>
      </c>
      <c r="N69" s="304"/>
      <c r="O69" s="304"/>
      <c r="P69" s="304"/>
      <c r="Q69" s="304"/>
      <c r="R69" s="304" t="s">
        <v>386</v>
      </c>
      <c r="S69" s="304" t="s">
        <v>852</v>
      </c>
      <c r="T69" s="304"/>
      <c r="U69" s="304"/>
      <c r="V69" s="506"/>
      <c r="W69" s="304" t="s">
        <v>487</v>
      </c>
      <c r="X69" s="304" t="s">
        <v>23665</v>
      </c>
      <c r="Y69" s="304" t="s">
        <v>487</v>
      </c>
      <c r="Z69" s="304" t="s">
        <v>23665</v>
      </c>
      <c r="AA69" s="498"/>
      <c r="AB69" s="498"/>
      <c r="AC69" s="498"/>
      <c r="AD69" s="498"/>
    </row>
    <row r="70" spans="1:30" s="185" customFormat="1" ht="99.75" customHeight="1">
      <c r="A70" s="311" t="s">
        <v>22935</v>
      </c>
      <c r="B70" s="311" t="s">
        <v>87</v>
      </c>
      <c r="C70" s="304" t="s">
        <v>23666</v>
      </c>
      <c r="D70" s="304" t="s">
        <v>23667</v>
      </c>
      <c r="E70" s="304" t="s">
        <v>23668</v>
      </c>
      <c r="F70" s="304" t="s">
        <v>23669</v>
      </c>
      <c r="G70" s="304" t="s">
        <v>23670</v>
      </c>
      <c r="H70" s="304" t="s">
        <v>23671</v>
      </c>
      <c r="I70" s="304" t="s">
        <v>23672</v>
      </c>
      <c r="J70" s="500" t="s">
        <v>23673</v>
      </c>
      <c r="K70" s="304" t="s">
        <v>23674</v>
      </c>
      <c r="L70" s="304" t="s">
        <v>533</v>
      </c>
      <c r="M70" s="304" t="s">
        <v>23675</v>
      </c>
      <c r="N70" s="304"/>
      <c r="O70" s="304"/>
      <c r="P70" s="304"/>
      <c r="Q70" s="304"/>
      <c r="R70" s="304" t="s">
        <v>386</v>
      </c>
      <c r="S70" s="304" t="s">
        <v>852</v>
      </c>
      <c r="T70" s="304"/>
      <c r="U70" s="304"/>
      <c r="V70" s="304"/>
      <c r="W70" s="304"/>
      <c r="X70" s="304"/>
      <c r="Y70" s="304"/>
      <c r="Z70" s="304"/>
      <c r="AA70" s="498"/>
      <c r="AB70" s="498"/>
      <c r="AC70" s="498"/>
      <c r="AD70" s="498"/>
    </row>
    <row r="71" spans="1:30" s="185" customFormat="1" ht="114" customHeight="1">
      <c r="A71" s="311" t="s">
        <v>22935</v>
      </c>
      <c r="B71" s="311" t="s">
        <v>87</v>
      </c>
      <c r="C71" s="304" t="s">
        <v>23676</v>
      </c>
      <c r="D71" s="304" t="s">
        <v>23677</v>
      </c>
      <c r="E71" s="304" t="s">
        <v>23479</v>
      </c>
      <c r="F71" s="304" t="s">
        <v>23678</v>
      </c>
      <c r="G71" s="304" t="s">
        <v>23679</v>
      </c>
      <c r="H71" s="304" t="s">
        <v>23680</v>
      </c>
      <c r="I71" s="304" t="s">
        <v>23681</v>
      </c>
      <c r="J71" s="304" t="s">
        <v>23682</v>
      </c>
      <c r="K71" s="304" t="s">
        <v>23683</v>
      </c>
      <c r="L71" s="304" t="s">
        <v>23684</v>
      </c>
      <c r="M71" s="304" t="s">
        <v>1040</v>
      </c>
      <c r="N71" s="304"/>
      <c r="O71" s="304"/>
      <c r="P71" s="304"/>
      <c r="Q71" s="304"/>
      <c r="R71" s="304" t="s">
        <v>386</v>
      </c>
      <c r="S71" s="304" t="s">
        <v>852</v>
      </c>
      <c r="T71" s="304"/>
      <c r="U71" s="304"/>
      <c r="V71" s="304"/>
      <c r="W71" s="304"/>
      <c r="X71" s="304"/>
      <c r="Y71" s="304"/>
      <c r="Z71" s="304"/>
      <c r="AA71" s="498"/>
      <c r="AB71" s="498"/>
      <c r="AC71" s="498"/>
      <c r="AD71" s="498"/>
    </row>
    <row r="72" spans="1:30" s="185" customFormat="1" ht="99" customHeight="1">
      <c r="A72" s="311" t="s">
        <v>22935</v>
      </c>
      <c r="B72" s="311" t="s">
        <v>87</v>
      </c>
      <c r="C72" s="304" t="s">
        <v>23685</v>
      </c>
      <c r="D72" s="304" t="s">
        <v>23686</v>
      </c>
      <c r="E72" s="304" t="s">
        <v>23687</v>
      </c>
      <c r="F72" s="304" t="s">
        <v>23688</v>
      </c>
      <c r="G72" s="304" t="s">
        <v>23689</v>
      </c>
      <c r="H72" s="304" t="s">
        <v>23690</v>
      </c>
      <c r="I72" s="304" t="s">
        <v>23691</v>
      </c>
      <c r="J72" s="304" t="str">
        <f>HYPERLINK("#", "http://www.akimoto-clinic.com")</f>
        <v>http://www.akimoto-clinic.com</v>
      </c>
      <c r="K72" s="304" t="s">
        <v>23692</v>
      </c>
      <c r="L72" s="304" t="s">
        <v>23693</v>
      </c>
      <c r="M72" s="304" t="s">
        <v>23694</v>
      </c>
      <c r="N72" s="304"/>
      <c r="O72" s="304"/>
      <c r="P72" s="304"/>
      <c r="Q72" s="304"/>
      <c r="R72" s="304" t="s">
        <v>386</v>
      </c>
      <c r="S72" s="304" t="s">
        <v>852</v>
      </c>
      <c r="T72" s="304"/>
      <c r="U72" s="304"/>
      <c r="V72" s="304"/>
      <c r="W72" s="304"/>
      <c r="X72" s="304"/>
      <c r="Y72" s="304"/>
      <c r="Z72" s="304"/>
      <c r="AA72" s="352"/>
      <c r="AB72" s="304"/>
      <c r="AC72" s="498"/>
      <c r="AD72" s="498"/>
    </row>
    <row r="73" spans="1:30" s="185" customFormat="1" ht="120" customHeight="1">
      <c r="A73" s="311" t="s">
        <v>22935</v>
      </c>
      <c r="B73" s="311" t="s">
        <v>87</v>
      </c>
      <c r="C73" s="304" t="s">
        <v>23695</v>
      </c>
      <c r="D73" s="304" t="s">
        <v>23696</v>
      </c>
      <c r="E73" s="304" t="s">
        <v>23697</v>
      </c>
      <c r="F73" s="304" t="s">
        <v>23698</v>
      </c>
      <c r="G73" s="304" t="s">
        <v>23699</v>
      </c>
      <c r="H73" s="304" t="s">
        <v>23700</v>
      </c>
      <c r="I73" s="304" t="s">
        <v>23701</v>
      </c>
      <c r="J73" s="500" t="str">
        <f>HYPERLINK("#", "https://f-clinic.jp/ （日本語）")</f>
        <v>https://f-clinic.jp/ （日本語）</v>
      </c>
      <c r="K73" s="304" t="s">
        <v>23702</v>
      </c>
      <c r="L73" s="304" t="s">
        <v>1025</v>
      </c>
      <c r="M73" s="304" t="s">
        <v>23703</v>
      </c>
      <c r="N73" s="304"/>
      <c r="O73" s="304"/>
      <c r="P73" s="304"/>
      <c r="Q73" s="304"/>
      <c r="R73" s="304" t="s">
        <v>386</v>
      </c>
      <c r="S73" s="304" t="s">
        <v>852</v>
      </c>
      <c r="T73" s="304"/>
      <c r="U73" s="304"/>
      <c r="V73" s="304"/>
      <c r="W73" s="304"/>
      <c r="X73" s="304"/>
      <c r="Y73" s="304"/>
      <c r="Z73" s="304"/>
      <c r="AA73" s="498" t="s">
        <v>395</v>
      </c>
      <c r="AB73" s="498" t="s">
        <v>23631</v>
      </c>
      <c r="AC73" s="498"/>
      <c r="AD73" s="498"/>
    </row>
    <row r="74" spans="1:30" s="185" customFormat="1" ht="99.75" customHeight="1">
      <c r="A74" s="311" t="s">
        <v>22935</v>
      </c>
      <c r="B74" s="311" t="s">
        <v>87</v>
      </c>
      <c r="C74" s="304" t="s">
        <v>23704</v>
      </c>
      <c r="D74" s="304" t="s">
        <v>23705</v>
      </c>
      <c r="E74" s="304" t="s">
        <v>23706</v>
      </c>
      <c r="F74" s="304" t="s">
        <v>23707</v>
      </c>
      <c r="G74" s="304" t="s">
        <v>23708</v>
      </c>
      <c r="H74" s="304" t="s">
        <v>23709</v>
      </c>
      <c r="I74" s="304" t="s">
        <v>23710</v>
      </c>
      <c r="J74" s="304" t="str">
        <f>HYPERLINK("#", "https://www.sanada-cl.com")</f>
        <v>https://www.sanada-cl.com</v>
      </c>
      <c r="K74" s="304" t="s">
        <v>3467</v>
      </c>
      <c r="L74" s="304" t="s">
        <v>23711</v>
      </c>
      <c r="M74" s="304" t="s">
        <v>23641</v>
      </c>
      <c r="N74" s="304"/>
      <c r="O74" s="304"/>
      <c r="P74" s="304"/>
      <c r="Q74" s="304"/>
      <c r="R74" s="304" t="s">
        <v>386</v>
      </c>
      <c r="S74" s="304" t="s">
        <v>852</v>
      </c>
      <c r="T74" s="304"/>
      <c r="U74" s="304"/>
      <c r="V74" s="304"/>
      <c r="W74" s="304"/>
      <c r="X74" s="304"/>
      <c r="Y74" s="304"/>
      <c r="Z74" s="304"/>
      <c r="AA74" s="308" t="s">
        <v>395</v>
      </c>
      <c r="AB74" s="498" t="s">
        <v>23631</v>
      </c>
      <c r="AC74" s="308" t="s">
        <v>395</v>
      </c>
      <c r="AD74" s="498" t="s">
        <v>23631</v>
      </c>
    </row>
    <row r="75" spans="1:30" s="185" customFormat="1" ht="99.75" customHeight="1">
      <c r="A75" s="311" t="s">
        <v>22935</v>
      </c>
      <c r="B75" s="311" t="s">
        <v>87</v>
      </c>
      <c r="C75" s="304" t="s">
        <v>23712</v>
      </c>
      <c r="D75" s="304" t="s">
        <v>23713</v>
      </c>
      <c r="E75" s="304" t="s">
        <v>23714</v>
      </c>
      <c r="F75" s="304" t="s">
        <v>23715</v>
      </c>
      <c r="G75" s="304" t="s">
        <v>23716</v>
      </c>
      <c r="H75" s="304" t="s">
        <v>23717</v>
      </c>
      <c r="I75" s="304" t="s">
        <v>23718</v>
      </c>
      <c r="J75" s="500" t="str">
        <f>HYPERLINK("#", "https://sanoei-cl.ne.jp/(日本語)")</f>
        <v>https://sanoei-cl.ne.jp/(日本語)</v>
      </c>
      <c r="K75" s="304" t="s">
        <v>23719</v>
      </c>
      <c r="L75" s="304" t="s">
        <v>7747</v>
      </c>
      <c r="M75" s="304" t="s">
        <v>1062</v>
      </c>
      <c r="N75" s="304"/>
      <c r="O75" s="304"/>
      <c r="P75" s="304"/>
      <c r="Q75" s="304"/>
      <c r="R75" s="304" t="s">
        <v>386</v>
      </c>
      <c r="S75" s="304" t="s">
        <v>852</v>
      </c>
      <c r="T75" s="304"/>
      <c r="U75" s="304"/>
      <c r="V75" s="304"/>
      <c r="W75" s="304"/>
      <c r="X75" s="304"/>
      <c r="Y75" s="304"/>
      <c r="Z75" s="304"/>
      <c r="AA75" s="308" t="s">
        <v>395</v>
      </c>
      <c r="AB75" s="498" t="s">
        <v>23403</v>
      </c>
      <c r="AC75" s="308" t="s">
        <v>395</v>
      </c>
      <c r="AD75" s="498" t="s">
        <v>23404</v>
      </c>
    </row>
    <row r="76" spans="1:30" s="185" customFormat="1" ht="111.75" customHeight="1">
      <c r="A76" s="311" t="s">
        <v>22935</v>
      </c>
      <c r="B76" s="311" t="s">
        <v>87</v>
      </c>
      <c r="C76" s="304" t="s">
        <v>23720</v>
      </c>
      <c r="D76" s="304" t="s">
        <v>23721</v>
      </c>
      <c r="E76" s="304" t="s">
        <v>23722</v>
      </c>
      <c r="F76" s="304" t="s">
        <v>23723</v>
      </c>
      <c r="G76" s="304" t="s">
        <v>23724</v>
      </c>
      <c r="H76" s="304" t="s">
        <v>23725</v>
      </c>
      <c r="I76" s="304" t="s">
        <v>23726</v>
      </c>
      <c r="J76" s="500" t="s">
        <v>23727</v>
      </c>
      <c r="K76" s="304" t="s">
        <v>23728</v>
      </c>
      <c r="L76" s="304" t="s">
        <v>23729</v>
      </c>
      <c r="M76" s="304" t="s">
        <v>23730</v>
      </c>
      <c r="N76" s="304"/>
      <c r="O76" s="304"/>
      <c r="P76" s="304"/>
      <c r="Q76" s="304"/>
      <c r="R76" s="304" t="s">
        <v>386</v>
      </c>
      <c r="S76" s="304" t="s">
        <v>852</v>
      </c>
      <c r="T76" s="304"/>
      <c r="U76" s="304"/>
      <c r="V76" s="304"/>
      <c r="W76" s="304"/>
      <c r="X76" s="304"/>
      <c r="Y76" s="304"/>
      <c r="Z76" s="304"/>
      <c r="AA76" s="498"/>
      <c r="AB76" s="498"/>
      <c r="AC76" s="308" t="s">
        <v>395</v>
      </c>
      <c r="AD76" s="498" t="s">
        <v>23731</v>
      </c>
    </row>
    <row r="77" spans="1:30" s="185" customFormat="1" ht="136.5" customHeight="1">
      <c r="A77" s="311" t="s">
        <v>22935</v>
      </c>
      <c r="B77" s="311" t="s">
        <v>87</v>
      </c>
      <c r="C77" s="304" t="s">
        <v>23732</v>
      </c>
      <c r="D77" s="304" t="s">
        <v>23733</v>
      </c>
      <c r="E77" s="304" t="s">
        <v>23734</v>
      </c>
      <c r="F77" s="304" t="s">
        <v>23735</v>
      </c>
      <c r="G77" s="304" t="s">
        <v>23736</v>
      </c>
      <c r="H77" s="304" t="s">
        <v>23737</v>
      </c>
      <c r="I77" s="304" t="s">
        <v>23738</v>
      </c>
      <c r="J77" s="500" t="str">
        <f>HYPERLINK("#", "https://www.tomodc.net/book-online")</f>
        <v>https://www.tomodc.net/book-online</v>
      </c>
      <c r="K77" s="304" t="s">
        <v>23739</v>
      </c>
      <c r="L77" s="304" t="s">
        <v>23740</v>
      </c>
      <c r="M77" s="304" t="s">
        <v>12519</v>
      </c>
      <c r="N77" s="304"/>
      <c r="O77" s="304"/>
      <c r="P77" s="304"/>
      <c r="Q77" s="304"/>
      <c r="R77" s="304" t="s">
        <v>386</v>
      </c>
      <c r="S77" s="304" t="s">
        <v>3149</v>
      </c>
      <c r="T77" s="304"/>
      <c r="U77" s="304"/>
      <c r="V77" s="304" t="s">
        <v>23741</v>
      </c>
      <c r="W77" s="304"/>
      <c r="X77" s="304"/>
      <c r="Y77" s="304" t="s">
        <v>487</v>
      </c>
      <c r="Z77" s="304" t="s">
        <v>23741</v>
      </c>
      <c r="AA77" s="498"/>
      <c r="AB77" s="498"/>
      <c r="AC77" s="498"/>
      <c r="AD77" s="498"/>
    </row>
    <row r="78" spans="1:30" s="185" customFormat="1" ht="160.5" customHeight="1">
      <c r="A78" s="311" t="s">
        <v>22935</v>
      </c>
      <c r="B78" s="311" t="s">
        <v>87</v>
      </c>
      <c r="C78" s="304" t="s">
        <v>23742</v>
      </c>
      <c r="D78" s="304" t="s">
        <v>23743</v>
      </c>
      <c r="E78" s="304" t="s">
        <v>23744</v>
      </c>
      <c r="F78" s="304" t="s">
        <v>23745</v>
      </c>
      <c r="G78" s="304" t="s">
        <v>23746</v>
      </c>
      <c r="H78" s="304" t="s">
        <v>23747</v>
      </c>
      <c r="I78" s="304" t="s">
        <v>23748</v>
      </c>
      <c r="J78" s="500" t="s">
        <v>23749</v>
      </c>
      <c r="K78" s="304" t="s">
        <v>3182</v>
      </c>
      <c r="L78" s="304" t="s">
        <v>23506</v>
      </c>
      <c r="M78" s="304" t="s">
        <v>23612</v>
      </c>
      <c r="N78" s="304"/>
      <c r="O78" s="304"/>
      <c r="P78" s="304"/>
      <c r="Q78" s="304"/>
      <c r="R78" s="304" t="s">
        <v>386</v>
      </c>
      <c r="S78" s="304" t="s">
        <v>3329</v>
      </c>
      <c r="T78" s="304"/>
      <c r="U78" s="304"/>
      <c r="V78" s="304"/>
      <c r="W78" s="304"/>
      <c r="X78" s="304"/>
      <c r="Y78" s="304"/>
      <c r="Z78" s="304"/>
      <c r="AA78" s="304"/>
      <c r="AB78" s="498"/>
      <c r="AC78" s="498"/>
      <c r="AD78" s="498"/>
    </row>
    <row r="79" spans="1:30" s="185" customFormat="1" ht="126" customHeight="1">
      <c r="A79" s="311" t="s">
        <v>22935</v>
      </c>
      <c r="B79" s="311" t="s">
        <v>87</v>
      </c>
      <c r="C79" s="304" t="s">
        <v>23750</v>
      </c>
      <c r="D79" s="304" t="s">
        <v>23751</v>
      </c>
      <c r="E79" s="304" t="s">
        <v>23752</v>
      </c>
      <c r="F79" s="304" t="s">
        <v>23753</v>
      </c>
      <c r="G79" s="304" t="s">
        <v>23754</v>
      </c>
      <c r="H79" s="304" t="s">
        <v>23755</v>
      </c>
      <c r="I79" s="304" t="s">
        <v>23756</v>
      </c>
      <c r="J79" s="304" t="str">
        <f>HYPERLINK("#", "https://www.keiyukai.gr.jp/wajiro/（日本語）")</f>
        <v>https://www.keiyukai.gr.jp/wajiro/（日本語）</v>
      </c>
      <c r="K79" s="304" t="s">
        <v>3182</v>
      </c>
      <c r="L79" s="304" t="s">
        <v>23757</v>
      </c>
      <c r="M79" s="304" t="s">
        <v>23758</v>
      </c>
      <c r="N79" s="304"/>
      <c r="O79" s="304"/>
      <c r="P79" s="304"/>
      <c r="Q79" s="304"/>
      <c r="R79" s="304" t="s">
        <v>386</v>
      </c>
      <c r="S79" s="304" t="s">
        <v>3149</v>
      </c>
      <c r="T79" s="304"/>
      <c r="U79" s="304"/>
      <c r="V79" s="304"/>
      <c r="W79" s="304"/>
      <c r="X79" s="304"/>
      <c r="Y79" s="304"/>
      <c r="Z79" s="304"/>
      <c r="AA79" s="308" t="s">
        <v>395</v>
      </c>
      <c r="AB79" s="304" t="s">
        <v>23403</v>
      </c>
      <c r="AC79" s="498"/>
      <c r="AD79" s="498"/>
    </row>
    <row r="80" spans="1:30" s="185" customFormat="1" ht="144" customHeight="1">
      <c r="A80" s="311" t="s">
        <v>22935</v>
      </c>
      <c r="B80" s="311" t="s">
        <v>87</v>
      </c>
      <c r="C80" s="304" t="s">
        <v>23759</v>
      </c>
      <c r="D80" s="304" t="s">
        <v>23760</v>
      </c>
      <c r="E80" s="304" t="s">
        <v>23501</v>
      </c>
      <c r="F80" s="304" t="s">
        <v>23761</v>
      </c>
      <c r="G80" s="304" t="s">
        <v>23762</v>
      </c>
      <c r="H80" s="304" t="s">
        <v>23763</v>
      </c>
      <c r="I80" s="304" t="s">
        <v>23764</v>
      </c>
      <c r="J80" s="500" t="s">
        <v>23765</v>
      </c>
      <c r="K80" s="304" t="s">
        <v>3182</v>
      </c>
      <c r="L80" s="304" t="s">
        <v>23766</v>
      </c>
      <c r="M80" s="304" t="s">
        <v>3076</v>
      </c>
      <c r="N80" s="304"/>
      <c r="O80" s="304"/>
      <c r="P80" s="304"/>
      <c r="Q80" s="304"/>
      <c r="R80" s="304" t="s">
        <v>386</v>
      </c>
      <c r="S80" s="304" t="s">
        <v>3149</v>
      </c>
      <c r="T80" s="304"/>
      <c r="U80" s="304"/>
      <c r="V80" s="304"/>
      <c r="W80" s="304"/>
      <c r="X80" s="304"/>
      <c r="Y80" s="304"/>
      <c r="Z80" s="304"/>
      <c r="AA80" s="308" t="s">
        <v>395</v>
      </c>
      <c r="AB80" s="304" t="s">
        <v>23403</v>
      </c>
      <c r="AC80" s="308" t="s">
        <v>395</v>
      </c>
      <c r="AD80" s="498" t="s">
        <v>23404</v>
      </c>
    </row>
    <row r="81" spans="1:30" s="185" customFormat="1" ht="123.75" customHeight="1">
      <c r="A81" s="311" t="s">
        <v>22935</v>
      </c>
      <c r="B81" s="311" t="s">
        <v>87</v>
      </c>
      <c r="C81" s="304" t="s">
        <v>23767</v>
      </c>
      <c r="D81" s="304" t="s">
        <v>23768</v>
      </c>
      <c r="E81" s="304" t="s">
        <v>23769</v>
      </c>
      <c r="F81" s="304" t="s">
        <v>23770</v>
      </c>
      <c r="G81" s="304" t="s">
        <v>23771</v>
      </c>
      <c r="H81" s="304" t="s">
        <v>23772</v>
      </c>
      <c r="I81" s="304" t="s">
        <v>23773</v>
      </c>
      <c r="J81" s="304" t="s">
        <v>23774</v>
      </c>
      <c r="K81" s="304" t="s">
        <v>3182</v>
      </c>
      <c r="L81" s="304" t="s">
        <v>533</v>
      </c>
      <c r="M81" s="304" t="s">
        <v>23775</v>
      </c>
      <c r="N81" s="304"/>
      <c r="O81" s="304"/>
      <c r="P81" s="304"/>
      <c r="Q81" s="304"/>
      <c r="R81" s="304" t="s">
        <v>386</v>
      </c>
      <c r="S81" s="304" t="s">
        <v>3149</v>
      </c>
      <c r="T81" s="304"/>
      <c r="U81" s="304"/>
      <c r="V81" s="304"/>
      <c r="W81" s="304"/>
      <c r="X81" s="304"/>
      <c r="Y81" s="304"/>
      <c r="Z81" s="304"/>
      <c r="AA81" s="498" t="s">
        <v>395</v>
      </c>
      <c r="AB81" s="498" t="s">
        <v>23323</v>
      </c>
      <c r="AC81" s="308" t="s">
        <v>395</v>
      </c>
      <c r="AD81" s="498" t="s">
        <v>23324</v>
      </c>
    </row>
    <row r="82" spans="1:30" s="185" customFormat="1" ht="270.75" customHeight="1">
      <c r="A82" s="311" t="s">
        <v>22935</v>
      </c>
      <c r="B82" s="311" t="s">
        <v>87</v>
      </c>
      <c r="C82" s="304" t="s">
        <v>23776</v>
      </c>
      <c r="D82" s="304" t="s">
        <v>23777</v>
      </c>
      <c r="E82" s="304" t="s">
        <v>23778</v>
      </c>
      <c r="F82" s="304" t="s">
        <v>23779</v>
      </c>
      <c r="G82" s="304" t="s">
        <v>23780</v>
      </c>
      <c r="H82" s="304" t="s">
        <v>23781</v>
      </c>
      <c r="I82" s="304" t="s">
        <v>23782</v>
      </c>
      <c r="J82" s="505" t="s">
        <v>23783</v>
      </c>
      <c r="K82" s="304" t="s">
        <v>23784</v>
      </c>
      <c r="L82" s="304" t="s">
        <v>23785</v>
      </c>
      <c r="M82" s="304" t="s">
        <v>23786</v>
      </c>
      <c r="N82" s="304"/>
      <c r="O82" s="304"/>
      <c r="P82" s="304"/>
      <c r="Q82" s="304"/>
      <c r="R82" s="304" t="s">
        <v>386</v>
      </c>
      <c r="S82" s="304" t="s">
        <v>3329</v>
      </c>
      <c r="T82" s="304"/>
      <c r="U82" s="304"/>
      <c r="V82" s="304"/>
      <c r="W82" s="304"/>
      <c r="X82" s="304"/>
      <c r="Y82" s="304"/>
      <c r="Z82" s="304"/>
      <c r="AA82" s="304"/>
      <c r="AB82" s="498"/>
      <c r="AC82" s="308" t="s">
        <v>395</v>
      </c>
      <c r="AD82" s="498" t="s">
        <v>23787</v>
      </c>
    </row>
    <row r="83" spans="1:30" s="185" customFormat="1" ht="71.25" customHeight="1">
      <c r="A83" s="311" t="s">
        <v>22935</v>
      </c>
      <c r="B83" s="311" t="s">
        <v>87</v>
      </c>
      <c r="C83" s="304" t="s">
        <v>23788</v>
      </c>
      <c r="D83" s="304" t="s">
        <v>23789</v>
      </c>
      <c r="E83" s="304" t="s">
        <v>23002</v>
      </c>
      <c r="F83" s="304" t="s">
        <v>23790</v>
      </c>
      <c r="G83" s="304" t="s">
        <v>23791</v>
      </c>
      <c r="H83" s="304" t="s">
        <v>23792</v>
      </c>
      <c r="I83" s="304" t="s">
        <v>23793</v>
      </c>
      <c r="J83" s="500" t="s">
        <v>23794</v>
      </c>
      <c r="K83" s="304" t="s">
        <v>23795</v>
      </c>
      <c r="L83" s="304" t="s">
        <v>10097</v>
      </c>
      <c r="M83" s="304" t="s">
        <v>23796</v>
      </c>
      <c r="N83" s="304"/>
      <c r="O83" s="304"/>
      <c r="P83" s="304"/>
      <c r="Q83" s="304"/>
      <c r="R83" s="304" t="s">
        <v>386</v>
      </c>
      <c r="S83" s="304" t="s">
        <v>3329</v>
      </c>
      <c r="T83" s="304"/>
      <c r="U83" s="304"/>
      <c r="V83" s="304"/>
      <c r="W83" s="304"/>
      <c r="X83" s="304"/>
      <c r="Y83" s="304"/>
      <c r="Z83" s="304"/>
      <c r="AA83" s="304"/>
      <c r="AB83" s="498"/>
      <c r="AC83" s="498"/>
      <c r="AD83" s="498"/>
    </row>
    <row r="84" spans="1:30" s="185" customFormat="1" ht="128.25" customHeight="1">
      <c r="A84" s="311" t="s">
        <v>22935</v>
      </c>
      <c r="B84" s="311" t="s">
        <v>87</v>
      </c>
      <c r="C84" s="304" t="s">
        <v>23797</v>
      </c>
      <c r="D84" s="304" t="s">
        <v>23798</v>
      </c>
      <c r="E84" s="304" t="s">
        <v>23799</v>
      </c>
      <c r="F84" s="304" t="s">
        <v>23800</v>
      </c>
      <c r="G84" s="304" t="s">
        <v>23801</v>
      </c>
      <c r="H84" s="304" t="s">
        <v>23802</v>
      </c>
      <c r="I84" s="304" t="s">
        <v>23803</v>
      </c>
      <c r="J84" s="500" t="s">
        <v>23804</v>
      </c>
      <c r="K84" s="304" t="s">
        <v>23805</v>
      </c>
      <c r="L84" s="304" t="s">
        <v>23806</v>
      </c>
      <c r="M84" s="304" t="s">
        <v>23807</v>
      </c>
      <c r="N84" s="304"/>
      <c r="O84" s="304"/>
      <c r="P84" s="304"/>
      <c r="Q84" s="304"/>
      <c r="R84" s="304" t="s">
        <v>386</v>
      </c>
      <c r="S84" s="304" t="s">
        <v>3329</v>
      </c>
      <c r="T84" s="304"/>
      <c r="U84" s="304"/>
      <c r="V84" s="507"/>
      <c r="W84" s="304"/>
      <c r="X84" s="304"/>
      <c r="Y84" s="304"/>
      <c r="Z84" s="304"/>
      <c r="AA84" s="304"/>
      <c r="AB84" s="507"/>
      <c r="AC84" s="308" t="s">
        <v>395</v>
      </c>
      <c r="AD84" s="498" t="s">
        <v>23808</v>
      </c>
    </row>
    <row r="85" spans="1:30" s="185" customFormat="1" ht="176.25" customHeight="1">
      <c r="A85" s="311" t="s">
        <v>22935</v>
      </c>
      <c r="B85" s="311" t="s">
        <v>134</v>
      </c>
      <c r="C85" s="304" t="s">
        <v>23809</v>
      </c>
      <c r="D85" s="304" t="s">
        <v>23810</v>
      </c>
      <c r="E85" s="304" t="s">
        <v>23811</v>
      </c>
      <c r="F85" s="304" t="s">
        <v>23812</v>
      </c>
      <c r="G85" s="304" t="s">
        <v>23813</v>
      </c>
      <c r="H85" s="304" t="s">
        <v>23814</v>
      </c>
      <c r="I85" s="304" t="s">
        <v>23815</v>
      </c>
      <c r="J85" s="304" t="str">
        <f>HYPERLINK("#", "https://www.hisatsune.or.jp (日本語)")</f>
        <v>https://www.hisatsune.or.jp (日本語)</v>
      </c>
      <c r="K85" s="304" t="s">
        <v>19306</v>
      </c>
      <c r="L85" s="304" t="s">
        <v>23816</v>
      </c>
      <c r="M85" s="304"/>
      <c r="N85" s="304"/>
      <c r="O85" s="304"/>
      <c r="P85" s="304"/>
      <c r="Q85" s="304"/>
      <c r="R85" s="304" t="s">
        <v>386</v>
      </c>
      <c r="S85" s="304" t="s">
        <v>490</v>
      </c>
      <c r="T85" s="304" t="s">
        <v>4009</v>
      </c>
      <c r="U85" s="304"/>
      <c r="V85" s="304"/>
      <c r="W85" s="304"/>
      <c r="X85" s="304"/>
      <c r="Y85" s="304" t="s">
        <v>487</v>
      </c>
      <c r="Z85" s="304" t="s">
        <v>23817</v>
      </c>
      <c r="AA85" s="498"/>
      <c r="AB85" s="498"/>
      <c r="AC85" s="498"/>
      <c r="AD85" s="498"/>
    </row>
    <row r="86" spans="1:30" s="185" customFormat="1" ht="123.75" customHeight="1">
      <c r="A86" s="311" t="s">
        <v>22935</v>
      </c>
      <c r="B86" s="311" t="s">
        <v>134</v>
      </c>
      <c r="C86" s="304" t="s">
        <v>23818</v>
      </c>
      <c r="D86" s="304" t="s">
        <v>23819</v>
      </c>
      <c r="E86" s="304" t="s">
        <v>23820</v>
      </c>
      <c r="F86" s="304" t="s">
        <v>23821</v>
      </c>
      <c r="G86" s="304" t="s">
        <v>23822</v>
      </c>
      <c r="H86" s="304" t="s">
        <v>23823</v>
      </c>
      <c r="I86" s="304" t="s">
        <v>23824</v>
      </c>
      <c r="J86" s="500" t="s">
        <v>23825</v>
      </c>
      <c r="K86" s="304" t="s">
        <v>23826</v>
      </c>
      <c r="L86" s="304" t="s">
        <v>23827</v>
      </c>
      <c r="M86" s="304" t="s">
        <v>23828</v>
      </c>
      <c r="N86" s="304"/>
      <c r="O86" s="304"/>
      <c r="P86" s="304"/>
      <c r="Q86" s="304"/>
      <c r="R86" s="304" t="s">
        <v>386</v>
      </c>
      <c r="S86" s="304" t="s">
        <v>852</v>
      </c>
      <c r="T86" s="304"/>
      <c r="U86" s="304"/>
      <c r="V86" s="304"/>
      <c r="W86" s="304"/>
      <c r="X86" s="304"/>
      <c r="Y86" s="304"/>
      <c r="Z86" s="304"/>
      <c r="AA86" s="498" t="s">
        <v>395</v>
      </c>
      <c r="AB86" s="498" t="s">
        <v>23829</v>
      </c>
      <c r="AC86" s="498"/>
      <c r="AD86" s="498"/>
    </row>
    <row r="87" spans="1:30" s="185" customFormat="1" ht="156.75" customHeight="1">
      <c r="A87" s="311" t="s">
        <v>22935</v>
      </c>
      <c r="B87" s="311" t="s">
        <v>134</v>
      </c>
      <c r="C87" s="304" t="s">
        <v>23830</v>
      </c>
      <c r="D87" s="304" t="s">
        <v>23831</v>
      </c>
      <c r="E87" s="304" t="s">
        <v>23832</v>
      </c>
      <c r="F87" s="304" t="s">
        <v>23833</v>
      </c>
      <c r="G87" s="304" t="s">
        <v>23834</v>
      </c>
      <c r="H87" s="304" t="s">
        <v>23835</v>
      </c>
      <c r="I87" s="304" t="s">
        <v>23836</v>
      </c>
      <c r="J87" s="304" t="s">
        <v>23837</v>
      </c>
      <c r="K87" s="304" t="s">
        <v>23838</v>
      </c>
      <c r="L87" s="304" t="s">
        <v>23839</v>
      </c>
      <c r="M87" s="304" t="s">
        <v>23840</v>
      </c>
      <c r="N87" s="304"/>
      <c r="O87" s="304"/>
      <c r="P87" s="304"/>
      <c r="Q87" s="304"/>
      <c r="R87" s="304" t="s">
        <v>386</v>
      </c>
      <c r="S87" s="304" t="s">
        <v>852</v>
      </c>
      <c r="T87" s="304"/>
      <c r="U87" s="304"/>
      <c r="V87" s="304"/>
      <c r="W87" s="304"/>
      <c r="X87" s="304"/>
      <c r="Y87" s="304"/>
      <c r="Z87" s="304"/>
      <c r="AA87" s="498"/>
      <c r="AB87" s="498"/>
      <c r="AC87" s="498"/>
      <c r="AD87" s="498"/>
    </row>
    <row r="88" spans="1:30" s="185" customFormat="1" ht="78" customHeight="1">
      <c r="A88" s="311" t="s">
        <v>22935</v>
      </c>
      <c r="B88" s="311" t="s">
        <v>134</v>
      </c>
      <c r="C88" s="304" t="s">
        <v>23841</v>
      </c>
      <c r="D88" s="304" t="s">
        <v>23842</v>
      </c>
      <c r="E88" s="304" t="s">
        <v>23843</v>
      </c>
      <c r="F88" s="304" t="s">
        <v>23844</v>
      </c>
      <c r="G88" s="304" t="s">
        <v>23845</v>
      </c>
      <c r="H88" s="304" t="s">
        <v>23846</v>
      </c>
      <c r="I88" s="304" t="s">
        <v>23847</v>
      </c>
      <c r="J88" s="304" t="s">
        <v>23848</v>
      </c>
      <c r="K88" s="304" t="s">
        <v>23849</v>
      </c>
      <c r="L88" s="304" t="s">
        <v>1040</v>
      </c>
      <c r="M88" s="304" t="s">
        <v>2264</v>
      </c>
      <c r="N88" s="304"/>
      <c r="O88" s="304"/>
      <c r="P88" s="304"/>
      <c r="Q88" s="304"/>
      <c r="R88" s="304" t="s">
        <v>386</v>
      </c>
      <c r="S88" s="304" t="s">
        <v>852</v>
      </c>
      <c r="T88" s="304"/>
      <c r="U88" s="304"/>
      <c r="V88" s="506"/>
      <c r="W88" s="304"/>
      <c r="X88" s="304"/>
      <c r="Y88" s="304"/>
      <c r="Z88" s="304"/>
      <c r="AA88" s="498" t="s">
        <v>395</v>
      </c>
      <c r="AB88" s="498" t="s">
        <v>23403</v>
      </c>
      <c r="AC88" s="308" t="s">
        <v>395</v>
      </c>
      <c r="AD88" s="498" t="s">
        <v>23404</v>
      </c>
    </row>
    <row r="89" spans="1:30" s="185" customFormat="1" ht="128.25" customHeight="1">
      <c r="A89" s="311" t="s">
        <v>22935</v>
      </c>
      <c r="B89" s="311" t="s">
        <v>134</v>
      </c>
      <c r="C89" s="304" t="s">
        <v>23850</v>
      </c>
      <c r="D89" s="304" t="s">
        <v>23851</v>
      </c>
      <c r="E89" s="304" t="s">
        <v>23852</v>
      </c>
      <c r="F89" s="304" t="s">
        <v>23853</v>
      </c>
      <c r="G89" s="304" t="s">
        <v>23854</v>
      </c>
      <c r="H89" s="304" t="s">
        <v>23855</v>
      </c>
      <c r="I89" s="304" t="s">
        <v>23856</v>
      </c>
      <c r="J89" s="500" t="s">
        <v>23857</v>
      </c>
      <c r="K89" s="304" t="s">
        <v>23858</v>
      </c>
      <c r="L89" s="304" t="s">
        <v>23859</v>
      </c>
      <c r="M89" s="304" t="s">
        <v>3076</v>
      </c>
      <c r="N89" s="304"/>
      <c r="O89" s="304"/>
      <c r="P89" s="304"/>
      <c r="Q89" s="304"/>
      <c r="R89" s="304" t="s">
        <v>386</v>
      </c>
      <c r="S89" s="304" t="s">
        <v>852</v>
      </c>
      <c r="T89" s="304"/>
      <c r="U89" s="304"/>
      <c r="V89" s="304"/>
      <c r="W89" s="304"/>
      <c r="X89" s="304"/>
      <c r="Y89" s="304" t="s">
        <v>487</v>
      </c>
      <c r="Z89" s="304" t="s">
        <v>23860</v>
      </c>
      <c r="AA89" s="498"/>
      <c r="AB89" s="498"/>
      <c r="AC89" s="498"/>
      <c r="AD89" s="498"/>
    </row>
    <row r="90" spans="1:30" s="185" customFormat="1" ht="102" customHeight="1">
      <c r="A90" s="311" t="s">
        <v>22935</v>
      </c>
      <c r="B90" s="311" t="s">
        <v>23861</v>
      </c>
      <c r="C90" s="304" t="s">
        <v>23862</v>
      </c>
      <c r="D90" s="304" t="s">
        <v>23863</v>
      </c>
      <c r="E90" s="304" t="s">
        <v>23864</v>
      </c>
      <c r="F90" s="304" t="s">
        <v>23865</v>
      </c>
      <c r="G90" s="304" t="s">
        <v>23866</v>
      </c>
      <c r="H90" s="304" t="s">
        <v>23867</v>
      </c>
      <c r="I90" s="304" t="s">
        <v>23868</v>
      </c>
      <c r="J90" s="304" t="str">
        <f>HYPERLINK("#", "https://www.keiyukai.gr.jp/mizumaki/（日本語）")</f>
        <v>https://www.keiyukai.gr.jp/mizumaki/（日本語）</v>
      </c>
      <c r="K90" s="304" t="s">
        <v>3182</v>
      </c>
      <c r="L90" s="304" t="s">
        <v>23869</v>
      </c>
      <c r="M90" s="304" t="s">
        <v>23870</v>
      </c>
      <c r="N90" s="304"/>
      <c r="O90" s="304"/>
      <c r="P90" s="304"/>
      <c r="Q90" s="304"/>
      <c r="R90" s="304" t="s">
        <v>386</v>
      </c>
      <c r="S90" s="304" t="s">
        <v>3149</v>
      </c>
      <c r="T90" s="304"/>
      <c r="U90" s="304"/>
      <c r="V90" s="304"/>
      <c r="W90" s="304"/>
      <c r="X90" s="304"/>
      <c r="Y90" s="304"/>
      <c r="Z90" s="304"/>
      <c r="AA90" s="498" t="s">
        <v>395</v>
      </c>
      <c r="AB90" s="304" t="s">
        <v>23403</v>
      </c>
      <c r="AC90" s="498"/>
      <c r="AD90" s="498"/>
    </row>
    <row r="91" spans="1:30" s="185" customFormat="1" ht="85.5" customHeight="1">
      <c r="A91" s="311" t="s">
        <v>22935</v>
      </c>
      <c r="B91" s="308" t="s">
        <v>23186</v>
      </c>
      <c r="C91" s="304" t="s">
        <v>23871</v>
      </c>
      <c r="D91" s="304" t="s">
        <v>23872</v>
      </c>
      <c r="E91" s="304" t="s">
        <v>23873</v>
      </c>
      <c r="F91" s="304" t="s">
        <v>23874</v>
      </c>
      <c r="G91" s="304" t="s">
        <v>23875</v>
      </c>
      <c r="H91" s="304" t="s">
        <v>23876</v>
      </c>
      <c r="I91" s="304" t="s">
        <v>23877</v>
      </c>
      <c r="J91" s="500" t="s">
        <v>23878</v>
      </c>
      <c r="K91" s="304" t="s">
        <v>23879</v>
      </c>
      <c r="L91" s="304" t="s">
        <v>503</v>
      </c>
      <c r="M91" s="304" t="s">
        <v>23880</v>
      </c>
      <c r="N91" s="304"/>
      <c r="O91" s="304"/>
      <c r="P91" s="304"/>
      <c r="Q91" s="304"/>
      <c r="R91" s="304" t="s">
        <v>386</v>
      </c>
      <c r="S91" s="304" t="s">
        <v>852</v>
      </c>
      <c r="T91" s="304"/>
      <c r="U91" s="304"/>
      <c r="V91" s="304"/>
      <c r="W91" s="304"/>
      <c r="X91" s="304"/>
      <c r="Y91" s="304"/>
      <c r="Z91" s="304"/>
      <c r="AA91" s="498"/>
      <c r="AB91" s="498"/>
      <c r="AC91" s="308" t="s">
        <v>395</v>
      </c>
      <c r="AD91" s="498" t="s">
        <v>23881</v>
      </c>
    </row>
    <row r="92" spans="1:30" s="185" customFormat="1" ht="99.75" customHeight="1">
      <c r="A92" s="311" t="s">
        <v>22935</v>
      </c>
      <c r="B92" s="308" t="s">
        <v>23186</v>
      </c>
      <c r="C92" s="304" t="s">
        <v>23882</v>
      </c>
      <c r="D92" s="304" t="s">
        <v>23883</v>
      </c>
      <c r="E92" s="304" t="s">
        <v>23884</v>
      </c>
      <c r="F92" s="304" t="s">
        <v>23885</v>
      </c>
      <c r="G92" s="304" t="s">
        <v>23886</v>
      </c>
      <c r="H92" s="304" t="s">
        <v>23887</v>
      </c>
      <c r="I92" s="304" t="s">
        <v>23888</v>
      </c>
      <c r="J92" s="500" t="s">
        <v>23889</v>
      </c>
      <c r="K92" s="304" t="s">
        <v>23890</v>
      </c>
      <c r="L92" s="304" t="s">
        <v>23891</v>
      </c>
      <c r="M92" s="304" t="s">
        <v>1040</v>
      </c>
      <c r="N92" s="304"/>
      <c r="O92" s="304"/>
      <c r="P92" s="304"/>
      <c r="Q92" s="304"/>
      <c r="R92" s="304" t="s">
        <v>386</v>
      </c>
      <c r="S92" s="304" t="s">
        <v>852</v>
      </c>
      <c r="T92" s="304"/>
      <c r="U92" s="304"/>
      <c r="V92" s="304"/>
      <c r="W92" s="304"/>
      <c r="X92" s="304"/>
      <c r="Y92" s="304"/>
      <c r="Z92" s="304"/>
      <c r="AA92" s="498" t="s">
        <v>395</v>
      </c>
      <c r="AB92" s="498" t="s">
        <v>23323</v>
      </c>
      <c r="AC92" s="308" t="s">
        <v>395</v>
      </c>
      <c r="AD92" s="498" t="s">
        <v>23892</v>
      </c>
    </row>
    <row r="93" spans="1:30" s="185" customFormat="1" ht="142.5" customHeight="1">
      <c r="A93" s="311" t="s">
        <v>22935</v>
      </c>
      <c r="B93" s="308" t="s">
        <v>23186</v>
      </c>
      <c r="C93" s="304" t="s">
        <v>23893</v>
      </c>
      <c r="D93" s="304" t="s">
        <v>23894</v>
      </c>
      <c r="E93" s="304" t="s">
        <v>23895</v>
      </c>
      <c r="F93" s="304" t="s">
        <v>23896</v>
      </c>
      <c r="G93" s="304" t="s">
        <v>23897</v>
      </c>
      <c r="H93" s="304" t="s">
        <v>23898</v>
      </c>
      <c r="I93" s="304" t="s">
        <v>23899</v>
      </c>
      <c r="J93" s="500" t="s">
        <v>23900</v>
      </c>
      <c r="K93" s="304" t="s">
        <v>23901</v>
      </c>
      <c r="L93" s="304" t="s">
        <v>23902</v>
      </c>
      <c r="M93" s="304" t="s">
        <v>23903</v>
      </c>
      <c r="N93" s="304"/>
      <c r="O93" s="304"/>
      <c r="P93" s="304"/>
      <c r="Q93" s="304"/>
      <c r="R93" s="304" t="s">
        <v>386</v>
      </c>
      <c r="S93" s="304" t="s">
        <v>852</v>
      </c>
      <c r="T93" s="304"/>
      <c r="U93" s="304"/>
      <c r="V93" s="304"/>
      <c r="W93" s="304"/>
      <c r="X93" s="304"/>
      <c r="Y93" s="304"/>
      <c r="Z93" s="304"/>
      <c r="AA93" s="498" t="s">
        <v>395</v>
      </c>
      <c r="AB93" s="498" t="s">
        <v>23403</v>
      </c>
      <c r="AC93" s="308" t="s">
        <v>395</v>
      </c>
      <c r="AD93" s="498" t="s">
        <v>23904</v>
      </c>
    </row>
    <row r="94" spans="1:30" s="185" customFormat="1" ht="142.5" customHeight="1">
      <c r="A94" s="311" t="s">
        <v>22935</v>
      </c>
      <c r="B94" s="308" t="s">
        <v>23186</v>
      </c>
      <c r="C94" s="304" t="s">
        <v>23905</v>
      </c>
      <c r="D94" s="304" t="s">
        <v>23906</v>
      </c>
      <c r="E94" s="304" t="s">
        <v>23907</v>
      </c>
      <c r="F94" s="304" t="s">
        <v>23908</v>
      </c>
      <c r="G94" s="304" t="s">
        <v>23909</v>
      </c>
      <c r="H94" s="304" t="s">
        <v>23910</v>
      </c>
      <c r="I94" s="304" t="s">
        <v>23911</v>
      </c>
      <c r="J94" s="500" t="str">
        <f>HYPERLINK("#", "https://kimura-neuro.com")</f>
        <v>https://kimura-neuro.com</v>
      </c>
      <c r="K94" s="304" t="s">
        <v>23912</v>
      </c>
      <c r="L94" s="304" t="s">
        <v>23913</v>
      </c>
      <c r="M94" s="508" t="s">
        <v>23914</v>
      </c>
      <c r="N94" s="304"/>
      <c r="O94" s="304"/>
      <c r="P94" s="304"/>
      <c r="Q94" s="304"/>
      <c r="R94" s="304" t="s">
        <v>386</v>
      </c>
      <c r="S94" s="304" t="s">
        <v>852</v>
      </c>
      <c r="T94" s="304"/>
      <c r="U94" s="304"/>
      <c r="V94" s="304"/>
      <c r="W94" s="304"/>
      <c r="X94" s="304"/>
      <c r="Y94" s="304"/>
      <c r="Z94" s="304"/>
      <c r="AA94" s="498" t="s">
        <v>395</v>
      </c>
      <c r="AB94" s="304" t="s">
        <v>23403</v>
      </c>
      <c r="AC94" s="308" t="s">
        <v>395</v>
      </c>
      <c r="AD94" s="304" t="s">
        <v>23404</v>
      </c>
    </row>
    <row r="95" spans="1:30" s="185" customFormat="1" ht="362.25" customHeight="1">
      <c r="A95" s="311" t="s">
        <v>22935</v>
      </c>
      <c r="B95" s="308" t="s">
        <v>23223</v>
      </c>
      <c r="C95" s="304" t="s">
        <v>23915</v>
      </c>
      <c r="D95" s="304" t="s">
        <v>23916</v>
      </c>
      <c r="E95" s="304" t="s">
        <v>23917</v>
      </c>
      <c r="F95" s="304" t="s">
        <v>23918</v>
      </c>
      <c r="G95" s="304" t="s">
        <v>23919</v>
      </c>
      <c r="H95" s="304" t="s">
        <v>23920</v>
      </c>
      <c r="I95" s="304" t="s">
        <v>23921</v>
      </c>
      <c r="J95" s="500" t="str">
        <f>HYPERLINK("#", "https://takagi.kouhoukai.or.jp/")</f>
        <v>https://takagi.kouhoukai.or.jp/</v>
      </c>
      <c r="K95" s="304" t="s">
        <v>23922</v>
      </c>
      <c r="L95" s="304" t="s">
        <v>23923</v>
      </c>
      <c r="M95" s="304" t="s">
        <v>23435</v>
      </c>
      <c r="N95" s="304" t="s">
        <v>487</v>
      </c>
      <c r="O95" s="304"/>
      <c r="P95" s="304"/>
      <c r="Q95" s="304"/>
      <c r="R95" s="304" t="s">
        <v>389</v>
      </c>
      <c r="S95" s="304" t="s">
        <v>490</v>
      </c>
      <c r="T95" s="304" t="s">
        <v>4009</v>
      </c>
      <c r="U95" s="304"/>
      <c r="V95" s="304"/>
      <c r="W95" s="304"/>
      <c r="X95" s="304"/>
      <c r="Y95" s="304"/>
      <c r="Z95" s="304"/>
      <c r="AA95" s="498"/>
      <c r="AB95" s="498"/>
      <c r="AC95" s="498"/>
      <c r="AD95" s="498" t="s">
        <v>23924</v>
      </c>
    </row>
    <row r="96" spans="1:30" s="185" customFormat="1" ht="128.25">
      <c r="A96" s="311" t="s">
        <v>22935</v>
      </c>
      <c r="B96" s="308" t="s">
        <v>23223</v>
      </c>
      <c r="C96" s="304" t="s">
        <v>23925</v>
      </c>
      <c r="D96" s="304" t="s">
        <v>23926</v>
      </c>
      <c r="E96" s="304" t="s">
        <v>23927</v>
      </c>
      <c r="F96" s="304" t="s">
        <v>23928</v>
      </c>
      <c r="G96" s="304" t="s">
        <v>23929</v>
      </c>
      <c r="H96" s="304" t="s">
        <v>23930</v>
      </c>
      <c r="I96" s="304" t="s">
        <v>23931</v>
      </c>
      <c r="J96" s="500" t="s">
        <v>23932</v>
      </c>
      <c r="K96" s="304" t="s">
        <v>23933</v>
      </c>
      <c r="L96" s="304" t="s">
        <v>23934</v>
      </c>
      <c r="M96" s="304" t="s">
        <v>1040</v>
      </c>
      <c r="N96" s="304" t="s">
        <v>401</v>
      </c>
      <c r="O96" s="304"/>
      <c r="P96" s="304"/>
      <c r="Q96" s="304" t="s">
        <v>395</v>
      </c>
      <c r="R96" s="304" t="s">
        <v>389</v>
      </c>
      <c r="S96" s="304" t="s">
        <v>840</v>
      </c>
      <c r="T96" s="304" t="s">
        <v>4009</v>
      </c>
      <c r="U96" s="304" t="s">
        <v>395</v>
      </c>
      <c r="V96" s="304" t="s">
        <v>23935</v>
      </c>
      <c r="W96" s="304" t="s">
        <v>395</v>
      </c>
      <c r="X96" s="304" t="s">
        <v>23935</v>
      </c>
      <c r="Y96" s="308" t="s">
        <v>395</v>
      </c>
      <c r="Z96" s="304" t="s">
        <v>23935</v>
      </c>
      <c r="AA96" s="308" t="s">
        <v>395</v>
      </c>
      <c r="AB96" s="498" t="s">
        <v>23323</v>
      </c>
      <c r="AC96" s="308" t="s">
        <v>395</v>
      </c>
      <c r="AD96" s="498" t="s">
        <v>23324</v>
      </c>
    </row>
    <row r="97" spans="1:30" s="185" customFormat="1" ht="118.5" customHeight="1">
      <c r="A97" s="311" t="s">
        <v>22935</v>
      </c>
      <c r="B97" s="308" t="s">
        <v>23223</v>
      </c>
      <c r="C97" s="304" t="s">
        <v>23936</v>
      </c>
      <c r="D97" s="304" t="s">
        <v>23937</v>
      </c>
      <c r="E97" s="304" t="s">
        <v>23938</v>
      </c>
      <c r="F97" s="304" t="s">
        <v>23939</v>
      </c>
      <c r="G97" s="304" t="s">
        <v>23940</v>
      </c>
      <c r="H97" s="304" t="s">
        <v>23941</v>
      </c>
      <c r="I97" s="304" t="s">
        <v>23942</v>
      </c>
      <c r="J97" s="500" t="s">
        <v>23943</v>
      </c>
      <c r="K97" s="304" t="s">
        <v>23944</v>
      </c>
      <c r="L97" s="304" t="s">
        <v>23945</v>
      </c>
      <c r="M97" s="304" t="s">
        <v>3076</v>
      </c>
      <c r="N97" s="304"/>
      <c r="O97" s="304"/>
      <c r="P97" s="304"/>
      <c r="Q97" s="304"/>
      <c r="R97" s="304" t="s">
        <v>386</v>
      </c>
      <c r="S97" s="304" t="s">
        <v>852</v>
      </c>
      <c r="T97" s="304"/>
      <c r="U97" s="304"/>
      <c r="V97" s="506"/>
      <c r="W97" s="304"/>
      <c r="X97" s="304"/>
      <c r="Y97" s="304"/>
      <c r="Z97" s="304"/>
      <c r="AA97" s="498" t="s">
        <v>395</v>
      </c>
      <c r="AB97" s="498" t="s">
        <v>23946</v>
      </c>
      <c r="AC97" s="498" t="s">
        <v>487</v>
      </c>
      <c r="AD97" s="498" t="s">
        <v>23947</v>
      </c>
    </row>
    <row r="98" spans="1:30" s="185" customFormat="1" ht="85.5" customHeight="1">
      <c r="A98" s="311" t="s">
        <v>22935</v>
      </c>
      <c r="B98" s="308" t="s">
        <v>23223</v>
      </c>
      <c r="C98" s="304" t="s">
        <v>23948</v>
      </c>
      <c r="D98" s="304" t="s">
        <v>23949</v>
      </c>
      <c r="E98" s="304" t="s">
        <v>23950</v>
      </c>
      <c r="F98" s="304" t="s">
        <v>23951</v>
      </c>
      <c r="G98" s="304" t="s">
        <v>23952</v>
      </c>
      <c r="H98" s="304" t="s">
        <v>23953</v>
      </c>
      <c r="I98" s="304" t="s">
        <v>23954</v>
      </c>
      <c r="J98" s="304" t="str">
        <f>HYPERLINK("#", "https://aikonaika.or.jp/
(日本語)")</f>
        <v>https://aikonaika.or.jp/
(日本語)</v>
      </c>
      <c r="K98" s="304" t="s">
        <v>23955</v>
      </c>
      <c r="L98" s="304" t="s">
        <v>19427</v>
      </c>
      <c r="M98" s="304" t="s">
        <v>23956</v>
      </c>
      <c r="N98" s="304"/>
      <c r="O98" s="304"/>
      <c r="P98" s="304"/>
      <c r="Q98" s="304"/>
      <c r="R98" s="304" t="s">
        <v>386</v>
      </c>
      <c r="S98" s="304" t="s">
        <v>852</v>
      </c>
      <c r="T98" s="304"/>
      <c r="U98" s="304"/>
      <c r="V98" s="304"/>
      <c r="W98" s="304"/>
      <c r="X98" s="304"/>
      <c r="Y98" s="304"/>
      <c r="Z98" s="304"/>
      <c r="AA98" s="498" t="s">
        <v>487</v>
      </c>
      <c r="AB98" s="498" t="s">
        <v>23403</v>
      </c>
      <c r="AC98" s="498"/>
      <c r="AD98" s="498"/>
    </row>
    <row r="99" spans="1:30" s="185" customFormat="1" ht="99.75" customHeight="1">
      <c r="A99" s="311" t="s">
        <v>22935</v>
      </c>
      <c r="B99" s="308" t="s">
        <v>23223</v>
      </c>
      <c r="C99" s="304" t="s">
        <v>23957</v>
      </c>
      <c r="D99" s="304" t="s">
        <v>23958</v>
      </c>
      <c r="E99" s="304" t="s">
        <v>23959</v>
      </c>
      <c r="F99" s="304" t="s">
        <v>23960</v>
      </c>
      <c r="G99" s="304" t="s">
        <v>23961</v>
      </c>
      <c r="H99" s="304" t="s">
        <v>23962</v>
      </c>
      <c r="I99" s="304" t="s">
        <v>23963</v>
      </c>
      <c r="J99" s="500" t="str">
        <f>HYPERLINK("#", "http://www.eguchi-dental.com（日本語）")</f>
        <v>http://www.eguchi-dental.com（日本語）</v>
      </c>
      <c r="K99" s="304" t="s">
        <v>3320</v>
      </c>
      <c r="L99" s="304" t="s">
        <v>503</v>
      </c>
      <c r="M99" s="304"/>
      <c r="N99" s="304"/>
      <c r="O99" s="304"/>
      <c r="P99" s="304"/>
      <c r="Q99" s="304"/>
      <c r="R99" s="304" t="s">
        <v>386</v>
      </c>
      <c r="S99" s="304" t="s">
        <v>3149</v>
      </c>
      <c r="T99" s="304"/>
      <c r="U99" s="304"/>
      <c r="V99" s="304"/>
      <c r="W99" s="304"/>
      <c r="X99" s="304"/>
      <c r="Y99" s="304"/>
      <c r="Z99" s="304"/>
      <c r="AA99" s="498"/>
      <c r="AB99" s="498"/>
      <c r="AC99" s="498"/>
      <c r="AD99" s="498"/>
    </row>
    <row r="100" spans="1:30" s="185" customFormat="1" ht="71.25" customHeight="1">
      <c r="A100" s="311" t="s">
        <v>22935</v>
      </c>
      <c r="B100" s="308" t="s">
        <v>320</v>
      </c>
      <c r="C100" s="304" t="s">
        <v>23964</v>
      </c>
      <c r="D100" s="304" t="s">
        <v>23965</v>
      </c>
      <c r="E100" s="304" t="s">
        <v>23966</v>
      </c>
      <c r="F100" s="304" t="s">
        <v>23967</v>
      </c>
      <c r="G100" s="304" t="s">
        <v>23968</v>
      </c>
      <c r="H100" s="304" t="s">
        <v>23969</v>
      </c>
      <c r="I100" s="304" t="s">
        <v>23970</v>
      </c>
      <c r="J100" s="304" t="str">
        <f>HYPERLINK("#", "http://www.chikusuikai.or.jp/")</f>
        <v>http://www.chikusuikai.or.jp/</v>
      </c>
      <c r="K100" s="304" t="s">
        <v>23971</v>
      </c>
      <c r="L100" s="304" t="s">
        <v>23972</v>
      </c>
      <c r="M100" s="304"/>
      <c r="N100" s="304"/>
      <c r="O100" s="304"/>
      <c r="P100" s="304"/>
      <c r="Q100" s="304"/>
      <c r="R100" s="304" t="s">
        <v>386</v>
      </c>
      <c r="S100" s="304" t="s">
        <v>490</v>
      </c>
      <c r="T100" s="304"/>
      <c r="U100" s="304" t="s">
        <v>487</v>
      </c>
      <c r="V100" s="304" t="s">
        <v>23973</v>
      </c>
      <c r="W100" s="304"/>
      <c r="X100" s="304"/>
      <c r="Y100" s="304"/>
      <c r="Z100" s="304"/>
      <c r="AA100" s="498" t="s">
        <v>395</v>
      </c>
      <c r="AB100" s="498" t="s">
        <v>23403</v>
      </c>
      <c r="AC100" s="498"/>
      <c r="AD100" s="498"/>
    </row>
    <row r="101" spans="1:30" s="185" customFormat="1" ht="85.5" customHeight="1">
      <c r="A101" s="311" t="s">
        <v>22935</v>
      </c>
      <c r="B101" s="308" t="s">
        <v>320</v>
      </c>
      <c r="C101" s="304" t="s">
        <v>23974</v>
      </c>
      <c r="D101" s="304" t="s">
        <v>23975</v>
      </c>
      <c r="E101" s="304" t="s">
        <v>23976</v>
      </c>
      <c r="F101" s="304" t="s">
        <v>23977</v>
      </c>
      <c r="G101" s="304" t="s">
        <v>23978</v>
      </c>
      <c r="H101" s="304" t="s">
        <v>23979</v>
      </c>
      <c r="I101" s="304" t="s">
        <v>23980</v>
      </c>
      <c r="J101" s="304" t="s">
        <v>23981</v>
      </c>
      <c r="K101" s="304" t="s">
        <v>23982</v>
      </c>
      <c r="L101" s="304" t="s">
        <v>23983</v>
      </c>
      <c r="M101" s="304"/>
      <c r="N101" s="304" t="s">
        <v>487</v>
      </c>
      <c r="O101" s="304"/>
      <c r="P101" s="304"/>
      <c r="Q101" s="304"/>
      <c r="R101" s="304" t="s">
        <v>386</v>
      </c>
      <c r="S101" s="304" t="s">
        <v>852</v>
      </c>
      <c r="T101" s="304"/>
      <c r="U101" s="304"/>
      <c r="V101" s="304"/>
      <c r="W101" s="304"/>
      <c r="X101" s="304"/>
      <c r="Y101" s="304"/>
      <c r="Z101" s="304"/>
      <c r="AA101" s="498"/>
      <c r="AB101" s="498"/>
      <c r="AC101" s="498"/>
      <c r="AD101" s="498"/>
    </row>
    <row r="102" spans="1:30" s="185" customFormat="1" ht="71.25" customHeight="1">
      <c r="A102" s="311" t="s">
        <v>22935</v>
      </c>
      <c r="B102" s="308" t="s">
        <v>23301</v>
      </c>
      <c r="C102" s="304" t="s">
        <v>23984</v>
      </c>
      <c r="D102" s="304" t="s">
        <v>23985</v>
      </c>
      <c r="E102" s="304" t="s">
        <v>23986</v>
      </c>
      <c r="F102" s="304" t="s">
        <v>23987</v>
      </c>
      <c r="G102" s="304" t="s">
        <v>23988</v>
      </c>
      <c r="H102" s="304" t="s">
        <v>23989</v>
      </c>
      <c r="I102" s="304" t="s">
        <v>23990</v>
      </c>
      <c r="J102" s="500" t="s">
        <v>23991</v>
      </c>
      <c r="K102" s="304" t="s">
        <v>23992</v>
      </c>
      <c r="L102" s="304" t="s">
        <v>2406</v>
      </c>
      <c r="M102" s="304" t="s">
        <v>1040</v>
      </c>
      <c r="N102" s="304"/>
      <c r="O102" s="304"/>
      <c r="P102" s="304"/>
      <c r="Q102" s="304"/>
      <c r="R102" s="304" t="s">
        <v>386</v>
      </c>
      <c r="S102" s="304" t="s">
        <v>490</v>
      </c>
      <c r="T102" s="304" t="s">
        <v>4009</v>
      </c>
      <c r="U102" s="304"/>
      <c r="V102" s="304"/>
      <c r="W102" s="304"/>
      <c r="X102" s="304"/>
      <c r="Y102" s="304"/>
      <c r="Z102" s="304"/>
      <c r="AA102" s="507"/>
      <c r="AB102" s="507"/>
      <c r="AC102" s="308" t="s">
        <v>395</v>
      </c>
      <c r="AD102" s="498" t="s">
        <v>23993</v>
      </c>
    </row>
    <row r="103" spans="1:30" s="185" customFormat="1" ht="71.25" customHeight="1">
      <c r="A103" s="311" t="s">
        <v>22935</v>
      </c>
      <c r="B103" s="308" t="s">
        <v>23301</v>
      </c>
      <c r="C103" s="304" t="s">
        <v>23994</v>
      </c>
      <c r="D103" s="304" t="s">
        <v>23995</v>
      </c>
      <c r="E103" s="304" t="s">
        <v>23996</v>
      </c>
      <c r="F103" s="304" t="s">
        <v>23997</v>
      </c>
      <c r="G103" s="304" t="s">
        <v>23998</v>
      </c>
      <c r="H103" s="304" t="s">
        <v>23999</v>
      </c>
      <c r="I103" s="304" t="s">
        <v>24000</v>
      </c>
      <c r="J103" s="500" t="s">
        <v>24001</v>
      </c>
      <c r="K103" s="304" t="s">
        <v>24002</v>
      </c>
      <c r="L103" s="304" t="s">
        <v>1040</v>
      </c>
      <c r="M103" s="304" t="s">
        <v>24003</v>
      </c>
      <c r="N103" s="304"/>
      <c r="O103" s="304"/>
      <c r="P103" s="304"/>
      <c r="Q103" s="304"/>
      <c r="R103" s="304" t="s">
        <v>386</v>
      </c>
      <c r="S103" s="304" t="s">
        <v>852</v>
      </c>
      <c r="T103" s="304"/>
      <c r="U103" s="304"/>
      <c r="V103" s="304"/>
      <c r="W103" s="304"/>
      <c r="X103" s="304"/>
      <c r="Y103" s="304"/>
      <c r="Z103" s="304"/>
      <c r="AA103" s="304"/>
      <c r="AB103" s="498"/>
      <c r="AC103" s="498"/>
      <c r="AD103" s="498"/>
    </row>
    <row r="104" spans="1:30" s="89" customFormat="1" ht="71.25" customHeight="1">
      <c r="A104" s="311" t="s">
        <v>22935</v>
      </c>
      <c r="B104" s="308" t="s">
        <v>23301</v>
      </c>
      <c r="C104" s="304" t="s">
        <v>24004</v>
      </c>
      <c r="D104" s="304" t="s">
        <v>24005</v>
      </c>
      <c r="E104" s="304" t="s">
        <v>24006</v>
      </c>
      <c r="F104" s="304" t="s">
        <v>24007</v>
      </c>
      <c r="G104" s="304" t="s">
        <v>24008</v>
      </c>
      <c r="H104" s="304" t="s">
        <v>24009</v>
      </c>
      <c r="I104" s="304" t="s">
        <v>24010</v>
      </c>
      <c r="J104" s="500" t="str">
        <f>HYPERLINK("#", "https://www.shigetouhp.com/　　（日本語のみ）")</f>
        <v>https://www.shigetouhp.com/　　（日本語のみ）</v>
      </c>
      <c r="K104" s="304" t="s">
        <v>24011</v>
      </c>
      <c r="L104" s="304" t="s">
        <v>24012</v>
      </c>
      <c r="M104" s="304" t="s">
        <v>3251</v>
      </c>
      <c r="N104" s="304"/>
      <c r="O104" s="304"/>
      <c r="P104" s="304"/>
      <c r="Q104" s="304"/>
      <c r="R104" s="304" t="s">
        <v>386</v>
      </c>
      <c r="S104" s="304" t="s">
        <v>852</v>
      </c>
      <c r="T104" s="304"/>
      <c r="U104" s="304"/>
      <c r="V104" s="304"/>
      <c r="W104" s="304"/>
      <c r="X104" s="304"/>
      <c r="Y104" s="304"/>
      <c r="Z104" s="304"/>
      <c r="AA104" s="352" t="s">
        <v>395</v>
      </c>
      <c r="AB104" s="304" t="s">
        <v>23403</v>
      </c>
      <c r="AC104" s="352" t="s">
        <v>487</v>
      </c>
      <c r="AD104" s="304" t="s">
        <v>23404</v>
      </c>
    </row>
    <row r="105" spans="1:30" s="185" customFormat="1" ht="128.25" customHeight="1">
      <c r="A105" s="311" t="s">
        <v>22935</v>
      </c>
      <c r="B105" s="308" t="s">
        <v>23325</v>
      </c>
      <c r="C105" s="304" t="s">
        <v>24013</v>
      </c>
      <c r="D105" s="304" t="s">
        <v>24014</v>
      </c>
      <c r="E105" s="304" t="s">
        <v>24015</v>
      </c>
      <c r="F105" s="304" t="s">
        <v>24016</v>
      </c>
      <c r="G105" s="304" t="s">
        <v>24017</v>
      </c>
      <c r="H105" s="304" t="s">
        <v>24018</v>
      </c>
      <c r="I105" s="304" t="s">
        <v>24019</v>
      </c>
      <c r="J105" s="500" t="str">
        <f>HYPERLINK("#", "http://www.kaita-hospital.jp ")</f>
        <v xml:space="preserve">http://www.kaita-hospital.jp </v>
      </c>
      <c r="K105" s="304" t="s">
        <v>24020</v>
      </c>
      <c r="L105" s="304" t="s">
        <v>24021</v>
      </c>
      <c r="M105" s="304" t="s">
        <v>24022</v>
      </c>
      <c r="N105" s="304"/>
      <c r="O105" s="304"/>
      <c r="P105" s="304"/>
      <c r="Q105" s="304"/>
      <c r="R105" s="304" t="s">
        <v>386</v>
      </c>
      <c r="S105" s="304" t="s">
        <v>490</v>
      </c>
      <c r="T105" s="304"/>
      <c r="U105" s="304"/>
      <c r="V105" s="304"/>
      <c r="W105" s="304"/>
      <c r="X105" s="304"/>
      <c r="Y105" s="304"/>
      <c r="Z105" s="304"/>
      <c r="AA105" s="498"/>
      <c r="AB105" s="498"/>
      <c r="AC105" s="498"/>
      <c r="AD105" s="498"/>
    </row>
    <row r="106" spans="1:30" s="185" customFormat="1" ht="71.25" customHeight="1">
      <c r="A106" s="311" t="s">
        <v>22935</v>
      </c>
      <c r="B106" s="308" t="s">
        <v>23325</v>
      </c>
      <c r="C106" s="304" t="s">
        <v>24023</v>
      </c>
      <c r="D106" s="304" t="s">
        <v>24024</v>
      </c>
      <c r="E106" s="304" t="s">
        <v>24025</v>
      </c>
      <c r="F106" s="304" t="s">
        <v>24026</v>
      </c>
      <c r="G106" s="304" t="s">
        <v>24027</v>
      </c>
      <c r="H106" s="304" t="s">
        <v>24028</v>
      </c>
      <c r="I106" s="304" t="s">
        <v>24029</v>
      </c>
      <c r="J106" s="500" t="s">
        <v>24030</v>
      </c>
      <c r="K106" s="304" t="s">
        <v>24031</v>
      </c>
      <c r="L106" s="304" t="s">
        <v>24032</v>
      </c>
      <c r="M106" s="304" t="s">
        <v>24033</v>
      </c>
      <c r="N106" s="304"/>
      <c r="O106" s="304"/>
      <c r="P106" s="304"/>
      <c r="Q106" s="304"/>
      <c r="R106" s="304" t="s">
        <v>386</v>
      </c>
      <c r="S106" s="304" t="s">
        <v>852</v>
      </c>
      <c r="T106" s="304"/>
      <c r="U106" s="304"/>
      <c r="V106" s="304"/>
      <c r="W106" s="304"/>
      <c r="X106" s="304"/>
      <c r="Y106" s="304"/>
      <c r="Z106" s="304"/>
      <c r="AA106" s="498"/>
      <c r="AB106" s="498"/>
      <c r="AC106" s="498" t="s">
        <v>487</v>
      </c>
      <c r="AD106" s="498" t="s">
        <v>24034</v>
      </c>
    </row>
    <row r="107" spans="1:30" s="185" customFormat="1" ht="71.25" customHeight="1">
      <c r="A107" s="311" t="s">
        <v>22935</v>
      </c>
      <c r="B107" s="308" t="s">
        <v>23335</v>
      </c>
      <c r="C107" s="304" t="s">
        <v>24035</v>
      </c>
      <c r="D107" s="304" t="s">
        <v>24036</v>
      </c>
      <c r="E107" s="304" t="s">
        <v>24037</v>
      </c>
      <c r="F107" s="304" t="s">
        <v>24038</v>
      </c>
      <c r="G107" s="304" t="s">
        <v>24039</v>
      </c>
      <c r="H107" s="304" t="s">
        <v>24040</v>
      </c>
      <c r="I107" s="304" t="s">
        <v>24041</v>
      </c>
      <c r="J107" s="500" t="s">
        <v>24042</v>
      </c>
      <c r="K107" s="304" t="s">
        <v>24043</v>
      </c>
      <c r="L107" s="304" t="s">
        <v>24044</v>
      </c>
      <c r="M107" s="304" t="s">
        <v>5873</v>
      </c>
      <c r="N107" s="304"/>
      <c r="O107" s="304"/>
      <c r="P107" s="304"/>
      <c r="Q107" s="304"/>
      <c r="R107" s="304" t="s">
        <v>386</v>
      </c>
      <c r="S107" s="304" t="s">
        <v>3329</v>
      </c>
      <c r="T107" s="304"/>
      <c r="U107" s="304"/>
      <c r="V107" s="304"/>
      <c r="W107" s="304"/>
      <c r="X107" s="304"/>
      <c r="Y107" s="304"/>
      <c r="Z107" s="304"/>
      <c r="AA107" s="304"/>
      <c r="AB107" s="498"/>
      <c r="AC107" s="498"/>
      <c r="AD107" s="498"/>
    </row>
    <row r="108" spans="1:30" s="185" customFormat="1" ht="128.25" customHeight="1">
      <c r="A108" s="311" t="s">
        <v>22935</v>
      </c>
      <c r="B108" s="308" t="s">
        <v>23335</v>
      </c>
      <c r="C108" s="304" t="s">
        <v>24045</v>
      </c>
      <c r="D108" s="304" t="s">
        <v>24046</v>
      </c>
      <c r="E108" s="304" t="s">
        <v>24047</v>
      </c>
      <c r="F108" s="304" t="s">
        <v>24048</v>
      </c>
      <c r="G108" s="304" t="s">
        <v>24049</v>
      </c>
      <c r="H108" s="304" t="s">
        <v>24050</v>
      </c>
      <c r="I108" s="304" t="s">
        <v>24051</v>
      </c>
      <c r="J108" s="500" t="s">
        <v>24052</v>
      </c>
      <c r="K108" s="304" t="s">
        <v>23805</v>
      </c>
      <c r="L108" s="304" t="s">
        <v>24053</v>
      </c>
      <c r="M108" s="304" t="s">
        <v>24054</v>
      </c>
      <c r="N108" s="304"/>
      <c r="O108" s="304"/>
      <c r="P108" s="304"/>
      <c r="Q108" s="304"/>
      <c r="R108" s="304" t="s">
        <v>386</v>
      </c>
      <c r="S108" s="304" t="s">
        <v>3329</v>
      </c>
      <c r="T108" s="304"/>
      <c r="U108" s="304"/>
      <c r="V108" s="304"/>
      <c r="W108" s="304"/>
      <c r="X108" s="304"/>
      <c r="Y108" s="304"/>
      <c r="Z108" s="304"/>
      <c r="AA108" s="304"/>
      <c r="AB108" s="498"/>
      <c r="AC108" s="498"/>
      <c r="AD108" s="498"/>
    </row>
    <row r="109" spans="1:30" s="185" customFormat="1" ht="102" customHeight="1">
      <c r="A109" s="311" t="s">
        <v>22935</v>
      </c>
      <c r="B109" s="311" t="s">
        <v>371</v>
      </c>
      <c r="C109" s="304" t="s">
        <v>24055</v>
      </c>
      <c r="D109" s="304" t="s">
        <v>24056</v>
      </c>
      <c r="E109" s="304" t="s">
        <v>24057</v>
      </c>
      <c r="F109" s="304" t="s">
        <v>24058</v>
      </c>
      <c r="G109" s="304" t="s">
        <v>24059</v>
      </c>
      <c r="H109" s="304" t="s">
        <v>24060</v>
      </c>
      <c r="I109" s="304" t="s">
        <v>24061</v>
      </c>
      <c r="J109" s="500" t="str">
        <f>HYPERLINK("#", "http://www.shinnakama.or.jp")</f>
        <v>http://www.shinnakama.or.jp</v>
      </c>
      <c r="K109" s="304" t="s">
        <v>24062</v>
      </c>
      <c r="L109" s="304" t="s">
        <v>24063</v>
      </c>
      <c r="M109" s="304" t="s">
        <v>24064</v>
      </c>
      <c r="N109" s="304"/>
      <c r="O109" s="304"/>
      <c r="P109" s="304"/>
      <c r="Q109" s="304"/>
      <c r="R109" s="304" t="s">
        <v>389</v>
      </c>
      <c r="S109" s="304" t="s">
        <v>490</v>
      </c>
      <c r="T109" s="304" t="s">
        <v>4009</v>
      </c>
      <c r="U109" s="304"/>
      <c r="V109" s="304"/>
      <c r="W109" s="304"/>
      <c r="X109" s="304"/>
      <c r="Y109" s="304"/>
      <c r="Z109" s="304"/>
      <c r="AA109" s="498" t="s">
        <v>395</v>
      </c>
      <c r="AB109" s="498" t="s">
        <v>24065</v>
      </c>
      <c r="AC109" s="498"/>
      <c r="AD109" s="498"/>
    </row>
    <row r="110" spans="1:30" s="185" customFormat="1" ht="144" customHeight="1">
      <c r="A110" s="311" t="s">
        <v>22935</v>
      </c>
      <c r="B110" s="311" t="s">
        <v>371</v>
      </c>
      <c r="C110" s="304" t="s">
        <v>24066</v>
      </c>
      <c r="D110" s="304" t="s">
        <v>24067</v>
      </c>
      <c r="E110" s="304" t="s">
        <v>24068</v>
      </c>
      <c r="F110" s="304" t="s">
        <v>24069</v>
      </c>
      <c r="G110" s="304" t="s">
        <v>24070</v>
      </c>
      <c r="H110" s="304" t="s">
        <v>24071</v>
      </c>
      <c r="I110" s="304" t="s">
        <v>24072</v>
      </c>
      <c r="J110" s="500" t="str">
        <f>HYPERLINK("#", "http://www.kokurakinen.or.jp(日本語）")</f>
        <v>http://www.kokurakinen.or.jp(日本語）</v>
      </c>
      <c r="K110" s="304" t="s">
        <v>24073</v>
      </c>
      <c r="L110" s="304" t="s">
        <v>24074</v>
      </c>
      <c r="M110" s="304" t="s">
        <v>3646</v>
      </c>
      <c r="N110" s="304"/>
      <c r="O110" s="304"/>
      <c r="P110" s="304"/>
      <c r="Q110" s="304"/>
      <c r="R110" s="304" t="s">
        <v>389</v>
      </c>
      <c r="S110" s="304" t="s">
        <v>490</v>
      </c>
      <c r="T110" s="304" t="s">
        <v>4009</v>
      </c>
      <c r="U110" s="304"/>
      <c r="V110" s="304"/>
      <c r="W110" s="304"/>
      <c r="X110" s="304"/>
      <c r="Y110" s="304"/>
      <c r="Z110" s="304"/>
      <c r="AA110" s="352" t="s">
        <v>395</v>
      </c>
      <c r="AB110" s="498" t="s">
        <v>23403</v>
      </c>
      <c r="AC110" s="352" t="s">
        <v>487</v>
      </c>
      <c r="AD110" s="498" t="s">
        <v>23404</v>
      </c>
    </row>
    <row r="111" spans="1:30" s="185" customFormat="1" ht="71.25" customHeight="1">
      <c r="A111" s="311" t="s">
        <v>22935</v>
      </c>
      <c r="B111" s="311" t="s">
        <v>371</v>
      </c>
      <c r="C111" s="304" t="s">
        <v>24075</v>
      </c>
      <c r="D111" s="304" t="s">
        <v>24076</v>
      </c>
      <c r="E111" s="304" t="s">
        <v>24077</v>
      </c>
      <c r="F111" s="304" t="s">
        <v>24078</v>
      </c>
      <c r="G111" s="304" t="s">
        <v>24079</v>
      </c>
      <c r="H111" s="304" t="s">
        <v>24080</v>
      </c>
      <c r="I111" s="304" t="s">
        <v>24081</v>
      </c>
      <c r="J111" s="304" t="s">
        <v>24082</v>
      </c>
      <c r="K111" s="304" t="s">
        <v>24083</v>
      </c>
      <c r="L111" s="304" t="s">
        <v>3230</v>
      </c>
      <c r="M111" s="304" t="s">
        <v>1062</v>
      </c>
      <c r="N111" s="304"/>
      <c r="O111" s="304"/>
      <c r="P111" s="304"/>
      <c r="Q111" s="304"/>
      <c r="R111" s="304" t="s">
        <v>386</v>
      </c>
      <c r="S111" s="304" t="s">
        <v>1475</v>
      </c>
      <c r="T111" s="304"/>
      <c r="U111" s="304"/>
      <c r="V111" s="506"/>
      <c r="W111" s="304"/>
      <c r="X111" s="304"/>
      <c r="Y111" s="304"/>
      <c r="Z111" s="304"/>
      <c r="AA111" s="498"/>
      <c r="AB111" s="498"/>
      <c r="AC111" s="498"/>
      <c r="AD111" s="498"/>
    </row>
    <row r="112" spans="1:30" s="185" customFormat="1" ht="142.5" customHeight="1">
      <c r="A112" s="311" t="s">
        <v>22935</v>
      </c>
      <c r="B112" s="311" t="s">
        <v>371</v>
      </c>
      <c r="C112" s="304" t="s">
        <v>24084</v>
      </c>
      <c r="D112" s="304" t="s">
        <v>24085</v>
      </c>
      <c r="E112" s="304" t="s">
        <v>24086</v>
      </c>
      <c r="F112" s="304" t="s">
        <v>24087</v>
      </c>
      <c r="G112" s="304" t="s">
        <v>24088</v>
      </c>
      <c r="H112" s="304" t="s">
        <v>24089</v>
      </c>
      <c r="I112" s="304" t="s">
        <v>24090</v>
      </c>
      <c r="J112" s="509" t="s">
        <v>24091</v>
      </c>
      <c r="K112" s="304" t="s">
        <v>24092</v>
      </c>
      <c r="L112" s="304" t="s">
        <v>533</v>
      </c>
      <c r="M112" s="304" t="s">
        <v>24093</v>
      </c>
      <c r="N112" s="304"/>
      <c r="O112" s="304"/>
      <c r="P112" s="304"/>
      <c r="Q112" s="304"/>
      <c r="R112" s="304" t="s">
        <v>386</v>
      </c>
      <c r="S112" s="304" t="s">
        <v>1475</v>
      </c>
      <c r="T112" s="304"/>
      <c r="U112" s="304"/>
      <c r="V112" s="304"/>
      <c r="W112" s="304"/>
      <c r="X112" s="304"/>
      <c r="Y112" s="304"/>
      <c r="Z112" s="304"/>
      <c r="AA112" s="498"/>
      <c r="AB112" s="498"/>
      <c r="AC112" s="498"/>
      <c r="AD112" s="498"/>
    </row>
    <row r="113" spans="1:30" s="185" customFormat="1" ht="142.5" customHeight="1">
      <c r="A113" s="311" t="s">
        <v>22935</v>
      </c>
      <c r="B113" s="311" t="s">
        <v>371</v>
      </c>
      <c r="C113" s="304" t="s">
        <v>24094</v>
      </c>
      <c r="D113" s="304" t="s">
        <v>24095</v>
      </c>
      <c r="E113" s="304" t="s">
        <v>24096</v>
      </c>
      <c r="F113" s="304" t="s">
        <v>24097</v>
      </c>
      <c r="G113" s="304" t="s">
        <v>24098</v>
      </c>
      <c r="H113" s="304" t="s">
        <v>24099</v>
      </c>
      <c r="I113" s="304" t="s">
        <v>24100</v>
      </c>
      <c r="J113" s="304" t="s">
        <v>24101</v>
      </c>
      <c r="K113" s="304" t="s">
        <v>24102</v>
      </c>
      <c r="L113" s="304" t="s">
        <v>24044</v>
      </c>
      <c r="M113" s="304" t="s">
        <v>24103</v>
      </c>
      <c r="N113" s="304"/>
      <c r="O113" s="304"/>
      <c r="P113" s="304"/>
      <c r="Q113" s="304"/>
      <c r="R113" s="304" t="s">
        <v>386</v>
      </c>
      <c r="S113" s="304" t="s">
        <v>2246</v>
      </c>
      <c r="T113" s="304"/>
      <c r="U113" s="304"/>
      <c r="V113" s="304"/>
      <c r="W113" s="304"/>
      <c r="X113" s="304"/>
      <c r="Y113" s="304"/>
      <c r="Z113" s="304"/>
      <c r="AA113" s="498" t="s">
        <v>487</v>
      </c>
      <c r="AB113" s="498" t="s">
        <v>24104</v>
      </c>
      <c r="AC113" s="498"/>
      <c r="AD113" s="498"/>
    </row>
    <row r="114" spans="1:30" s="185" customFormat="1" ht="109.5" customHeight="1">
      <c r="A114" s="311" t="s">
        <v>22935</v>
      </c>
      <c r="B114" s="311" t="s">
        <v>371</v>
      </c>
      <c r="C114" s="304" t="s">
        <v>24105</v>
      </c>
      <c r="D114" s="304" t="s">
        <v>24106</v>
      </c>
      <c r="E114" s="304" t="s">
        <v>24107</v>
      </c>
      <c r="F114" s="304" t="s">
        <v>24108</v>
      </c>
      <c r="G114" s="304" t="s">
        <v>24109</v>
      </c>
      <c r="H114" s="304" t="s">
        <v>24110</v>
      </c>
      <c r="I114" s="304" t="s">
        <v>24111</v>
      </c>
      <c r="J114" s="352" t="s">
        <v>24112</v>
      </c>
      <c r="K114" s="304" t="s">
        <v>3182</v>
      </c>
      <c r="L114" s="304" t="s">
        <v>503</v>
      </c>
      <c r="M114" s="304"/>
      <c r="N114" s="304"/>
      <c r="O114" s="304"/>
      <c r="P114" s="304"/>
      <c r="Q114" s="304"/>
      <c r="R114" s="304" t="s">
        <v>386</v>
      </c>
      <c r="S114" s="304" t="s">
        <v>2246</v>
      </c>
      <c r="T114" s="304"/>
      <c r="U114" s="304"/>
      <c r="V114" s="304"/>
      <c r="W114" s="304"/>
      <c r="X114" s="304"/>
      <c r="Y114" s="304"/>
      <c r="Z114" s="304"/>
      <c r="AA114" s="498"/>
      <c r="AB114" s="498"/>
      <c r="AC114" s="498"/>
      <c r="AD114" s="498"/>
    </row>
    <row r="115" spans="1:30" s="185" customFormat="1" ht="113.25" customHeight="1">
      <c r="A115" s="311" t="s">
        <v>22935</v>
      </c>
      <c r="B115" s="311" t="s">
        <v>371</v>
      </c>
      <c r="C115" s="304" t="s">
        <v>24113</v>
      </c>
      <c r="D115" s="304" t="s">
        <v>24114</v>
      </c>
      <c r="E115" s="304" t="s">
        <v>24115</v>
      </c>
      <c r="F115" s="304" t="s">
        <v>24116</v>
      </c>
      <c r="G115" s="304" t="s">
        <v>24117</v>
      </c>
      <c r="H115" s="304" t="s">
        <v>24118</v>
      </c>
      <c r="I115" s="304" t="s">
        <v>24119</v>
      </c>
      <c r="J115" s="500" t="s">
        <v>24120</v>
      </c>
      <c r="K115" s="304" t="s">
        <v>24121</v>
      </c>
      <c r="L115" s="304" t="s">
        <v>24122</v>
      </c>
      <c r="M115" s="304" t="s">
        <v>1040</v>
      </c>
      <c r="N115" s="304"/>
      <c r="O115" s="304"/>
      <c r="P115" s="304"/>
      <c r="Q115" s="304"/>
      <c r="R115" s="304" t="s">
        <v>386</v>
      </c>
      <c r="S115" s="304" t="s">
        <v>2246</v>
      </c>
      <c r="T115" s="304"/>
      <c r="U115" s="304"/>
      <c r="V115" s="304"/>
      <c r="W115" s="304"/>
      <c r="X115" s="304"/>
      <c r="Y115" s="304"/>
      <c r="Z115" s="304"/>
      <c r="AA115" s="498" t="s">
        <v>395</v>
      </c>
      <c r="AB115" s="498" t="s">
        <v>24123</v>
      </c>
      <c r="AC115" s="498"/>
      <c r="AD115" s="498"/>
    </row>
    <row r="116" spans="1:30" s="185" customFormat="1" ht="114" customHeight="1">
      <c r="A116" s="311" t="s">
        <v>22935</v>
      </c>
      <c r="B116" s="311" t="s">
        <v>371</v>
      </c>
      <c r="C116" s="304" t="s">
        <v>24124</v>
      </c>
      <c r="D116" s="304" t="s">
        <v>24125</v>
      </c>
      <c r="E116" s="304" t="s">
        <v>24126</v>
      </c>
      <c r="F116" s="304" t="s">
        <v>24127</v>
      </c>
      <c r="G116" s="304" t="s">
        <v>24128</v>
      </c>
      <c r="H116" s="304" t="s">
        <v>24129</v>
      </c>
      <c r="I116" s="304" t="s">
        <v>24130</v>
      </c>
      <c r="J116" s="500" t="s">
        <v>24131</v>
      </c>
      <c r="K116" s="304" t="s">
        <v>24132</v>
      </c>
      <c r="L116" s="304" t="s">
        <v>24133</v>
      </c>
      <c r="M116" s="304" t="s">
        <v>24134</v>
      </c>
      <c r="N116" s="304"/>
      <c r="O116" s="304"/>
      <c r="P116" s="304"/>
      <c r="Q116" s="304"/>
      <c r="R116" s="304" t="s">
        <v>386</v>
      </c>
      <c r="S116" s="304" t="s">
        <v>852</v>
      </c>
      <c r="T116" s="304"/>
      <c r="U116" s="304"/>
      <c r="V116" s="304"/>
      <c r="W116" s="304"/>
      <c r="X116" s="304"/>
      <c r="Y116" s="304"/>
      <c r="Z116" s="304"/>
      <c r="AA116" s="498" t="s">
        <v>395</v>
      </c>
      <c r="AB116" s="498" t="s">
        <v>24135</v>
      </c>
      <c r="AC116" s="498"/>
      <c r="AD116" s="498"/>
    </row>
    <row r="117" spans="1:30" s="185" customFormat="1" ht="150" customHeight="1">
      <c r="A117" s="311" t="s">
        <v>22935</v>
      </c>
      <c r="B117" s="311" t="s">
        <v>371</v>
      </c>
      <c r="C117" s="304" t="s">
        <v>24136</v>
      </c>
      <c r="D117" s="304" t="s">
        <v>24137</v>
      </c>
      <c r="E117" s="304" t="s">
        <v>24138</v>
      </c>
      <c r="F117" s="304" t="s">
        <v>24139</v>
      </c>
      <c r="G117" s="304" t="s">
        <v>24140</v>
      </c>
      <c r="H117" s="304" t="s">
        <v>24141</v>
      </c>
      <c r="I117" s="304" t="s">
        <v>24142</v>
      </c>
      <c r="J117" s="500" t="s">
        <v>24143</v>
      </c>
      <c r="K117" s="304" t="s">
        <v>2296</v>
      </c>
      <c r="L117" s="304" t="s">
        <v>533</v>
      </c>
      <c r="M117" s="304" t="s">
        <v>1040</v>
      </c>
      <c r="N117" s="304"/>
      <c r="O117" s="304"/>
      <c r="P117" s="304"/>
      <c r="Q117" s="304"/>
      <c r="R117" s="304" t="s">
        <v>386</v>
      </c>
      <c r="S117" s="304" t="s">
        <v>852</v>
      </c>
      <c r="T117" s="304"/>
      <c r="U117" s="304"/>
      <c r="V117" s="304"/>
      <c r="W117" s="304"/>
      <c r="X117" s="304"/>
      <c r="Y117" s="304"/>
      <c r="Z117" s="304"/>
      <c r="AA117" s="498"/>
      <c r="AB117" s="498"/>
      <c r="AC117" s="498"/>
      <c r="AD117" s="498"/>
    </row>
    <row r="118" spans="1:30" s="185" customFormat="1" ht="95.25" customHeight="1">
      <c r="A118" s="311" t="s">
        <v>22935</v>
      </c>
      <c r="B118" s="311" t="s">
        <v>371</v>
      </c>
      <c r="C118" s="304" t="s">
        <v>24144</v>
      </c>
      <c r="D118" s="304" t="s">
        <v>24145</v>
      </c>
      <c r="E118" s="304" t="s">
        <v>24146</v>
      </c>
      <c r="F118" s="304" t="s">
        <v>24147</v>
      </c>
      <c r="G118" s="304" t="s">
        <v>24148</v>
      </c>
      <c r="H118" s="304" t="s">
        <v>24149</v>
      </c>
      <c r="I118" s="304" t="s">
        <v>24150</v>
      </c>
      <c r="J118" s="500" t="str">
        <f>HYPERLINK("#", "https://fukumura-clinic.com/")</f>
        <v>https://fukumura-clinic.com/</v>
      </c>
      <c r="K118" s="304" t="s">
        <v>24151</v>
      </c>
      <c r="L118" s="304" t="s">
        <v>24152</v>
      </c>
      <c r="M118" s="304" t="s">
        <v>24153</v>
      </c>
      <c r="N118" s="304"/>
      <c r="O118" s="304"/>
      <c r="P118" s="304"/>
      <c r="Q118" s="304"/>
      <c r="R118" s="304" t="s">
        <v>386</v>
      </c>
      <c r="S118" s="304" t="s">
        <v>852</v>
      </c>
      <c r="T118" s="304"/>
      <c r="U118" s="304" t="s">
        <v>487</v>
      </c>
      <c r="V118" s="304" t="s">
        <v>24154</v>
      </c>
      <c r="W118" s="304"/>
      <c r="X118" s="304"/>
      <c r="Y118" s="304" t="s">
        <v>487</v>
      </c>
      <c r="Z118" s="304"/>
      <c r="AA118" s="498"/>
      <c r="AB118" s="498"/>
      <c r="AC118" s="498"/>
      <c r="AD118" s="498"/>
    </row>
    <row r="119" spans="1:30" s="185" customFormat="1" ht="142.5" customHeight="1">
      <c r="A119" s="311" t="s">
        <v>22935</v>
      </c>
      <c r="B119" s="311" t="s">
        <v>371</v>
      </c>
      <c r="C119" s="304" t="s">
        <v>24155</v>
      </c>
      <c r="D119" s="304" t="s">
        <v>24156</v>
      </c>
      <c r="E119" s="304" t="s">
        <v>24157</v>
      </c>
      <c r="F119" s="304" t="s">
        <v>24158</v>
      </c>
      <c r="G119" s="304" t="s">
        <v>24159</v>
      </c>
      <c r="H119" s="304" t="s">
        <v>24160</v>
      </c>
      <c r="I119" s="304" t="s">
        <v>24161</v>
      </c>
      <c r="J119" s="500" t="s">
        <v>24162</v>
      </c>
      <c r="K119" s="304" t="s">
        <v>24163</v>
      </c>
      <c r="L119" s="304" t="s">
        <v>958</v>
      </c>
      <c r="M119" s="304" t="s">
        <v>24164</v>
      </c>
      <c r="N119" s="304"/>
      <c r="O119" s="304"/>
      <c r="P119" s="304"/>
      <c r="Q119" s="304"/>
      <c r="R119" s="304" t="s">
        <v>386</v>
      </c>
      <c r="S119" s="304" t="s">
        <v>852</v>
      </c>
      <c r="T119" s="304"/>
      <c r="U119" s="304"/>
      <c r="V119" s="304"/>
      <c r="W119" s="304"/>
      <c r="X119" s="304"/>
      <c r="Y119" s="304"/>
      <c r="Z119" s="304"/>
      <c r="AA119" s="498"/>
      <c r="AB119" s="498"/>
      <c r="AC119" s="498"/>
      <c r="AD119" s="498"/>
    </row>
    <row r="120" spans="1:30" s="185" customFormat="1" ht="142.5" customHeight="1">
      <c r="A120" s="311" t="s">
        <v>22935</v>
      </c>
      <c r="B120" s="311" t="s">
        <v>371</v>
      </c>
      <c r="C120" s="304" t="s">
        <v>24165</v>
      </c>
      <c r="D120" s="304" t="s">
        <v>24166</v>
      </c>
      <c r="E120" s="304" t="s">
        <v>24167</v>
      </c>
      <c r="F120" s="304" t="s">
        <v>24168</v>
      </c>
      <c r="G120" s="304" t="s">
        <v>24169</v>
      </c>
      <c r="H120" s="304" t="s">
        <v>24170</v>
      </c>
      <c r="I120" s="304" t="s">
        <v>24171</v>
      </c>
      <c r="J120" s="500" t="s">
        <v>24172</v>
      </c>
      <c r="K120" s="304" t="s">
        <v>24173</v>
      </c>
      <c r="L120" s="304" t="s">
        <v>958</v>
      </c>
      <c r="M120" s="304" t="s">
        <v>24164</v>
      </c>
      <c r="N120" s="304"/>
      <c r="O120" s="304"/>
      <c r="P120" s="304"/>
      <c r="Q120" s="304"/>
      <c r="R120" s="304" t="s">
        <v>386</v>
      </c>
      <c r="S120" s="304" t="s">
        <v>852</v>
      </c>
      <c r="T120" s="304"/>
      <c r="U120" s="304"/>
      <c r="V120" s="304"/>
      <c r="W120" s="304"/>
      <c r="X120" s="304"/>
      <c r="Y120" s="304"/>
      <c r="Z120" s="304"/>
      <c r="AA120" s="498"/>
      <c r="AB120" s="498"/>
      <c r="AC120" s="498"/>
      <c r="AD120" s="498"/>
    </row>
    <row r="121" spans="1:30" s="185" customFormat="1" ht="99.75" customHeight="1">
      <c r="A121" s="311" t="s">
        <v>22935</v>
      </c>
      <c r="B121" s="311" t="s">
        <v>371</v>
      </c>
      <c r="C121" s="304" t="s">
        <v>24174</v>
      </c>
      <c r="D121" s="304" t="s">
        <v>24175</v>
      </c>
      <c r="E121" s="304" t="s">
        <v>24176</v>
      </c>
      <c r="F121" s="304" t="s">
        <v>24177</v>
      </c>
      <c r="G121" s="304" t="s">
        <v>24178</v>
      </c>
      <c r="H121" s="304" t="s">
        <v>24179</v>
      </c>
      <c r="I121" s="304" t="s">
        <v>24180</v>
      </c>
      <c r="J121" s="500" t="s">
        <v>24181</v>
      </c>
      <c r="K121" s="304" t="s">
        <v>24182</v>
      </c>
      <c r="L121" s="304" t="s">
        <v>24183</v>
      </c>
      <c r="M121" s="304" t="s">
        <v>24184</v>
      </c>
      <c r="N121" s="304"/>
      <c r="O121" s="304"/>
      <c r="P121" s="304"/>
      <c r="Q121" s="304"/>
      <c r="R121" s="304" t="s">
        <v>386</v>
      </c>
      <c r="S121" s="304" t="s">
        <v>24185</v>
      </c>
      <c r="T121" s="304"/>
      <c r="U121" s="304"/>
      <c r="V121" s="506"/>
      <c r="W121" s="304"/>
      <c r="X121" s="304"/>
      <c r="Y121" s="304"/>
      <c r="Z121" s="304"/>
      <c r="AA121" s="304"/>
      <c r="AB121" s="498"/>
      <c r="AC121" s="498"/>
      <c r="AD121" s="498"/>
    </row>
    <row r="122" spans="1:30" s="89" customFormat="1" ht="142.5" customHeight="1">
      <c r="A122" s="311" t="s">
        <v>22935</v>
      </c>
      <c r="B122" s="311" t="s">
        <v>371</v>
      </c>
      <c r="C122" s="304" t="s">
        <v>24186</v>
      </c>
      <c r="D122" s="304" t="s">
        <v>3628</v>
      </c>
      <c r="E122" s="304" t="s">
        <v>24187</v>
      </c>
      <c r="F122" s="304" t="s">
        <v>24188</v>
      </c>
      <c r="G122" s="304" t="s">
        <v>24189</v>
      </c>
      <c r="H122" s="304" t="s">
        <v>24190</v>
      </c>
      <c r="I122" s="304" t="s">
        <v>24191</v>
      </c>
      <c r="J122" s="500" t="s">
        <v>24192</v>
      </c>
      <c r="K122" s="304" t="s">
        <v>3182</v>
      </c>
      <c r="L122" s="304" t="s">
        <v>503</v>
      </c>
      <c r="M122" s="304" t="s">
        <v>24193</v>
      </c>
      <c r="N122" s="304"/>
      <c r="O122" s="304"/>
      <c r="P122" s="304"/>
      <c r="Q122" s="304"/>
      <c r="R122" s="304" t="s">
        <v>386</v>
      </c>
      <c r="S122" s="304" t="s">
        <v>3149</v>
      </c>
      <c r="T122" s="304"/>
      <c r="U122" s="304"/>
      <c r="V122" s="304"/>
      <c r="W122" s="304"/>
      <c r="X122" s="304"/>
      <c r="Y122" s="304"/>
      <c r="Z122" s="304"/>
      <c r="AA122" s="352" t="s">
        <v>487</v>
      </c>
      <c r="AB122" s="304" t="s">
        <v>23403</v>
      </c>
      <c r="AC122" s="510"/>
      <c r="AD122" s="506"/>
    </row>
    <row r="123" spans="1:30" s="89" customFormat="1" ht="141.75" customHeight="1">
      <c r="A123" s="311" t="s">
        <v>22935</v>
      </c>
      <c r="B123" s="311" t="s">
        <v>371</v>
      </c>
      <c r="C123" s="304" t="s">
        <v>24194</v>
      </c>
      <c r="D123" s="304" t="s">
        <v>24195</v>
      </c>
      <c r="E123" s="304" t="s">
        <v>24196</v>
      </c>
      <c r="F123" s="304" t="s">
        <v>24197</v>
      </c>
      <c r="G123" s="304" t="s">
        <v>24198</v>
      </c>
      <c r="H123" s="304" t="s">
        <v>24199</v>
      </c>
      <c r="I123" s="304" t="s">
        <v>23868</v>
      </c>
      <c r="J123" s="304" t="str">
        <f>HYPERLINK("#", "https://www.keiyukai.gr.jp/shinmachi/（日本語）")</f>
        <v>https://www.keiyukai.gr.jp/shinmachi/（日本語）</v>
      </c>
      <c r="K123" s="304" t="s">
        <v>3182</v>
      </c>
      <c r="L123" s="304" t="s">
        <v>23757</v>
      </c>
      <c r="M123" s="304" t="s">
        <v>23870</v>
      </c>
      <c r="N123" s="304"/>
      <c r="O123" s="304"/>
      <c r="P123" s="304"/>
      <c r="Q123" s="304"/>
      <c r="R123" s="304" t="s">
        <v>386</v>
      </c>
      <c r="S123" s="304" t="s">
        <v>3149</v>
      </c>
      <c r="T123" s="304"/>
      <c r="U123" s="304"/>
      <c r="V123" s="304"/>
      <c r="W123" s="304"/>
      <c r="X123" s="304"/>
      <c r="Y123" s="304"/>
      <c r="Z123" s="304"/>
      <c r="AA123" s="498" t="s">
        <v>395</v>
      </c>
      <c r="AB123" s="304" t="s">
        <v>23403</v>
      </c>
      <c r="AC123" s="498"/>
      <c r="AD123" s="498"/>
    </row>
    <row r="124" spans="1:30" s="89" customFormat="1" ht="114" customHeight="1">
      <c r="A124" s="311" t="s">
        <v>22935</v>
      </c>
      <c r="B124" s="311" t="s">
        <v>371</v>
      </c>
      <c r="C124" s="304" t="s">
        <v>24200</v>
      </c>
      <c r="D124" s="304" t="s">
        <v>24201</v>
      </c>
      <c r="E124" s="304" t="s">
        <v>24202</v>
      </c>
      <c r="F124" s="304" t="s">
        <v>24203</v>
      </c>
      <c r="G124" s="304" t="s">
        <v>24204</v>
      </c>
      <c r="H124" s="304" t="s">
        <v>24205</v>
      </c>
      <c r="I124" s="304" t="s">
        <v>23868</v>
      </c>
      <c r="J124" s="304" t="str">
        <f>HYPERLINK("#", "https://www.keiyukai.gr.jp/n_komonji/（日本語）")</f>
        <v>https://www.keiyukai.gr.jp/n_komonji/（日本語）</v>
      </c>
      <c r="K124" s="304" t="s">
        <v>3182</v>
      </c>
      <c r="L124" s="304" t="s">
        <v>23757</v>
      </c>
      <c r="M124" s="304" t="s">
        <v>23870</v>
      </c>
      <c r="N124" s="304"/>
      <c r="O124" s="304"/>
      <c r="P124" s="304"/>
      <c r="Q124" s="304"/>
      <c r="R124" s="304" t="s">
        <v>386</v>
      </c>
      <c r="S124" s="304" t="s">
        <v>3149</v>
      </c>
      <c r="T124" s="304"/>
      <c r="U124" s="304"/>
      <c r="V124" s="304"/>
      <c r="W124" s="304"/>
      <c r="X124" s="304"/>
      <c r="Y124" s="304"/>
      <c r="Z124" s="304"/>
      <c r="AA124" s="498" t="s">
        <v>395</v>
      </c>
      <c r="AB124" s="304" t="s">
        <v>23403</v>
      </c>
      <c r="AC124" s="498"/>
      <c r="AD124" s="498"/>
    </row>
    <row r="125" spans="1:30" s="89" customFormat="1" ht="85.5" customHeight="1">
      <c r="A125" s="311" t="s">
        <v>22935</v>
      </c>
      <c r="B125" s="311" t="s">
        <v>371</v>
      </c>
      <c r="C125" s="304" t="s">
        <v>24206</v>
      </c>
      <c r="D125" s="304" t="s">
        <v>24207</v>
      </c>
      <c r="E125" s="304" t="s">
        <v>24208</v>
      </c>
      <c r="F125" s="304" t="s">
        <v>24209</v>
      </c>
      <c r="G125" s="304" t="s">
        <v>24210</v>
      </c>
      <c r="H125" s="304" t="s">
        <v>24211</v>
      </c>
      <c r="I125" s="304" t="s">
        <v>24212</v>
      </c>
      <c r="J125" s="500" t="str">
        <f>HYPERLINK("#", "http://bori-dc.com/")</f>
        <v>http://bori-dc.com/</v>
      </c>
      <c r="K125" s="304" t="s">
        <v>2305</v>
      </c>
      <c r="L125" s="304" t="s">
        <v>24213</v>
      </c>
      <c r="M125" s="304" t="s">
        <v>12519</v>
      </c>
      <c r="N125" s="304"/>
      <c r="O125" s="304"/>
      <c r="P125" s="304"/>
      <c r="Q125" s="304"/>
      <c r="R125" s="304" t="s">
        <v>386</v>
      </c>
      <c r="S125" s="304" t="s">
        <v>3149</v>
      </c>
      <c r="T125" s="304"/>
      <c r="U125" s="304"/>
      <c r="V125" s="304"/>
      <c r="W125" s="304"/>
      <c r="X125" s="304"/>
      <c r="Y125" s="304"/>
      <c r="Z125" s="304"/>
      <c r="AA125" s="498"/>
      <c r="AB125" s="498"/>
      <c r="AC125" s="498"/>
      <c r="AD125" s="498"/>
    </row>
    <row r="126" spans="1:30" s="89" customFormat="1" ht="156.75" customHeight="1">
      <c r="A126" s="311" t="s">
        <v>22935</v>
      </c>
      <c r="B126" s="311" t="s">
        <v>371</v>
      </c>
      <c r="C126" s="304" t="s">
        <v>24214</v>
      </c>
      <c r="D126" s="304" t="s">
        <v>24215</v>
      </c>
      <c r="E126" s="304" t="s">
        <v>24216</v>
      </c>
      <c r="F126" s="304" t="s">
        <v>24217</v>
      </c>
      <c r="G126" s="304" t="s">
        <v>24218</v>
      </c>
      <c r="H126" s="304" t="s">
        <v>24219</v>
      </c>
      <c r="I126" s="304" t="s">
        <v>24220</v>
      </c>
      <c r="J126" s="500" t="str">
        <f>HYPERLINK("#", "https://www.e7-e8.com/(日本語）")</f>
        <v>https://www.e7-e8.com/(日本語）</v>
      </c>
      <c r="K126" s="304" t="s">
        <v>3182</v>
      </c>
      <c r="L126" s="304" t="s">
        <v>24221</v>
      </c>
      <c r="M126" s="304" t="s">
        <v>24222</v>
      </c>
      <c r="N126" s="304"/>
      <c r="O126" s="304"/>
      <c r="P126" s="304"/>
      <c r="Q126" s="304"/>
      <c r="R126" s="304" t="s">
        <v>386</v>
      </c>
      <c r="S126" s="304" t="s">
        <v>3149</v>
      </c>
      <c r="T126" s="304"/>
      <c r="U126" s="304" t="s">
        <v>487</v>
      </c>
      <c r="V126" s="304" t="s">
        <v>24223</v>
      </c>
      <c r="W126" s="304"/>
      <c r="X126" s="304"/>
      <c r="Y126" s="304"/>
      <c r="Z126" s="304"/>
      <c r="AA126" s="498"/>
      <c r="AB126" s="498"/>
      <c r="AC126" s="498"/>
      <c r="AD126" s="498"/>
    </row>
    <row r="127" spans="1:30" s="89" customFormat="1" ht="85.5" customHeight="1">
      <c r="A127" s="311" t="s">
        <v>22935</v>
      </c>
      <c r="B127" s="311" t="s">
        <v>371</v>
      </c>
      <c r="C127" s="304" t="s">
        <v>24224</v>
      </c>
      <c r="D127" s="304" t="s">
        <v>24225</v>
      </c>
      <c r="E127" s="304" t="s">
        <v>24226</v>
      </c>
      <c r="F127" s="304" t="s">
        <v>24227</v>
      </c>
      <c r="G127" s="304" t="s">
        <v>24228</v>
      </c>
      <c r="H127" s="304" t="s">
        <v>24229</v>
      </c>
      <c r="I127" s="304" t="s">
        <v>24230</v>
      </c>
      <c r="J127" s="500" t="s">
        <v>24231</v>
      </c>
      <c r="K127" s="304" t="s">
        <v>3182</v>
      </c>
      <c r="L127" s="304" t="s">
        <v>24232</v>
      </c>
      <c r="M127" s="304"/>
      <c r="N127" s="304"/>
      <c r="O127" s="304"/>
      <c r="P127" s="304"/>
      <c r="Q127" s="304"/>
      <c r="R127" s="304" t="s">
        <v>386</v>
      </c>
      <c r="S127" s="304" t="s">
        <v>3329</v>
      </c>
      <c r="T127" s="304"/>
      <c r="U127" s="304"/>
      <c r="V127" s="304"/>
      <c r="W127" s="304"/>
      <c r="X127" s="304"/>
      <c r="Y127" s="304"/>
      <c r="Z127" s="304"/>
      <c r="AA127" s="498" t="s">
        <v>395</v>
      </c>
      <c r="AB127" s="498" t="s">
        <v>24233</v>
      </c>
      <c r="AC127" s="308" t="s">
        <v>395</v>
      </c>
      <c r="AD127" s="498" t="s">
        <v>24233</v>
      </c>
    </row>
    <row r="128" spans="1:30" s="89" customFormat="1" ht="142.5" customHeight="1">
      <c r="A128" s="311" t="s">
        <v>22935</v>
      </c>
      <c r="B128" s="311" t="s">
        <v>371</v>
      </c>
      <c r="C128" s="304" t="s">
        <v>24234</v>
      </c>
      <c r="D128" s="304" t="s">
        <v>24235</v>
      </c>
      <c r="E128" s="304" t="s">
        <v>24236</v>
      </c>
      <c r="F128" s="304" t="s">
        <v>24237</v>
      </c>
      <c r="G128" s="304" t="s">
        <v>24238</v>
      </c>
      <c r="H128" s="304" t="s">
        <v>24239</v>
      </c>
      <c r="I128" s="304" t="s">
        <v>24240</v>
      </c>
      <c r="J128" s="304" t="str">
        <f>HYPERLINK("#", "https://www.keidentalclinic.com/
(日本語）")</f>
        <v>https://www.keidentalclinic.com/
(日本語）</v>
      </c>
      <c r="K128" s="304" t="s">
        <v>3182</v>
      </c>
      <c r="L128" s="304" t="s">
        <v>24241</v>
      </c>
      <c r="M128" s="304"/>
      <c r="N128" s="304"/>
      <c r="O128" s="304"/>
      <c r="P128" s="304"/>
      <c r="Q128" s="304"/>
      <c r="R128" s="304" t="s">
        <v>386</v>
      </c>
      <c r="S128" s="304" t="s">
        <v>3149</v>
      </c>
      <c r="T128" s="304"/>
      <c r="U128" s="304"/>
      <c r="V128" s="304"/>
      <c r="W128" s="304"/>
      <c r="X128" s="304"/>
      <c r="Y128" s="304"/>
      <c r="Z128" s="304"/>
      <c r="AA128" s="498"/>
      <c r="AB128" s="498"/>
      <c r="AC128" s="498"/>
      <c r="AD128" s="498"/>
    </row>
    <row r="129" spans="1:30" s="89" customFormat="1" ht="128.25">
      <c r="A129" s="311" t="s">
        <v>22935</v>
      </c>
      <c r="B129" s="311" t="s">
        <v>374</v>
      </c>
      <c r="C129" s="304" t="s">
        <v>24242</v>
      </c>
      <c r="D129" s="304" t="s">
        <v>24243</v>
      </c>
      <c r="E129" s="304" t="s">
        <v>24244</v>
      </c>
      <c r="F129" s="304" t="s">
        <v>24245</v>
      </c>
      <c r="G129" s="304" t="s">
        <v>24246</v>
      </c>
      <c r="H129" s="304" t="s">
        <v>24247</v>
      </c>
      <c r="I129" s="304" t="s">
        <v>24248</v>
      </c>
      <c r="J129" s="304" t="str">
        <f>HYPERLINK("#", "http://www.youmeikai.jp (日本語)")</f>
        <v>http://www.youmeikai.jp (日本語)</v>
      </c>
      <c r="K129" s="304" t="s">
        <v>24249</v>
      </c>
      <c r="L129" s="304" t="s">
        <v>3230</v>
      </c>
      <c r="M129" s="511" t="s">
        <v>24250</v>
      </c>
      <c r="N129" s="304" t="s">
        <v>487</v>
      </c>
      <c r="O129" s="304" t="s">
        <v>487</v>
      </c>
      <c r="P129" s="304"/>
      <c r="Q129" s="304"/>
      <c r="R129" s="304" t="s">
        <v>386</v>
      </c>
      <c r="S129" s="304" t="s">
        <v>490</v>
      </c>
      <c r="T129" s="304" t="s">
        <v>4009</v>
      </c>
      <c r="U129" s="304"/>
      <c r="V129" s="304"/>
      <c r="W129" s="304"/>
      <c r="X129" s="304"/>
      <c r="Y129" s="304"/>
      <c r="Z129" s="304"/>
      <c r="AA129" s="498" t="s">
        <v>395</v>
      </c>
      <c r="AB129" s="498" t="s">
        <v>23631</v>
      </c>
      <c r="AC129" s="308" t="s">
        <v>395</v>
      </c>
      <c r="AD129" s="498" t="s">
        <v>23487</v>
      </c>
    </row>
    <row r="130" spans="1:30" s="89" customFormat="1" ht="114" customHeight="1">
      <c r="A130" s="311" t="s">
        <v>22935</v>
      </c>
      <c r="B130" s="311" t="s">
        <v>374</v>
      </c>
      <c r="C130" s="304" t="s">
        <v>24251</v>
      </c>
      <c r="D130" s="304" t="s">
        <v>24252</v>
      </c>
      <c r="E130" s="304" t="s">
        <v>24253</v>
      </c>
      <c r="F130" s="304" t="s">
        <v>24254</v>
      </c>
      <c r="G130" s="304" t="s">
        <v>24255</v>
      </c>
      <c r="H130" s="304" t="s">
        <v>24256</v>
      </c>
      <c r="I130" s="304" t="s">
        <v>23868</v>
      </c>
      <c r="J130" s="304" t="str">
        <f>HYPERLINK("#", "https://www.keiyukai.gr.jp/kanda/（日本語）")</f>
        <v>https://www.keiyukai.gr.jp/kanda/（日本語）</v>
      </c>
      <c r="K130" s="304" t="s">
        <v>3182</v>
      </c>
      <c r="L130" s="304" t="s">
        <v>23757</v>
      </c>
      <c r="M130" s="304" t="s">
        <v>23870</v>
      </c>
      <c r="N130" s="304"/>
      <c r="O130" s="304"/>
      <c r="P130" s="304"/>
      <c r="Q130" s="304"/>
      <c r="R130" s="304" t="s">
        <v>386</v>
      </c>
      <c r="S130" s="304" t="s">
        <v>3149</v>
      </c>
      <c r="T130" s="304"/>
      <c r="U130" s="304"/>
      <c r="V130" s="304"/>
      <c r="W130" s="304"/>
      <c r="X130" s="304"/>
      <c r="Y130" s="304"/>
      <c r="Z130" s="304"/>
      <c r="AA130" s="498" t="s">
        <v>487</v>
      </c>
      <c r="AB130" s="304" t="s">
        <v>23403</v>
      </c>
      <c r="AC130" s="498"/>
      <c r="AD130" s="498"/>
    </row>
    <row r="131" spans="1:30" s="89" customFormat="1" ht="85.5" customHeight="1">
      <c r="A131" s="311" t="s">
        <v>22935</v>
      </c>
      <c r="B131" s="311" t="s">
        <v>374</v>
      </c>
      <c r="C131" s="304" t="s">
        <v>23862</v>
      </c>
      <c r="D131" s="304" t="s">
        <v>23863</v>
      </c>
      <c r="E131" s="304" t="s">
        <v>24257</v>
      </c>
      <c r="F131" s="304" t="s">
        <v>24258</v>
      </c>
      <c r="G131" s="304" t="s">
        <v>24259</v>
      </c>
      <c r="H131" s="304" t="s">
        <v>24260</v>
      </c>
      <c r="I131" s="304" t="s">
        <v>23868</v>
      </c>
      <c r="J131" s="304" t="str">
        <f>HYPERLINK("#", "https://www.keiyukai.gr.jp/yukuhashi/（日本語）")</f>
        <v>https://www.keiyukai.gr.jp/yukuhashi/（日本語）</v>
      </c>
      <c r="K131" s="304" t="s">
        <v>3182</v>
      </c>
      <c r="L131" s="304" t="s">
        <v>23757</v>
      </c>
      <c r="M131" s="304" t="s">
        <v>23870</v>
      </c>
      <c r="N131" s="304"/>
      <c r="O131" s="304"/>
      <c r="P131" s="304"/>
      <c r="Q131" s="304"/>
      <c r="R131" s="304" t="s">
        <v>386</v>
      </c>
      <c r="S131" s="304" t="s">
        <v>3149</v>
      </c>
      <c r="T131" s="304"/>
      <c r="U131" s="304"/>
      <c r="V131" s="304"/>
      <c r="W131" s="304"/>
      <c r="X131" s="304"/>
      <c r="Y131" s="304"/>
      <c r="Z131" s="304"/>
      <c r="AA131" s="498" t="s">
        <v>395</v>
      </c>
      <c r="AB131" s="304" t="s">
        <v>23403</v>
      </c>
      <c r="AC131" s="498"/>
      <c r="AD131" s="498"/>
    </row>
    <row r="132" spans="1:30" s="46" customFormat="1" ht="20.25" customHeight="1">
      <c r="H132" s="120"/>
      <c r="I132" s="120"/>
      <c r="J132" s="120"/>
    </row>
    <row r="133" spans="1:30" s="46" customFormat="1" ht="20.25" customHeight="1">
      <c r="H133" s="120"/>
      <c r="I133" s="120"/>
      <c r="J133" s="120"/>
    </row>
    <row r="134" spans="1:30" s="46" customFormat="1" ht="20.25" customHeight="1">
      <c r="H134" s="120"/>
      <c r="I134" s="120"/>
      <c r="J134" s="120"/>
    </row>
    <row r="135" spans="1:30" s="46" customFormat="1" ht="20.25" customHeight="1">
      <c r="H135" s="120"/>
      <c r="I135" s="120"/>
      <c r="J135" s="120"/>
    </row>
    <row r="136" spans="1:30" s="46" customFormat="1" ht="20.25" customHeight="1">
      <c r="H136" s="120"/>
      <c r="I136" s="120"/>
      <c r="J136" s="120"/>
    </row>
    <row r="137" spans="1:30" s="46" customFormat="1" ht="20.25" customHeight="1">
      <c r="H137" s="120"/>
      <c r="I137" s="120"/>
      <c r="J137" s="120"/>
    </row>
    <row r="138" spans="1:30" s="46" customFormat="1" ht="20.25" customHeight="1">
      <c r="H138" s="120"/>
      <c r="I138" s="120"/>
      <c r="J138" s="120"/>
    </row>
    <row r="139" spans="1:30" s="46" customFormat="1" ht="20.25" customHeight="1">
      <c r="H139" s="120"/>
      <c r="I139" s="120"/>
      <c r="J139" s="120"/>
    </row>
    <row r="140" spans="1:30" s="46" customFormat="1" ht="20.25" customHeight="1">
      <c r="H140" s="120"/>
      <c r="I140" s="120"/>
      <c r="J140" s="120"/>
    </row>
    <row r="141" spans="1:30" s="46" customFormat="1" ht="20.25" customHeight="1">
      <c r="H141" s="120"/>
      <c r="I141" s="120"/>
      <c r="J141" s="120"/>
    </row>
    <row r="142" spans="1:30" s="46" customFormat="1" ht="20.25" customHeight="1">
      <c r="H142" s="120"/>
      <c r="I142" s="120"/>
      <c r="J142" s="120"/>
    </row>
    <row r="143" spans="1:30" s="46" customFormat="1" ht="20.25" customHeight="1">
      <c r="H143" s="120"/>
      <c r="I143" s="120"/>
      <c r="J143" s="120"/>
    </row>
    <row r="144" spans="1:30" s="46" customFormat="1" ht="20.25" customHeight="1">
      <c r="H144" s="120"/>
      <c r="I144" s="120"/>
      <c r="J144" s="120"/>
    </row>
    <row r="145" spans="8:10" s="46" customFormat="1" ht="20.25" customHeight="1">
      <c r="H145" s="120"/>
      <c r="I145" s="120"/>
      <c r="J145" s="120"/>
    </row>
    <row r="146" spans="8:10" s="46" customFormat="1" ht="20.25" customHeight="1">
      <c r="H146" s="120"/>
      <c r="I146" s="120"/>
      <c r="J146" s="120"/>
    </row>
    <row r="147" spans="8:10" s="46" customFormat="1" ht="20.25" customHeight="1">
      <c r="H147" s="120"/>
      <c r="I147" s="120"/>
      <c r="J147" s="120"/>
    </row>
    <row r="148" spans="8:10" s="46" customFormat="1" ht="20.25" customHeight="1">
      <c r="H148" s="120"/>
      <c r="I148" s="120"/>
      <c r="J148" s="120"/>
    </row>
    <row r="149" spans="8:10" s="46" customFormat="1" ht="20.25" customHeight="1">
      <c r="H149" s="120"/>
      <c r="I149" s="120"/>
      <c r="J149" s="120"/>
    </row>
    <row r="150" spans="8:10" s="46" customFormat="1" ht="20.25" customHeight="1">
      <c r="H150" s="120"/>
      <c r="I150" s="120"/>
      <c r="J150" s="120"/>
    </row>
    <row r="151" spans="8:10" s="46" customFormat="1" ht="20.25" customHeight="1">
      <c r="H151" s="120"/>
      <c r="I151" s="120"/>
      <c r="J151" s="120"/>
    </row>
    <row r="152" spans="8:10" s="46" customFormat="1" ht="20.25" customHeight="1">
      <c r="H152" s="120"/>
      <c r="I152" s="120"/>
      <c r="J152" s="120"/>
    </row>
    <row r="153" spans="8:10" s="46" customFormat="1" ht="20.25" customHeight="1">
      <c r="H153" s="120"/>
      <c r="I153" s="120"/>
      <c r="J153" s="120"/>
    </row>
    <row r="154" spans="8:10" s="46" customFormat="1" ht="20.25" customHeight="1">
      <c r="H154" s="120"/>
      <c r="I154" s="120"/>
      <c r="J154" s="120"/>
    </row>
    <row r="155" spans="8:10" s="46" customFormat="1" ht="20.25" customHeight="1">
      <c r="H155" s="120"/>
      <c r="I155" s="120"/>
      <c r="J155" s="120"/>
    </row>
    <row r="156" spans="8:10" s="46" customFormat="1" ht="20.25" customHeight="1">
      <c r="H156" s="120"/>
      <c r="I156" s="120"/>
      <c r="J156" s="120"/>
    </row>
    <row r="157" spans="8:10" s="46" customFormat="1" ht="20.25" customHeight="1">
      <c r="H157" s="120"/>
      <c r="I157" s="120"/>
      <c r="J157" s="120"/>
    </row>
    <row r="158" spans="8:10" s="46" customFormat="1" ht="20.25" customHeight="1">
      <c r="H158" s="120"/>
      <c r="I158" s="120"/>
      <c r="J158" s="120"/>
    </row>
    <row r="159" spans="8:10" s="46" customFormat="1" ht="20.25" customHeight="1">
      <c r="H159" s="120"/>
      <c r="I159" s="120"/>
      <c r="J159" s="120"/>
    </row>
    <row r="160" spans="8:10" s="46" customFormat="1" ht="20.25" customHeight="1">
      <c r="H160" s="120"/>
      <c r="I160" s="120"/>
      <c r="J160" s="120"/>
    </row>
    <row r="161" spans="8:10" s="46" customFormat="1" ht="20.25" customHeight="1">
      <c r="H161" s="120"/>
      <c r="I161" s="120"/>
      <c r="J161" s="120"/>
    </row>
    <row r="162" spans="8:10" s="46" customFormat="1" ht="20.25" customHeight="1">
      <c r="H162" s="120"/>
      <c r="I162" s="120"/>
      <c r="J162" s="120"/>
    </row>
    <row r="163" spans="8:10" s="46" customFormat="1" ht="20.25" customHeight="1">
      <c r="H163" s="120"/>
      <c r="I163" s="120"/>
      <c r="J163" s="120"/>
    </row>
    <row r="164" spans="8:10" s="46" customFormat="1" ht="20.25" customHeight="1">
      <c r="H164" s="120"/>
      <c r="I164" s="120"/>
      <c r="J164" s="120"/>
    </row>
    <row r="165" spans="8:10" s="46" customFormat="1" ht="20.25" customHeight="1">
      <c r="H165" s="120"/>
      <c r="I165" s="120"/>
      <c r="J165" s="120"/>
    </row>
    <row r="166" spans="8:10" s="46" customFormat="1" ht="20.25" customHeight="1">
      <c r="H166" s="120"/>
      <c r="I166" s="120"/>
      <c r="J166" s="120"/>
    </row>
    <row r="167" spans="8:10" s="46" customFormat="1" ht="20.25" customHeight="1">
      <c r="H167" s="120"/>
      <c r="I167" s="120"/>
      <c r="J167" s="120"/>
    </row>
    <row r="168" spans="8:10" s="46" customFormat="1" ht="20.25" customHeight="1">
      <c r="H168" s="120"/>
      <c r="I168" s="120"/>
      <c r="J168" s="120"/>
    </row>
    <row r="169" spans="8:10" s="46" customFormat="1" ht="20.25" customHeight="1">
      <c r="H169" s="120"/>
      <c r="I169" s="120"/>
      <c r="J169" s="120"/>
    </row>
    <row r="170" spans="8:10" s="46" customFormat="1" ht="20.25" customHeight="1">
      <c r="H170" s="120"/>
      <c r="I170" s="120"/>
      <c r="J170" s="120"/>
    </row>
    <row r="171" spans="8:10" s="46" customFormat="1" ht="20.25" customHeight="1">
      <c r="H171" s="120"/>
      <c r="I171" s="120"/>
      <c r="J171" s="120"/>
    </row>
    <row r="172" spans="8:10" s="46" customFormat="1" ht="20.25" customHeight="1">
      <c r="H172" s="120"/>
      <c r="I172" s="120"/>
      <c r="J172" s="120"/>
    </row>
    <row r="173" spans="8:10" s="46" customFormat="1" ht="20.25" customHeight="1">
      <c r="H173" s="120"/>
      <c r="I173" s="120"/>
      <c r="J173" s="120"/>
    </row>
    <row r="174" spans="8:10" s="46" customFormat="1" ht="20.25" customHeight="1">
      <c r="H174" s="120"/>
      <c r="I174" s="120"/>
      <c r="J174" s="120"/>
    </row>
    <row r="175" spans="8:10" s="46" customFormat="1" ht="20.25" customHeight="1">
      <c r="H175" s="120"/>
      <c r="I175" s="120"/>
      <c r="J175" s="120"/>
    </row>
    <row r="176" spans="8:10" s="46" customFormat="1" ht="20.25" customHeight="1">
      <c r="H176" s="120"/>
      <c r="I176" s="120"/>
      <c r="J176" s="120"/>
    </row>
    <row r="177" spans="8:10" s="46" customFormat="1" ht="20.25" customHeight="1">
      <c r="H177" s="120"/>
      <c r="I177" s="120"/>
      <c r="J177" s="120"/>
    </row>
    <row r="178" spans="8:10" s="46" customFormat="1" ht="20.25" customHeight="1">
      <c r="H178" s="120"/>
      <c r="I178" s="120"/>
      <c r="J178" s="120"/>
    </row>
    <row r="179" spans="8:10" s="46" customFormat="1" ht="20.25" customHeight="1">
      <c r="H179" s="120"/>
      <c r="I179" s="120"/>
      <c r="J179" s="120"/>
    </row>
    <row r="180" spans="8:10" s="46" customFormat="1" ht="20.25" customHeight="1">
      <c r="H180" s="120"/>
      <c r="I180" s="120"/>
      <c r="J180" s="120"/>
    </row>
    <row r="181" spans="8:10" s="46" customFormat="1" ht="20.25" customHeight="1">
      <c r="H181" s="120"/>
      <c r="I181" s="120"/>
      <c r="J181" s="120"/>
    </row>
    <row r="182" spans="8:10" s="46" customFormat="1" ht="20.25" customHeight="1">
      <c r="H182" s="120"/>
      <c r="I182" s="120"/>
      <c r="J182" s="120"/>
    </row>
    <row r="183" spans="8:10" s="46" customFormat="1" ht="20.25" customHeight="1">
      <c r="H183" s="120"/>
      <c r="I183" s="120"/>
      <c r="J183" s="120"/>
    </row>
    <row r="184" spans="8:10" s="46" customFormat="1" ht="20.25" customHeight="1">
      <c r="H184" s="120"/>
      <c r="I184" s="120"/>
      <c r="J184" s="120"/>
    </row>
    <row r="185" spans="8:10" s="46" customFormat="1" ht="20.25" customHeight="1">
      <c r="H185" s="120"/>
      <c r="I185" s="120"/>
      <c r="J185" s="120"/>
    </row>
    <row r="186" spans="8:10" s="46" customFormat="1" ht="20.25" customHeight="1">
      <c r="H186" s="120"/>
      <c r="I186" s="120"/>
      <c r="J186" s="120"/>
    </row>
    <row r="187" spans="8:10" s="46" customFormat="1" ht="20.25" customHeight="1">
      <c r="H187" s="120"/>
      <c r="I187" s="120"/>
      <c r="J187" s="120"/>
    </row>
    <row r="188" spans="8:10" s="46" customFormat="1" ht="20.25" customHeight="1">
      <c r="H188" s="120"/>
      <c r="I188" s="120"/>
      <c r="J188" s="120"/>
    </row>
    <row r="189" spans="8:10" s="46" customFormat="1" ht="20.25" customHeight="1">
      <c r="H189" s="120"/>
      <c r="I189" s="120"/>
      <c r="J189" s="120"/>
    </row>
    <row r="190" spans="8:10" s="46" customFormat="1" ht="20.25" customHeight="1">
      <c r="H190" s="120"/>
      <c r="I190" s="120"/>
      <c r="J190" s="120"/>
    </row>
    <row r="191" spans="8:10" s="46" customFormat="1" ht="20.25" customHeight="1">
      <c r="H191" s="120"/>
      <c r="I191" s="120"/>
      <c r="J191" s="120"/>
    </row>
    <row r="192" spans="8:10" s="46" customFormat="1" ht="20.25" customHeight="1">
      <c r="H192" s="120"/>
      <c r="I192" s="120"/>
      <c r="J192" s="120"/>
    </row>
    <row r="193" spans="8:10" s="46" customFormat="1" ht="20.25" customHeight="1">
      <c r="H193" s="120"/>
      <c r="I193" s="120"/>
      <c r="J193" s="120"/>
    </row>
    <row r="194" spans="8:10" s="46" customFormat="1" ht="20.25" customHeight="1">
      <c r="H194" s="120"/>
      <c r="I194" s="120"/>
      <c r="J194" s="120"/>
    </row>
    <row r="195" spans="8:10" s="46" customFormat="1" ht="20.25" customHeight="1">
      <c r="H195" s="120"/>
      <c r="I195" s="120"/>
      <c r="J195" s="120"/>
    </row>
    <row r="196" spans="8:10" s="46" customFormat="1" ht="20.25" customHeight="1">
      <c r="H196" s="120"/>
      <c r="I196" s="120"/>
      <c r="J196" s="120"/>
    </row>
    <row r="197" spans="8:10" s="46" customFormat="1" ht="20.25" customHeight="1">
      <c r="H197" s="120"/>
      <c r="I197" s="120"/>
      <c r="J197" s="120"/>
    </row>
    <row r="198" spans="8:10" s="46" customFormat="1" ht="20.25" customHeight="1">
      <c r="H198" s="120"/>
      <c r="I198" s="120"/>
      <c r="J198" s="120"/>
    </row>
    <row r="199" spans="8:10" s="46" customFormat="1" ht="20.25" customHeight="1">
      <c r="H199" s="120"/>
      <c r="I199" s="120"/>
      <c r="J199" s="120"/>
    </row>
    <row r="200" spans="8:10" s="46" customFormat="1" ht="20.25" customHeight="1">
      <c r="H200" s="120"/>
      <c r="I200" s="120"/>
      <c r="J200" s="120"/>
    </row>
    <row r="201" spans="8:10" s="46" customFormat="1" ht="20.25" customHeight="1">
      <c r="H201" s="120"/>
      <c r="I201" s="120"/>
      <c r="J201" s="120"/>
    </row>
    <row r="202" spans="8:10" s="46" customFormat="1" ht="20.25" customHeight="1">
      <c r="H202" s="120"/>
      <c r="I202" s="120"/>
      <c r="J202" s="120"/>
    </row>
    <row r="203" spans="8:10" s="46" customFormat="1" ht="20.25" customHeight="1">
      <c r="H203" s="120"/>
      <c r="I203" s="120"/>
      <c r="J203" s="120"/>
    </row>
    <row r="204" spans="8:10" s="46" customFormat="1" ht="20.25" customHeight="1">
      <c r="H204" s="120"/>
      <c r="I204" s="120"/>
      <c r="J204" s="120"/>
    </row>
    <row r="205" spans="8:10" s="46" customFormat="1" ht="20.25" customHeight="1">
      <c r="H205" s="120"/>
      <c r="I205" s="120"/>
      <c r="J205" s="120"/>
    </row>
    <row r="206" spans="8:10" s="46" customFormat="1" ht="20.25" customHeight="1">
      <c r="H206" s="120"/>
      <c r="I206" s="120"/>
      <c r="J206" s="120"/>
    </row>
    <row r="207" spans="8:10" s="46" customFormat="1" ht="20.25" customHeight="1">
      <c r="H207" s="120"/>
      <c r="I207" s="120"/>
      <c r="J207" s="120"/>
    </row>
    <row r="208" spans="8:10" s="46" customFormat="1" ht="20.25" customHeight="1">
      <c r="H208" s="120"/>
      <c r="I208" s="120"/>
      <c r="J208" s="120"/>
    </row>
    <row r="209" spans="8:10" s="46" customFormat="1" ht="20.25" customHeight="1">
      <c r="H209" s="120"/>
      <c r="I209" s="120"/>
      <c r="J209" s="120"/>
    </row>
    <row r="210" spans="8:10" s="46" customFormat="1" ht="20.25" customHeight="1">
      <c r="H210" s="120"/>
      <c r="I210" s="120"/>
      <c r="J210" s="120"/>
    </row>
    <row r="211" spans="8:10" s="46" customFormat="1" ht="20.25" customHeight="1">
      <c r="H211" s="120"/>
      <c r="I211" s="120"/>
      <c r="J211" s="120"/>
    </row>
    <row r="212" spans="8:10" s="46" customFormat="1" ht="20.25" customHeight="1">
      <c r="H212" s="120"/>
      <c r="I212" s="120"/>
      <c r="J212" s="120"/>
    </row>
    <row r="213" spans="8:10" s="46" customFormat="1" ht="20.25" customHeight="1">
      <c r="H213" s="120"/>
      <c r="I213" s="120"/>
      <c r="J213" s="120"/>
    </row>
    <row r="214" spans="8:10" s="46" customFormat="1" ht="20.25" customHeight="1">
      <c r="H214" s="120"/>
      <c r="I214" s="120"/>
      <c r="J214" s="120"/>
    </row>
    <row r="215" spans="8:10" s="46" customFormat="1" ht="20.25" customHeight="1">
      <c r="H215" s="120"/>
      <c r="I215" s="120"/>
      <c r="J215" s="120"/>
    </row>
    <row r="216" spans="8:10" s="46" customFormat="1" ht="20.25" customHeight="1">
      <c r="H216" s="120"/>
      <c r="I216" s="120"/>
      <c r="J216" s="120"/>
    </row>
    <row r="217" spans="8:10" s="46" customFormat="1" ht="20.25" customHeight="1">
      <c r="H217" s="120"/>
      <c r="I217" s="120"/>
      <c r="J217" s="120"/>
    </row>
    <row r="218" spans="8:10" s="46" customFormat="1" ht="20.25" customHeight="1">
      <c r="H218" s="120"/>
      <c r="I218" s="120"/>
      <c r="J218" s="120"/>
    </row>
    <row r="219" spans="8:10" s="46" customFormat="1" ht="20.25" customHeight="1">
      <c r="H219" s="120"/>
      <c r="I219" s="120"/>
      <c r="J219" s="120"/>
    </row>
    <row r="220" spans="8:10" s="46" customFormat="1" ht="20.25" customHeight="1">
      <c r="H220" s="120"/>
      <c r="I220" s="120"/>
      <c r="J220" s="120"/>
    </row>
    <row r="221" spans="8:10" s="46" customFormat="1" ht="20.25" customHeight="1">
      <c r="H221" s="120"/>
      <c r="I221" s="120"/>
      <c r="J221" s="120"/>
    </row>
    <row r="222" spans="8:10" s="46" customFormat="1" ht="20.25" customHeight="1">
      <c r="H222" s="120"/>
      <c r="I222" s="120"/>
      <c r="J222" s="120"/>
    </row>
    <row r="223" spans="8:10" s="46" customFormat="1" ht="20.25" customHeight="1">
      <c r="H223" s="120"/>
      <c r="I223" s="120"/>
      <c r="J223" s="120"/>
    </row>
    <row r="224" spans="8:10" s="46" customFormat="1" ht="20.25" customHeight="1">
      <c r="H224" s="120"/>
      <c r="I224" s="120"/>
      <c r="J224" s="120"/>
    </row>
    <row r="225" spans="8:10" s="46" customFormat="1" ht="20.25" customHeight="1">
      <c r="H225" s="120"/>
      <c r="I225" s="120"/>
      <c r="J225" s="120"/>
    </row>
    <row r="226" spans="8:10" s="46" customFormat="1" ht="20.25" customHeight="1">
      <c r="H226" s="120"/>
      <c r="I226" s="120"/>
      <c r="J226" s="120"/>
    </row>
    <row r="227" spans="8:10" s="46" customFormat="1" ht="20.25" customHeight="1">
      <c r="H227" s="120"/>
      <c r="I227" s="120"/>
      <c r="J227" s="120"/>
    </row>
    <row r="228" spans="8:10" s="46" customFormat="1" ht="20.25" customHeight="1">
      <c r="H228" s="120"/>
      <c r="I228" s="120"/>
      <c r="J228" s="120"/>
    </row>
    <row r="229" spans="8:10" s="46" customFormat="1" ht="20.25" customHeight="1">
      <c r="H229" s="120"/>
      <c r="I229" s="120"/>
      <c r="J229" s="120"/>
    </row>
    <row r="230" spans="8:10" s="46" customFormat="1" ht="20.25" customHeight="1">
      <c r="H230" s="120"/>
      <c r="I230" s="120"/>
      <c r="J230" s="120"/>
    </row>
    <row r="231" spans="8:10" s="46" customFormat="1" ht="20.25" customHeight="1">
      <c r="H231" s="120"/>
      <c r="I231" s="120"/>
      <c r="J231" s="120"/>
    </row>
    <row r="232" spans="8:10" s="46" customFormat="1" ht="20.25" customHeight="1">
      <c r="H232" s="120"/>
      <c r="I232" s="120"/>
      <c r="J232" s="120"/>
    </row>
    <row r="233" spans="8:10" s="46" customFormat="1" ht="20.25" customHeight="1">
      <c r="H233" s="120"/>
      <c r="I233" s="120"/>
      <c r="J233" s="120"/>
    </row>
    <row r="234" spans="8:10" s="46" customFormat="1" ht="20.25" customHeight="1">
      <c r="H234" s="120"/>
      <c r="I234" s="120"/>
      <c r="J234" s="120"/>
    </row>
    <row r="235" spans="8:10" s="46" customFormat="1" ht="20.25" customHeight="1">
      <c r="H235" s="120"/>
      <c r="I235" s="120"/>
      <c r="J235" s="120"/>
    </row>
    <row r="236" spans="8:10" s="46" customFormat="1" ht="20.25" customHeight="1">
      <c r="H236" s="120"/>
      <c r="I236" s="120"/>
      <c r="J236" s="120"/>
    </row>
    <row r="237" spans="8:10" s="46" customFormat="1" ht="20.25" customHeight="1">
      <c r="H237" s="120"/>
      <c r="I237" s="120"/>
      <c r="J237" s="120"/>
    </row>
    <row r="238" spans="8:10" s="46" customFormat="1" ht="20.25" customHeight="1">
      <c r="H238" s="120"/>
      <c r="I238" s="120"/>
      <c r="J238" s="120"/>
    </row>
    <row r="239" spans="8:10" s="46" customFormat="1" ht="20.25" customHeight="1">
      <c r="H239" s="120"/>
      <c r="I239" s="120"/>
      <c r="J239" s="120"/>
    </row>
    <row r="240" spans="8:10" s="46" customFormat="1" ht="20.25" customHeight="1">
      <c r="H240" s="120"/>
      <c r="I240" s="120"/>
      <c r="J240" s="120"/>
    </row>
    <row r="241" spans="8:10" s="46" customFormat="1" ht="20.25" customHeight="1">
      <c r="H241" s="120"/>
      <c r="I241" s="120"/>
      <c r="J241" s="120"/>
    </row>
    <row r="242" spans="8:10" s="46" customFormat="1" ht="20.25" customHeight="1">
      <c r="H242" s="120"/>
      <c r="I242" s="120"/>
      <c r="J242" s="120"/>
    </row>
    <row r="243" spans="8:10" s="46" customFormat="1" ht="20.25" customHeight="1">
      <c r="H243" s="120"/>
      <c r="I243" s="120"/>
      <c r="J243" s="120"/>
    </row>
    <row r="244" spans="8:10" s="46" customFormat="1" ht="20.25" customHeight="1">
      <c r="H244" s="120"/>
      <c r="I244" s="120"/>
      <c r="J244" s="120"/>
    </row>
    <row r="245" spans="8:10" s="46" customFormat="1" ht="20.25" customHeight="1">
      <c r="H245" s="120"/>
      <c r="I245" s="120"/>
      <c r="J245" s="120"/>
    </row>
    <row r="246" spans="8:10" s="46" customFormat="1" ht="20.25" customHeight="1">
      <c r="H246" s="120"/>
      <c r="I246" s="120"/>
      <c r="J246" s="120"/>
    </row>
    <row r="247" spans="8:10" s="46" customFormat="1" ht="20.25" customHeight="1">
      <c r="H247" s="120"/>
      <c r="I247" s="120"/>
      <c r="J247" s="120"/>
    </row>
    <row r="248" spans="8:10" s="46" customFormat="1" ht="20.25" customHeight="1">
      <c r="H248" s="120"/>
      <c r="I248" s="120"/>
      <c r="J248" s="120"/>
    </row>
    <row r="249" spans="8:10" s="46" customFormat="1" ht="20.25" customHeight="1">
      <c r="H249" s="120"/>
      <c r="I249" s="120"/>
      <c r="J249" s="120"/>
    </row>
    <row r="250" spans="8:10" s="46" customFormat="1" ht="20.25" customHeight="1">
      <c r="H250" s="120"/>
      <c r="I250" s="120"/>
      <c r="J250" s="120"/>
    </row>
    <row r="251" spans="8:10" s="46" customFormat="1" ht="20.25" customHeight="1">
      <c r="H251" s="120"/>
      <c r="I251" s="120"/>
      <c r="J251" s="120"/>
    </row>
    <row r="252" spans="8:10" s="46" customFormat="1" ht="20.25" customHeight="1">
      <c r="H252" s="120"/>
      <c r="I252" s="120"/>
      <c r="J252" s="120"/>
    </row>
    <row r="253" spans="8:10" s="46" customFormat="1" ht="20.25" customHeight="1">
      <c r="H253" s="120"/>
      <c r="I253" s="120"/>
      <c r="J253" s="120"/>
    </row>
    <row r="254" spans="8:10" s="46" customFormat="1" ht="20.25" customHeight="1">
      <c r="H254" s="120"/>
      <c r="I254" s="120"/>
      <c r="J254" s="120"/>
    </row>
    <row r="255" spans="8:10" s="46" customFormat="1" ht="20.25" customHeight="1">
      <c r="H255" s="120"/>
      <c r="I255" s="120"/>
      <c r="J255" s="120"/>
    </row>
    <row r="256" spans="8:10" s="46" customFormat="1" ht="20.25" customHeight="1">
      <c r="H256" s="120"/>
      <c r="I256" s="120"/>
      <c r="J256" s="120"/>
    </row>
    <row r="257" spans="8:10" s="46" customFormat="1" ht="20.25" customHeight="1">
      <c r="H257" s="120"/>
      <c r="I257" s="120"/>
      <c r="J257" s="120"/>
    </row>
    <row r="258" spans="8:10" s="46" customFormat="1" ht="20.25" customHeight="1">
      <c r="H258" s="120"/>
      <c r="I258" s="120"/>
      <c r="J258" s="120"/>
    </row>
    <row r="259" spans="8:10" s="46" customFormat="1" ht="20.25" customHeight="1">
      <c r="H259" s="120"/>
      <c r="I259" s="120"/>
      <c r="J259" s="120"/>
    </row>
    <row r="260" spans="8:10" s="46" customFormat="1" ht="20.25" customHeight="1">
      <c r="H260" s="120"/>
      <c r="I260" s="120"/>
      <c r="J260" s="120"/>
    </row>
    <row r="261" spans="8:10" s="46" customFormat="1" ht="20.25" customHeight="1">
      <c r="H261" s="120"/>
      <c r="I261" s="120"/>
      <c r="J261" s="120"/>
    </row>
    <row r="262" spans="8:10" s="46" customFormat="1" ht="20.25" customHeight="1">
      <c r="H262" s="120"/>
      <c r="I262" s="120"/>
      <c r="J262" s="120"/>
    </row>
    <row r="263" spans="8:10" s="46" customFormat="1" ht="20.25" customHeight="1">
      <c r="H263" s="120"/>
      <c r="I263" s="120"/>
      <c r="J263" s="120"/>
    </row>
    <row r="264" spans="8:10" s="46" customFormat="1" ht="20.25" customHeight="1">
      <c r="H264" s="120"/>
      <c r="I264" s="120"/>
      <c r="J264" s="120"/>
    </row>
    <row r="265" spans="8:10" s="46" customFormat="1" ht="20.25" customHeight="1">
      <c r="H265" s="120"/>
      <c r="I265" s="120"/>
      <c r="J265" s="120"/>
    </row>
    <row r="266" spans="8:10" s="46" customFormat="1" ht="20.25" customHeight="1">
      <c r="H266" s="120"/>
      <c r="I266" s="120"/>
      <c r="J266" s="120"/>
    </row>
    <row r="267" spans="8:10" s="46" customFormat="1" ht="20.25" customHeight="1">
      <c r="H267" s="120"/>
      <c r="I267" s="120"/>
      <c r="J267" s="120"/>
    </row>
    <row r="268" spans="8:10" s="46" customFormat="1" ht="20.25" customHeight="1">
      <c r="H268" s="120"/>
      <c r="I268" s="120"/>
      <c r="J268" s="120"/>
    </row>
    <row r="269" spans="8:10" s="46" customFormat="1" ht="20.25" customHeight="1">
      <c r="H269" s="120"/>
      <c r="I269" s="120"/>
      <c r="J269" s="120"/>
    </row>
    <row r="270" spans="8:10" s="46" customFormat="1" ht="20.25" customHeight="1">
      <c r="H270" s="120"/>
      <c r="I270" s="120"/>
      <c r="J270" s="120"/>
    </row>
    <row r="271" spans="8:10" s="46" customFormat="1" ht="20.25" customHeight="1">
      <c r="H271" s="120"/>
      <c r="I271" s="120"/>
      <c r="J271" s="120"/>
    </row>
    <row r="272" spans="8:10" s="46" customFormat="1" ht="20.25" customHeight="1">
      <c r="H272" s="120"/>
      <c r="I272" s="120"/>
      <c r="J272" s="120"/>
    </row>
    <row r="273" spans="8:10" s="46" customFormat="1">
      <c r="H273" s="120"/>
      <c r="I273" s="120"/>
      <c r="J273" s="120"/>
    </row>
    <row r="274" spans="8:10" s="46" customFormat="1">
      <c r="H274" s="120"/>
      <c r="I274" s="120"/>
      <c r="J274" s="120"/>
    </row>
    <row r="275" spans="8:10" s="46" customFormat="1">
      <c r="H275" s="120"/>
      <c r="I275" s="120"/>
      <c r="J275" s="120"/>
    </row>
    <row r="276" spans="8:10" s="46" customFormat="1">
      <c r="H276" s="120"/>
      <c r="I276" s="120"/>
      <c r="J276" s="120"/>
    </row>
    <row r="277" spans="8:10" s="46" customFormat="1">
      <c r="H277" s="120"/>
      <c r="I277" s="120"/>
      <c r="J277" s="120"/>
    </row>
    <row r="278" spans="8:10" s="46" customFormat="1">
      <c r="H278" s="120"/>
      <c r="I278" s="120"/>
      <c r="J278" s="120"/>
    </row>
    <row r="279" spans="8:10" s="46" customFormat="1">
      <c r="H279" s="120"/>
      <c r="I279" s="120"/>
      <c r="J279" s="120"/>
    </row>
    <row r="280" spans="8:10" s="46" customFormat="1">
      <c r="H280" s="120"/>
      <c r="I280" s="120"/>
      <c r="J280" s="120"/>
    </row>
    <row r="281" spans="8:10" s="46" customFormat="1">
      <c r="H281" s="120"/>
      <c r="I281" s="120"/>
      <c r="J281" s="120"/>
    </row>
    <row r="282" spans="8:10" s="46" customFormat="1">
      <c r="H282" s="120"/>
      <c r="I282" s="120"/>
      <c r="J282" s="120"/>
    </row>
    <row r="283" spans="8:10" s="46" customFormat="1">
      <c r="H283" s="120"/>
      <c r="I283" s="120"/>
      <c r="J283" s="120"/>
    </row>
    <row r="284" spans="8:10" s="46" customFormat="1">
      <c r="H284" s="120"/>
      <c r="I284" s="120"/>
      <c r="J284" s="120"/>
    </row>
    <row r="285" spans="8:10" s="46" customFormat="1">
      <c r="H285" s="120"/>
      <c r="I285" s="120"/>
      <c r="J285" s="120"/>
    </row>
    <row r="286" spans="8:10" s="46" customFormat="1">
      <c r="H286" s="120"/>
      <c r="I286" s="120"/>
      <c r="J286" s="120"/>
    </row>
    <row r="287" spans="8:10" s="46" customFormat="1">
      <c r="H287" s="120"/>
      <c r="I287" s="120"/>
      <c r="J287" s="120"/>
    </row>
    <row r="288" spans="8:10" s="46" customFormat="1">
      <c r="H288" s="120"/>
      <c r="I288" s="120"/>
      <c r="J288" s="120"/>
    </row>
    <row r="289" spans="8:10" s="46" customFormat="1">
      <c r="H289" s="120"/>
      <c r="I289" s="120"/>
      <c r="J289" s="120"/>
    </row>
    <row r="290" spans="8:10" s="46" customFormat="1">
      <c r="H290" s="120"/>
      <c r="I290" s="120"/>
      <c r="J290" s="120"/>
    </row>
    <row r="291" spans="8:10" s="46" customFormat="1">
      <c r="H291" s="120"/>
      <c r="I291" s="120"/>
      <c r="J291" s="120"/>
    </row>
    <row r="292" spans="8:10" s="46" customFormat="1">
      <c r="H292" s="120"/>
      <c r="I292" s="120"/>
      <c r="J292" s="120"/>
    </row>
    <row r="293" spans="8:10" s="46" customFormat="1">
      <c r="H293" s="120"/>
      <c r="I293" s="120"/>
      <c r="J293" s="120"/>
    </row>
    <row r="294" spans="8:10" s="46" customFormat="1">
      <c r="H294" s="120"/>
      <c r="I294" s="120"/>
      <c r="J294" s="120"/>
    </row>
    <row r="295" spans="8:10" s="46" customFormat="1">
      <c r="H295" s="120"/>
      <c r="I295" s="120"/>
      <c r="J295" s="120"/>
    </row>
    <row r="296" spans="8:10" s="46" customFormat="1">
      <c r="H296" s="120"/>
      <c r="I296" s="120"/>
      <c r="J296" s="120"/>
    </row>
    <row r="297" spans="8:10" s="46" customFormat="1">
      <c r="H297" s="120"/>
      <c r="I297" s="120"/>
      <c r="J297" s="120"/>
    </row>
    <row r="298" spans="8:10" s="46" customFormat="1">
      <c r="H298" s="120"/>
      <c r="I298" s="120"/>
      <c r="J298" s="120"/>
    </row>
    <row r="299" spans="8:10" s="46" customFormat="1">
      <c r="H299" s="120"/>
      <c r="I299" s="120"/>
      <c r="J299" s="120"/>
    </row>
    <row r="300" spans="8:10" s="46" customFormat="1">
      <c r="H300" s="120"/>
      <c r="I300" s="120"/>
      <c r="J300" s="120"/>
    </row>
    <row r="301" spans="8:10" s="46" customFormat="1">
      <c r="H301" s="120"/>
      <c r="I301" s="120"/>
      <c r="J301" s="120"/>
    </row>
    <row r="302" spans="8:10" s="46" customFormat="1">
      <c r="H302" s="120"/>
      <c r="I302" s="120"/>
      <c r="J302" s="120"/>
    </row>
    <row r="303" spans="8:10" s="46" customFormat="1">
      <c r="H303" s="120"/>
      <c r="I303" s="120"/>
      <c r="J303" s="120"/>
    </row>
    <row r="304" spans="8:10" s="46" customFormat="1">
      <c r="H304" s="120"/>
      <c r="I304" s="120"/>
      <c r="J304" s="120"/>
    </row>
    <row r="305" spans="8:10" s="46" customFormat="1">
      <c r="H305" s="120"/>
      <c r="I305" s="120"/>
      <c r="J305" s="120"/>
    </row>
    <row r="306" spans="8:10" s="46" customFormat="1">
      <c r="H306" s="120"/>
      <c r="I306" s="120"/>
      <c r="J306" s="120"/>
    </row>
    <row r="307" spans="8:10" s="46" customFormat="1">
      <c r="H307" s="120"/>
      <c r="I307" s="120"/>
      <c r="J307" s="120"/>
    </row>
    <row r="308" spans="8:10" s="46" customFormat="1">
      <c r="H308" s="120"/>
      <c r="I308" s="120"/>
      <c r="J308" s="120"/>
    </row>
    <row r="309" spans="8:10" s="46" customFormat="1">
      <c r="H309" s="120"/>
      <c r="I309" s="120"/>
      <c r="J309" s="120"/>
    </row>
    <row r="310" spans="8:10" s="46" customFormat="1">
      <c r="H310" s="120"/>
      <c r="I310" s="120"/>
      <c r="J310" s="120"/>
    </row>
    <row r="311" spans="8:10" s="46" customFormat="1">
      <c r="H311" s="120"/>
      <c r="I311" s="120"/>
      <c r="J311" s="120"/>
    </row>
    <row r="312" spans="8:10" s="46" customFormat="1">
      <c r="H312" s="120"/>
      <c r="I312" s="120"/>
      <c r="J312" s="120"/>
    </row>
    <row r="313" spans="8:10" s="46" customFormat="1">
      <c r="H313" s="120"/>
      <c r="I313" s="120"/>
      <c r="J313" s="120"/>
    </row>
    <row r="314" spans="8:10" s="46" customFormat="1">
      <c r="H314" s="120"/>
      <c r="I314" s="120"/>
      <c r="J314" s="120"/>
    </row>
    <row r="315" spans="8:10" s="46" customFormat="1">
      <c r="H315" s="120"/>
      <c r="I315" s="120"/>
      <c r="J315" s="120"/>
    </row>
    <row r="316" spans="8:10" s="46" customFormat="1">
      <c r="H316" s="120"/>
      <c r="I316" s="120"/>
      <c r="J316" s="120"/>
    </row>
    <row r="317" spans="8:10" s="46" customFormat="1">
      <c r="H317" s="120"/>
      <c r="I317" s="120"/>
      <c r="J317" s="120"/>
    </row>
    <row r="318" spans="8:10" s="46" customFormat="1">
      <c r="H318" s="120"/>
      <c r="I318" s="120"/>
      <c r="J318" s="120"/>
    </row>
    <row r="319" spans="8:10" s="46" customFormat="1">
      <c r="H319" s="120"/>
      <c r="I319" s="120"/>
      <c r="J319" s="120"/>
    </row>
    <row r="320" spans="8:10" s="46" customFormat="1">
      <c r="H320" s="120"/>
      <c r="I320" s="120"/>
      <c r="J320" s="120"/>
    </row>
    <row r="321" spans="8:10" s="46" customFormat="1">
      <c r="H321" s="120"/>
      <c r="I321" s="120"/>
      <c r="J321" s="120"/>
    </row>
    <row r="322" spans="8:10" s="46" customFormat="1">
      <c r="H322" s="120"/>
      <c r="I322" s="120"/>
      <c r="J322" s="120"/>
    </row>
    <row r="323" spans="8:10" s="46" customFormat="1">
      <c r="H323" s="120"/>
      <c r="I323" s="120"/>
      <c r="J323" s="120"/>
    </row>
    <row r="324" spans="8:10" s="46" customFormat="1">
      <c r="H324" s="120"/>
      <c r="I324" s="120"/>
      <c r="J324" s="120"/>
    </row>
    <row r="325" spans="8:10" s="46" customFormat="1">
      <c r="H325" s="120"/>
      <c r="I325" s="120"/>
      <c r="J325" s="120"/>
    </row>
    <row r="326" spans="8:10" s="46" customFormat="1">
      <c r="H326" s="120"/>
      <c r="I326" s="120"/>
      <c r="J326" s="120"/>
    </row>
    <row r="327" spans="8:10" s="46" customFormat="1">
      <c r="H327" s="120"/>
      <c r="I327" s="120"/>
      <c r="J327" s="120"/>
    </row>
    <row r="328" spans="8:10" s="46" customFormat="1">
      <c r="H328" s="120"/>
      <c r="I328" s="120"/>
      <c r="J328" s="120"/>
    </row>
    <row r="329" spans="8:10" s="46" customFormat="1">
      <c r="H329" s="120"/>
      <c r="I329" s="120"/>
      <c r="J329" s="120"/>
    </row>
    <row r="330" spans="8:10" s="46" customFormat="1">
      <c r="H330" s="120"/>
      <c r="I330" s="120"/>
      <c r="J330" s="120"/>
    </row>
    <row r="331" spans="8:10" s="46" customFormat="1">
      <c r="H331" s="120"/>
      <c r="I331" s="120"/>
      <c r="J331" s="120"/>
    </row>
    <row r="332" spans="8:10" s="46" customFormat="1">
      <c r="H332" s="120"/>
      <c r="I332" s="120"/>
      <c r="J332" s="120"/>
    </row>
    <row r="333" spans="8:10" s="46" customFormat="1">
      <c r="H333" s="120"/>
      <c r="I333" s="120"/>
      <c r="J333" s="120"/>
    </row>
    <row r="334" spans="8:10" s="46" customFormat="1">
      <c r="H334" s="120"/>
      <c r="I334" s="120"/>
      <c r="J334" s="120"/>
    </row>
    <row r="335" spans="8:10" s="46" customFormat="1">
      <c r="H335" s="120"/>
      <c r="I335" s="120"/>
      <c r="J335" s="120"/>
    </row>
    <row r="336" spans="8:10" s="46" customFormat="1">
      <c r="H336" s="120"/>
      <c r="I336" s="120"/>
      <c r="J336" s="120"/>
    </row>
    <row r="337" spans="8:10" s="46" customFormat="1">
      <c r="H337" s="120"/>
      <c r="I337" s="120"/>
      <c r="J337" s="120"/>
    </row>
    <row r="338" spans="8:10" s="46" customFormat="1">
      <c r="H338" s="120"/>
      <c r="I338" s="120"/>
      <c r="J338" s="120"/>
    </row>
    <row r="339" spans="8:10" s="46" customFormat="1">
      <c r="H339" s="120"/>
      <c r="I339" s="120"/>
      <c r="J339" s="120"/>
    </row>
    <row r="340" spans="8:10" s="46" customFormat="1">
      <c r="H340" s="120"/>
      <c r="I340" s="120"/>
      <c r="J340" s="120"/>
    </row>
    <row r="341" spans="8:10" s="46" customFormat="1">
      <c r="H341" s="120"/>
      <c r="I341" s="120"/>
      <c r="J341" s="120"/>
    </row>
    <row r="342" spans="8:10" s="46" customFormat="1">
      <c r="H342" s="120"/>
      <c r="I342" s="120"/>
      <c r="J342" s="120"/>
    </row>
    <row r="343" spans="8:10" s="46" customFormat="1">
      <c r="H343" s="120"/>
      <c r="I343" s="120"/>
      <c r="J343" s="120"/>
    </row>
    <row r="344" spans="8:10" s="46" customFormat="1">
      <c r="H344" s="120"/>
      <c r="I344" s="120"/>
      <c r="J344" s="120"/>
    </row>
    <row r="345" spans="8:10" s="46" customFormat="1">
      <c r="H345" s="120"/>
      <c r="I345" s="120"/>
      <c r="J345" s="120"/>
    </row>
    <row r="346" spans="8:10" s="46" customFormat="1">
      <c r="H346" s="120"/>
      <c r="I346" s="120"/>
      <c r="J346" s="120"/>
    </row>
    <row r="347" spans="8:10" s="46" customFormat="1">
      <c r="H347" s="120"/>
      <c r="I347" s="120"/>
      <c r="J347" s="120"/>
    </row>
    <row r="348" spans="8:10" s="46" customFormat="1">
      <c r="H348" s="120"/>
      <c r="I348" s="120"/>
      <c r="J348" s="120"/>
    </row>
    <row r="349" spans="8:10" s="46" customFormat="1">
      <c r="H349" s="120"/>
      <c r="I349" s="120"/>
      <c r="J349" s="120"/>
    </row>
    <row r="350" spans="8:10" s="46" customFormat="1">
      <c r="H350" s="120"/>
      <c r="I350" s="120"/>
      <c r="J350" s="120"/>
    </row>
    <row r="351" spans="8:10" s="46" customFormat="1">
      <c r="H351" s="120"/>
      <c r="I351" s="120"/>
      <c r="J351" s="120"/>
    </row>
    <row r="352" spans="8:10" s="46" customFormat="1">
      <c r="H352" s="120"/>
      <c r="I352" s="120"/>
      <c r="J352" s="120"/>
    </row>
    <row r="353" spans="8:10" s="46" customFormat="1">
      <c r="H353" s="120"/>
      <c r="I353" s="120"/>
      <c r="J353" s="120"/>
    </row>
    <row r="354" spans="8:10" s="46" customFormat="1">
      <c r="H354" s="120"/>
      <c r="I354" s="120"/>
      <c r="J354" s="120"/>
    </row>
    <row r="355" spans="8:10" s="46" customFormat="1">
      <c r="H355" s="120"/>
      <c r="I355" s="120"/>
      <c r="J355" s="120"/>
    </row>
    <row r="356" spans="8:10" s="46" customFormat="1">
      <c r="H356" s="120"/>
      <c r="I356" s="120"/>
      <c r="J356" s="120"/>
    </row>
    <row r="357" spans="8:10" s="46" customFormat="1">
      <c r="H357" s="120"/>
      <c r="I357" s="120"/>
      <c r="J357" s="120"/>
    </row>
    <row r="358" spans="8:10" s="46" customFormat="1">
      <c r="H358" s="120"/>
      <c r="I358" s="120"/>
      <c r="J358" s="120"/>
    </row>
    <row r="359" spans="8:10" s="46" customFormat="1">
      <c r="H359" s="120"/>
      <c r="I359" s="120"/>
      <c r="J359" s="120"/>
    </row>
    <row r="360" spans="8:10" s="46" customFormat="1">
      <c r="H360" s="120"/>
      <c r="I360" s="120"/>
      <c r="J360" s="120"/>
    </row>
    <row r="361" spans="8:10" s="46" customFormat="1">
      <c r="H361" s="120"/>
      <c r="I361" s="120"/>
      <c r="J361" s="120"/>
    </row>
    <row r="362" spans="8:10" s="46" customFormat="1">
      <c r="H362" s="120"/>
      <c r="I362" s="120"/>
      <c r="J362" s="120"/>
    </row>
    <row r="363" spans="8:10" s="46" customFormat="1">
      <c r="H363" s="120"/>
      <c r="I363" s="120"/>
      <c r="J363" s="120"/>
    </row>
    <row r="364" spans="8:10" s="46" customFormat="1">
      <c r="H364" s="120"/>
      <c r="I364" s="120"/>
      <c r="J364" s="120"/>
    </row>
    <row r="365" spans="8:10" s="46" customFormat="1">
      <c r="H365" s="120"/>
      <c r="I365" s="120"/>
      <c r="J365" s="120"/>
    </row>
    <row r="366" spans="8:10" s="46" customFormat="1">
      <c r="H366" s="120"/>
      <c r="I366" s="120"/>
      <c r="J366" s="120"/>
    </row>
    <row r="367" spans="8:10" s="46" customFormat="1">
      <c r="H367" s="120"/>
      <c r="I367" s="120"/>
      <c r="J367" s="120"/>
    </row>
    <row r="368" spans="8:10" s="46" customFormat="1">
      <c r="H368" s="120"/>
      <c r="I368" s="120"/>
      <c r="J368" s="120"/>
    </row>
    <row r="369" spans="8:10" s="46" customFormat="1">
      <c r="H369" s="120"/>
      <c r="I369" s="120"/>
      <c r="J369" s="120"/>
    </row>
    <row r="370" spans="8:10" s="46" customFormat="1">
      <c r="H370" s="120"/>
      <c r="I370" s="120"/>
      <c r="J370" s="120"/>
    </row>
    <row r="371" spans="8:10" s="46" customFormat="1">
      <c r="H371" s="120"/>
      <c r="I371" s="120"/>
      <c r="J371" s="120"/>
    </row>
    <row r="372" spans="8:10" s="46" customFormat="1">
      <c r="H372" s="120"/>
      <c r="I372" s="120"/>
      <c r="J372" s="120"/>
    </row>
    <row r="373" spans="8:10" s="46" customFormat="1">
      <c r="H373" s="120"/>
      <c r="I373" s="120"/>
      <c r="J373" s="120"/>
    </row>
    <row r="374" spans="8:10" s="46" customFormat="1">
      <c r="H374" s="120"/>
      <c r="I374" s="120"/>
      <c r="J374" s="120"/>
    </row>
    <row r="375" spans="8:10" s="46" customFormat="1">
      <c r="H375" s="120"/>
      <c r="I375" s="120"/>
      <c r="J375" s="120"/>
    </row>
    <row r="376" spans="8:10" s="46" customFormat="1">
      <c r="H376" s="120"/>
      <c r="I376" s="120"/>
      <c r="J376" s="120"/>
    </row>
    <row r="377" spans="8:10" s="46" customFormat="1">
      <c r="H377" s="120"/>
      <c r="I377" s="120"/>
      <c r="J377" s="120"/>
    </row>
    <row r="378" spans="8:10" s="46" customFormat="1">
      <c r="H378" s="120"/>
      <c r="I378" s="120"/>
      <c r="J378" s="120"/>
    </row>
    <row r="379" spans="8:10" s="46" customFormat="1">
      <c r="H379" s="120"/>
      <c r="I379" s="120"/>
      <c r="J379" s="120"/>
    </row>
    <row r="380" spans="8:10" s="46" customFormat="1">
      <c r="H380" s="120"/>
      <c r="I380" s="120"/>
      <c r="J380" s="120"/>
    </row>
    <row r="381" spans="8:10" s="46" customFormat="1">
      <c r="H381" s="120"/>
      <c r="I381" s="120"/>
      <c r="J381" s="120"/>
    </row>
    <row r="382" spans="8:10" s="46" customFormat="1">
      <c r="H382" s="120"/>
      <c r="I382" s="120"/>
      <c r="J382" s="120"/>
    </row>
    <row r="383" spans="8:10" s="46" customFormat="1">
      <c r="H383" s="120"/>
      <c r="I383" s="120"/>
      <c r="J383" s="120"/>
    </row>
    <row r="384" spans="8:10" s="46" customFormat="1">
      <c r="H384" s="120"/>
      <c r="I384" s="120"/>
      <c r="J384" s="120"/>
    </row>
    <row r="385" spans="8:10" s="46" customFormat="1">
      <c r="H385" s="120"/>
      <c r="I385" s="120"/>
      <c r="J385" s="120"/>
    </row>
    <row r="386" spans="8:10" s="46" customFormat="1">
      <c r="H386" s="120"/>
      <c r="I386" s="120"/>
      <c r="J386" s="120"/>
    </row>
    <row r="387" spans="8:10" s="46" customFormat="1">
      <c r="H387" s="120"/>
      <c r="I387" s="120"/>
      <c r="J387" s="120"/>
    </row>
    <row r="388" spans="8:10" s="46" customFormat="1">
      <c r="H388" s="120"/>
      <c r="I388" s="120"/>
      <c r="J388" s="120"/>
    </row>
    <row r="389" spans="8:10" s="46" customFormat="1">
      <c r="H389" s="120"/>
      <c r="I389" s="120"/>
      <c r="J389" s="120"/>
    </row>
    <row r="390" spans="8:10" s="46" customFormat="1">
      <c r="H390" s="120"/>
      <c r="I390" s="120"/>
      <c r="J390" s="120"/>
    </row>
    <row r="391" spans="8:10" s="46" customFormat="1">
      <c r="H391" s="120"/>
      <c r="I391" s="120"/>
      <c r="J391" s="120"/>
    </row>
    <row r="392" spans="8:10" s="46" customFormat="1">
      <c r="H392" s="120"/>
      <c r="I392" s="120"/>
      <c r="J392" s="120"/>
    </row>
    <row r="393" spans="8:10" s="46" customFormat="1">
      <c r="H393" s="120"/>
      <c r="I393" s="120"/>
      <c r="J393" s="120"/>
    </row>
    <row r="394" spans="8:10" s="46" customFormat="1">
      <c r="H394" s="120"/>
      <c r="I394" s="120"/>
      <c r="J394" s="120"/>
    </row>
    <row r="395" spans="8:10" s="46" customFormat="1">
      <c r="H395" s="120"/>
      <c r="I395" s="120"/>
      <c r="J395" s="120"/>
    </row>
    <row r="396" spans="8:10" s="46" customFormat="1">
      <c r="H396" s="120"/>
      <c r="I396" s="120"/>
      <c r="J396" s="120"/>
    </row>
    <row r="397" spans="8:10" s="46" customFormat="1">
      <c r="H397" s="120"/>
      <c r="I397" s="120"/>
      <c r="J397" s="120"/>
    </row>
    <row r="398" spans="8:10" s="46" customFormat="1">
      <c r="H398" s="120"/>
      <c r="I398" s="120"/>
      <c r="J398" s="120"/>
    </row>
    <row r="399" spans="8:10" s="46" customFormat="1">
      <c r="H399" s="120"/>
      <c r="I399" s="120"/>
      <c r="J399" s="120"/>
    </row>
    <row r="400" spans="8:10" s="46" customFormat="1">
      <c r="H400" s="120"/>
      <c r="I400" s="120"/>
      <c r="J400" s="120"/>
    </row>
    <row r="401" spans="8:10" s="46" customFormat="1">
      <c r="H401" s="120"/>
      <c r="I401" s="120"/>
      <c r="J401" s="120"/>
    </row>
    <row r="402" spans="8:10" s="46" customFormat="1">
      <c r="H402" s="120"/>
      <c r="I402" s="120"/>
      <c r="J402" s="120"/>
    </row>
    <row r="403" spans="8:10" s="46" customFormat="1">
      <c r="H403" s="120"/>
      <c r="I403" s="120"/>
      <c r="J403" s="120"/>
    </row>
    <row r="404" spans="8:10" s="46" customFormat="1">
      <c r="H404" s="120"/>
      <c r="I404" s="120"/>
      <c r="J404" s="120"/>
    </row>
    <row r="405" spans="8:10" s="46" customFormat="1">
      <c r="H405" s="120"/>
      <c r="I405" s="120"/>
      <c r="J405" s="120"/>
    </row>
    <row r="406" spans="8:10" s="46" customFormat="1">
      <c r="H406" s="120"/>
      <c r="I406" s="120"/>
      <c r="J406" s="120"/>
    </row>
    <row r="407" spans="8:10" s="46" customFormat="1">
      <c r="H407" s="120"/>
      <c r="I407" s="120"/>
      <c r="J407" s="120"/>
    </row>
  </sheetData>
  <autoFilter ref="A2:AD131" xr:uid="{00000000-0009-0000-0000-000002000000}"/>
  <phoneticPr fontId="1"/>
  <conditionalFormatting sqref="A16:J16 M16:AD16">
    <cfRule type="expression" dxfId="22" priority="23">
      <formula>A16&lt;&gt;#REF!</formula>
    </cfRule>
  </conditionalFormatting>
  <conditionalFormatting sqref="A3:AD15">
    <cfRule type="expression" dxfId="21" priority="3">
      <formula>A3&lt;&gt;#REF!</formula>
    </cfRule>
  </conditionalFormatting>
  <conditionalFormatting sqref="A17:AD43">
    <cfRule type="expression" dxfId="20" priority="2">
      <formula>A17&lt;&gt;#REF!</formula>
    </cfRule>
  </conditionalFormatting>
  <conditionalFormatting sqref="K16:L16">
    <cfRule type="expression" dxfId="19" priority="4" stopIfTrue="1">
      <formula>K16&lt;&gt;#REF!</formula>
    </cfRule>
  </conditionalFormatting>
  <conditionalFormatting sqref="Y96">
    <cfRule type="expression" dxfId="18" priority="22">
      <formula>Y96&lt;&gt;#REF!</formula>
    </cfRule>
  </conditionalFormatting>
  <conditionalFormatting sqref="AA47">
    <cfRule type="expression" dxfId="17" priority="20">
      <formula>AA47&lt;&gt;#REF!</formula>
    </cfRule>
  </conditionalFormatting>
  <conditionalFormatting sqref="AA51:AA52">
    <cfRule type="expression" dxfId="16" priority="19">
      <formula>AA51&lt;&gt;#REF!</formula>
    </cfRule>
  </conditionalFormatting>
  <conditionalFormatting sqref="AA74:AA75">
    <cfRule type="expression" dxfId="15" priority="18">
      <formula>AA74&lt;&gt;#REF!</formula>
    </cfRule>
  </conditionalFormatting>
  <conditionalFormatting sqref="AA79:AA80">
    <cfRule type="expression" dxfId="14" priority="17">
      <formula>AA79&lt;&gt;#REF!</formula>
    </cfRule>
  </conditionalFormatting>
  <conditionalFormatting sqref="AA96">
    <cfRule type="expression" dxfId="13" priority="21">
      <formula>AA96&lt;&gt;#REF!</formula>
    </cfRule>
  </conditionalFormatting>
  <conditionalFormatting sqref="AC46:AC48">
    <cfRule type="expression" dxfId="12" priority="16">
      <formula>AC46&lt;&gt;#REF!</formula>
    </cfRule>
  </conditionalFormatting>
  <conditionalFormatting sqref="AC52">
    <cfRule type="expression" dxfId="11" priority="15">
      <formula>AC52&lt;&gt;#REF!</formula>
    </cfRule>
  </conditionalFormatting>
  <conditionalFormatting sqref="AC56">
    <cfRule type="expression" dxfId="10" priority="14">
      <formula>AC56&lt;&gt;#REF!</formula>
    </cfRule>
  </conditionalFormatting>
  <conditionalFormatting sqref="AC63">
    <cfRule type="expression" dxfId="9" priority="13">
      <formula>AC63&lt;&gt;#REF!</formula>
    </cfRule>
  </conditionalFormatting>
  <conditionalFormatting sqref="AC74:AC76">
    <cfRule type="expression" dxfId="8" priority="12">
      <formula>AC74&lt;&gt;#REF!</formula>
    </cfRule>
  </conditionalFormatting>
  <conditionalFormatting sqref="AC80:AC82">
    <cfRule type="expression" dxfId="7" priority="11">
      <formula>AC80&lt;&gt;#REF!</formula>
    </cfRule>
  </conditionalFormatting>
  <conditionalFormatting sqref="AC84">
    <cfRule type="expression" dxfId="6" priority="10">
      <formula>AC84&lt;&gt;#REF!</formula>
    </cfRule>
  </conditionalFormatting>
  <conditionalFormatting sqref="AC88">
    <cfRule type="expression" dxfId="5" priority="9">
      <formula>AC88&lt;&gt;#REF!</formula>
    </cfRule>
  </conditionalFormatting>
  <conditionalFormatting sqref="AC91:AC94">
    <cfRule type="expression" dxfId="4" priority="8">
      <formula>AC91&lt;&gt;#REF!</formula>
    </cfRule>
  </conditionalFormatting>
  <conditionalFormatting sqref="AC96">
    <cfRule type="expression" dxfId="3" priority="7">
      <formula>AC96&lt;&gt;#REF!</formula>
    </cfRule>
  </conditionalFormatting>
  <conditionalFormatting sqref="AC102">
    <cfRule type="expression" dxfId="2" priority="6">
      <formula>AC102&lt;&gt;#REF!</formula>
    </cfRule>
  </conditionalFormatting>
  <conditionalFormatting sqref="AC127">
    <cfRule type="expression" dxfId="1" priority="5">
      <formula>AC127&lt;&gt;#REF!</formula>
    </cfRule>
  </conditionalFormatting>
  <conditionalFormatting sqref="AC129">
    <cfRule type="expression" dxfId="0" priority="1">
      <formula>AC129&lt;&gt;#REF!</formula>
    </cfRule>
  </conditionalFormatting>
  <hyperlinks>
    <hyperlink ref="J21" display="https://sakuraclc.com/（日本語）ニホンゴ" xr:uid="{31ACEDF2-92DA-4B40-8E5F-AF49F29469C9}"/>
    <hyperlink ref="J19" display="https://highclear.jp/　（日本語）ニホンゴ" xr:uid="{5AA2A90F-B530-497C-A17E-071CB4FCBFBC}"/>
    <hyperlink ref="J33" xr:uid="{7DD2D839-2362-4901-AA0C-377B9603E7ED}"/>
    <hyperlink ref="J34" display="https://www.himeno-hp.jp/（日本語）" xr:uid="{C751FFEA-9601-4A09-9D79-1FC3422578C8}"/>
    <hyperlink ref="J41" display="https://www.kitakyu-cho.jp/yahata/（日本語）" xr:uid="{EA5222CA-0A6F-42B2-A5F6-00CDCFEE66EF}"/>
    <hyperlink ref="J14" display="https://kyushu-mc.hosp.go.jp/（日本語）" xr:uid="{95CF71D2-220F-4A66-AAF9-58814EFC2896}"/>
    <hyperlink ref="J52" xr:uid="{157C76AA-8C8C-4883-BD68-D0D19B6FD9A7}"/>
    <hyperlink ref="J99" xr:uid="{79217C81-7088-47D0-B0A3-EB637BB13481}"/>
    <hyperlink ref="J94" xr:uid="{F1D51C07-C802-4515-87AF-9D37A29AC116}"/>
    <hyperlink ref="J65" xr:uid="{2CBAB24E-644A-43C3-B1E1-8311FFA823AD}"/>
    <hyperlink ref="J73" xr:uid="{8041432B-B585-4387-9069-698AD5E00030}"/>
    <hyperlink ref="J75" xr:uid="{2D266411-371B-4E3C-AB51-41448A4C41DB}"/>
    <hyperlink ref="J110" xr:uid="{3844F858-E695-4AEB-8B87-D268E1CC7424}"/>
    <hyperlink ref="J45" xr:uid="{7FC6A930-9007-430E-BA45-232DA6C66314}"/>
    <hyperlink ref="J125" xr:uid="{92125349-9468-411F-AF9F-5F518B75B446}"/>
    <hyperlink ref="J55" display="https://matsuiseikei.com日本語のみ" xr:uid="{36858730-B313-49FA-B108-EC93649089B4}"/>
    <hyperlink ref="J86" display="https://matsuo-cardiology-cl.jp/" xr:uid="{D4FC2156-A554-4466-B64A-674CCDA84DB0}"/>
    <hyperlink ref="J117" display="http://www.mimura-eyeclinic.jp" xr:uid="{53636436-0DA0-40EC-88E5-B5A0293A1CC9}"/>
    <hyperlink ref="J56" display="http://www.internationalclinic.org/index_jp.html" xr:uid="{0846A69D-3C3E-491C-B800-1A330233DA0C}"/>
    <hyperlink ref="J91" display="https://tsuji-familyclinic.com/" xr:uid="{A8EC6806-4EEF-4B5C-A13B-EAEA7D04F849}"/>
    <hyperlink ref="J118" xr:uid="{3C9AF358-4000-43A2-AD7F-47AA14F1F0D9}"/>
    <hyperlink ref="J67" display="https://www.islandcity-maeda-clinic.com/" xr:uid="{110246E3-D915-4CD2-96C3-1B0A3973BE0C}"/>
    <hyperlink ref="J89" display="https://www.hiroshima-seikeigekaiin.jp/" xr:uid="{409C3196-1376-480D-B08C-DE5FA071901A}"/>
    <hyperlink ref="J93" display="http://keiyu-clinic.jp/" xr:uid="{3B8ED659-088D-4680-9B17-C1FE3C8163FB}"/>
    <hyperlink ref="J106" display="http://www.clinic-morita.com/" xr:uid="{47143E9F-E971-4132-9555-4D0841CC183B}"/>
    <hyperlink ref="J95" xr:uid="{C1C911DC-DB6B-4F64-82E0-CCB9CF2ABBCB}"/>
    <hyperlink ref="J122" display="https://www.takada-shika.info/" xr:uid="{F50A6044-4B06-4AFA-9BD8-DCE5209FBADB}"/>
    <hyperlink ref="J104" xr:uid="{05BB22AB-A351-41FD-9446-BDEAEEC3AF1B}"/>
    <hyperlink ref="J126" xr:uid="{9C41FD34-A42E-4B04-9E87-2657D1B7795D}"/>
    <hyperlink ref="J46" xr:uid="{505405AC-AB7C-4403-80F6-A318FAD1D4E7}"/>
    <hyperlink ref="J76" display="https://fukawa-cl.jp/　(日本語)" xr:uid="{6642C203-4374-45D9-9CED-9B9F78FF6157}"/>
    <hyperlink ref="J77" xr:uid="{8BED9C48-4991-4B25-B3DF-B74530E54B17}"/>
    <hyperlink ref="J70" display="https://www.kunisaki-cc.jp/" xr:uid="{2F503471-BF04-4637-BDB4-7456E26E48E2}"/>
    <hyperlink ref="J115" display="https://www.yamaji-d.jp/（日本語）" xr:uid="{EBF4FE38-BD89-43F5-AE19-0A97F610C711}"/>
    <hyperlink ref="J120" display="https://koyufamilyclinic.com" xr:uid="{0DF4C50C-987A-4B9C-9181-9F200E150E6C}"/>
    <hyperlink ref="J127" display="https://www.aidentalclinic.jp" xr:uid="{7632A256-93A6-4A77-852F-611AB81D1ADE}"/>
    <hyperlink ref="J105" xr:uid="{26FACF03-1DDC-409C-849B-BC4118B7DA6E}"/>
    <hyperlink ref="J80" display="https://www.noji-dc.com/" xr:uid="{A84CE312-A6C8-4F81-AA34-F7D871639F3A}"/>
    <hyperlink ref="J66" xr:uid="{05507FB3-1044-481E-B53A-2E719DA0F9CA}"/>
    <hyperlink ref="J59" display="https://huang-ortho.com/english/(英語)" xr:uid="{8F8170E6-49BE-4532-B9A3-4AD5C3BF94C8}"/>
    <hyperlink ref="J109" xr:uid="{ED86165F-34F7-42EB-89CF-F3AA771DF3C5}"/>
  </hyperlinks>
  <pageMargins left="0.70866141732283472" right="0.70866141732283472" top="0.74803149606299213" bottom="0.74803149606299213" header="0.31496062992125984" footer="0.31496062992125984"/>
  <pageSetup paperSize="8" scale="3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9E9D-6D55-4A10-B254-C1DD4BFF31B8}">
  <sheetPr>
    <pageSetUpPr fitToPage="1"/>
  </sheetPr>
  <dimension ref="A1:AD573"/>
  <sheetViews>
    <sheetView showGridLines="0" zoomScale="70" zoomScaleNormal="70" workbookViewId="0">
      <pane xSplit="3" ySplit="2" topLeftCell="D3" activePane="bottomRight" state="frozen"/>
      <selection pane="topRight"/>
      <selection pane="bottomLeft"/>
      <selection pane="bottomRight" activeCell="D3" sqref="D3"/>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318" t="s">
        <v>24261</v>
      </c>
      <c r="B3" s="410" t="s">
        <v>182</v>
      </c>
      <c r="C3" s="318" t="s">
        <v>24262</v>
      </c>
      <c r="D3" s="318" t="s">
        <v>24263</v>
      </c>
      <c r="E3" s="318" t="s">
        <v>24264</v>
      </c>
      <c r="F3" s="318" t="s">
        <v>24265</v>
      </c>
      <c r="G3" s="318" t="s">
        <v>24266</v>
      </c>
      <c r="H3" s="318" t="s">
        <v>24267</v>
      </c>
      <c r="I3" s="318" t="s">
        <v>24268</v>
      </c>
      <c r="J3" s="318" t="s">
        <v>24269</v>
      </c>
      <c r="K3" s="318" t="s">
        <v>24270</v>
      </c>
      <c r="L3" s="318" t="s">
        <v>486</v>
      </c>
      <c r="M3" s="318"/>
      <c r="N3" s="318"/>
      <c r="O3" s="318"/>
      <c r="P3" s="318"/>
      <c r="Q3" s="318"/>
      <c r="R3" s="320" t="s">
        <v>631</v>
      </c>
      <c r="S3" s="318" t="s">
        <v>780</v>
      </c>
      <c r="T3" s="318" t="s">
        <v>18576</v>
      </c>
      <c r="U3" s="318"/>
      <c r="V3" s="318"/>
      <c r="W3" s="318"/>
      <c r="X3" s="318"/>
      <c r="Y3" s="318"/>
      <c r="Z3" s="318"/>
      <c r="AA3" s="318" t="s">
        <v>487</v>
      </c>
      <c r="AB3" s="318" t="s">
        <v>24271</v>
      </c>
      <c r="AC3" s="318" t="s">
        <v>487</v>
      </c>
      <c r="AD3" s="318" t="s">
        <v>24272</v>
      </c>
    </row>
    <row r="4" spans="1:30" s="19" customFormat="1" ht="85.5">
      <c r="A4" s="318" t="s">
        <v>24261</v>
      </c>
      <c r="B4" s="410" t="s">
        <v>88</v>
      </c>
      <c r="C4" s="318" t="s">
        <v>24273</v>
      </c>
      <c r="D4" s="318" t="s">
        <v>24274</v>
      </c>
      <c r="E4" s="318" t="s">
        <v>24275</v>
      </c>
      <c r="F4" s="318" t="s">
        <v>24276</v>
      </c>
      <c r="G4" s="318" t="s">
        <v>24277</v>
      </c>
      <c r="H4" s="318" t="s">
        <v>24278</v>
      </c>
      <c r="I4" s="318" t="s">
        <v>24279</v>
      </c>
      <c r="J4" s="251" t="s">
        <v>24280</v>
      </c>
      <c r="K4" s="308" t="s">
        <v>24281</v>
      </c>
      <c r="L4" s="318" t="s">
        <v>2072</v>
      </c>
      <c r="M4" s="512" t="s">
        <v>24282</v>
      </c>
      <c r="N4" s="318" t="s">
        <v>395</v>
      </c>
      <c r="O4" s="318" t="s">
        <v>395</v>
      </c>
      <c r="P4" s="318" t="s">
        <v>395</v>
      </c>
      <c r="Q4" s="318"/>
      <c r="R4" s="320" t="s">
        <v>383</v>
      </c>
      <c r="S4" s="318" t="s">
        <v>780</v>
      </c>
      <c r="T4" s="318" t="s">
        <v>24283</v>
      </c>
      <c r="U4" s="318" t="s">
        <v>24284</v>
      </c>
      <c r="V4" s="318" t="s">
        <v>24285</v>
      </c>
      <c r="W4" s="318" t="s">
        <v>395</v>
      </c>
      <c r="X4" s="318" t="s">
        <v>24285</v>
      </c>
      <c r="Y4" s="318" t="s">
        <v>24286</v>
      </c>
      <c r="Z4" s="318" t="s">
        <v>24287</v>
      </c>
      <c r="AA4" s="318" t="s">
        <v>395</v>
      </c>
      <c r="AB4" s="318" t="s">
        <v>24288</v>
      </c>
      <c r="AC4" s="318" t="s">
        <v>395</v>
      </c>
      <c r="AD4" s="308" t="s">
        <v>24289</v>
      </c>
    </row>
    <row r="5" spans="1:30" s="19" customFormat="1" ht="21.75" customHeight="1">
      <c r="A5" s="318" t="s">
        <v>24261</v>
      </c>
      <c r="B5" s="410" t="s">
        <v>262</v>
      </c>
      <c r="C5" s="318" t="s">
        <v>24290</v>
      </c>
      <c r="D5" s="318" t="s">
        <v>24291</v>
      </c>
      <c r="E5" s="318" t="s">
        <v>24292</v>
      </c>
      <c r="F5" s="318" t="s">
        <v>24293</v>
      </c>
      <c r="G5" s="318" t="s">
        <v>24294</v>
      </c>
      <c r="H5" s="318" t="s">
        <v>24295</v>
      </c>
      <c r="I5" s="318" t="s">
        <v>24296</v>
      </c>
      <c r="J5" s="351" t="s">
        <v>24297</v>
      </c>
      <c r="K5" s="318" t="s">
        <v>24298</v>
      </c>
      <c r="L5" s="318" t="s">
        <v>486</v>
      </c>
      <c r="M5" s="318"/>
      <c r="N5" s="318" t="s">
        <v>487</v>
      </c>
      <c r="O5" s="318" t="s">
        <v>487</v>
      </c>
      <c r="P5" s="318"/>
      <c r="Q5" s="318"/>
      <c r="R5" s="318" t="s">
        <v>631</v>
      </c>
      <c r="S5" s="318" t="s">
        <v>780</v>
      </c>
      <c r="T5" s="318" t="s">
        <v>24299</v>
      </c>
      <c r="U5" s="318"/>
      <c r="V5" s="318"/>
      <c r="W5" s="318"/>
      <c r="X5" s="318"/>
      <c r="Y5" s="318"/>
      <c r="Z5" s="318"/>
      <c r="AA5" s="318"/>
      <c r="AB5" s="318"/>
      <c r="AC5" s="318" t="s">
        <v>487</v>
      </c>
      <c r="AD5" s="318"/>
    </row>
    <row r="6" spans="1:30" s="19" customFormat="1" ht="21.75" customHeight="1">
      <c r="A6" s="318" t="s">
        <v>24261</v>
      </c>
      <c r="B6" s="410" t="s">
        <v>226</v>
      </c>
      <c r="C6" s="318" t="s">
        <v>24300</v>
      </c>
      <c r="D6" s="318" t="s">
        <v>24301</v>
      </c>
      <c r="E6" s="318" t="s">
        <v>24302</v>
      </c>
      <c r="F6" s="318" t="s">
        <v>24303</v>
      </c>
      <c r="G6" s="318" t="s">
        <v>24304</v>
      </c>
      <c r="H6" s="318" t="s">
        <v>24305</v>
      </c>
      <c r="I6" s="318" t="s">
        <v>24306</v>
      </c>
      <c r="J6" s="318" t="s">
        <v>24307</v>
      </c>
      <c r="K6" s="318" t="s">
        <v>24308</v>
      </c>
      <c r="L6" s="318" t="s">
        <v>583</v>
      </c>
      <c r="M6" s="318"/>
      <c r="N6" s="318"/>
      <c r="O6" s="318"/>
      <c r="P6" s="318"/>
      <c r="Q6" s="318"/>
      <c r="R6" s="318" t="s">
        <v>631</v>
      </c>
      <c r="S6" s="318" t="s">
        <v>780</v>
      </c>
      <c r="T6" s="318" t="s">
        <v>24309</v>
      </c>
      <c r="U6" s="318"/>
      <c r="V6" s="318"/>
      <c r="W6" s="318"/>
      <c r="X6" s="318"/>
      <c r="Y6" s="318"/>
      <c r="Z6" s="318"/>
      <c r="AA6" s="318"/>
      <c r="AB6" s="318"/>
      <c r="AC6" s="318" t="s">
        <v>487</v>
      </c>
      <c r="AD6" s="318" t="s">
        <v>24310</v>
      </c>
    </row>
    <row r="7" spans="1:30" s="19" customFormat="1" ht="21.75" customHeight="1">
      <c r="A7" s="318" t="s">
        <v>24261</v>
      </c>
      <c r="B7" s="410" t="s">
        <v>88</v>
      </c>
      <c r="C7" s="318" t="s">
        <v>24311</v>
      </c>
      <c r="D7" s="318" t="s">
        <v>24312</v>
      </c>
      <c r="E7" s="318" t="s">
        <v>24313</v>
      </c>
      <c r="F7" s="318" t="s">
        <v>24314</v>
      </c>
      <c r="G7" s="318" t="s">
        <v>24315</v>
      </c>
      <c r="H7" s="318" t="s">
        <v>24316</v>
      </c>
      <c r="I7" s="318" t="s">
        <v>24317</v>
      </c>
      <c r="J7" s="318" t="s">
        <v>24318</v>
      </c>
      <c r="K7" s="318" t="s">
        <v>24319</v>
      </c>
      <c r="L7" s="318" t="s">
        <v>24320</v>
      </c>
      <c r="M7" s="318"/>
      <c r="N7" s="318" t="s">
        <v>487</v>
      </c>
      <c r="O7" s="318"/>
      <c r="P7" s="318"/>
      <c r="Q7" s="318"/>
      <c r="R7" s="318" t="s">
        <v>631</v>
      </c>
      <c r="S7" s="318" t="s">
        <v>780</v>
      </c>
      <c r="T7" s="318" t="s">
        <v>18576</v>
      </c>
      <c r="U7" s="318"/>
      <c r="V7" s="318"/>
      <c r="W7" s="318"/>
      <c r="X7" s="318"/>
      <c r="Y7" s="318"/>
      <c r="Z7" s="318"/>
      <c r="AA7" s="318" t="s">
        <v>487</v>
      </c>
      <c r="AB7" s="318"/>
      <c r="AC7" s="318"/>
      <c r="AD7" s="318"/>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A000000}"/>
  <phoneticPr fontId="1"/>
  <dataValidations count="1">
    <dataValidation type="list" allowBlank="1" showInputMessage="1" showErrorMessage="1" sqref="U3:U7 W3:W7 Y3:Y7 AA3:AA7 AC3:AC7 N3:Q7" xr:uid="{58C09FB9-0454-4D39-A001-2A68D6D7C27E}">
      <formula1>"○"</formula1>
    </dataValidation>
  </dataValidations>
  <hyperlinks>
    <hyperlink ref="J4" r:id="rId1" xr:uid="{C1276563-B6ED-4542-88B1-C96667BA8EA2}"/>
  </hyperlinks>
  <pageMargins left="0.7" right="0.7" top="0.75" bottom="0.75" header="0.3" footer="0.3"/>
  <pageSetup paperSize="9" scale="36"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BBE-3B17-4A2B-A0FD-3357991EFC9C}">
  <dimension ref="A1:AD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1.75" bestFit="1" customWidth="1"/>
    <col min="2" max="2" width="18.25" customWidth="1"/>
    <col min="3" max="3" width="56.5" customWidth="1"/>
    <col min="4" max="4" width="53.12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8">
      <c r="A3" s="318" t="s">
        <v>24321</v>
      </c>
      <c r="B3" s="318" t="s">
        <v>89</v>
      </c>
      <c r="C3" s="318" t="s">
        <v>24322</v>
      </c>
      <c r="D3" s="308" t="s">
        <v>24323</v>
      </c>
      <c r="E3" s="308" t="s">
        <v>24324</v>
      </c>
      <c r="F3" s="308" t="s">
        <v>24325</v>
      </c>
      <c r="G3" s="308" t="s">
        <v>24326</v>
      </c>
      <c r="H3" s="308" t="s">
        <v>24327</v>
      </c>
      <c r="I3" s="308" t="s">
        <v>24328</v>
      </c>
      <c r="J3" s="308" t="s">
        <v>24329</v>
      </c>
      <c r="K3" s="308" t="s">
        <v>24330</v>
      </c>
      <c r="L3" s="308" t="s">
        <v>24331</v>
      </c>
      <c r="M3" s="308" t="s">
        <v>1653</v>
      </c>
      <c r="N3" s="318"/>
      <c r="O3" s="318" t="s">
        <v>487</v>
      </c>
      <c r="P3" s="318"/>
      <c r="Q3" s="318"/>
      <c r="R3" s="318" t="s">
        <v>489</v>
      </c>
      <c r="S3" s="318" t="s">
        <v>490</v>
      </c>
      <c r="T3" s="308" t="s">
        <v>10739</v>
      </c>
      <c r="U3" s="308"/>
      <c r="V3" s="318"/>
      <c r="W3" s="318"/>
      <c r="X3" s="318"/>
      <c r="Y3" s="318"/>
      <c r="Z3" s="318"/>
      <c r="AA3" s="318" t="s">
        <v>487</v>
      </c>
      <c r="AB3" s="308" t="s">
        <v>24332</v>
      </c>
      <c r="AC3" s="318" t="s">
        <v>487</v>
      </c>
      <c r="AD3" s="308" t="s">
        <v>24333</v>
      </c>
    </row>
    <row r="4" spans="1:30" s="18" customFormat="1" ht="199.5">
      <c r="A4" s="318" t="s">
        <v>24321</v>
      </c>
      <c r="B4" s="318" t="s">
        <v>89</v>
      </c>
      <c r="C4" s="318" t="s">
        <v>24334</v>
      </c>
      <c r="D4" s="318" t="s">
        <v>24335</v>
      </c>
      <c r="E4" s="318" t="s">
        <v>24336</v>
      </c>
      <c r="F4" s="318" t="s">
        <v>24337</v>
      </c>
      <c r="G4" s="318" t="s">
        <v>24338</v>
      </c>
      <c r="H4" s="318" t="s">
        <v>24339</v>
      </c>
      <c r="I4" s="318" t="s">
        <v>14928</v>
      </c>
      <c r="J4" s="308" t="s">
        <v>24340</v>
      </c>
      <c r="K4" s="308" t="s">
        <v>24341</v>
      </c>
      <c r="L4" s="308" t="s">
        <v>24342</v>
      </c>
      <c r="M4" s="318"/>
      <c r="N4" s="318" t="s">
        <v>395</v>
      </c>
      <c r="O4" s="318" t="s">
        <v>487</v>
      </c>
      <c r="P4" s="318"/>
      <c r="Q4" s="318"/>
      <c r="R4" s="318" t="s">
        <v>572</v>
      </c>
      <c r="S4" s="318" t="s">
        <v>2438</v>
      </c>
      <c r="T4" s="318" t="s">
        <v>10739</v>
      </c>
      <c r="U4" s="318"/>
      <c r="V4" s="318"/>
      <c r="W4" s="318"/>
      <c r="X4" s="318"/>
      <c r="Y4" s="318" t="s">
        <v>487</v>
      </c>
      <c r="Z4" s="308" t="s">
        <v>24343</v>
      </c>
      <c r="AA4" s="318" t="s">
        <v>487</v>
      </c>
      <c r="AB4" s="308" t="s">
        <v>24344</v>
      </c>
      <c r="AC4" s="318" t="s">
        <v>487</v>
      </c>
      <c r="AD4" s="308" t="s">
        <v>24345</v>
      </c>
    </row>
    <row r="5" spans="1:30" s="19" customFormat="1" ht="128.25">
      <c r="A5" s="318" t="s">
        <v>24346</v>
      </c>
      <c r="B5" s="318" t="s">
        <v>89</v>
      </c>
      <c r="C5" s="318" t="s">
        <v>24347</v>
      </c>
      <c r="D5" s="318" t="s">
        <v>24348</v>
      </c>
      <c r="E5" s="318" t="s">
        <v>24349</v>
      </c>
      <c r="F5" s="318" t="s">
        <v>24350</v>
      </c>
      <c r="G5" s="318" t="s">
        <v>24351</v>
      </c>
      <c r="H5" s="318" t="s">
        <v>24352</v>
      </c>
      <c r="I5" s="318" t="s">
        <v>23006</v>
      </c>
      <c r="J5" s="318" t="s">
        <v>24353</v>
      </c>
      <c r="K5" s="308" t="s">
        <v>24354</v>
      </c>
      <c r="L5" s="308" t="s">
        <v>24355</v>
      </c>
      <c r="M5" s="308" t="s">
        <v>24356</v>
      </c>
      <c r="N5" s="318"/>
      <c r="O5" s="318" t="s">
        <v>395</v>
      </c>
      <c r="P5" s="318"/>
      <c r="Q5" s="318"/>
      <c r="R5" s="318" t="s">
        <v>631</v>
      </c>
      <c r="S5" s="318" t="s">
        <v>2438</v>
      </c>
      <c r="T5" s="318" t="s">
        <v>10980</v>
      </c>
      <c r="U5" s="318"/>
      <c r="V5" s="318"/>
      <c r="W5" s="318"/>
      <c r="X5" s="318"/>
      <c r="Y5" s="318"/>
      <c r="Z5" s="318"/>
      <c r="AA5" s="318" t="s">
        <v>487</v>
      </c>
      <c r="AB5" s="308" t="s">
        <v>24357</v>
      </c>
      <c r="AC5" s="318"/>
      <c r="AD5" s="318"/>
    </row>
    <row r="6" spans="1:30" s="19" customFormat="1" ht="68.25" customHeight="1">
      <c r="A6" s="318" t="s">
        <v>24346</v>
      </c>
      <c r="B6" s="318" t="s">
        <v>89</v>
      </c>
      <c r="C6" s="318" t="s">
        <v>24358</v>
      </c>
      <c r="D6" s="318" t="s">
        <v>24359</v>
      </c>
      <c r="E6" s="318" t="s">
        <v>24360</v>
      </c>
      <c r="F6" s="318" t="s">
        <v>24361</v>
      </c>
      <c r="G6" s="318" t="s">
        <v>24362</v>
      </c>
      <c r="H6" s="318" t="s">
        <v>24363</v>
      </c>
      <c r="I6" s="318" t="s">
        <v>24364</v>
      </c>
      <c r="J6" s="318" t="s">
        <v>24365</v>
      </c>
      <c r="K6" s="318" t="s">
        <v>24366</v>
      </c>
      <c r="L6" s="318" t="s">
        <v>24367</v>
      </c>
      <c r="M6" s="318"/>
      <c r="N6" s="318" t="s">
        <v>395</v>
      </c>
      <c r="O6" s="318" t="s">
        <v>487</v>
      </c>
      <c r="P6" s="318"/>
      <c r="Q6" s="318"/>
      <c r="R6" s="318" t="s">
        <v>631</v>
      </c>
      <c r="S6" s="318" t="s">
        <v>2438</v>
      </c>
      <c r="T6" s="318" t="s">
        <v>10980</v>
      </c>
      <c r="U6" s="318"/>
      <c r="V6" s="318"/>
      <c r="W6" s="318"/>
      <c r="X6" s="318"/>
      <c r="Y6" s="318"/>
      <c r="Z6" s="318"/>
      <c r="AA6" s="318" t="s">
        <v>487</v>
      </c>
      <c r="AB6" s="308" t="s">
        <v>24368</v>
      </c>
      <c r="AC6" s="318" t="s">
        <v>487</v>
      </c>
      <c r="AD6" s="308" t="s">
        <v>24369</v>
      </c>
    </row>
    <row r="7" spans="1:30" s="19" customFormat="1" ht="32.25" customHeight="1">
      <c r="A7" s="318" t="s">
        <v>24346</v>
      </c>
      <c r="B7" s="318" t="s">
        <v>89</v>
      </c>
      <c r="C7" s="318" t="s">
        <v>24370</v>
      </c>
      <c r="D7" s="318" t="s">
        <v>24371</v>
      </c>
      <c r="E7" s="318" t="s">
        <v>24372</v>
      </c>
      <c r="F7" s="318" t="s">
        <v>24373</v>
      </c>
      <c r="G7" s="318" t="s">
        <v>24374</v>
      </c>
      <c r="H7" s="318" t="s">
        <v>24375</v>
      </c>
      <c r="I7" s="318" t="s">
        <v>24376</v>
      </c>
      <c r="J7" s="318" t="s">
        <v>24377</v>
      </c>
      <c r="K7" s="318" t="s">
        <v>24378</v>
      </c>
      <c r="L7" s="318"/>
      <c r="M7" s="318"/>
      <c r="N7" s="318"/>
      <c r="O7" s="318"/>
      <c r="P7" s="318"/>
      <c r="Q7" s="318"/>
      <c r="R7" s="318" t="s">
        <v>631</v>
      </c>
      <c r="S7" s="318" t="s">
        <v>2605</v>
      </c>
      <c r="T7" s="318"/>
      <c r="U7" s="318"/>
      <c r="V7" s="318"/>
      <c r="W7" s="318"/>
      <c r="X7" s="318"/>
      <c r="Y7" s="318"/>
      <c r="Z7" s="318"/>
      <c r="AA7" s="318"/>
      <c r="AB7" s="318"/>
      <c r="AC7" s="318" t="s">
        <v>487</v>
      </c>
      <c r="AD7" s="308" t="s">
        <v>24379</v>
      </c>
    </row>
    <row r="8" spans="1:30" s="19" customFormat="1" ht="183" customHeight="1">
      <c r="A8" s="318" t="s">
        <v>24346</v>
      </c>
      <c r="B8" s="318" t="s">
        <v>136</v>
      </c>
      <c r="C8" s="318" t="s">
        <v>24380</v>
      </c>
      <c r="D8" s="308" t="s">
        <v>24381</v>
      </c>
      <c r="E8" s="308" t="s">
        <v>24382</v>
      </c>
      <c r="F8" s="308" t="s">
        <v>24383</v>
      </c>
      <c r="G8" s="308" t="s">
        <v>24384</v>
      </c>
      <c r="H8" s="308" t="s">
        <v>24385</v>
      </c>
      <c r="I8" s="308" t="s">
        <v>24386</v>
      </c>
      <c r="J8" s="308" t="s">
        <v>24387</v>
      </c>
      <c r="K8" s="308" t="s">
        <v>24388</v>
      </c>
      <c r="L8" s="308" t="s">
        <v>24367</v>
      </c>
      <c r="M8" s="318" t="s">
        <v>2985</v>
      </c>
      <c r="N8" s="318" t="s">
        <v>395</v>
      </c>
      <c r="O8" s="318" t="s">
        <v>487</v>
      </c>
      <c r="P8" s="318"/>
      <c r="Q8" s="318"/>
      <c r="R8" s="318" t="s">
        <v>489</v>
      </c>
      <c r="S8" s="318" t="s">
        <v>490</v>
      </c>
      <c r="T8" s="308" t="s">
        <v>10739</v>
      </c>
      <c r="U8" s="308"/>
      <c r="V8" s="308"/>
      <c r="W8" s="308" t="s">
        <v>487</v>
      </c>
      <c r="X8" s="308" t="s">
        <v>24389</v>
      </c>
      <c r="Y8" s="308"/>
      <c r="Z8" s="308"/>
      <c r="AA8" s="308" t="s">
        <v>487</v>
      </c>
      <c r="AB8" s="308" t="s">
        <v>24390</v>
      </c>
      <c r="AC8" s="308" t="s">
        <v>487</v>
      </c>
      <c r="AD8" s="308" t="s">
        <v>24391</v>
      </c>
    </row>
    <row r="9" spans="1:30" s="19" customFormat="1" ht="156.75">
      <c r="A9" s="318" t="s">
        <v>24346</v>
      </c>
      <c r="B9" s="318" t="s">
        <v>136</v>
      </c>
      <c r="C9" s="318" t="s">
        <v>24392</v>
      </c>
      <c r="D9" s="318" t="s">
        <v>24393</v>
      </c>
      <c r="E9" s="318" t="s">
        <v>24394</v>
      </c>
      <c r="F9" s="318" t="s">
        <v>24395</v>
      </c>
      <c r="G9" s="318" t="s">
        <v>24396</v>
      </c>
      <c r="H9" s="318" t="s">
        <v>24397</v>
      </c>
      <c r="I9" s="318" t="s">
        <v>24398</v>
      </c>
      <c r="J9" s="252" t="s">
        <v>24399</v>
      </c>
      <c r="K9" s="308" t="s">
        <v>24400</v>
      </c>
      <c r="L9" s="318" t="s">
        <v>17268</v>
      </c>
      <c r="M9" s="318" t="s">
        <v>3668</v>
      </c>
      <c r="N9" s="318"/>
      <c r="O9" s="318" t="s">
        <v>487</v>
      </c>
      <c r="P9" s="318"/>
      <c r="Q9" s="318"/>
      <c r="R9" s="318" t="s">
        <v>631</v>
      </c>
      <c r="S9" s="318" t="s">
        <v>2438</v>
      </c>
      <c r="T9" s="318" t="s">
        <v>10980</v>
      </c>
      <c r="U9" s="318"/>
      <c r="V9" s="318"/>
      <c r="W9" s="318"/>
      <c r="X9" s="318"/>
      <c r="Y9" s="318"/>
      <c r="Z9" s="318"/>
      <c r="AA9" s="318" t="s">
        <v>487</v>
      </c>
      <c r="AB9" s="308" t="s">
        <v>24401</v>
      </c>
      <c r="AC9" s="318"/>
      <c r="AD9" s="363"/>
    </row>
    <row r="10" spans="1:30" s="19" customFormat="1" ht="114">
      <c r="A10" s="318" t="s">
        <v>24346</v>
      </c>
      <c r="B10" s="318" t="s">
        <v>136</v>
      </c>
      <c r="C10" s="318" t="s">
        <v>24402</v>
      </c>
      <c r="D10" s="318" t="s">
        <v>24403</v>
      </c>
      <c r="E10" s="318" t="s">
        <v>24404</v>
      </c>
      <c r="F10" s="318" t="s">
        <v>24405</v>
      </c>
      <c r="G10" s="318" t="s">
        <v>24406</v>
      </c>
      <c r="H10" s="318" t="s">
        <v>24407</v>
      </c>
      <c r="I10" s="318" t="s">
        <v>24408</v>
      </c>
      <c r="J10" s="318" t="s">
        <v>24409</v>
      </c>
      <c r="K10" s="308" t="s">
        <v>24410</v>
      </c>
      <c r="L10" s="318" t="s">
        <v>533</v>
      </c>
      <c r="M10" s="318"/>
      <c r="N10" s="318"/>
      <c r="O10" s="318"/>
      <c r="P10" s="318"/>
      <c r="Q10" s="318"/>
      <c r="R10" s="318" t="s">
        <v>631</v>
      </c>
      <c r="S10" s="318" t="s">
        <v>780</v>
      </c>
      <c r="T10" s="318" t="s">
        <v>10980</v>
      </c>
      <c r="U10" s="318"/>
      <c r="V10" s="318"/>
      <c r="W10" s="318"/>
      <c r="X10" s="318"/>
      <c r="Y10" s="318"/>
      <c r="Z10" s="318"/>
      <c r="AA10" s="318" t="s">
        <v>487</v>
      </c>
      <c r="AB10" s="308" t="s">
        <v>24411</v>
      </c>
      <c r="AC10" s="318" t="s">
        <v>487</v>
      </c>
      <c r="AD10" s="308" t="s">
        <v>24411</v>
      </c>
    </row>
    <row r="11" spans="1:30" s="19" customFormat="1" ht="21.75" customHeight="1">
      <c r="A11" s="318" t="s">
        <v>24346</v>
      </c>
      <c r="B11" s="318" t="s">
        <v>183</v>
      </c>
      <c r="C11" s="318" t="s">
        <v>24412</v>
      </c>
      <c r="D11" s="318" t="s">
        <v>24413</v>
      </c>
      <c r="E11" s="318" t="s">
        <v>24414</v>
      </c>
      <c r="F11" s="318" t="s">
        <v>24415</v>
      </c>
      <c r="G11" s="318" t="s">
        <v>24416</v>
      </c>
      <c r="H11" s="318" t="s">
        <v>24417</v>
      </c>
      <c r="I11" s="318" t="s">
        <v>23006</v>
      </c>
      <c r="J11" s="318" t="s">
        <v>24418</v>
      </c>
      <c r="K11" s="318" t="s">
        <v>24419</v>
      </c>
      <c r="L11" s="318" t="s">
        <v>3970</v>
      </c>
      <c r="M11" s="318"/>
      <c r="N11" s="318"/>
      <c r="O11" s="318" t="s">
        <v>487</v>
      </c>
      <c r="P11" s="318"/>
      <c r="Q11" s="318"/>
      <c r="R11" s="318" t="s">
        <v>631</v>
      </c>
      <c r="S11" s="318" t="s">
        <v>2438</v>
      </c>
      <c r="T11" s="318" t="s">
        <v>10739</v>
      </c>
      <c r="U11" s="318"/>
      <c r="V11" s="318"/>
      <c r="W11" s="318"/>
      <c r="X11" s="318"/>
      <c r="Y11" s="318"/>
      <c r="Z11" s="318"/>
      <c r="AA11" s="318" t="s">
        <v>487</v>
      </c>
      <c r="AB11" s="308" t="s">
        <v>24357</v>
      </c>
      <c r="AC11" s="318" t="s">
        <v>487</v>
      </c>
      <c r="AD11" s="318" t="s">
        <v>24345</v>
      </c>
    </row>
    <row r="12" spans="1:30" s="19" customFormat="1" ht="21.75" customHeight="1">
      <c r="A12" s="318" t="s">
        <v>24346</v>
      </c>
      <c r="B12" s="318" t="s">
        <v>183</v>
      </c>
      <c r="C12" s="318" t="s">
        <v>24420</v>
      </c>
      <c r="D12" s="318" t="s">
        <v>24421</v>
      </c>
      <c r="E12" s="318" t="s">
        <v>24422</v>
      </c>
      <c r="F12" s="318" t="s">
        <v>24423</v>
      </c>
      <c r="G12" s="318" t="s">
        <v>24424</v>
      </c>
      <c r="H12" s="318" t="s">
        <v>24425</v>
      </c>
      <c r="I12" s="318" t="s">
        <v>24426</v>
      </c>
      <c r="J12" s="318" t="s">
        <v>24427</v>
      </c>
      <c r="K12" s="318" t="s">
        <v>24428</v>
      </c>
      <c r="L12" s="318" t="s">
        <v>24429</v>
      </c>
      <c r="M12" s="318"/>
      <c r="N12" s="318"/>
      <c r="O12" s="318"/>
      <c r="P12" s="318"/>
      <c r="Q12" s="318"/>
      <c r="R12" s="318" t="s">
        <v>631</v>
      </c>
      <c r="S12" s="318" t="s">
        <v>2438</v>
      </c>
      <c r="T12" s="318" t="s">
        <v>10980</v>
      </c>
      <c r="U12" s="318"/>
      <c r="V12" s="318"/>
      <c r="W12" s="318"/>
      <c r="X12" s="318"/>
      <c r="Y12" s="318"/>
      <c r="Z12" s="318"/>
      <c r="AA12" s="318"/>
      <c r="AB12" s="308" t="s">
        <v>24357</v>
      </c>
      <c r="AC12" s="318" t="s">
        <v>487</v>
      </c>
      <c r="AD12" s="318" t="s">
        <v>24430</v>
      </c>
    </row>
    <row r="13" spans="1:30" s="19" customFormat="1" ht="42.75">
      <c r="A13" s="318" t="s">
        <v>24346</v>
      </c>
      <c r="B13" s="318" t="s">
        <v>183</v>
      </c>
      <c r="C13" s="318" t="s">
        <v>24431</v>
      </c>
      <c r="D13" s="318" t="s">
        <v>24432</v>
      </c>
      <c r="E13" s="318" t="s">
        <v>24433</v>
      </c>
      <c r="F13" s="318" t="s">
        <v>24434</v>
      </c>
      <c r="G13" s="318" t="s">
        <v>24435</v>
      </c>
      <c r="H13" s="318" t="s">
        <v>24436</v>
      </c>
      <c r="I13" s="318" t="s">
        <v>14928</v>
      </c>
      <c r="J13" s="318" t="s">
        <v>24437</v>
      </c>
      <c r="K13" s="308" t="s">
        <v>24438</v>
      </c>
      <c r="L13" s="308" t="s">
        <v>24439</v>
      </c>
      <c r="M13" s="318"/>
      <c r="N13" s="318"/>
      <c r="O13" s="318" t="s">
        <v>487</v>
      </c>
      <c r="P13" s="318"/>
      <c r="Q13" s="318"/>
      <c r="R13" s="318" t="s">
        <v>631</v>
      </c>
      <c r="S13" s="318" t="s">
        <v>2438</v>
      </c>
      <c r="T13" s="318" t="s">
        <v>10980</v>
      </c>
      <c r="U13" s="318"/>
      <c r="V13" s="318"/>
      <c r="W13" s="318"/>
      <c r="X13" s="318"/>
      <c r="Y13" s="318"/>
      <c r="Z13" s="318"/>
      <c r="AA13" s="318" t="s">
        <v>487</v>
      </c>
      <c r="AB13" s="308" t="s">
        <v>24440</v>
      </c>
      <c r="AC13" s="318"/>
      <c r="AD13" s="318"/>
    </row>
    <row r="14" spans="1:30" s="19" customFormat="1" ht="42.75">
      <c r="A14" s="318" t="s">
        <v>24346</v>
      </c>
      <c r="B14" s="318" t="s">
        <v>227</v>
      </c>
      <c r="C14" s="318" t="s">
        <v>24441</v>
      </c>
      <c r="D14" s="318" t="s">
        <v>24442</v>
      </c>
      <c r="E14" s="318" t="s">
        <v>24443</v>
      </c>
      <c r="F14" s="318" t="s">
        <v>24444</v>
      </c>
      <c r="G14" s="318" t="s">
        <v>24445</v>
      </c>
      <c r="H14" s="318" t="s">
        <v>24446</v>
      </c>
      <c r="I14" s="318" t="s">
        <v>24447</v>
      </c>
      <c r="J14" s="351" t="s">
        <v>24448</v>
      </c>
      <c r="K14" s="513" t="s">
        <v>24449</v>
      </c>
      <c r="L14" s="308" t="s">
        <v>24450</v>
      </c>
      <c r="M14" s="318"/>
      <c r="N14" s="318"/>
      <c r="O14" s="318" t="s">
        <v>487</v>
      </c>
      <c r="P14" s="318"/>
      <c r="Q14" s="318"/>
      <c r="R14" s="318" t="s">
        <v>572</v>
      </c>
      <c r="S14" s="318" t="s">
        <v>490</v>
      </c>
      <c r="T14" s="318" t="s">
        <v>10980</v>
      </c>
      <c r="U14" s="318"/>
      <c r="V14" s="318"/>
      <c r="W14" s="318"/>
      <c r="X14" s="318"/>
      <c r="Y14" s="318"/>
      <c r="Z14" s="318"/>
      <c r="AA14" s="318" t="s">
        <v>487</v>
      </c>
      <c r="AB14" s="308" t="s">
        <v>24451</v>
      </c>
      <c r="AC14" s="318" t="s">
        <v>487</v>
      </c>
      <c r="AD14" s="308" t="s">
        <v>24452</v>
      </c>
    </row>
    <row r="15" spans="1:30" s="19" customFormat="1" ht="57">
      <c r="A15" s="318" t="s">
        <v>24346</v>
      </c>
      <c r="B15" s="318" t="s">
        <v>263</v>
      </c>
      <c r="C15" s="318" t="s">
        <v>24453</v>
      </c>
      <c r="D15" s="318" t="s">
        <v>24454</v>
      </c>
      <c r="E15" s="318" t="s">
        <v>24455</v>
      </c>
      <c r="F15" s="318" t="s">
        <v>24456</v>
      </c>
      <c r="G15" s="318" t="s">
        <v>24457</v>
      </c>
      <c r="H15" s="318" t="s">
        <v>24458</v>
      </c>
      <c r="I15" s="318" t="s">
        <v>24459</v>
      </c>
      <c r="J15" s="318" t="s">
        <v>24460</v>
      </c>
      <c r="K15" s="308" t="s">
        <v>24461</v>
      </c>
      <c r="L15" s="318" t="s">
        <v>24462</v>
      </c>
      <c r="M15" s="318"/>
      <c r="N15" s="318"/>
      <c r="O15" s="318" t="s">
        <v>487</v>
      </c>
      <c r="P15" s="318"/>
      <c r="Q15" s="318"/>
      <c r="R15" s="318" t="s">
        <v>631</v>
      </c>
      <c r="S15" s="318" t="s">
        <v>2438</v>
      </c>
      <c r="T15" s="318" t="s">
        <v>10980</v>
      </c>
      <c r="U15" s="318"/>
      <c r="V15" s="318"/>
      <c r="W15" s="318"/>
      <c r="X15" s="318"/>
      <c r="Y15" s="318"/>
      <c r="Z15" s="318"/>
      <c r="AA15" s="318" t="s">
        <v>487</v>
      </c>
      <c r="AB15" s="308" t="s">
        <v>24357</v>
      </c>
      <c r="AC15" s="318"/>
      <c r="AD15" s="318"/>
    </row>
    <row r="16" spans="1:30" s="19" customFormat="1" ht="49.5" customHeight="1">
      <c r="A16" s="318" t="s">
        <v>24346</v>
      </c>
      <c r="B16" s="318" t="s">
        <v>295</v>
      </c>
      <c r="C16" s="318" t="s">
        <v>24463</v>
      </c>
      <c r="D16" s="318" t="s">
        <v>24464</v>
      </c>
      <c r="E16" s="318" t="s">
        <v>24465</v>
      </c>
      <c r="F16" s="318" t="s">
        <v>24466</v>
      </c>
      <c r="G16" s="318" t="s">
        <v>24467</v>
      </c>
      <c r="H16" s="318" t="s">
        <v>24468</v>
      </c>
      <c r="I16" s="318" t="s">
        <v>24469</v>
      </c>
      <c r="J16" s="318" t="s">
        <v>24470</v>
      </c>
      <c r="K16" s="318" t="s">
        <v>24471</v>
      </c>
      <c r="L16" s="318" t="s">
        <v>3970</v>
      </c>
      <c r="M16" s="318"/>
      <c r="N16" s="318"/>
      <c r="O16" s="318" t="s">
        <v>487</v>
      </c>
      <c r="P16" s="318"/>
      <c r="Q16" s="318"/>
      <c r="R16" s="318" t="s">
        <v>631</v>
      </c>
      <c r="S16" s="318" t="s">
        <v>490</v>
      </c>
      <c r="T16" s="318" t="s">
        <v>10980</v>
      </c>
      <c r="U16" s="318"/>
      <c r="V16" s="318"/>
      <c r="W16" s="318"/>
      <c r="X16" s="318"/>
      <c r="Y16" s="318"/>
      <c r="Z16" s="318"/>
      <c r="AA16" s="318" t="s">
        <v>487</v>
      </c>
      <c r="AB16" s="308" t="s">
        <v>24472</v>
      </c>
      <c r="AC16" s="318"/>
      <c r="AD16" s="318"/>
    </row>
    <row r="17" spans="1:30" s="19" customFormat="1" ht="128.25">
      <c r="A17" s="318" t="s">
        <v>24346</v>
      </c>
      <c r="B17" s="318" t="s">
        <v>321</v>
      </c>
      <c r="C17" s="318" t="s">
        <v>24473</v>
      </c>
      <c r="D17" s="308" t="s">
        <v>24474</v>
      </c>
      <c r="E17" s="318" t="s">
        <v>24475</v>
      </c>
      <c r="F17" s="318" t="s">
        <v>24476</v>
      </c>
      <c r="G17" s="318" t="s">
        <v>24477</v>
      </c>
      <c r="H17" s="318" t="s">
        <v>24478</v>
      </c>
      <c r="I17" s="318" t="s">
        <v>24459</v>
      </c>
      <c r="J17" s="318" t="s">
        <v>24479</v>
      </c>
      <c r="K17" s="308" t="s">
        <v>24480</v>
      </c>
      <c r="L17" s="318" t="s">
        <v>2406</v>
      </c>
      <c r="M17" s="318"/>
      <c r="N17" s="318"/>
      <c r="O17" s="318" t="s">
        <v>487</v>
      </c>
      <c r="P17" s="318"/>
      <c r="Q17" s="318"/>
      <c r="R17" s="318" t="s">
        <v>631</v>
      </c>
      <c r="S17" s="318" t="s">
        <v>2438</v>
      </c>
      <c r="T17" s="318" t="s">
        <v>10980</v>
      </c>
      <c r="U17" s="318"/>
      <c r="V17" s="318"/>
      <c r="W17" s="318"/>
      <c r="X17" s="318"/>
      <c r="Y17" s="318"/>
      <c r="Z17" s="318"/>
      <c r="AA17" s="318" t="s">
        <v>487</v>
      </c>
      <c r="AB17" s="308" t="s">
        <v>24481</v>
      </c>
      <c r="AC17" s="318" t="s">
        <v>487</v>
      </c>
      <c r="AD17" s="308" t="s">
        <v>24482</v>
      </c>
    </row>
    <row r="18" spans="1:30" s="19" customFormat="1" ht="85.5">
      <c r="A18" s="318" t="s">
        <v>24346</v>
      </c>
      <c r="B18" s="318" t="s">
        <v>341</v>
      </c>
      <c r="C18" s="318" t="s">
        <v>24483</v>
      </c>
      <c r="D18" s="318" t="s">
        <v>24484</v>
      </c>
      <c r="E18" s="318" t="s">
        <v>24485</v>
      </c>
      <c r="F18" s="318" t="s">
        <v>24486</v>
      </c>
      <c r="G18" s="318" t="s">
        <v>24487</v>
      </c>
      <c r="H18" s="318" t="s">
        <v>24488</v>
      </c>
      <c r="I18" s="318" t="s">
        <v>24459</v>
      </c>
      <c r="J18" s="318" t="s">
        <v>24489</v>
      </c>
      <c r="K18" s="308" t="s">
        <v>24490</v>
      </c>
      <c r="L18" s="308" t="s">
        <v>24491</v>
      </c>
      <c r="M18" s="318"/>
      <c r="N18" s="318"/>
      <c r="O18" s="318" t="s">
        <v>487</v>
      </c>
      <c r="P18" s="318"/>
      <c r="Q18" s="318"/>
      <c r="R18" s="318" t="s">
        <v>572</v>
      </c>
      <c r="S18" s="318" t="s">
        <v>2438</v>
      </c>
      <c r="T18" s="318" t="s">
        <v>10980</v>
      </c>
      <c r="U18" s="318"/>
      <c r="V18" s="318"/>
      <c r="W18" s="318"/>
      <c r="X18" s="318"/>
      <c r="Y18" s="318"/>
      <c r="Z18" s="318"/>
      <c r="AA18" s="318" t="s">
        <v>487</v>
      </c>
      <c r="AB18" s="308" t="s">
        <v>24492</v>
      </c>
      <c r="AC18" s="318" t="s">
        <v>487</v>
      </c>
      <c r="AD18" s="318" t="s">
        <v>24493</v>
      </c>
    </row>
    <row r="19" spans="1:30" s="19" customFormat="1" ht="43.5" customHeight="1">
      <c r="A19" s="318" t="s">
        <v>24346</v>
      </c>
      <c r="B19" s="318" t="s">
        <v>24494</v>
      </c>
      <c r="C19" s="318" t="s">
        <v>24495</v>
      </c>
      <c r="D19" s="318" t="s">
        <v>24496</v>
      </c>
      <c r="E19" s="318" t="s">
        <v>24497</v>
      </c>
      <c r="F19" s="318" t="s">
        <v>24498</v>
      </c>
      <c r="G19" s="318" t="s">
        <v>24499</v>
      </c>
      <c r="H19" s="318" t="s">
        <v>24500</v>
      </c>
      <c r="I19" s="318" t="s">
        <v>4117</v>
      </c>
      <c r="J19" s="318" t="s">
        <v>24501</v>
      </c>
      <c r="K19" s="318" t="s">
        <v>24502</v>
      </c>
      <c r="L19" s="318" t="s">
        <v>503</v>
      </c>
      <c r="M19" s="318"/>
      <c r="N19" s="318"/>
      <c r="O19" s="318"/>
      <c r="P19" s="318"/>
      <c r="Q19" s="318"/>
      <c r="R19" s="318" t="s">
        <v>572</v>
      </c>
      <c r="S19" s="318" t="s">
        <v>2438</v>
      </c>
      <c r="T19" s="318" t="s">
        <v>10980</v>
      </c>
      <c r="U19" s="318"/>
      <c r="V19" s="318"/>
      <c r="W19" s="318"/>
      <c r="X19" s="318"/>
      <c r="Y19" s="318"/>
      <c r="Z19" s="318"/>
      <c r="AA19" s="318" t="s">
        <v>487</v>
      </c>
      <c r="AB19" s="308" t="s">
        <v>24357</v>
      </c>
      <c r="AC19" s="318"/>
      <c r="AD19" s="318"/>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B000000}"/>
  <phoneticPr fontId="1"/>
  <dataValidations count="1">
    <dataValidation type="list" allowBlank="1" showInputMessage="1" showErrorMessage="1" sqref="N3:Q19 AA3:AA19 Y3:Y19 W3:W19 U3:U19 AC3:AC19" xr:uid="{40110408-7C97-4E3B-A59E-1B92F86EFDF9}">
      <formula1>"○"</formula1>
    </dataValidation>
  </dataValidations>
  <hyperlinks>
    <hyperlink ref="J18" r:id="rId1" xr:uid="{2CC64218-DBC7-4194-9E1E-B38F20E77396}"/>
    <hyperlink ref="J17" r:id="rId2" xr:uid="{30B8EA1A-8339-4047-B4C2-50EA040E0ECC}"/>
    <hyperlink ref="J9" r:id="rId3" xr:uid="{CBB699A1-174E-458A-9D6E-FBAB4E980334}"/>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6573-AAF1-4E2D-A060-4E22F8831A96}">
  <sheetPr>
    <pageSetUpPr fitToPage="1"/>
  </sheetPr>
  <dimension ref="A1:AN573"/>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ColWidth="9" defaultRowHeight="24"/>
  <cols>
    <col min="1" max="1" width="8.875" style="59" customWidth="1"/>
    <col min="2" max="2" width="17.5" style="59" customWidth="1"/>
    <col min="3" max="3" width="65.375" style="59" customWidth="1"/>
    <col min="4" max="4" width="23" style="59" customWidth="1"/>
    <col min="5" max="5" width="10.375" style="59" customWidth="1"/>
    <col min="6" max="7" width="23" style="59" customWidth="1"/>
    <col min="8" max="8" width="14" style="59" customWidth="1"/>
    <col min="9" max="9" width="23" style="59" customWidth="1"/>
    <col min="10" max="10" width="16" style="59" customWidth="1"/>
    <col min="11" max="11" width="50" style="59" customWidth="1"/>
    <col min="12" max="12" width="14.875" style="59" customWidth="1"/>
    <col min="13" max="13" width="12" style="59" customWidth="1"/>
    <col min="14" max="14" width="5.375" style="59" customWidth="1"/>
    <col min="15" max="15" width="6" style="59" customWidth="1"/>
    <col min="16" max="17" width="6.75" style="59" customWidth="1"/>
    <col min="18" max="18" width="23" style="59" customWidth="1"/>
    <col min="19" max="19" width="12.75" style="59" customWidth="1"/>
    <col min="20" max="20" width="19.375" style="59" customWidth="1"/>
    <col min="21" max="21" width="7.125" style="59" customWidth="1"/>
    <col min="22" max="22" width="12.25" style="59" bestFit="1" customWidth="1"/>
    <col min="23" max="23" width="6.625" style="59" customWidth="1"/>
    <col min="24" max="24" width="10.125" style="59" bestFit="1" customWidth="1"/>
    <col min="25" max="25" width="4.5" style="60" customWidth="1"/>
    <col min="26" max="26" width="9.25" style="59" customWidth="1"/>
    <col min="27" max="27" width="5.125" style="60" customWidth="1"/>
    <col min="28" max="28" width="13.375" style="59" bestFit="1" customWidth="1"/>
    <col min="29" max="29" width="10.375" style="59" customWidth="1"/>
    <col min="30" max="30" width="16.625" style="59" customWidth="1"/>
    <col min="31" max="35" width="9.125" style="59" customWidth="1"/>
    <col min="36" max="16384" width="9" style="59"/>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57">
      <c r="A3" s="311" t="s">
        <v>24503</v>
      </c>
      <c r="B3" s="311" t="s">
        <v>228</v>
      </c>
      <c r="C3" s="311" t="s">
        <v>24504</v>
      </c>
      <c r="D3" s="308" t="s">
        <v>24505</v>
      </c>
      <c r="E3" s="308" t="s">
        <v>24506</v>
      </c>
      <c r="F3" s="308" t="s">
        <v>24507</v>
      </c>
      <c r="G3" s="308" t="s">
        <v>24508</v>
      </c>
      <c r="H3" s="308" t="s">
        <v>24509</v>
      </c>
      <c r="I3" s="308" t="s">
        <v>24510</v>
      </c>
      <c r="J3" s="308" t="s">
        <v>24511</v>
      </c>
      <c r="K3" s="308" t="s">
        <v>24512</v>
      </c>
      <c r="L3" s="308" t="s">
        <v>24513</v>
      </c>
      <c r="M3" s="308"/>
      <c r="N3" s="308" t="s">
        <v>395</v>
      </c>
      <c r="O3" s="308"/>
      <c r="P3" s="308"/>
      <c r="Q3" s="308"/>
      <c r="R3" s="439" t="s">
        <v>1089</v>
      </c>
      <c r="S3" s="308" t="s">
        <v>2438</v>
      </c>
      <c r="T3" s="308" t="s">
        <v>608</v>
      </c>
      <c r="U3" s="308"/>
      <c r="V3" s="308"/>
      <c r="W3" s="308"/>
      <c r="X3" s="308"/>
      <c r="Y3" s="308"/>
      <c r="Z3" s="308"/>
      <c r="AA3" s="308"/>
      <c r="AB3" s="308"/>
      <c r="AC3" s="308"/>
      <c r="AD3" s="308"/>
    </row>
    <row r="4" spans="1:30" s="54" customFormat="1" ht="114">
      <c r="A4" s="311" t="s">
        <v>24503</v>
      </c>
      <c r="B4" s="311" t="s">
        <v>264</v>
      </c>
      <c r="C4" s="311" t="s">
        <v>24514</v>
      </c>
      <c r="D4" s="311" t="s">
        <v>24515</v>
      </c>
      <c r="E4" s="311" t="s">
        <v>24516</v>
      </c>
      <c r="F4" s="311" t="s">
        <v>24517</v>
      </c>
      <c r="G4" s="311" t="s">
        <v>24518</v>
      </c>
      <c r="H4" s="311" t="s">
        <v>24519</v>
      </c>
      <c r="I4" s="311" t="s">
        <v>24520</v>
      </c>
      <c r="J4" s="311" t="s">
        <v>24521</v>
      </c>
      <c r="K4" s="311" t="s">
        <v>24522</v>
      </c>
      <c r="L4" s="311" t="s">
        <v>24523</v>
      </c>
      <c r="M4" s="311"/>
      <c r="N4" s="311" t="s">
        <v>395</v>
      </c>
      <c r="O4" s="311"/>
      <c r="P4" s="311"/>
      <c r="Q4" s="311"/>
      <c r="R4" s="439" t="s">
        <v>383</v>
      </c>
      <c r="S4" s="308" t="s">
        <v>384</v>
      </c>
      <c r="T4" s="311" t="s">
        <v>10980</v>
      </c>
      <c r="U4" s="311"/>
      <c r="V4" s="311"/>
      <c r="W4" s="311"/>
      <c r="X4" s="311"/>
      <c r="Y4" s="311"/>
      <c r="Z4" s="311"/>
      <c r="AA4" s="311"/>
      <c r="AB4" s="311"/>
      <c r="AC4" s="311"/>
      <c r="AD4" s="311"/>
    </row>
    <row r="5" spans="1:30" s="54" customFormat="1" ht="142.5">
      <c r="A5" s="311" t="s">
        <v>24503</v>
      </c>
      <c r="B5" s="311" t="s">
        <v>296</v>
      </c>
      <c r="C5" s="311" t="s">
        <v>24524</v>
      </c>
      <c r="D5" s="308" t="s">
        <v>24525</v>
      </c>
      <c r="E5" s="308" t="s">
        <v>24526</v>
      </c>
      <c r="F5" s="308" t="s">
        <v>24527</v>
      </c>
      <c r="G5" s="308" t="s">
        <v>24528</v>
      </c>
      <c r="H5" s="308" t="s">
        <v>24529</v>
      </c>
      <c r="I5" s="308" t="s">
        <v>24530</v>
      </c>
      <c r="J5" s="308" t="s">
        <v>24531</v>
      </c>
      <c r="K5" s="308" t="s">
        <v>24532</v>
      </c>
      <c r="L5" s="308" t="s">
        <v>2394</v>
      </c>
      <c r="M5" s="308"/>
      <c r="N5" s="308" t="s">
        <v>395</v>
      </c>
      <c r="O5" s="308" t="s">
        <v>487</v>
      </c>
      <c r="P5" s="308"/>
      <c r="Q5" s="308"/>
      <c r="R5" s="439" t="s">
        <v>1089</v>
      </c>
      <c r="S5" s="308" t="s">
        <v>2363</v>
      </c>
      <c r="T5" s="308" t="s">
        <v>608</v>
      </c>
      <c r="U5" s="308"/>
      <c r="V5" s="308"/>
      <c r="W5" s="308"/>
      <c r="X5" s="308"/>
      <c r="Y5" s="308"/>
      <c r="Z5" s="308"/>
      <c r="AA5" s="308"/>
      <c r="AB5" s="308"/>
      <c r="AC5" s="308" t="s">
        <v>487</v>
      </c>
      <c r="AD5" s="308" t="s">
        <v>24533</v>
      </c>
    </row>
    <row r="6" spans="1:30" s="54" customFormat="1" ht="99.75">
      <c r="A6" s="311" t="s">
        <v>24503</v>
      </c>
      <c r="B6" s="311" t="s">
        <v>364</v>
      </c>
      <c r="C6" s="311" t="s">
        <v>24534</v>
      </c>
      <c r="D6" s="311" t="s">
        <v>24535</v>
      </c>
      <c r="E6" s="311" t="s">
        <v>24536</v>
      </c>
      <c r="F6" s="311" t="s">
        <v>24537</v>
      </c>
      <c r="G6" s="311" t="s">
        <v>24538</v>
      </c>
      <c r="H6" s="311" t="s">
        <v>24539</v>
      </c>
      <c r="I6" s="311" t="s">
        <v>24540</v>
      </c>
      <c r="J6" s="311" t="s">
        <v>24541</v>
      </c>
      <c r="K6" s="311" t="s">
        <v>24542</v>
      </c>
      <c r="L6" s="311" t="s">
        <v>2406</v>
      </c>
      <c r="M6" s="311"/>
      <c r="N6" s="311"/>
      <c r="O6" s="311"/>
      <c r="P6" s="311"/>
      <c r="Q6" s="311"/>
      <c r="R6" s="439" t="s">
        <v>383</v>
      </c>
      <c r="S6" s="308" t="s">
        <v>384</v>
      </c>
      <c r="T6" s="311" t="s">
        <v>4009</v>
      </c>
      <c r="U6" s="311"/>
      <c r="V6" s="311"/>
      <c r="W6" s="311"/>
      <c r="X6" s="311"/>
      <c r="Y6" s="311"/>
      <c r="Z6" s="311"/>
      <c r="AA6" s="311"/>
      <c r="AB6" s="311"/>
      <c r="AC6" s="311" t="s">
        <v>487</v>
      </c>
      <c r="AD6" s="311" t="s">
        <v>24543</v>
      </c>
    </row>
    <row r="7" spans="1:30" s="54" customFormat="1" ht="213.75">
      <c r="A7" s="308" t="s">
        <v>24503</v>
      </c>
      <c r="B7" s="308" t="s">
        <v>24544</v>
      </c>
      <c r="C7" s="308" t="s">
        <v>24545</v>
      </c>
      <c r="D7" s="308" t="s">
        <v>24546</v>
      </c>
      <c r="E7" s="308" t="s">
        <v>24547</v>
      </c>
      <c r="F7" s="308" t="s">
        <v>24548</v>
      </c>
      <c r="G7" s="308" t="s">
        <v>24549</v>
      </c>
      <c r="H7" s="308" t="s">
        <v>24550</v>
      </c>
      <c r="I7" s="308" t="s">
        <v>24551</v>
      </c>
      <c r="J7" s="308" t="s">
        <v>24552</v>
      </c>
      <c r="K7" s="308" t="s">
        <v>24553</v>
      </c>
      <c r="L7" s="308" t="s">
        <v>24554</v>
      </c>
      <c r="M7" s="308"/>
      <c r="N7" s="308" t="s">
        <v>395</v>
      </c>
      <c r="O7" s="308" t="s">
        <v>487</v>
      </c>
      <c r="P7" s="308"/>
      <c r="Q7" s="308"/>
      <c r="R7" s="439" t="s">
        <v>1089</v>
      </c>
      <c r="S7" s="308" t="s">
        <v>2363</v>
      </c>
      <c r="T7" s="308" t="s">
        <v>14089</v>
      </c>
      <c r="U7" s="308"/>
      <c r="V7" s="308"/>
      <c r="W7" s="308"/>
      <c r="X7" s="308"/>
      <c r="Y7" s="308" t="s">
        <v>487</v>
      </c>
      <c r="Z7" s="308" t="s">
        <v>24555</v>
      </c>
      <c r="AA7" s="308"/>
      <c r="AB7" s="308"/>
      <c r="AC7" s="308"/>
      <c r="AD7" s="308"/>
    </row>
    <row r="8" spans="1:30" s="54" customFormat="1" ht="71.25">
      <c r="A8" s="308" t="s">
        <v>24503</v>
      </c>
      <c r="B8" s="308" t="s">
        <v>90</v>
      </c>
      <c r="C8" s="308" t="s">
        <v>24556</v>
      </c>
      <c r="D8" s="308" t="s">
        <v>24557</v>
      </c>
      <c r="E8" s="308" t="s">
        <v>24558</v>
      </c>
      <c r="F8" s="308" t="s">
        <v>24559</v>
      </c>
      <c r="G8" s="308" t="s">
        <v>24560</v>
      </c>
      <c r="H8" s="308" t="s">
        <v>24561</v>
      </c>
      <c r="I8" s="308" t="s">
        <v>24562</v>
      </c>
      <c r="J8" s="308" t="s">
        <v>24563</v>
      </c>
      <c r="K8" s="308" t="s">
        <v>24564</v>
      </c>
      <c r="L8" s="308" t="s">
        <v>24565</v>
      </c>
      <c r="M8" s="308"/>
      <c r="N8" s="308"/>
      <c r="O8" s="308" t="s">
        <v>487</v>
      </c>
      <c r="P8" s="308"/>
      <c r="Q8" s="308"/>
      <c r="R8" s="439" t="s">
        <v>547</v>
      </c>
      <c r="S8" s="308" t="s">
        <v>2438</v>
      </c>
      <c r="T8" s="308" t="s">
        <v>608</v>
      </c>
      <c r="U8" s="308"/>
      <c r="V8" s="308"/>
      <c r="W8" s="308"/>
      <c r="X8" s="308"/>
      <c r="Y8" s="308"/>
      <c r="Z8" s="308"/>
      <c r="AA8" s="308"/>
      <c r="AB8" s="308"/>
      <c r="AC8" s="308" t="s">
        <v>487</v>
      </c>
      <c r="AD8" s="308" t="s">
        <v>24566</v>
      </c>
    </row>
    <row r="9" spans="1:30" s="54" customFormat="1" ht="156.75">
      <c r="A9" s="308" t="s">
        <v>24503</v>
      </c>
      <c r="B9" s="308" t="s">
        <v>137</v>
      </c>
      <c r="C9" s="308" t="s">
        <v>24567</v>
      </c>
      <c r="D9" s="308" t="s">
        <v>24568</v>
      </c>
      <c r="E9" s="308" t="s">
        <v>24569</v>
      </c>
      <c r="F9" s="308" t="s">
        <v>24570</v>
      </c>
      <c r="G9" s="308" t="s">
        <v>24571</v>
      </c>
      <c r="H9" s="308" t="s">
        <v>24572</v>
      </c>
      <c r="I9" s="308" t="s">
        <v>24573</v>
      </c>
      <c r="J9" s="308" t="s">
        <v>24574</v>
      </c>
      <c r="K9" s="308" t="s">
        <v>24575</v>
      </c>
      <c r="L9" s="308" t="s">
        <v>24576</v>
      </c>
      <c r="M9" s="308"/>
      <c r="N9" s="308" t="s">
        <v>395</v>
      </c>
      <c r="O9" s="308"/>
      <c r="P9" s="308"/>
      <c r="Q9" s="308"/>
      <c r="R9" s="439" t="s">
        <v>547</v>
      </c>
      <c r="S9" s="308" t="s">
        <v>2363</v>
      </c>
      <c r="T9" s="308" t="s">
        <v>608</v>
      </c>
      <c r="U9" s="308"/>
      <c r="V9" s="308"/>
      <c r="W9" s="308"/>
      <c r="X9" s="308"/>
      <c r="Y9" s="308"/>
      <c r="Z9" s="308"/>
      <c r="AA9" s="308" t="s">
        <v>487</v>
      </c>
      <c r="AB9" s="308" t="s">
        <v>24577</v>
      </c>
      <c r="AC9" s="308"/>
      <c r="AD9" s="308"/>
    </row>
    <row r="10" spans="1:30" s="54" customFormat="1" ht="142.5">
      <c r="A10" s="308" t="s">
        <v>24503</v>
      </c>
      <c r="B10" s="308" t="s">
        <v>137</v>
      </c>
      <c r="C10" s="308" t="s">
        <v>24578</v>
      </c>
      <c r="D10" s="308" t="s">
        <v>24579</v>
      </c>
      <c r="E10" s="308" t="s">
        <v>24580</v>
      </c>
      <c r="F10" s="308" t="s">
        <v>24581</v>
      </c>
      <c r="G10" s="308" t="s">
        <v>24582</v>
      </c>
      <c r="H10" s="308" t="s">
        <v>24583</v>
      </c>
      <c r="I10" s="308" t="s">
        <v>24584</v>
      </c>
      <c r="J10" s="324" t="s">
        <v>24585</v>
      </c>
      <c r="K10" s="308" t="s">
        <v>24586</v>
      </c>
      <c r="L10" s="308" t="s">
        <v>24587</v>
      </c>
      <c r="M10" s="308"/>
      <c r="N10" s="308" t="s">
        <v>401</v>
      </c>
      <c r="O10" s="308" t="s">
        <v>487</v>
      </c>
      <c r="P10" s="308"/>
      <c r="Q10" s="308"/>
      <c r="R10" s="439" t="s">
        <v>547</v>
      </c>
      <c r="S10" s="308" t="s">
        <v>780</v>
      </c>
      <c r="T10" s="308" t="s">
        <v>1122</v>
      </c>
      <c r="U10" s="308"/>
      <c r="V10" s="308"/>
      <c r="W10" s="308"/>
      <c r="X10" s="308"/>
      <c r="Y10" s="308"/>
      <c r="Z10" s="308"/>
      <c r="AA10" s="308" t="s">
        <v>401</v>
      </c>
      <c r="AB10" s="308" t="s">
        <v>24588</v>
      </c>
      <c r="AC10" s="308"/>
      <c r="AD10" s="308"/>
    </row>
    <row r="11" spans="1:30" s="126" customFormat="1" ht="85.5">
      <c r="A11" s="514" t="s">
        <v>24589</v>
      </c>
      <c r="B11" s="515" t="s">
        <v>228</v>
      </c>
      <c r="C11" s="514" t="s">
        <v>24590</v>
      </c>
      <c r="D11" s="514" t="s">
        <v>24591</v>
      </c>
      <c r="E11" s="514" t="s">
        <v>24592</v>
      </c>
      <c r="F11" s="514" t="s">
        <v>24593</v>
      </c>
      <c r="G11" s="514" t="s">
        <v>24594</v>
      </c>
      <c r="H11" s="514" t="s">
        <v>24595</v>
      </c>
      <c r="I11" s="514" t="s">
        <v>24596</v>
      </c>
      <c r="J11" s="514" t="s">
        <v>24597</v>
      </c>
      <c r="K11" s="514" t="s">
        <v>24598</v>
      </c>
      <c r="L11" s="514" t="s">
        <v>24599</v>
      </c>
      <c r="M11" s="514"/>
      <c r="N11" s="514"/>
      <c r="O11" s="514" t="s">
        <v>395</v>
      </c>
      <c r="P11" s="514"/>
      <c r="Q11" s="514"/>
      <c r="R11" s="516" t="s">
        <v>389</v>
      </c>
      <c r="S11" s="514" t="s">
        <v>2438</v>
      </c>
      <c r="T11" s="514" t="s">
        <v>608</v>
      </c>
      <c r="U11" s="514"/>
      <c r="V11" s="514"/>
      <c r="W11" s="514"/>
      <c r="X11" s="514"/>
      <c r="Y11" s="514"/>
      <c r="Z11" s="514"/>
      <c r="AA11" s="514"/>
      <c r="AB11" s="514"/>
      <c r="AC11" s="514" t="s">
        <v>395</v>
      </c>
      <c r="AD11" s="514" t="s">
        <v>24600</v>
      </c>
    </row>
    <row r="12" spans="1:30" s="54" customFormat="1" ht="185.25">
      <c r="A12" s="308" t="s">
        <v>43</v>
      </c>
      <c r="B12" s="308" t="s">
        <v>322</v>
      </c>
      <c r="C12" s="308" t="s">
        <v>24601</v>
      </c>
      <c r="D12" s="311" t="s">
        <v>24602</v>
      </c>
      <c r="E12" s="311" t="s">
        <v>24603</v>
      </c>
      <c r="F12" s="311" t="s">
        <v>24604</v>
      </c>
      <c r="G12" s="311" t="s">
        <v>24605</v>
      </c>
      <c r="H12" s="311" t="s">
        <v>24606</v>
      </c>
      <c r="I12" s="311" t="s">
        <v>24607</v>
      </c>
      <c r="J12" s="311" t="s">
        <v>24608</v>
      </c>
      <c r="K12" s="311" t="s">
        <v>24609</v>
      </c>
      <c r="L12" s="311" t="s">
        <v>24610</v>
      </c>
      <c r="M12" s="311"/>
      <c r="N12" s="311" t="s">
        <v>395</v>
      </c>
      <c r="O12" s="311" t="s">
        <v>487</v>
      </c>
      <c r="P12" s="311"/>
      <c r="Q12" s="311"/>
      <c r="R12" s="439" t="s">
        <v>389</v>
      </c>
      <c r="S12" s="308" t="s">
        <v>384</v>
      </c>
      <c r="T12" s="311" t="s">
        <v>10980</v>
      </c>
      <c r="U12" s="311"/>
      <c r="V12" s="311"/>
      <c r="W12" s="311"/>
      <c r="X12" s="311"/>
      <c r="Y12" s="311"/>
      <c r="Z12" s="311"/>
      <c r="AA12" s="311"/>
      <c r="AB12" s="311"/>
      <c r="AC12" s="311" t="s">
        <v>487</v>
      </c>
      <c r="AD12" s="311" t="s">
        <v>24611</v>
      </c>
    </row>
    <row r="13" spans="1:30" s="54" customFormat="1" ht="195" customHeight="1">
      <c r="A13" s="308" t="s">
        <v>24503</v>
      </c>
      <c r="B13" s="308" t="s">
        <v>355</v>
      </c>
      <c r="C13" s="308" t="s">
        <v>24612</v>
      </c>
      <c r="D13" s="308" t="s">
        <v>24613</v>
      </c>
      <c r="E13" s="308" t="s">
        <v>24614</v>
      </c>
      <c r="F13" s="308" t="s">
        <v>24615</v>
      </c>
      <c r="G13" s="308" t="s">
        <v>24616</v>
      </c>
      <c r="H13" s="308" t="s">
        <v>24617</v>
      </c>
      <c r="I13" s="308" t="s">
        <v>24618</v>
      </c>
      <c r="J13" s="308" t="s">
        <v>24619</v>
      </c>
      <c r="K13" s="308" t="s">
        <v>23069</v>
      </c>
      <c r="L13" s="308"/>
      <c r="M13" s="308"/>
      <c r="N13" s="308"/>
      <c r="O13" s="308"/>
      <c r="P13" s="308"/>
      <c r="Q13" s="308"/>
      <c r="R13" s="439" t="s">
        <v>547</v>
      </c>
      <c r="S13" s="308" t="s">
        <v>2438</v>
      </c>
      <c r="T13" s="308"/>
      <c r="U13" s="308"/>
      <c r="V13" s="308"/>
      <c r="W13" s="308"/>
      <c r="X13" s="308"/>
      <c r="Y13" s="308" t="s">
        <v>487</v>
      </c>
      <c r="Z13" s="308" t="s">
        <v>24620</v>
      </c>
      <c r="AA13" s="308"/>
      <c r="AB13" s="308"/>
      <c r="AC13" s="308"/>
      <c r="AD13" s="308"/>
    </row>
    <row r="14" spans="1:30" s="54" customFormat="1" ht="114">
      <c r="A14" s="308" t="s">
        <v>24503</v>
      </c>
      <c r="B14" s="308" t="s">
        <v>355</v>
      </c>
      <c r="C14" s="308" t="s">
        <v>24621</v>
      </c>
      <c r="D14" s="308" t="s">
        <v>24622</v>
      </c>
      <c r="E14" s="308" t="s">
        <v>24623</v>
      </c>
      <c r="F14" s="308" t="s">
        <v>24624</v>
      </c>
      <c r="G14" s="308" t="s">
        <v>24625</v>
      </c>
      <c r="H14" s="308" t="s">
        <v>24626</v>
      </c>
      <c r="I14" s="308" t="s">
        <v>24627</v>
      </c>
      <c r="J14" s="308" t="s">
        <v>24628</v>
      </c>
      <c r="K14" s="308" t="s">
        <v>24629</v>
      </c>
      <c r="L14" s="308" t="s">
        <v>24630</v>
      </c>
      <c r="M14" s="308"/>
      <c r="N14" s="308"/>
      <c r="O14" s="308"/>
      <c r="P14" s="308"/>
      <c r="Q14" s="308"/>
      <c r="R14" s="439" t="s">
        <v>547</v>
      </c>
      <c r="S14" s="308" t="s">
        <v>2438</v>
      </c>
      <c r="T14" s="308" t="s">
        <v>608</v>
      </c>
      <c r="U14" s="308"/>
      <c r="V14" s="308"/>
      <c r="W14" s="308"/>
      <c r="X14" s="308"/>
      <c r="Y14" s="308" t="s">
        <v>487</v>
      </c>
      <c r="Z14" s="308" t="s">
        <v>24631</v>
      </c>
      <c r="AA14" s="308" t="s">
        <v>487</v>
      </c>
      <c r="AB14" s="308" t="s">
        <v>24632</v>
      </c>
      <c r="AC14" s="308"/>
      <c r="AD14" s="308"/>
    </row>
    <row r="15" spans="1:30" s="54" customFormat="1" ht="185.25">
      <c r="A15" s="308" t="s">
        <v>43</v>
      </c>
      <c r="B15" s="308" t="s">
        <v>364</v>
      </c>
      <c r="C15" s="308" t="s">
        <v>24633</v>
      </c>
      <c r="D15" s="311" t="s">
        <v>24634</v>
      </c>
      <c r="E15" s="311" t="s">
        <v>24635</v>
      </c>
      <c r="F15" s="311" t="s">
        <v>24636</v>
      </c>
      <c r="G15" s="311" t="s">
        <v>24637</v>
      </c>
      <c r="H15" s="311" t="s">
        <v>24638</v>
      </c>
      <c r="I15" s="311" t="s">
        <v>24639</v>
      </c>
      <c r="J15" s="311" t="s">
        <v>24640</v>
      </c>
      <c r="K15" s="311" t="s">
        <v>24641</v>
      </c>
      <c r="L15" s="311" t="s">
        <v>1111</v>
      </c>
      <c r="M15" s="311"/>
      <c r="N15" s="311" t="s">
        <v>487</v>
      </c>
      <c r="O15" s="311" t="s">
        <v>487</v>
      </c>
      <c r="P15" s="311"/>
      <c r="Q15" s="311"/>
      <c r="R15" s="439" t="s">
        <v>389</v>
      </c>
      <c r="S15" s="308" t="s">
        <v>384</v>
      </c>
      <c r="T15" s="311" t="s">
        <v>391</v>
      </c>
      <c r="U15" s="311"/>
      <c r="V15" s="311"/>
      <c r="W15" s="311"/>
      <c r="X15" s="311"/>
      <c r="Y15" s="311" t="s">
        <v>487</v>
      </c>
      <c r="Z15" s="311" t="s">
        <v>24642</v>
      </c>
      <c r="AA15" s="311"/>
      <c r="AB15" s="311"/>
      <c r="AC15" s="311" t="s">
        <v>487</v>
      </c>
      <c r="AD15" s="311" t="s">
        <v>24643</v>
      </c>
    </row>
    <row r="16" spans="1:30" s="54" customFormat="1" ht="99.75">
      <c r="A16" s="308" t="s">
        <v>24503</v>
      </c>
      <c r="B16" s="308" t="s">
        <v>24644</v>
      </c>
      <c r="C16" s="308" t="s">
        <v>24645</v>
      </c>
      <c r="D16" s="308" t="s">
        <v>24646</v>
      </c>
      <c r="E16" s="308" t="s">
        <v>24647</v>
      </c>
      <c r="F16" s="308" t="s">
        <v>24648</v>
      </c>
      <c r="G16" s="308" t="s">
        <v>24649</v>
      </c>
      <c r="H16" s="308" t="s">
        <v>24650</v>
      </c>
      <c r="I16" s="308" t="s">
        <v>24651</v>
      </c>
      <c r="J16" s="308" t="s">
        <v>24652</v>
      </c>
      <c r="K16" s="308" t="s">
        <v>24653</v>
      </c>
      <c r="L16" s="308" t="s">
        <v>24654</v>
      </c>
      <c r="M16" s="308"/>
      <c r="N16" s="308" t="s">
        <v>487</v>
      </c>
      <c r="O16" s="308" t="s">
        <v>487</v>
      </c>
      <c r="P16" s="308"/>
      <c r="Q16" s="308"/>
      <c r="R16" s="439" t="s">
        <v>547</v>
      </c>
      <c r="S16" s="308" t="s">
        <v>2438</v>
      </c>
      <c r="T16" s="308" t="s">
        <v>14089</v>
      </c>
      <c r="U16" s="308"/>
      <c r="V16" s="308"/>
      <c r="W16" s="308"/>
      <c r="X16" s="308"/>
      <c r="Y16" s="308" t="s">
        <v>487</v>
      </c>
      <c r="Z16" s="308" t="s">
        <v>24655</v>
      </c>
      <c r="AA16" s="308" t="s">
        <v>487</v>
      </c>
      <c r="AB16" s="308" t="s">
        <v>24656</v>
      </c>
      <c r="AC16" s="308"/>
      <c r="AD16" s="308"/>
    </row>
    <row r="17" spans="1:30" s="54" customFormat="1" ht="142.5" customHeight="1">
      <c r="A17" s="308" t="s">
        <v>24589</v>
      </c>
      <c r="B17" s="308" t="s">
        <v>24544</v>
      </c>
      <c r="C17" s="308" t="s">
        <v>24657</v>
      </c>
      <c r="D17" s="308" t="s">
        <v>24658</v>
      </c>
      <c r="E17" s="308" t="s">
        <v>24659</v>
      </c>
      <c r="F17" s="308" t="s">
        <v>24660</v>
      </c>
      <c r="G17" s="308" t="s">
        <v>24661</v>
      </c>
      <c r="H17" s="308" t="s">
        <v>24662</v>
      </c>
      <c r="I17" s="308" t="s">
        <v>24663</v>
      </c>
      <c r="J17" s="308" t="s">
        <v>24664</v>
      </c>
      <c r="K17" s="308" t="s">
        <v>24665</v>
      </c>
      <c r="L17" s="308" t="s">
        <v>24666</v>
      </c>
      <c r="M17" s="308"/>
      <c r="N17" s="308" t="s">
        <v>1408</v>
      </c>
      <c r="O17" s="308"/>
      <c r="P17" s="308"/>
      <c r="Q17" s="308"/>
      <c r="R17" s="439" t="s">
        <v>389</v>
      </c>
      <c r="S17" s="308" t="s">
        <v>2438</v>
      </c>
      <c r="T17" s="308" t="s">
        <v>608</v>
      </c>
      <c r="U17" s="308"/>
      <c r="V17" s="308"/>
      <c r="W17" s="308"/>
      <c r="X17" s="308"/>
      <c r="Y17" s="308"/>
      <c r="Z17" s="308"/>
      <c r="AA17" s="308"/>
      <c r="AB17" s="308"/>
      <c r="AC17" s="308"/>
      <c r="AD17" s="308"/>
    </row>
    <row r="18" spans="1:30" s="54" customFormat="1" ht="85.5">
      <c r="A18" s="308" t="s">
        <v>24503</v>
      </c>
      <c r="B18" s="308" t="s">
        <v>90</v>
      </c>
      <c r="C18" s="308" t="s">
        <v>24667</v>
      </c>
      <c r="D18" s="308" t="s">
        <v>24668</v>
      </c>
      <c r="E18" s="308" t="s">
        <v>24669</v>
      </c>
      <c r="F18" s="308" t="s">
        <v>24670</v>
      </c>
      <c r="G18" s="308" t="s">
        <v>24671</v>
      </c>
      <c r="H18" s="308" t="s">
        <v>24672</v>
      </c>
      <c r="I18" s="308" t="s">
        <v>24673</v>
      </c>
      <c r="J18" s="308" t="s">
        <v>24674</v>
      </c>
      <c r="K18" s="308" t="s">
        <v>24675</v>
      </c>
      <c r="L18" s="308"/>
      <c r="M18" s="308"/>
      <c r="N18" s="308"/>
      <c r="O18" s="308"/>
      <c r="P18" s="308"/>
      <c r="Q18" s="308"/>
      <c r="R18" s="439" t="s">
        <v>386</v>
      </c>
      <c r="S18" s="308" t="s">
        <v>15332</v>
      </c>
      <c r="T18" s="308"/>
      <c r="U18" s="308"/>
      <c r="V18" s="308"/>
      <c r="W18" s="308"/>
      <c r="X18" s="308"/>
      <c r="Y18" s="308"/>
      <c r="Z18" s="308"/>
      <c r="AA18" s="308"/>
      <c r="AB18" s="308"/>
      <c r="AC18" s="308"/>
      <c r="AD18" s="308"/>
    </row>
    <row r="19" spans="1:30" s="54" customFormat="1" ht="42.75">
      <c r="A19" s="308" t="s">
        <v>43</v>
      </c>
      <c r="B19" s="308" t="s">
        <v>137</v>
      </c>
      <c r="C19" s="308" t="s">
        <v>24676</v>
      </c>
      <c r="D19" s="311" t="s">
        <v>24677</v>
      </c>
      <c r="E19" s="311" t="s">
        <v>24678</v>
      </c>
      <c r="F19" s="311" t="s">
        <v>24679</v>
      </c>
      <c r="G19" s="311" t="s">
        <v>24680</v>
      </c>
      <c r="H19" s="311" t="s">
        <v>24681</v>
      </c>
      <c r="I19" s="311" t="s">
        <v>24682</v>
      </c>
      <c r="J19" s="311" t="s">
        <v>24683</v>
      </c>
      <c r="K19" s="311" t="s">
        <v>19518</v>
      </c>
      <c r="L19" s="311"/>
      <c r="M19" s="311"/>
      <c r="N19" s="311"/>
      <c r="O19" s="311"/>
      <c r="P19" s="311"/>
      <c r="Q19" s="311"/>
      <c r="R19" s="439" t="s">
        <v>386</v>
      </c>
      <c r="S19" s="308" t="s">
        <v>852</v>
      </c>
      <c r="T19" s="311" t="s">
        <v>385</v>
      </c>
      <c r="U19" s="311"/>
      <c r="V19" s="311"/>
      <c r="W19" s="311"/>
      <c r="X19" s="311"/>
      <c r="Y19" s="311"/>
      <c r="Z19" s="311"/>
      <c r="AA19" s="311"/>
      <c r="AB19" s="311"/>
      <c r="AC19" s="311"/>
      <c r="AD19" s="311"/>
    </row>
    <row r="20" spans="1:30" s="54" customFormat="1" ht="57">
      <c r="A20" s="308" t="s">
        <v>24503</v>
      </c>
      <c r="B20" s="308" t="s">
        <v>184</v>
      </c>
      <c r="C20" s="308" t="s">
        <v>24684</v>
      </c>
      <c r="D20" s="308" t="s">
        <v>24685</v>
      </c>
      <c r="E20" s="308" t="s">
        <v>24686</v>
      </c>
      <c r="F20" s="308" t="s">
        <v>24687</v>
      </c>
      <c r="G20" s="308" t="s">
        <v>24688</v>
      </c>
      <c r="H20" s="308" t="s">
        <v>24689</v>
      </c>
      <c r="I20" s="308" t="s">
        <v>24690</v>
      </c>
      <c r="J20" s="308" t="s">
        <v>24691</v>
      </c>
      <c r="K20" s="308" t="s">
        <v>24692</v>
      </c>
      <c r="L20" s="308" t="s">
        <v>24693</v>
      </c>
      <c r="M20" s="308"/>
      <c r="N20" s="308"/>
      <c r="O20" s="308" t="s">
        <v>487</v>
      </c>
      <c r="P20" s="308"/>
      <c r="Q20" s="308"/>
      <c r="R20" s="439" t="s">
        <v>386</v>
      </c>
      <c r="S20" s="308" t="s">
        <v>2363</v>
      </c>
      <c r="T20" s="308" t="s">
        <v>608</v>
      </c>
      <c r="U20" s="308"/>
      <c r="V20" s="308"/>
      <c r="W20" s="308"/>
      <c r="X20" s="308"/>
      <c r="Y20" s="308"/>
      <c r="Z20" s="308"/>
      <c r="AA20" s="308"/>
      <c r="AB20" s="308"/>
      <c r="AC20" s="308"/>
      <c r="AD20" s="308"/>
    </row>
    <row r="21" spans="1:30" s="54" customFormat="1" ht="71.25">
      <c r="A21" s="311" t="s">
        <v>24503</v>
      </c>
      <c r="B21" s="311" t="s">
        <v>264</v>
      </c>
      <c r="C21" s="311" t="s">
        <v>24694</v>
      </c>
      <c r="D21" s="311" t="s">
        <v>24695</v>
      </c>
      <c r="E21" s="311" t="s">
        <v>24696</v>
      </c>
      <c r="F21" s="311" t="s">
        <v>24697</v>
      </c>
      <c r="G21" s="311" t="s">
        <v>24698</v>
      </c>
      <c r="H21" s="311" t="s">
        <v>24699</v>
      </c>
      <c r="I21" s="311" t="s">
        <v>24700</v>
      </c>
      <c r="J21" s="311" t="s">
        <v>24701</v>
      </c>
      <c r="K21" s="311" t="s">
        <v>24702</v>
      </c>
      <c r="L21" s="311" t="s">
        <v>2394</v>
      </c>
      <c r="M21" s="311"/>
      <c r="N21" s="311"/>
      <c r="O21" s="311" t="s">
        <v>487</v>
      </c>
      <c r="P21" s="311"/>
      <c r="Q21" s="311"/>
      <c r="R21" s="439" t="s">
        <v>386</v>
      </c>
      <c r="S21" s="308" t="s">
        <v>384</v>
      </c>
      <c r="T21" s="311" t="s">
        <v>608</v>
      </c>
      <c r="U21" s="311"/>
      <c r="V21" s="311"/>
      <c r="W21" s="311"/>
      <c r="X21" s="311"/>
      <c r="Y21" s="311"/>
      <c r="Z21" s="311"/>
      <c r="AA21" s="311"/>
      <c r="AB21" s="311"/>
      <c r="AC21" s="311" t="s">
        <v>487</v>
      </c>
      <c r="AD21" s="311" t="s">
        <v>24703</v>
      </c>
    </row>
    <row r="22" spans="1:30" s="54" customFormat="1" ht="185.25">
      <c r="A22" s="308" t="s">
        <v>24503</v>
      </c>
      <c r="B22" s="308" t="s">
        <v>342</v>
      </c>
      <c r="C22" s="308" t="s">
        <v>24704</v>
      </c>
      <c r="D22" s="308" t="s">
        <v>24705</v>
      </c>
      <c r="E22" s="308" t="s">
        <v>24706</v>
      </c>
      <c r="F22" s="308" t="s">
        <v>24707</v>
      </c>
      <c r="G22" s="308" t="s">
        <v>24708</v>
      </c>
      <c r="H22" s="308" t="s">
        <v>24709</v>
      </c>
      <c r="I22" s="308" t="s">
        <v>24710</v>
      </c>
      <c r="J22" s="308" t="s">
        <v>24711</v>
      </c>
      <c r="K22" s="308" t="s">
        <v>24712</v>
      </c>
      <c r="L22" s="308" t="s">
        <v>24713</v>
      </c>
      <c r="M22" s="308"/>
      <c r="N22" s="308" t="s">
        <v>487</v>
      </c>
      <c r="O22" s="308" t="s">
        <v>487</v>
      </c>
      <c r="P22" s="308"/>
      <c r="Q22" s="308"/>
      <c r="R22" s="439" t="s">
        <v>621</v>
      </c>
      <c r="S22" s="308" t="s">
        <v>2438</v>
      </c>
      <c r="T22" s="308" t="s">
        <v>608</v>
      </c>
      <c r="U22" s="308"/>
      <c r="V22" s="308"/>
      <c r="W22" s="308"/>
      <c r="X22" s="308"/>
      <c r="Y22" s="308"/>
      <c r="Z22" s="308"/>
      <c r="AA22" s="308"/>
      <c r="AB22" s="308"/>
      <c r="AC22" s="308" t="s">
        <v>487</v>
      </c>
      <c r="AD22" s="308" t="s">
        <v>24714</v>
      </c>
    </row>
    <row r="23" spans="1:30" s="54" customFormat="1" ht="71.25">
      <c r="A23" s="308" t="s">
        <v>24503</v>
      </c>
      <c r="B23" s="308" t="s">
        <v>342</v>
      </c>
      <c r="C23" s="308" t="s">
        <v>24715</v>
      </c>
      <c r="D23" s="311" t="s">
        <v>24716</v>
      </c>
      <c r="E23" s="311" t="s">
        <v>24717</v>
      </c>
      <c r="F23" s="311" t="s">
        <v>24718</v>
      </c>
      <c r="G23" s="311" t="s">
        <v>24719</v>
      </c>
      <c r="H23" s="311" t="s">
        <v>24720</v>
      </c>
      <c r="I23" s="311" t="s">
        <v>24721</v>
      </c>
      <c r="J23" s="311" t="s">
        <v>24722</v>
      </c>
      <c r="K23" s="311" t="s">
        <v>24723</v>
      </c>
      <c r="L23" s="311" t="s">
        <v>24724</v>
      </c>
      <c r="M23" s="311"/>
      <c r="N23" s="311"/>
      <c r="O23" s="311"/>
      <c r="P23" s="311"/>
      <c r="Q23" s="311"/>
      <c r="R23" s="439" t="s">
        <v>621</v>
      </c>
      <c r="S23" s="308" t="s">
        <v>3149</v>
      </c>
      <c r="T23" s="311"/>
      <c r="U23" s="311"/>
      <c r="V23" s="311"/>
      <c r="W23" s="311"/>
      <c r="X23" s="311"/>
      <c r="Y23" s="311"/>
      <c r="Z23" s="311"/>
      <c r="AA23" s="311"/>
      <c r="AB23" s="311"/>
      <c r="AC23" s="311" t="s">
        <v>487</v>
      </c>
      <c r="AD23" s="311" t="s">
        <v>24725</v>
      </c>
    </row>
    <row r="24" spans="1:30" s="54" customFormat="1" ht="57">
      <c r="A24" s="308" t="s">
        <v>24503</v>
      </c>
      <c r="B24" s="308" t="s">
        <v>355</v>
      </c>
      <c r="C24" s="308" t="s">
        <v>24726</v>
      </c>
      <c r="D24" s="308" t="s">
        <v>24727</v>
      </c>
      <c r="E24" s="308" t="s">
        <v>24728</v>
      </c>
      <c r="F24" s="308" t="s">
        <v>24729</v>
      </c>
      <c r="G24" s="308" t="s">
        <v>24730</v>
      </c>
      <c r="H24" s="308" t="s">
        <v>24731</v>
      </c>
      <c r="I24" s="308" t="s">
        <v>24732</v>
      </c>
      <c r="J24" s="308" t="s">
        <v>24733</v>
      </c>
      <c r="K24" s="308" t="s">
        <v>3969</v>
      </c>
      <c r="L24" s="308"/>
      <c r="M24" s="308"/>
      <c r="N24" s="308"/>
      <c r="O24" s="308"/>
      <c r="P24" s="308"/>
      <c r="Q24" s="308"/>
      <c r="R24" s="439" t="s">
        <v>621</v>
      </c>
      <c r="S24" s="308" t="s">
        <v>2605</v>
      </c>
      <c r="T24" s="308"/>
      <c r="U24" s="308"/>
      <c r="V24" s="308"/>
      <c r="W24" s="308"/>
      <c r="X24" s="308"/>
      <c r="Y24" s="308"/>
      <c r="Z24" s="308"/>
      <c r="AA24" s="308"/>
      <c r="AB24" s="308"/>
      <c r="AC24" s="308"/>
      <c r="AD24" s="308"/>
    </row>
    <row r="25" spans="1:30" s="54" customFormat="1" ht="85.5">
      <c r="A25" s="308" t="s">
        <v>43</v>
      </c>
      <c r="B25" s="308" t="s">
        <v>355</v>
      </c>
      <c r="C25" s="308" t="s">
        <v>24734</v>
      </c>
      <c r="D25" s="311" t="s">
        <v>24735</v>
      </c>
      <c r="E25" s="311" t="s">
        <v>24736</v>
      </c>
      <c r="F25" s="311" t="s">
        <v>24737</v>
      </c>
      <c r="G25" s="311" t="s">
        <v>24738</v>
      </c>
      <c r="H25" s="311" t="s">
        <v>24739</v>
      </c>
      <c r="I25" s="311" t="s">
        <v>24740</v>
      </c>
      <c r="J25" s="311" t="s">
        <v>24741</v>
      </c>
      <c r="K25" s="311" t="s">
        <v>24742</v>
      </c>
      <c r="L25" s="311"/>
      <c r="M25" s="311"/>
      <c r="N25" s="311"/>
      <c r="O25" s="311" t="s">
        <v>487</v>
      </c>
      <c r="P25" s="311"/>
      <c r="Q25" s="311"/>
      <c r="R25" s="439" t="s">
        <v>631</v>
      </c>
      <c r="S25" s="308" t="s">
        <v>384</v>
      </c>
      <c r="T25" s="311" t="s">
        <v>1122</v>
      </c>
      <c r="U25" s="311"/>
      <c r="V25" s="311"/>
      <c r="W25" s="311"/>
      <c r="X25" s="311"/>
      <c r="Y25" s="311" t="s">
        <v>487</v>
      </c>
      <c r="Z25" s="311" t="s">
        <v>24743</v>
      </c>
      <c r="AA25" s="311" t="s">
        <v>487</v>
      </c>
      <c r="AB25" s="311" t="s">
        <v>24744</v>
      </c>
      <c r="AC25" s="311"/>
      <c r="AD25" s="311"/>
    </row>
    <row r="26" spans="1:30" s="54" customFormat="1" ht="42.75">
      <c r="A26" s="308" t="s">
        <v>24503</v>
      </c>
      <c r="B26" s="308" t="s">
        <v>24644</v>
      </c>
      <c r="C26" s="308" t="s">
        <v>24745</v>
      </c>
      <c r="D26" s="308" t="s">
        <v>24746</v>
      </c>
      <c r="E26" s="308" t="s">
        <v>24747</v>
      </c>
      <c r="F26" s="308" t="s">
        <v>24748</v>
      </c>
      <c r="G26" s="308" t="s">
        <v>24749</v>
      </c>
      <c r="H26" s="308" t="s">
        <v>24750</v>
      </c>
      <c r="I26" s="308" t="s">
        <v>24751</v>
      </c>
      <c r="J26" s="308" t="s">
        <v>24752</v>
      </c>
      <c r="K26" s="308" t="s">
        <v>14902</v>
      </c>
      <c r="L26" s="308" t="s">
        <v>24753</v>
      </c>
      <c r="M26" s="308"/>
      <c r="N26" s="308"/>
      <c r="O26" s="308"/>
      <c r="P26" s="308"/>
      <c r="Q26" s="308"/>
      <c r="R26" s="439" t="s">
        <v>621</v>
      </c>
      <c r="S26" s="308" t="s">
        <v>6182</v>
      </c>
      <c r="T26" s="308"/>
      <c r="U26" s="308"/>
      <c r="V26" s="308"/>
      <c r="W26" s="308"/>
      <c r="X26" s="308"/>
      <c r="Y26" s="308"/>
      <c r="Z26" s="308"/>
      <c r="AA26" s="308"/>
      <c r="AB26" s="308"/>
      <c r="AC26" s="308"/>
      <c r="AD26" s="308"/>
    </row>
    <row r="27" spans="1:30" s="54" customFormat="1" ht="142.5" customHeight="1">
      <c r="A27" s="308" t="s">
        <v>24503</v>
      </c>
      <c r="B27" s="308" t="s">
        <v>24544</v>
      </c>
      <c r="C27" s="308" t="s">
        <v>24754</v>
      </c>
      <c r="D27" s="308" t="s">
        <v>24755</v>
      </c>
      <c r="E27" s="308" t="s">
        <v>24756</v>
      </c>
      <c r="F27" s="308" t="s">
        <v>24757</v>
      </c>
      <c r="G27" s="308" t="s">
        <v>24758</v>
      </c>
      <c r="H27" s="308" t="s">
        <v>24759</v>
      </c>
      <c r="I27" s="308" t="s">
        <v>24760</v>
      </c>
      <c r="J27" s="308"/>
      <c r="K27" s="308" t="s">
        <v>4393</v>
      </c>
      <c r="L27" s="308"/>
      <c r="M27" s="308"/>
      <c r="N27" s="308"/>
      <c r="O27" s="308"/>
      <c r="P27" s="308"/>
      <c r="Q27" s="308"/>
      <c r="R27" s="439" t="s">
        <v>621</v>
      </c>
      <c r="S27" s="308" t="s">
        <v>6182</v>
      </c>
      <c r="T27" s="308"/>
      <c r="U27" s="308"/>
      <c r="V27" s="308"/>
      <c r="W27" s="308"/>
      <c r="X27" s="308"/>
      <c r="Y27" s="308"/>
      <c r="Z27" s="308"/>
      <c r="AA27" s="308"/>
      <c r="AB27" s="308"/>
      <c r="AC27" s="308"/>
      <c r="AD27" s="308"/>
    </row>
    <row r="28" spans="1:30" s="54" customFormat="1" ht="185.25">
      <c r="A28" s="311" t="s">
        <v>24503</v>
      </c>
      <c r="B28" s="311" t="s">
        <v>364</v>
      </c>
      <c r="C28" s="311" t="s">
        <v>24761</v>
      </c>
      <c r="D28" s="311" t="s">
        <v>24762</v>
      </c>
      <c r="E28" s="311" t="s">
        <v>24763</v>
      </c>
      <c r="F28" s="311" t="s">
        <v>24764</v>
      </c>
      <c r="G28" s="311" t="s">
        <v>24765</v>
      </c>
      <c r="H28" s="311" t="s">
        <v>24766</v>
      </c>
      <c r="I28" s="311" t="s">
        <v>24767</v>
      </c>
      <c r="J28" s="311" t="s">
        <v>24768</v>
      </c>
      <c r="K28" s="311" t="s">
        <v>24769</v>
      </c>
      <c r="L28" s="311" t="s">
        <v>24554</v>
      </c>
      <c r="M28" s="311"/>
      <c r="N28" s="311" t="s">
        <v>1408</v>
      </c>
      <c r="O28" s="311"/>
      <c r="P28" s="311"/>
      <c r="Q28" s="311"/>
      <c r="R28" s="439" t="s">
        <v>386</v>
      </c>
      <c r="S28" s="308" t="s">
        <v>384</v>
      </c>
      <c r="T28" s="311" t="s">
        <v>608</v>
      </c>
      <c r="U28" s="311" t="s">
        <v>487</v>
      </c>
      <c r="V28" s="311" t="s">
        <v>24770</v>
      </c>
      <c r="W28" s="311" t="s">
        <v>487</v>
      </c>
      <c r="X28" s="311" t="s">
        <v>24771</v>
      </c>
      <c r="Y28" s="311" t="s">
        <v>487</v>
      </c>
      <c r="Z28" s="311" t="s">
        <v>24772</v>
      </c>
      <c r="AA28" s="311" t="s">
        <v>487</v>
      </c>
      <c r="AB28" s="311" t="s">
        <v>24773</v>
      </c>
      <c r="AC28" s="311" t="s">
        <v>395</v>
      </c>
      <c r="AD28" s="311" t="s">
        <v>24774</v>
      </c>
    </row>
    <row r="29" spans="1:30" s="54" customFormat="1" ht="99.75">
      <c r="A29" s="308" t="s">
        <v>24503</v>
      </c>
      <c r="B29" s="308" t="s">
        <v>24644</v>
      </c>
      <c r="C29" s="308" t="s">
        <v>24775</v>
      </c>
      <c r="D29" s="308" t="s">
        <v>24776</v>
      </c>
      <c r="E29" s="308" t="s">
        <v>24777</v>
      </c>
      <c r="F29" s="308" t="s">
        <v>24778</v>
      </c>
      <c r="G29" s="308" t="s">
        <v>24779</v>
      </c>
      <c r="H29" s="308" t="s">
        <v>24780</v>
      </c>
      <c r="I29" s="308" t="s">
        <v>24781</v>
      </c>
      <c r="J29" s="308" t="s">
        <v>24782</v>
      </c>
      <c r="K29" s="308" t="s">
        <v>24783</v>
      </c>
      <c r="L29" s="308" t="s">
        <v>24784</v>
      </c>
      <c r="M29" s="308"/>
      <c r="N29" s="308"/>
      <c r="O29" s="308"/>
      <c r="P29" s="308"/>
      <c r="Q29" s="308"/>
      <c r="R29" s="439" t="s">
        <v>621</v>
      </c>
      <c r="S29" s="308" t="s">
        <v>6182</v>
      </c>
      <c r="T29" s="308"/>
      <c r="U29" s="308"/>
      <c r="V29" s="308"/>
      <c r="W29" s="308"/>
      <c r="X29" s="308"/>
      <c r="Y29" s="308"/>
      <c r="Z29" s="308"/>
      <c r="AA29" s="308" t="s">
        <v>487</v>
      </c>
      <c r="AB29" s="308" t="s">
        <v>24785</v>
      </c>
      <c r="AC29" s="308" t="s">
        <v>487</v>
      </c>
      <c r="AD29" s="308" t="s">
        <v>24786</v>
      </c>
    </row>
    <row r="30" spans="1:30" s="54" customFormat="1" ht="70.5" customHeight="1">
      <c r="A30" s="308" t="s">
        <v>24503</v>
      </c>
      <c r="B30" s="308" t="s">
        <v>24544</v>
      </c>
      <c r="C30" s="308" t="s">
        <v>24787</v>
      </c>
      <c r="D30" s="308" t="s">
        <v>24788</v>
      </c>
      <c r="E30" s="308" t="s">
        <v>24789</v>
      </c>
      <c r="F30" s="308" t="s">
        <v>24790</v>
      </c>
      <c r="G30" s="308" t="s">
        <v>24791</v>
      </c>
      <c r="H30" s="308" t="s">
        <v>24792</v>
      </c>
      <c r="I30" s="308" t="s">
        <v>24793</v>
      </c>
      <c r="J30" s="308"/>
      <c r="K30" s="308" t="s">
        <v>1284</v>
      </c>
      <c r="L30" s="308" t="s">
        <v>2394</v>
      </c>
      <c r="M30" s="308"/>
      <c r="N30" s="308"/>
      <c r="O30" s="308"/>
      <c r="P30" s="308"/>
      <c r="Q30" s="308"/>
      <c r="R30" s="439" t="s">
        <v>386</v>
      </c>
      <c r="S30" s="308" t="s">
        <v>6182</v>
      </c>
      <c r="T30" s="308"/>
      <c r="U30" s="308"/>
      <c r="V30" s="308"/>
      <c r="W30" s="308"/>
      <c r="X30" s="308"/>
      <c r="Y30" s="308"/>
      <c r="Z30" s="308"/>
      <c r="AA30" s="308"/>
      <c r="AB30" s="308"/>
      <c r="AC30" s="308"/>
      <c r="AD30" s="308"/>
    </row>
    <row r="31" spans="1:30" s="54" customFormat="1" ht="85.5">
      <c r="A31" s="308" t="s">
        <v>24503</v>
      </c>
      <c r="B31" s="308" t="s">
        <v>90</v>
      </c>
      <c r="C31" s="308" t="s">
        <v>24794</v>
      </c>
      <c r="D31" s="308" t="s">
        <v>24795</v>
      </c>
      <c r="E31" s="308" t="s">
        <v>24796</v>
      </c>
      <c r="F31" s="308" t="s">
        <v>24797</v>
      </c>
      <c r="G31" s="308" t="s">
        <v>24798</v>
      </c>
      <c r="H31" s="308" t="s">
        <v>24799</v>
      </c>
      <c r="I31" s="308" t="s">
        <v>24800</v>
      </c>
      <c r="J31" s="308" t="s">
        <v>24801</v>
      </c>
      <c r="K31" s="308" t="s">
        <v>14902</v>
      </c>
      <c r="L31" s="308" t="s">
        <v>24802</v>
      </c>
      <c r="M31" s="308"/>
      <c r="N31" s="308"/>
      <c r="O31" s="308"/>
      <c r="P31" s="308"/>
      <c r="Q31" s="308"/>
      <c r="R31" s="439"/>
      <c r="S31" s="308" t="s">
        <v>6182</v>
      </c>
      <c r="T31" s="308"/>
      <c r="U31" s="308"/>
      <c r="V31" s="308"/>
      <c r="W31" s="308"/>
      <c r="X31" s="308"/>
      <c r="Y31" s="308"/>
      <c r="Z31" s="308"/>
      <c r="AA31" s="308"/>
      <c r="AB31" s="308"/>
      <c r="AC31" s="308"/>
      <c r="AD31" s="308"/>
    </row>
    <row r="32" spans="1:30" s="54" customFormat="1" ht="42.75">
      <c r="A32" s="308" t="s">
        <v>24503</v>
      </c>
      <c r="B32" s="308" t="s">
        <v>355</v>
      </c>
      <c r="C32" s="308" t="s">
        <v>24803</v>
      </c>
      <c r="D32" s="308" t="s">
        <v>24804</v>
      </c>
      <c r="E32" s="308" t="s">
        <v>24805</v>
      </c>
      <c r="F32" s="308" t="s">
        <v>24806</v>
      </c>
      <c r="G32" s="308" t="s">
        <v>24807</v>
      </c>
      <c r="H32" s="308" t="s">
        <v>24808</v>
      </c>
      <c r="I32" s="308" t="s">
        <v>24809</v>
      </c>
      <c r="J32" s="308"/>
      <c r="K32" s="308" t="s">
        <v>24810</v>
      </c>
      <c r="L32" s="308"/>
      <c r="M32" s="308"/>
      <c r="N32" s="308"/>
      <c r="O32" s="308"/>
      <c r="P32" s="308"/>
      <c r="Q32" s="308"/>
      <c r="R32" s="439"/>
      <c r="S32" s="308" t="s">
        <v>15332</v>
      </c>
      <c r="T32" s="308"/>
      <c r="U32" s="308"/>
      <c r="V32" s="308"/>
      <c r="W32" s="308"/>
      <c r="X32" s="308"/>
      <c r="Y32" s="308"/>
      <c r="Z32" s="308"/>
      <c r="AA32" s="308"/>
      <c r="AB32" s="308"/>
      <c r="AC32" s="308"/>
      <c r="AD32" s="308"/>
    </row>
    <row r="33" spans="1:40" s="54" customFormat="1" ht="42.75">
      <c r="A33" s="311" t="s">
        <v>24503</v>
      </c>
      <c r="B33" s="311" t="s">
        <v>364</v>
      </c>
      <c r="C33" s="311" t="s">
        <v>24811</v>
      </c>
      <c r="D33" s="311" t="s">
        <v>24812</v>
      </c>
      <c r="E33" s="311" t="s">
        <v>24813</v>
      </c>
      <c r="F33" s="311" t="s">
        <v>24814</v>
      </c>
      <c r="G33" s="311" t="s">
        <v>24815</v>
      </c>
      <c r="H33" s="311" t="s">
        <v>24816</v>
      </c>
      <c r="I33" s="311" t="s">
        <v>24817</v>
      </c>
      <c r="J33" s="311"/>
      <c r="K33" s="311" t="s">
        <v>24818</v>
      </c>
      <c r="L33" s="311"/>
      <c r="M33" s="311"/>
      <c r="N33" s="311"/>
      <c r="O33" s="311"/>
      <c r="P33" s="311"/>
      <c r="Q33" s="311"/>
      <c r="R33" s="439"/>
      <c r="S33" s="308" t="s">
        <v>3149</v>
      </c>
      <c r="T33" s="311"/>
      <c r="U33" s="311"/>
      <c r="V33" s="311"/>
      <c r="W33" s="311"/>
      <c r="X33" s="311"/>
      <c r="Y33" s="311"/>
      <c r="Z33" s="311"/>
      <c r="AA33" s="311"/>
      <c r="AB33" s="311"/>
      <c r="AC33" s="311"/>
      <c r="AD33" s="311"/>
    </row>
    <row r="34" spans="1:40" s="54" customFormat="1" ht="42.75">
      <c r="A34" s="308" t="s">
        <v>24503</v>
      </c>
      <c r="B34" s="308" t="s">
        <v>24544</v>
      </c>
      <c r="C34" s="308" t="s">
        <v>24819</v>
      </c>
      <c r="D34" s="308" t="s">
        <v>24820</v>
      </c>
      <c r="E34" s="308" t="s">
        <v>24821</v>
      </c>
      <c r="F34" s="308" t="s">
        <v>24822</v>
      </c>
      <c r="G34" s="308" t="s">
        <v>24823</v>
      </c>
      <c r="H34" s="308" t="s">
        <v>24824</v>
      </c>
      <c r="I34" s="308" t="s">
        <v>24825</v>
      </c>
      <c r="J34" s="308" t="s">
        <v>24826</v>
      </c>
      <c r="K34" s="308" t="s">
        <v>6510</v>
      </c>
      <c r="L34" s="308" t="s">
        <v>2406</v>
      </c>
      <c r="M34" s="308"/>
      <c r="N34" s="308"/>
      <c r="O34" s="308"/>
      <c r="P34" s="308"/>
      <c r="Q34" s="308"/>
      <c r="R34" s="439"/>
      <c r="S34" s="308" t="s">
        <v>780</v>
      </c>
      <c r="T34" s="308"/>
      <c r="U34" s="308"/>
      <c r="V34" s="308"/>
      <c r="W34" s="308"/>
      <c r="X34" s="308"/>
      <c r="Y34" s="308"/>
      <c r="Z34" s="308"/>
      <c r="AA34" s="308"/>
      <c r="AB34" s="308"/>
      <c r="AC34" s="308"/>
      <c r="AD34" s="308"/>
    </row>
    <row r="35" spans="1:40" s="54" customFormat="1" ht="42.75">
      <c r="A35" s="311" t="s">
        <v>24503</v>
      </c>
      <c r="B35" s="311" t="s">
        <v>364</v>
      </c>
      <c r="C35" s="311" t="s">
        <v>24827</v>
      </c>
      <c r="D35" s="311" t="s">
        <v>24828</v>
      </c>
      <c r="E35" s="311" t="s">
        <v>24829</v>
      </c>
      <c r="F35" s="311" t="s">
        <v>24830</v>
      </c>
      <c r="G35" s="311" t="s">
        <v>24831</v>
      </c>
      <c r="H35" s="311" t="s">
        <v>24832</v>
      </c>
      <c r="I35" s="311" t="s">
        <v>24833</v>
      </c>
      <c r="J35" s="311" t="s">
        <v>24834</v>
      </c>
      <c r="K35" s="311" t="s">
        <v>24835</v>
      </c>
      <c r="L35" s="311"/>
      <c r="M35" s="311"/>
      <c r="N35" s="311"/>
      <c r="O35" s="311"/>
      <c r="P35" s="311"/>
      <c r="Q35" s="311"/>
      <c r="R35" s="439"/>
      <c r="S35" s="308" t="s">
        <v>10221</v>
      </c>
      <c r="T35" s="311"/>
      <c r="U35" s="311"/>
      <c r="V35" s="311"/>
      <c r="W35" s="311"/>
      <c r="X35" s="311"/>
      <c r="Y35" s="311"/>
      <c r="Z35" s="311"/>
      <c r="AA35" s="311"/>
      <c r="AB35" s="311"/>
      <c r="AC35" s="311"/>
      <c r="AD35" s="311"/>
    </row>
    <row r="36" spans="1:40" s="55" customFormat="1" ht="57">
      <c r="A36" s="308" t="s">
        <v>24503</v>
      </c>
      <c r="B36" s="308" t="s">
        <v>24544</v>
      </c>
      <c r="C36" s="308" t="s">
        <v>24836</v>
      </c>
      <c r="D36" s="311" t="s">
        <v>24837</v>
      </c>
      <c r="E36" s="311" t="s">
        <v>24838</v>
      </c>
      <c r="F36" s="311" t="s">
        <v>24839</v>
      </c>
      <c r="G36" s="311" t="s">
        <v>24840</v>
      </c>
      <c r="H36" s="311" t="s">
        <v>24841</v>
      </c>
      <c r="I36" s="311" t="s">
        <v>24842</v>
      </c>
      <c r="J36" s="311" t="s">
        <v>24843</v>
      </c>
      <c r="K36" s="311" t="s">
        <v>24844</v>
      </c>
      <c r="L36" s="311"/>
      <c r="M36" s="311"/>
      <c r="N36" s="311"/>
      <c r="O36" s="311"/>
      <c r="P36" s="311"/>
      <c r="Q36" s="311"/>
      <c r="R36" s="439"/>
      <c r="S36" s="308" t="s">
        <v>10221</v>
      </c>
      <c r="T36" s="311"/>
      <c r="U36" s="311"/>
      <c r="V36" s="311"/>
      <c r="W36" s="311"/>
      <c r="X36" s="311"/>
      <c r="Y36" s="311"/>
      <c r="Z36" s="311"/>
      <c r="AA36" s="311"/>
      <c r="AB36" s="311"/>
      <c r="AC36" s="311"/>
      <c r="AD36" s="311"/>
    </row>
    <row r="37" spans="1:40" s="55" customFormat="1" ht="57">
      <c r="A37" s="308" t="s">
        <v>24503</v>
      </c>
      <c r="B37" s="308" t="s">
        <v>24544</v>
      </c>
      <c r="C37" s="308" t="s">
        <v>24845</v>
      </c>
      <c r="D37" s="311" t="s">
        <v>24846</v>
      </c>
      <c r="E37" s="311" t="s">
        <v>24847</v>
      </c>
      <c r="F37" s="311" t="s">
        <v>24848</v>
      </c>
      <c r="G37" s="311" t="s">
        <v>24849</v>
      </c>
      <c r="H37" s="311" t="s">
        <v>24850</v>
      </c>
      <c r="I37" s="311" t="s">
        <v>24851</v>
      </c>
      <c r="J37" s="311"/>
      <c r="K37" s="311" t="s">
        <v>24852</v>
      </c>
      <c r="L37" s="311"/>
      <c r="M37" s="311"/>
      <c r="N37" s="311"/>
      <c r="O37" s="311"/>
      <c r="P37" s="311"/>
      <c r="Q37" s="311"/>
      <c r="R37" s="439"/>
      <c r="S37" s="308" t="s">
        <v>10221</v>
      </c>
      <c r="T37" s="311"/>
      <c r="U37" s="311"/>
      <c r="V37" s="311"/>
      <c r="W37" s="311"/>
      <c r="X37" s="311"/>
      <c r="Y37" s="311"/>
      <c r="Z37" s="311"/>
      <c r="AA37" s="311"/>
      <c r="AB37" s="311"/>
      <c r="AC37" s="311"/>
      <c r="AD37" s="311"/>
    </row>
    <row r="38" spans="1:40" s="56" customFormat="1" ht="57">
      <c r="A38" s="308" t="s">
        <v>24503</v>
      </c>
      <c r="B38" s="308" t="s">
        <v>24544</v>
      </c>
      <c r="C38" s="308" t="s">
        <v>24853</v>
      </c>
      <c r="D38" s="308" t="s">
        <v>24854</v>
      </c>
      <c r="E38" s="308" t="s">
        <v>24855</v>
      </c>
      <c r="F38" s="308" t="s">
        <v>24856</v>
      </c>
      <c r="G38" s="308" t="s">
        <v>24857</v>
      </c>
      <c r="H38" s="308" t="s">
        <v>24858</v>
      </c>
      <c r="I38" s="308" t="s">
        <v>24859</v>
      </c>
      <c r="J38" s="308" t="s">
        <v>24860</v>
      </c>
      <c r="K38" s="308" t="s">
        <v>24861</v>
      </c>
      <c r="L38" s="308"/>
      <c r="M38" s="308"/>
      <c r="N38" s="308"/>
      <c r="O38" s="308"/>
      <c r="P38" s="308"/>
      <c r="Q38" s="308"/>
      <c r="R38" s="439"/>
      <c r="S38" s="308" t="s">
        <v>15229</v>
      </c>
      <c r="T38" s="308"/>
      <c r="U38" s="308"/>
      <c r="V38" s="308"/>
      <c r="W38" s="308"/>
      <c r="X38" s="308"/>
      <c r="Y38" s="308"/>
      <c r="Z38" s="308"/>
      <c r="AA38" s="308"/>
      <c r="AB38" s="308"/>
      <c r="AC38" s="308"/>
      <c r="AD38" s="308"/>
    </row>
    <row r="39" spans="1:40" s="114" customFormat="1" ht="57">
      <c r="A39" s="308" t="s">
        <v>24503</v>
      </c>
      <c r="B39" s="308" t="s">
        <v>24544</v>
      </c>
      <c r="C39" s="308" t="s">
        <v>24862</v>
      </c>
      <c r="D39" s="311" t="s">
        <v>24863</v>
      </c>
      <c r="E39" s="311" t="s">
        <v>24864</v>
      </c>
      <c r="F39" s="311" t="s">
        <v>24865</v>
      </c>
      <c r="G39" s="311" t="s">
        <v>24866</v>
      </c>
      <c r="H39" s="311" t="s">
        <v>24867</v>
      </c>
      <c r="I39" s="311" t="s">
        <v>24868</v>
      </c>
      <c r="J39" s="311" t="s">
        <v>24869</v>
      </c>
      <c r="K39" s="311" t="s">
        <v>24870</v>
      </c>
      <c r="L39" s="311" t="s">
        <v>24871</v>
      </c>
      <c r="M39" s="311"/>
      <c r="N39" s="311"/>
      <c r="O39" s="311"/>
      <c r="P39" s="311"/>
      <c r="Q39" s="311"/>
      <c r="R39" s="439"/>
      <c r="S39" s="308" t="s">
        <v>10221</v>
      </c>
      <c r="T39" s="311"/>
      <c r="U39" s="311"/>
      <c r="V39" s="311"/>
      <c r="W39" s="311"/>
      <c r="X39" s="311"/>
      <c r="Y39" s="311"/>
      <c r="Z39" s="311"/>
      <c r="AA39" s="311"/>
      <c r="AB39" s="311"/>
      <c r="AC39" s="311"/>
      <c r="AD39" s="311"/>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9-0000-0000-00002C000000}"/>
  <phoneticPr fontId="1"/>
  <dataValidations count="1">
    <dataValidation type="list" allowBlank="1" showInputMessage="1" showErrorMessage="1" sqref="U3:U39 W3:W39 Y3:Y39 AA3:AA39 AC3:AC39 N3:Q39" xr:uid="{7D364823-F98D-44F6-A890-934C31A48C1B}">
      <formula1>"○"</formula1>
    </dataValidation>
  </dataValidations>
  <hyperlinks>
    <hyperlink ref="J18" r:id="rId1" xr:uid="{7E2CAFD5-20C5-49D9-AD27-82B11902C287}"/>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5B1-9881-4171-BAF1-8E164FE319A7}">
  <sheetPr>
    <pageSetUpPr fitToPage="1"/>
  </sheetPr>
  <dimension ref="A1:AD565"/>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70" customFormat="1" ht="21" customHeight="1">
      <c r="A3" s="311" t="s">
        <v>24872</v>
      </c>
      <c r="B3" s="311" t="s">
        <v>229</v>
      </c>
      <c r="C3" s="311" t="s">
        <v>24873</v>
      </c>
      <c r="D3" s="351" t="s">
        <v>24874</v>
      </c>
      <c r="E3" s="351" t="s">
        <v>24875</v>
      </c>
      <c r="F3" s="351" t="s">
        <v>24876</v>
      </c>
      <c r="G3" s="351" t="s">
        <v>24877</v>
      </c>
      <c r="H3" s="351" t="s">
        <v>24878</v>
      </c>
      <c r="I3" s="351" t="s">
        <v>24879</v>
      </c>
      <c r="J3" s="351"/>
      <c r="K3" s="311" t="s">
        <v>24880</v>
      </c>
      <c r="L3" s="351"/>
      <c r="M3" s="351"/>
      <c r="N3" s="311"/>
      <c r="O3" s="311"/>
      <c r="P3" s="311"/>
      <c r="Q3" s="311"/>
      <c r="R3" s="439" t="s">
        <v>386</v>
      </c>
      <c r="S3" s="431" t="s">
        <v>10221</v>
      </c>
      <c r="T3" s="311"/>
      <c r="U3" s="311"/>
      <c r="V3" s="311"/>
      <c r="W3" s="311"/>
      <c r="X3" s="311"/>
      <c r="Y3" s="311"/>
      <c r="Z3" s="311"/>
      <c r="AA3" s="311" t="s">
        <v>487</v>
      </c>
      <c r="AB3" s="351" t="s">
        <v>24881</v>
      </c>
      <c r="AC3" s="311"/>
      <c r="AD3" s="311"/>
    </row>
    <row r="4" spans="1:30" s="70" customFormat="1" ht="99.75">
      <c r="A4" s="311" t="s">
        <v>24872</v>
      </c>
      <c r="B4" s="311" t="s">
        <v>229</v>
      </c>
      <c r="C4" s="311" t="s">
        <v>24882</v>
      </c>
      <c r="D4" s="351" t="s">
        <v>24883</v>
      </c>
      <c r="E4" s="351" t="s">
        <v>24884</v>
      </c>
      <c r="F4" s="351" t="s">
        <v>24885</v>
      </c>
      <c r="G4" s="351" t="s">
        <v>24886</v>
      </c>
      <c r="H4" s="351" t="s">
        <v>24887</v>
      </c>
      <c r="I4" s="351" t="s">
        <v>24888</v>
      </c>
      <c r="J4" s="351" t="s">
        <v>24889</v>
      </c>
      <c r="K4" s="311" t="s">
        <v>24890</v>
      </c>
      <c r="L4" s="311" t="s">
        <v>486</v>
      </c>
      <c r="M4" s="351"/>
      <c r="N4" s="311" t="s">
        <v>487</v>
      </c>
      <c r="O4" s="311" t="s">
        <v>487</v>
      </c>
      <c r="P4" s="311"/>
      <c r="Q4" s="311"/>
      <c r="R4" s="439" t="s">
        <v>386</v>
      </c>
      <c r="S4" s="431" t="s">
        <v>840</v>
      </c>
      <c r="T4" s="351" t="s">
        <v>897</v>
      </c>
      <c r="U4" s="311"/>
      <c r="V4" s="311"/>
      <c r="W4" s="311"/>
      <c r="X4" s="311"/>
      <c r="Y4" s="311"/>
      <c r="Z4" s="311"/>
      <c r="AA4" s="311" t="s">
        <v>487</v>
      </c>
      <c r="AB4" s="311" t="s">
        <v>24891</v>
      </c>
      <c r="AC4" s="311" t="s">
        <v>487</v>
      </c>
      <c r="AD4" s="311" t="s">
        <v>24892</v>
      </c>
    </row>
    <row r="5" spans="1:30" s="70" customFormat="1" ht="93.75" customHeight="1">
      <c r="A5" s="311" t="s">
        <v>24872</v>
      </c>
      <c r="B5" s="311" t="s">
        <v>297</v>
      </c>
      <c r="C5" s="311" t="s">
        <v>24893</v>
      </c>
      <c r="D5" s="351" t="s">
        <v>24894</v>
      </c>
      <c r="E5" s="351" t="s">
        <v>24895</v>
      </c>
      <c r="F5" s="351" t="s">
        <v>24896</v>
      </c>
      <c r="G5" s="351" t="s">
        <v>24897</v>
      </c>
      <c r="H5" s="351" t="s">
        <v>24898</v>
      </c>
      <c r="I5" s="311" t="s">
        <v>24899</v>
      </c>
      <c r="J5" s="351" t="s">
        <v>24900</v>
      </c>
      <c r="K5" s="311" t="s">
        <v>13613</v>
      </c>
      <c r="L5" s="351"/>
      <c r="M5" s="351"/>
      <c r="N5" s="311"/>
      <c r="O5" s="311"/>
      <c r="P5" s="311"/>
      <c r="Q5" s="311"/>
      <c r="R5" s="439" t="s">
        <v>386</v>
      </c>
      <c r="S5" s="431" t="s">
        <v>10221</v>
      </c>
      <c r="T5" s="311"/>
      <c r="U5" s="311"/>
      <c r="V5" s="311"/>
      <c r="W5" s="311"/>
      <c r="X5" s="311"/>
      <c r="Y5" s="311"/>
      <c r="Z5" s="311"/>
      <c r="AA5" s="311" t="s">
        <v>487</v>
      </c>
      <c r="AB5" s="311" t="s">
        <v>24881</v>
      </c>
      <c r="AC5" s="311"/>
      <c r="AD5" s="311"/>
    </row>
    <row r="6" spans="1:30" s="70" customFormat="1" ht="99.75">
      <c r="A6" s="311" t="s">
        <v>24872</v>
      </c>
      <c r="B6" s="311" t="s">
        <v>138</v>
      </c>
      <c r="C6" s="311" t="s">
        <v>24901</v>
      </c>
      <c r="D6" s="351" t="s">
        <v>24902</v>
      </c>
      <c r="E6" s="351" t="s">
        <v>24903</v>
      </c>
      <c r="F6" s="351" t="s">
        <v>24904</v>
      </c>
      <c r="G6" s="351" t="s">
        <v>24905</v>
      </c>
      <c r="H6" s="351" t="s">
        <v>24906</v>
      </c>
      <c r="I6" s="351" t="s">
        <v>24907</v>
      </c>
      <c r="J6" s="351" t="s">
        <v>24908</v>
      </c>
      <c r="K6" s="311" t="s">
        <v>24909</v>
      </c>
      <c r="L6" s="311" t="s">
        <v>24910</v>
      </c>
      <c r="M6" s="351"/>
      <c r="N6" s="311" t="s">
        <v>487</v>
      </c>
      <c r="O6" s="311"/>
      <c r="P6" s="311"/>
      <c r="Q6" s="311"/>
      <c r="R6" s="439" t="s">
        <v>386</v>
      </c>
      <c r="S6" s="431" t="s">
        <v>840</v>
      </c>
      <c r="T6" s="351" t="s">
        <v>24911</v>
      </c>
      <c r="U6" s="311"/>
      <c r="V6" s="311"/>
      <c r="W6" s="311"/>
      <c r="X6" s="311"/>
      <c r="Y6" s="311"/>
      <c r="Z6" s="311"/>
      <c r="AA6" s="311" t="s">
        <v>487</v>
      </c>
      <c r="AB6" s="351" t="s">
        <v>24912</v>
      </c>
      <c r="AC6" s="311"/>
      <c r="AD6" s="311"/>
    </row>
    <row r="7" spans="1:30" s="70" customFormat="1" ht="114">
      <c r="A7" s="431" t="s">
        <v>24872</v>
      </c>
      <c r="B7" s="431" t="s">
        <v>24913</v>
      </c>
      <c r="C7" s="431" t="s">
        <v>24914</v>
      </c>
      <c r="D7" s="351" t="s">
        <v>24915</v>
      </c>
      <c r="E7" s="351" t="s">
        <v>24916</v>
      </c>
      <c r="F7" s="351" t="s">
        <v>24917</v>
      </c>
      <c r="G7" s="351" t="s">
        <v>24918</v>
      </c>
      <c r="H7" s="351" t="s">
        <v>24919</v>
      </c>
      <c r="I7" s="351" t="s">
        <v>24920</v>
      </c>
      <c r="J7" s="351" t="s">
        <v>24921</v>
      </c>
      <c r="K7" s="311" t="s">
        <v>24922</v>
      </c>
      <c r="L7" s="311" t="s">
        <v>486</v>
      </c>
      <c r="M7" s="351"/>
      <c r="N7" s="431" t="s">
        <v>487</v>
      </c>
      <c r="O7" s="431" t="s">
        <v>487</v>
      </c>
      <c r="P7" s="431"/>
      <c r="Q7" s="431"/>
      <c r="R7" s="439" t="s">
        <v>621</v>
      </c>
      <c r="S7" s="431" t="s">
        <v>4307</v>
      </c>
      <c r="T7" s="351" t="s">
        <v>24911</v>
      </c>
      <c r="U7" s="431"/>
      <c r="V7" s="431"/>
      <c r="W7" s="431"/>
      <c r="X7" s="431"/>
      <c r="Y7" s="431"/>
      <c r="Z7" s="431"/>
      <c r="AA7" s="431" t="s">
        <v>487</v>
      </c>
      <c r="AB7" s="311" t="s">
        <v>24891</v>
      </c>
      <c r="AC7" s="431"/>
      <c r="AD7" s="431"/>
    </row>
    <row r="8" spans="1:30" s="70" customFormat="1" ht="99.75">
      <c r="A8" s="431" t="s">
        <v>24872</v>
      </c>
      <c r="B8" s="431" t="s">
        <v>24913</v>
      </c>
      <c r="C8" s="431" t="s">
        <v>24923</v>
      </c>
      <c r="D8" s="351" t="s">
        <v>24924</v>
      </c>
      <c r="E8" s="351" t="s">
        <v>24925</v>
      </c>
      <c r="F8" s="351" t="s">
        <v>24926</v>
      </c>
      <c r="G8" s="351" t="s">
        <v>24927</v>
      </c>
      <c r="H8" s="351" t="s">
        <v>24928</v>
      </c>
      <c r="I8" s="351" t="s">
        <v>24929</v>
      </c>
      <c r="J8" s="351"/>
      <c r="K8" s="311" t="s">
        <v>24930</v>
      </c>
      <c r="L8" s="351"/>
      <c r="M8" s="351"/>
      <c r="N8" s="431"/>
      <c r="O8" s="431"/>
      <c r="P8" s="431"/>
      <c r="Q8" s="431"/>
      <c r="R8" s="439" t="s">
        <v>621</v>
      </c>
      <c r="S8" s="431" t="s">
        <v>15332</v>
      </c>
      <c r="T8" s="351"/>
      <c r="U8" s="431"/>
      <c r="V8" s="431"/>
      <c r="W8" s="431"/>
      <c r="X8" s="431"/>
      <c r="Y8" s="431"/>
      <c r="Z8" s="431"/>
      <c r="AA8" s="431" t="s">
        <v>487</v>
      </c>
      <c r="AB8" s="311" t="s">
        <v>24881</v>
      </c>
      <c r="AC8" s="431"/>
      <c r="AD8" s="431"/>
    </row>
    <row r="9" spans="1:30" s="70" customFormat="1" ht="99.75">
      <c r="A9" s="431" t="s">
        <v>24872</v>
      </c>
      <c r="B9" s="431" t="s">
        <v>91</v>
      </c>
      <c r="C9" s="431" t="s">
        <v>24931</v>
      </c>
      <c r="D9" s="351" t="s">
        <v>24932</v>
      </c>
      <c r="E9" s="351" t="s">
        <v>24933</v>
      </c>
      <c r="F9" s="351" t="s">
        <v>24934</v>
      </c>
      <c r="G9" s="351" t="s">
        <v>24935</v>
      </c>
      <c r="H9" s="351" t="s">
        <v>24936</v>
      </c>
      <c r="I9" s="351" t="s">
        <v>24937</v>
      </c>
      <c r="J9" s="351" t="s">
        <v>24938</v>
      </c>
      <c r="K9" s="311" t="s">
        <v>24939</v>
      </c>
      <c r="L9" s="311" t="s">
        <v>503</v>
      </c>
      <c r="M9" s="351"/>
      <c r="N9" s="431"/>
      <c r="O9" s="431" t="s">
        <v>487</v>
      </c>
      <c r="P9" s="431"/>
      <c r="Q9" s="431"/>
      <c r="R9" s="439" t="s">
        <v>621</v>
      </c>
      <c r="S9" s="431" t="s">
        <v>780</v>
      </c>
      <c r="T9" s="351" t="s">
        <v>24940</v>
      </c>
      <c r="U9" s="431"/>
      <c r="V9" s="431"/>
      <c r="W9" s="431"/>
      <c r="X9" s="431"/>
      <c r="Y9" s="431"/>
      <c r="Z9" s="431"/>
      <c r="AA9" s="431" t="s">
        <v>487</v>
      </c>
      <c r="AB9" s="311" t="s">
        <v>24881</v>
      </c>
      <c r="AC9" s="431"/>
      <c r="AD9" s="431"/>
    </row>
    <row r="10" spans="1:30" s="70" customFormat="1" ht="142.5">
      <c r="A10" s="431" t="s">
        <v>24872</v>
      </c>
      <c r="B10" s="431" t="s">
        <v>24941</v>
      </c>
      <c r="C10" s="431" t="s">
        <v>24942</v>
      </c>
      <c r="D10" s="351" t="s">
        <v>24943</v>
      </c>
      <c r="E10" s="351" t="s">
        <v>24944</v>
      </c>
      <c r="F10" s="351" t="s">
        <v>24945</v>
      </c>
      <c r="G10" s="351" t="s">
        <v>24946</v>
      </c>
      <c r="H10" s="351" t="s">
        <v>24947</v>
      </c>
      <c r="I10" s="351" t="s">
        <v>24948</v>
      </c>
      <c r="J10" s="351" t="s">
        <v>24949</v>
      </c>
      <c r="K10" s="311" t="s">
        <v>24950</v>
      </c>
      <c r="L10" s="311" t="s">
        <v>24951</v>
      </c>
      <c r="M10" s="351"/>
      <c r="N10" s="431"/>
      <c r="O10" s="431" t="s">
        <v>487</v>
      </c>
      <c r="P10" s="431"/>
      <c r="Q10" s="431"/>
      <c r="R10" s="439" t="s">
        <v>621</v>
      </c>
      <c r="S10" s="431" t="s">
        <v>2438</v>
      </c>
      <c r="T10" s="351" t="s">
        <v>24940</v>
      </c>
      <c r="U10" s="431"/>
      <c r="V10" s="431"/>
      <c r="W10" s="431"/>
      <c r="X10" s="431"/>
      <c r="Y10" s="431"/>
      <c r="Z10" s="431"/>
      <c r="AA10" s="431" t="s">
        <v>487</v>
      </c>
      <c r="AB10" s="311" t="s">
        <v>24881</v>
      </c>
      <c r="AC10" s="431" t="s">
        <v>487</v>
      </c>
      <c r="AD10" s="431"/>
    </row>
    <row r="11" spans="1:30" s="70" customFormat="1" ht="356.25">
      <c r="A11" s="431" t="s">
        <v>24952</v>
      </c>
      <c r="B11" s="431" t="s">
        <v>265</v>
      </c>
      <c r="C11" s="431" t="s">
        <v>24953</v>
      </c>
      <c r="D11" s="351" t="s">
        <v>24954</v>
      </c>
      <c r="E11" s="351" t="s">
        <v>24955</v>
      </c>
      <c r="F11" s="351" t="s">
        <v>24956</v>
      </c>
      <c r="G11" s="351" t="s">
        <v>24957</v>
      </c>
      <c r="H11" s="351" t="s">
        <v>24958</v>
      </c>
      <c r="I11" s="351" t="s">
        <v>24959</v>
      </c>
      <c r="J11" s="351" t="s">
        <v>24960</v>
      </c>
      <c r="K11" s="311" t="s">
        <v>24961</v>
      </c>
      <c r="L11" s="311" t="s">
        <v>24962</v>
      </c>
      <c r="M11" s="351"/>
      <c r="N11" s="431" t="s">
        <v>487</v>
      </c>
      <c r="O11" s="431" t="s">
        <v>487</v>
      </c>
      <c r="P11" s="431"/>
      <c r="Q11" s="431"/>
      <c r="R11" s="439" t="s">
        <v>621</v>
      </c>
      <c r="S11" s="431" t="s">
        <v>780</v>
      </c>
      <c r="T11" s="351" t="s">
        <v>24911</v>
      </c>
      <c r="U11" s="431"/>
      <c r="V11" s="431"/>
      <c r="W11" s="431"/>
      <c r="X11" s="431"/>
      <c r="Y11" s="431"/>
      <c r="Z11" s="431"/>
      <c r="AA11" s="431" t="s">
        <v>487</v>
      </c>
      <c r="AB11" s="311" t="s">
        <v>24891</v>
      </c>
      <c r="AC11" s="431" t="s">
        <v>24963</v>
      </c>
      <c r="AD11" s="431" t="s">
        <v>24964</v>
      </c>
    </row>
    <row r="12" spans="1:30" s="70" customFormat="1" ht="171">
      <c r="A12" s="431" t="s">
        <v>24872</v>
      </c>
      <c r="B12" s="431" t="s">
        <v>24913</v>
      </c>
      <c r="C12" s="431" t="s">
        <v>24965</v>
      </c>
      <c r="D12" s="351" t="s">
        <v>24966</v>
      </c>
      <c r="E12" s="351" t="s">
        <v>24967</v>
      </c>
      <c r="F12" s="351" t="s">
        <v>24968</v>
      </c>
      <c r="G12" s="351" t="s">
        <v>24969</v>
      </c>
      <c r="H12" s="351" t="s">
        <v>24970</v>
      </c>
      <c r="I12" s="351" t="s">
        <v>24971</v>
      </c>
      <c r="J12" s="351" t="s">
        <v>24972</v>
      </c>
      <c r="K12" s="311" t="s">
        <v>24973</v>
      </c>
      <c r="L12" s="311" t="s">
        <v>3230</v>
      </c>
      <c r="M12" s="311" t="s">
        <v>24974</v>
      </c>
      <c r="N12" s="431" t="s">
        <v>487</v>
      </c>
      <c r="O12" s="431"/>
      <c r="P12" s="431"/>
      <c r="Q12" s="431"/>
      <c r="R12" s="439" t="s">
        <v>621</v>
      </c>
      <c r="S12" s="431" t="s">
        <v>780</v>
      </c>
      <c r="T12" s="351" t="s">
        <v>24911</v>
      </c>
      <c r="U12" s="431"/>
      <c r="V12" s="431"/>
      <c r="W12" s="431"/>
      <c r="X12" s="431"/>
      <c r="Y12" s="431" t="s">
        <v>487</v>
      </c>
      <c r="Z12" s="431"/>
      <c r="AA12" s="431" t="s">
        <v>487</v>
      </c>
      <c r="AB12" s="311" t="s">
        <v>24891</v>
      </c>
      <c r="AC12" s="431"/>
      <c r="AD12" s="431"/>
    </row>
    <row r="13" spans="1:30" s="70" customFormat="1" ht="99.75">
      <c r="A13" s="351" t="s">
        <v>24872</v>
      </c>
      <c r="B13" s="351" t="s">
        <v>185</v>
      </c>
      <c r="C13" s="351" t="s">
        <v>24975</v>
      </c>
      <c r="D13" s="351" t="s">
        <v>24976</v>
      </c>
      <c r="E13" s="351" t="s">
        <v>24977</v>
      </c>
      <c r="F13" s="351" t="s">
        <v>24978</v>
      </c>
      <c r="G13" s="351" t="s">
        <v>24979</v>
      </c>
      <c r="H13" s="351" t="s">
        <v>24980</v>
      </c>
      <c r="I13" s="351" t="s">
        <v>24981</v>
      </c>
      <c r="J13" s="351" t="s">
        <v>24982</v>
      </c>
      <c r="K13" s="311" t="s">
        <v>24983</v>
      </c>
      <c r="L13" s="351" t="s">
        <v>1552</v>
      </c>
      <c r="M13" s="351"/>
      <c r="N13" s="351"/>
      <c r="O13" s="351" t="s">
        <v>487</v>
      </c>
      <c r="P13" s="351"/>
      <c r="Q13" s="351"/>
      <c r="R13" s="320" t="s">
        <v>386</v>
      </c>
      <c r="S13" s="318" t="s">
        <v>840</v>
      </c>
      <c r="T13" s="351" t="s">
        <v>897</v>
      </c>
      <c r="U13" s="351"/>
      <c r="V13" s="351"/>
      <c r="W13" s="351"/>
      <c r="X13" s="351"/>
      <c r="Y13" s="351"/>
      <c r="Z13" s="351"/>
      <c r="AA13" s="351" t="s">
        <v>487</v>
      </c>
      <c r="AB13" s="311" t="s">
        <v>24984</v>
      </c>
      <c r="AC13" s="351" t="s">
        <v>487</v>
      </c>
      <c r="AD13" s="311" t="s">
        <v>24985</v>
      </c>
    </row>
    <row r="14" spans="1:30" s="78" customFormat="1" ht="213.75">
      <c r="A14" s="351" t="s">
        <v>24872</v>
      </c>
      <c r="B14" s="351" t="s">
        <v>138</v>
      </c>
      <c r="C14" s="351" t="s">
        <v>24986</v>
      </c>
      <c r="D14" s="351" t="s">
        <v>24987</v>
      </c>
      <c r="E14" s="351" t="s">
        <v>24988</v>
      </c>
      <c r="F14" s="351" t="s">
        <v>24989</v>
      </c>
      <c r="G14" s="351" t="s">
        <v>24990</v>
      </c>
      <c r="H14" s="351" t="s">
        <v>24991</v>
      </c>
      <c r="I14" s="351" t="s">
        <v>24992</v>
      </c>
      <c r="J14" s="311" t="s">
        <v>24993</v>
      </c>
      <c r="K14" s="311" t="s">
        <v>24994</v>
      </c>
      <c r="L14" s="311" t="s">
        <v>24995</v>
      </c>
      <c r="M14" s="311" t="s">
        <v>24996</v>
      </c>
      <c r="N14" s="351"/>
      <c r="O14" s="351" t="s">
        <v>487</v>
      </c>
      <c r="P14" s="351"/>
      <c r="Q14" s="351"/>
      <c r="R14" s="320" t="s">
        <v>386</v>
      </c>
      <c r="S14" s="318" t="s">
        <v>840</v>
      </c>
      <c r="T14" s="351" t="s">
        <v>24997</v>
      </c>
      <c r="U14" s="351"/>
      <c r="V14" s="351"/>
      <c r="W14" s="351"/>
      <c r="X14" s="351"/>
      <c r="Y14" s="351"/>
      <c r="Z14" s="351"/>
      <c r="AA14" s="351" t="s">
        <v>487</v>
      </c>
      <c r="AB14" s="311" t="s">
        <v>24998</v>
      </c>
      <c r="AC14" s="351" t="s">
        <v>487</v>
      </c>
      <c r="AD14" s="311" t="s">
        <v>24999</v>
      </c>
    </row>
    <row r="15" spans="1:30" s="78" customFormat="1" ht="114">
      <c r="A15" s="351" t="s">
        <v>44</v>
      </c>
      <c r="B15" s="351" t="s">
        <v>229</v>
      </c>
      <c r="C15" s="351" t="s">
        <v>25000</v>
      </c>
      <c r="D15" s="351" t="s">
        <v>25001</v>
      </c>
      <c r="E15" s="351" t="s">
        <v>25002</v>
      </c>
      <c r="F15" s="351" t="s">
        <v>25003</v>
      </c>
      <c r="G15" s="351" t="s">
        <v>25004</v>
      </c>
      <c r="H15" s="351" t="s">
        <v>25005</v>
      </c>
      <c r="I15" s="351" t="s">
        <v>25006</v>
      </c>
      <c r="J15" s="351" t="s">
        <v>25007</v>
      </c>
      <c r="K15" s="311" t="s">
        <v>25008</v>
      </c>
      <c r="L15" s="311" t="s">
        <v>25009</v>
      </c>
      <c r="M15" s="351"/>
      <c r="N15" s="351" t="s">
        <v>487</v>
      </c>
      <c r="O15" s="351" t="s">
        <v>24963</v>
      </c>
      <c r="P15" s="351"/>
      <c r="Q15" s="351"/>
      <c r="R15" s="320" t="s">
        <v>383</v>
      </c>
      <c r="S15" s="318" t="s">
        <v>840</v>
      </c>
      <c r="T15" s="351" t="s">
        <v>19623</v>
      </c>
      <c r="U15" s="351"/>
      <c r="V15" s="351"/>
      <c r="W15" s="351"/>
      <c r="X15" s="351"/>
      <c r="Y15" s="351"/>
      <c r="Z15" s="351"/>
      <c r="AA15" s="351" t="s">
        <v>24963</v>
      </c>
      <c r="AB15" s="311" t="s">
        <v>25010</v>
      </c>
      <c r="AC15" s="351"/>
      <c r="AD15" s="351"/>
    </row>
    <row r="16" spans="1:30" s="70" customFormat="1" ht="14.25">
      <c r="A16" s="351" t="s">
        <v>44</v>
      </c>
      <c r="B16" s="351" t="s">
        <v>185</v>
      </c>
      <c r="C16" s="351" t="s">
        <v>25011</v>
      </c>
      <c r="D16" s="351" t="s">
        <v>25012</v>
      </c>
      <c r="E16" s="351" t="s">
        <v>25013</v>
      </c>
      <c r="F16" s="351" t="s">
        <v>25014</v>
      </c>
      <c r="G16" s="351" t="s">
        <v>25015</v>
      </c>
      <c r="H16" s="351" t="s">
        <v>25016</v>
      </c>
      <c r="I16" s="351" t="s">
        <v>25017</v>
      </c>
      <c r="J16" s="351" t="s">
        <v>25018</v>
      </c>
      <c r="K16" s="311" t="s">
        <v>25019</v>
      </c>
      <c r="L16" s="351" t="s">
        <v>25020</v>
      </c>
      <c r="M16" s="351"/>
      <c r="N16" s="351"/>
      <c r="O16" s="351"/>
      <c r="P16" s="351"/>
      <c r="Q16" s="351"/>
      <c r="R16" s="320" t="s">
        <v>386</v>
      </c>
      <c r="S16" s="318" t="s">
        <v>840</v>
      </c>
      <c r="T16" s="351" t="s">
        <v>19623</v>
      </c>
      <c r="U16" s="351"/>
      <c r="V16" s="351"/>
      <c r="W16" s="351"/>
      <c r="X16" s="351"/>
      <c r="Y16" s="351"/>
      <c r="Z16" s="351"/>
      <c r="AA16" s="351"/>
      <c r="AB16" s="351"/>
      <c r="AC16" s="351"/>
      <c r="AD16" s="351"/>
    </row>
    <row r="17" spans="1:30" s="78" customFormat="1" ht="171.75" customHeight="1">
      <c r="A17" s="318" t="s">
        <v>24952</v>
      </c>
      <c r="B17" s="318" t="s">
        <v>25021</v>
      </c>
      <c r="C17" s="318" t="s">
        <v>25022</v>
      </c>
      <c r="D17" s="318" t="s">
        <v>25023</v>
      </c>
      <c r="E17" s="318" t="s">
        <v>25024</v>
      </c>
      <c r="F17" s="318" t="s">
        <v>25025</v>
      </c>
      <c r="G17" s="318" t="s">
        <v>25026</v>
      </c>
      <c r="H17" s="318" t="s">
        <v>25027</v>
      </c>
      <c r="I17" s="308" t="s">
        <v>25028</v>
      </c>
      <c r="J17" s="318" t="s">
        <v>25029</v>
      </c>
      <c r="K17" s="308" t="s">
        <v>25030</v>
      </c>
      <c r="L17" s="308" t="s">
        <v>25031</v>
      </c>
      <c r="M17" s="318"/>
      <c r="N17" s="318" t="s">
        <v>24963</v>
      </c>
      <c r="O17" s="318"/>
      <c r="P17" s="318"/>
      <c r="Q17" s="318"/>
      <c r="R17" s="320" t="s">
        <v>1089</v>
      </c>
      <c r="S17" s="318" t="s">
        <v>4307</v>
      </c>
      <c r="T17" s="318" t="s">
        <v>897</v>
      </c>
      <c r="U17" s="318"/>
      <c r="V17" s="318"/>
      <c r="W17" s="318"/>
      <c r="X17" s="318"/>
      <c r="Y17" s="318"/>
      <c r="Z17" s="318"/>
      <c r="AA17" s="318" t="s">
        <v>24963</v>
      </c>
      <c r="AB17" s="308" t="s">
        <v>24891</v>
      </c>
      <c r="AC17" s="318"/>
      <c r="AD17" s="318"/>
    </row>
    <row r="18" spans="1:30" s="78" customFormat="1" ht="154.5" customHeight="1">
      <c r="A18" s="318" t="s">
        <v>24952</v>
      </c>
      <c r="B18" s="318" t="s">
        <v>25021</v>
      </c>
      <c r="C18" s="318" t="s">
        <v>25032</v>
      </c>
      <c r="D18" s="318" t="s">
        <v>25033</v>
      </c>
      <c r="E18" s="318" t="s">
        <v>25034</v>
      </c>
      <c r="F18" s="318" t="s">
        <v>25035</v>
      </c>
      <c r="G18" s="318" t="s">
        <v>25036</v>
      </c>
      <c r="H18" s="318" t="s">
        <v>25037</v>
      </c>
      <c r="I18" s="318" t="s">
        <v>25038</v>
      </c>
      <c r="J18" s="318" t="s">
        <v>25039</v>
      </c>
      <c r="K18" s="308" t="s">
        <v>25040</v>
      </c>
      <c r="L18" s="308" t="s">
        <v>25041</v>
      </c>
      <c r="M18" s="318" t="s">
        <v>25042</v>
      </c>
      <c r="N18" s="318" t="s">
        <v>24963</v>
      </c>
      <c r="O18" s="318" t="s">
        <v>24963</v>
      </c>
      <c r="P18" s="318"/>
      <c r="Q18" s="318"/>
      <c r="R18" s="320" t="s">
        <v>1089</v>
      </c>
      <c r="S18" s="318" t="s">
        <v>780</v>
      </c>
      <c r="T18" s="318" t="s">
        <v>25043</v>
      </c>
      <c r="U18" s="318"/>
      <c r="V18" s="318"/>
      <c r="W18" s="318"/>
      <c r="X18" s="318"/>
      <c r="Y18" s="318"/>
      <c r="Z18" s="318"/>
      <c r="AA18" s="318"/>
      <c r="AB18" s="318"/>
      <c r="AC18" s="318"/>
      <c r="AD18" s="318"/>
    </row>
    <row r="19" spans="1:30" s="77" customFormat="1" ht="20.25" customHeight="1"/>
    <row r="20" spans="1:30" s="77" customFormat="1" ht="20.25" customHeight="1"/>
    <row r="21" spans="1:30" s="77" customFormat="1" ht="20.25" customHeight="1"/>
    <row r="22" spans="1:30" s="77" customFormat="1" ht="20.25" customHeight="1"/>
    <row r="23" spans="1:30" s="77" customFormat="1" ht="20.25" customHeight="1"/>
    <row r="24" spans="1:30" s="77" customFormat="1" ht="20.25" customHeight="1"/>
    <row r="25" spans="1:30" s="77" customFormat="1" ht="20.25" customHeight="1"/>
    <row r="26" spans="1:30" s="77" customFormat="1" ht="20.25" customHeight="1"/>
    <row r="27" spans="1:30" s="77" customFormat="1" ht="20.25" customHeight="1"/>
    <row r="28" spans="1:30" s="77" customFormat="1" ht="20.25" customHeight="1"/>
    <row r="29" spans="1:30" s="77" customFormat="1" ht="20.25" customHeight="1"/>
    <row r="30" spans="1:30" s="77" customFormat="1" ht="20.25" customHeight="1"/>
    <row r="31" spans="1:30" s="77" customFormat="1" ht="20.25" customHeight="1"/>
    <row r="32" spans="1:30" s="77" customFormat="1" ht="20.25" customHeight="1"/>
    <row r="33" s="77" customFormat="1" ht="20.25" customHeight="1"/>
    <row r="34" s="77" customFormat="1" ht="20.25" customHeight="1"/>
    <row r="35" s="77" customFormat="1" ht="20.25" customHeight="1"/>
    <row r="36" s="77" customFormat="1" ht="20.25" customHeight="1"/>
    <row r="37" s="77" customFormat="1" ht="20.25" customHeight="1"/>
    <row r="38" s="77" customFormat="1" ht="20.25" customHeight="1"/>
    <row r="39" s="77" customFormat="1" ht="20.25" customHeight="1"/>
    <row r="40" s="77" customFormat="1" ht="20.25" customHeight="1"/>
    <row r="41" s="77" customFormat="1" ht="20.25" customHeight="1"/>
    <row r="42" s="77" customFormat="1" ht="20.25" customHeight="1"/>
    <row r="43" s="77" customFormat="1" ht="20.25" customHeight="1"/>
    <row r="44" s="77" customFormat="1" ht="20.25" customHeight="1"/>
    <row r="45" s="77" customFormat="1" ht="20.25" customHeight="1"/>
    <row r="46" s="77" customFormat="1" ht="20.25" customHeight="1"/>
    <row r="47" s="77" customFormat="1" ht="20.25" customHeight="1"/>
    <row r="48" s="77" customFormat="1" ht="20.25" customHeight="1"/>
    <row r="49" s="77" customFormat="1" ht="20.25" customHeight="1"/>
    <row r="50" s="77" customFormat="1" ht="20.25" customHeight="1"/>
    <row r="51" s="77" customFormat="1" ht="20.25" customHeight="1"/>
    <row r="52" s="77" customFormat="1" ht="20.25" customHeight="1"/>
    <row r="53" s="77" customFormat="1" ht="20.25" customHeight="1"/>
    <row r="54" s="77" customFormat="1" ht="20.25" customHeight="1"/>
    <row r="55" s="77" customFormat="1" ht="20.25" customHeight="1"/>
    <row r="56" s="77" customFormat="1" ht="20.25" customHeight="1"/>
    <row r="57" s="77" customFormat="1" ht="20.25" customHeight="1"/>
    <row r="58" s="77" customFormat="1" ht="20.25" customHeight="1"/>
    <row r="59" s="77" customFormat="1" ht="20.25" customHeight="1"/>
    <row r="60" s="77" customFormat="1" ht="20.25" customHeight="1"/>
    <row r="61" s="77" customFormat="1" ht="20.25" customHeight="1"/>
    <row r="62" s="77" customFormat="1" ht="20.25" customHeight="1"/>
    <row r="63" s="77" customFormat="1" ht="20.25" customHeight="1"/>
    <row r="64" s="77" customFormat="1" ht="20.25" customHeight="1"/>
    <row r="65" s="77" customFormat="1" ht="20.25" customHeight="1"/>
    <row r="66" s="77" customFormat="1" ht="20.25" customHeight="1"/>
    <row r="67" s="77" customFormat="1" ht="20.25" customHeight="1"/>
    <row r="68" s="77" customFormat="1" ht="20.25" customHeight="1"/>
    <row r="69" s="77" customFormat="1" ht="20.25" customHeight="1"/>
    <row r="70" s="77" customFormat="1" ht="20.25" customHeight="1"/>
    <row r="71" s="77" customFormat="1" ht="20.25" customHeight="1"/>
    <row r="72" s="77" customFormat="1" ht="20.25" customHeight="1"/>
    <row r="73" s="77" customFormat="1" ht="20.25" customHeight="1"/>
    <row r="74" s="77" customFormat="1" ht="20.25" customHeight="1"/>
    <row r="75" s="77" customFormat="1" ht="20.25" customHeight="1"/>
    <row r="76" s="77" customFormat="1" ht="20.25" customHeight="1"/>
    <row r="77" s="77" customFormat="1" ht="20.25" customHeight="1"/>
    <row r="78" s="77" customFormat="1" ht="20.25" customHeight="1"/>
    <row r="79" s="77" customFormat="1" ht="20.25" customHeight="1"/>
    <row r="80" s="77" customFormat="1" ht="20.25" customHeight="1"/>
    <row r="81" s="77" customFormat="1" ht="20.25" customHeight="1"/>
    <row r="82" s="77" customFormat="1" ht="20.25" customHeight="1"/>
    <row r="83" s="77" customFormat="1" ht="20.25" customHeight="1"/>
    <row r="84" s="77" customFormat="1" ht="20.25" customHeight="1"/>
    <row r="85" s="77" customFormat="1" ht="20.25" customHeight="1"/>
    <row r="86" s="77" customFormat="1" ht="20.25" customHeight="1"/>
    <row r="87" s="77" customFormat="1" ht="20.25" customHeight="1"/>
    <row r="88" s="77" customFormat="1" ht="20.25" customHeight="1"/>
    <row r="89" s="77" customFormat="1" ht="20.25" customHeight="1"/>
    <row r="90" s="77" customFormat="1" ht="20.25" customHeight="1"/>
    <row r="91" s="77" customFormat="1" ht="20.25" customHeight="1"/>
    <row r="92" s="77" customFormat="1" ht="20.25" customHeight="1"/>
    <row r="93" s="77" customFormat="1" ht="20.25" customHeight="1"/>
    <row r="94" s="77" customFormat="1" ht="20.25" customHeight="1"/>
    <row r="95" s="77" customFormat="1" ht="20.25" customHeight="1"/>
    <row r="96" s="77" customFormat="1" ht="20.25" customHeight="1"/>
    <row r="97" s="77" customFormat="1" ht="20.25" customHeight="1"/>
    <row r="98" s="77" customFormat="1" ht="20.25" customHeight="1"/>
    <row r="99" s="77" customFormat="1" ht="20.25" customHeight="1"/>
    <row r="100" s="77" customFormat="1" ht="20.25" customHeight="1"/>
    <row r="101" s="77" customFormat="1" ht="20.25" customHeight="1"/>
    <row r="102" s="77" customFormat="1" ht="20.25" customHeight="1"/>
    <row r="103" s="77" customFormat="1" ht="20.25" customHeight="1"/>
    <row r="104" s="77" customFormat="1" ht="20.25" customHeight="1"/>
    <row r="105" s="77" customFormat="1" ht="20.25" customHeight="1"/>
    <row r="106" s="77" customFormat="1" ht="20.25" customHeight="1"/>
    <row r="107" s="77" customFormat="1" ht="20.25" customHeight="1"/>
    <row r="108" s="77" customFormat="1" ht="20.25" customHeight="1"/>
    <row r="109" s="77" customFormat="1" ht="20.25" customHeight="1"/>
    <row r="110" s="77" customFormat="1" ht="20.25" customHeight="1"/>
    <row r="111" s="77" customFormat="1" ht="20.25" customHeight="1"/>
    <row r="112" s="77" customFormat="1" ht="20.25" customHeight="1"/>
    <row r="113" s="77" customFormat="1" ht="20.25" customHeight="1"/>
    <row r="114" s="77" customFormat="1" ht="20.25" customHeight="1"/>
    <row r="115" s="77" customFormat="1" ht="20.25" customHeight="1"/>
    <row r="116" s="77" customFormat="1" ht="20.25" customHeight="1"/>
    <row r="117" s="77" customFormat="1" ht="20.25" customHeight="1"/>
    <row r="118" s="77" customFormat="1" ht="20.25" customHeight="1"/>
    <row r="119" s="77" customFormat="1" ht="20.25" customHeight="1"/>
    <row r="120" s="77" customFormat="1" ht="20.25" customHeight="1"/>
    <row r="121" s="77" customFormat="1" ht="20.25" customHeight="1"/>
    <row r="122" s="77" customFormat="1" ht="20.25" customHeight="1"/>
    <row r="123" s="77" customFormat="1" ht="20.25" customHeight="1"/>
    <row r="124" s="77" customFormat="1" ht="20.25" customHeight="1"/>
    <row r="125" s="77" customFormat="1" ht="20.25" customHeight="1"/>
    <row r="126" s="77" customFormat="1" ht="20.25" customHeight="1"/>
    <row r="127" s="77" customFormat="1" ht="20.25" customHeight="1"/>
    <row r="128" s="77" customFormat="1" ht="20.25" customHeight="1"/>
    <row r="129" s="77" customFormat="1" ht="20.25" customHeight="1"/>
    <row r="130" s="77" customFormat="1" ht="20.25" customHeight="1"/>
    <row r="131" s="77" customFormat="1" ht="20.25" customHeight="1"/>
    <row r="132" s="77" customFormat="1" ht="20.25" customHeight="1"/>
    <row r="133" s="77" customFormat="1" ht="20.25" customHeight="1"/>
    <row r="134" s="77" customFormat="1" ht="20.25" customHeight="1"/>
    <row r="135" s="77" customFormat="1" ht="20.25" customHeight="1"/>
    <row r="136" s="77" customFormat="1" ht="20.25" customHeight="1"/>
    <row r="137" s="77" customFormat="1" ht="20.25" customHeight="1"/>
    <row r="138" s="77" customFormat="1" ht="20.25" customHeight="1"/>
    <row r="139" s="77" customFormat="1" ht="20.25" customHeight="1"/>
    <row r="140" s="77" customFormat="1" ht="20.25" customHeight="1"/>
    <row r="141" s="77" customFormat="1" ht="20.25" customHeight="1"/>
    <row r="142" s="77" customFormat="1" ht="20.25" customHeight="1"/>
    <row r="143" s="77" customFormat="1" ht="20.25" customHeight="1"/>
    <row r="144" s="77" customFormat="1" ht="20.25" customHeight="1"/>
    <row r="145" s="77" customFormat="1" ht="20.25" customHeight="1"/>
    <row r="146" s="77" customFormat="1" ht="20.25" customHeight="1"/>
    <row r="147" s="77" customFormat="1" ht="20.25" customHeight="1"/>
    <row r="148" s="77" customFormat="1" ht="20.25" customHeight="1"/>
    <row r="149" s="77" customFormat="1" ht="20.25" customHeight="1"/>
    <row r="150" s="77" customFormat="1" ht="20.25" customHeight="1"/>
    <row r="151" s="77" customFormat="1" ht="20.25" customHeight="1"/>
    <row r="152" s="77" customFormat="1" ht="20.25" customHeight="1"/>
    <row r="153" s="77" customFormat="1" ht="20.25" customHeight="1"/>
    <row r="154" s="77" customFormat="1" ht="20.25" customHeight="1"/>
    <row r="155" s="77" customFormat="1" ht="20.25" customHeight="1"/>
    <row r="156" s="77" customFormat="1" ht="20.25" customHeight="1"/>
    <row r="157" s="77" customFormat="1" ht="20.25" customHeight="1"/>
    <row r="158" s="77" customFormat="1" ht="20.25" customHeight="1"/>
    <row r="159" s="77" customFormat="1" ht="20.25" customHeight="1"/>
    <row r="160" s="77" customFormat="1" ht="20.25" customHeight="1"/>
    <row r="161" s="77" customFormat="1" ht="20.25" customHeight="1"/>
    <row r="162" s="77" customFormat="1" ht="20.25" customHeight="1"/>
    <row r="163" s="77" customFormat="1" ht="20.25" customHeight="1"/>
    <row r="164" s="77" customFormat="1" ht="20.25" customHeight="1"/>
    <row r="165" s="77" customFormat="1" ht="20.25" customHeight="1"/>
    <row r="166" s="77" customFormat="1" ht="20.25" customHeight="1"/>
    <row r="167" s="77" customFormat="1" ht="20.25" customHeight="1"/>
    <row r="168" s="77" customFormat="1" ht="20.25" customHeight="1"/>
    <row r="169" s="77" customFormat="1" ht="20.25" customHeight="1"/>
    <row r="170" s="77" customFormat="1" ht="20.25" customHeight="1"/>
    <row r="171" s="77" customFormat="1" ht="20.25" customHeight="1"/>
    <row r="172" s="77" customFormat="1" ht="20.25" customHeight="1"/>
    <row r="173" s="77" customFormat="1" ht="20.25" customHeight="1"/>
    <row r="174" s="77" customFormat="1" ht="20.25" customHeight="1"/>
    <row r="175" s="77" customFormat="1" ht="20.25" customHeight="1"/>
    <row r="176" s="77" customFormat="1" ht="20.25" customHeight="1"/>
    <row r="177" s="77" customFormat="1" ht="20.25" customHeight="1"/>
    <row r="178" s="77" customFormat="1" ht="20.25" customHeight="1"/>
    <row r="179" s="77" customFormat="1" ht="20.25" customHeight="1"/>
    <row r="180" s="77" customFormat="1" ht="20.25" customHeight="1"/>
    <row r="181" s="77" customFormat="1" ht="20.25" customHeight="1"/>
    <row r="182" s="77" customFormat="1" ht="20.25" customHeight="1"/>
    <row r="183" s="77" customFormat="1" ht="20.25" customHeight="1"/>
    <row r="184" s="77" customFormat="1" ht="20.25" customHeight="1"/>
    <row r="185" s="77" customFormat="1" ht="20.25" customHeight="1"/>
    <row r="186" s="77" customFormat="1" ht="20.25" customHeight="1"/>
    <row r="187" s="77" customFormat="1" ht="20.25" customHeight="1"/>
    <row r="188" s="77" customFormat="1" ht="20.25" customHeight="1"/>
    <row r="189" s="77" customFormat="1" ht="20.25" customHeight="1"/>
    <row r="190" s="77" customFormat="1" ht="20.25" customHeight="1"/>
    <row r="191" s="77" customFormat="1" ht="20.25" customHeight="1"/>
    <row r="192" s="77" customFormat="1" ht="20.25" customHeight="1"/>
    <row r="193" s="77" customFormat="1" ht="20.25" customHeight="1"/>
    <row r="194" s="77" customFormat="1" ht="20.25" customHeight="1"/>
    <row r="195" s="77" customFormat="1" ht="20.25" customHeight="1"/>
    <row r="196" s="77" customFormat="1" ht="20.25" customHeight="1"/>
    <row r="197" s="77" customFormat="1" ht="20.25" customHeight="1"/>
    <row r="198" s="77" customFormat="1" ht="20.25" customHeight="1"/>
    <row r="199" s="77" customFormat="1" ht="20.25" customHeight="1"/>
    <row r="200" s="77" customFormat="1" ht="20.25" customHeight="1"/>
    <row r="201" s="77" customFormat="1" ht="20.25" customHeight="1"/>
    <row r="202" s="77" customFormat="1" ht="20.25" customHeight="1"/>
    <row r="203" s="77" customFormat="1" ht="20.25" customHeight="1"/>
    <row r="204" s="77" customFormat="1" ht="20.25" customHeight="1"/>
    <row r="205" s="77" customFormat="1" ht="20.25" customHeight="1"/>
    <row r="206" s="77" customFormat="1" ht="20.25" customHeight="1"/>
    <row r="207" s="77" customFormat="1" ht="20.25" customHeight="1"/>
    <row r="208" s="77" customFormat="1" ht="20.25" customHeight="1"/>
    <row r="209" s="77" customFormat="1" ht="20.25" customHeight="1"/>
    <row r="210" s="77" customFormat="1" ht="20.25" customHeight="1"/>
    <row r="211" s="77" customFormat="1" ht="20.25" customHeight="1"/>
    <row r="212" s="77" customFormat="1" ht="20.25" customHeight="1"/>
    <row r="213" s="77" customFormat="1" ht="20.25" customHeight="1"/>
    <row r="214" s="77" customFormat="1" ht="20.25" customHeight="1"/>
    <row r="215" s="77" customFormat="1" ht="20.25" customHeight="1"/>
    <row r="216" s="77" customFormat="1" ht="20.25" customHeight="1"/>
    <row r="217" s="77" customFormat="1" ht="20.25" customHeight="1"/>
    <row r="218" s="77" customFormat="1" ht="20.25" customHeight="1"/>
    <row r="219" s="77" customFormat="1" ht="20.25" customHeight="1"/>
    <row r="220" s="77" customFormat="1" ht="20.25" customHeight="1"/>
    <row r="221" s="77" customFormat="1" ht="20.25" customHeight="1"/>
    <row r="222" s="77" customFormat="1" ht="20.25" customHeight="1"/>
    <row r="223" s="77" customFormat="1" ht="20.25" customHeight="1"/>
    <row r="224" s="77" customFormat="1" ht="20.25" customHeight="1"/>
    <row r="225" s="77" customFormat="1" ht="20.25" customHeight="1"/>
    <row r="226" s="77" customFormat="1" ht="20.25" customHeight="1"/>
    <row r="227" s="77" customFormat="1" ht="20.25" customHeight="1"/>
    <row r="228" s="77" customFormat="1" ht="20.25" customHeight="1"/>
    <row r="229" s="77" customFormat="1" ht="20.25" customHeight="1"/>
    <row r="230" s="77" customFormat="1" ht="20.25" customHeight="1"/>
    <row r="231" s="77" customFormat="1" ht="20.25" customHeight="1"/>
    <row r="232" s="77" customFormat="1" ht="20.25" customHeight="1"/>
    <row r="233" s="77" customFormat="1" ht="20.25" customHeight="1"/>
    <row r="234" s="77" customFormat="1" ht="20.25" customHeight="1"/>
    <row r="235" s="77" customFormat="1" ht="20.25" customHeight="1"/>
    <row r="236" s="77" customFormat="1" ht="20.25" customHeight="1"/>
    <row r="237" s="77" customFormat="1" ht="20.25" customHeight="1"/>
    <row r="238" s="77" customFormat="1" ht="20.25" customHeight="1"/>
    <row r="239" s="77" customFormat="1" ht="20.25" customHeight="1"/>
    <row r="240" s="77" customFormat="1" ht="20.25" customHeight="1"/>
    <row r="241" s="77" customFormat="1" ht="20.25" customHeight="1"/>
    <row r="242" s="77" customFormat="1" ht="20.25" customHeight="1"/>
    <row r="243" s="77" customFormat="1" ht="20.25" customHeight="1"/>
    <row r="244" s="77" customFormat="1" ht="20.25" customHeight="1"/>
    <row r="245" s="77" customFormat="1" ht="20.25" customHeight="1"/>
    <row r="246" s="77" customFormat="1" ht="20.25" customHeight="1"/>
    <row r="247" s="77" customFormat="1" ht="20.25" customHeight="1"/>
    <row r="248" s="77" customFormat="1" ht="20.25" customHeight="1"/>
    <row r="249" s="77" customFormat="1" ht="20.25" customHeight="1"/>
    <row r="250" s="77" customFormat="1" ht="20.25" customHeight="1"/>
    <row r="251" s="77" customFormat="1" ht="20.25" customHeight="1"/>
    <row r="252" s="77" customFormat="1" ht="20.25" customHeight="1"/>
    <row r="253" s="77" customFormat="1" ht="20.25" customHeight="1"/>
    <row r="254" s="77" customFormat="1" ht="20.25" customHeight="1"/>
    <row r="255" s="77" customFormat="1" ht="20.25" customHeight="1"/>
    <row r="256" s="77" customFormat="1" ht="20.25" customHeight="1"/>
    <row r="257" s="77" customFormat="1" ht="20.25" customHeight="1"/>
    <row r="258" s="77" customFormat="1" ht="20.25" customHeight="1"/>
    <row r="259" s="77" customFormat="1" ht="20.25" customHeight="1"/>
    <row r="260" s="77" customFormat="1" ht="20.25" customHeight="1"/>
    <row r="261" s="77" customFormat="1" ht="20.25" customHeight="1"/>
    <row r="262" s="77" customFormat="1" ht="20.25" customHeight="1"/>
    <row r="263" s="77" customFormat="1" ht="20.25" customHeight="1"/>
    <row r="264" s="77" customFormat="1" ht="20.25" customHeight="1"/>
    <row r="265" s="77" customFormat="1" ht="20.25" customHeight="1"/>
    <row r="266" s="77" customFormat="1" ht="20.25" customHeight="1"/>
    <row r="267" s="77" customFormat="1" ht="20.25" customHeigh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row r="561" s="77" customFormat="1"/>
    <row r="562" s="77" customFormat="1"/>
    <row r="563" s="77" customFormat="1"/>
    <row r="564" s="77" customFormat="1"/>
    <row r="565" s="77" customFormat="1"/>
  </sheetData>
  <autoFilter ref="A2:AI18" xr:uid="{00000000-0009-0000-0000-00002D000000}"/>
  <phoneticPr fontId="1"/>
  <dataValidations count="1">
    <dataValidation type="list" allowBlank="1" showInputMessage="1" showErrorMessage="1" sqref="U3:U18 W3:W18 Y3:Y18 AA3:AA18 AC3:AC18 N3:Q18" xr:uid="{8284ED91-0471-4CE0-83F4-4EBAEC99220E}">
      <formula1>"○"</formula1>
    </dataValidation>
  </dataValidations>
  <hyperlinks>
    <hyperlink ref="J12" r:id="rId1" xr:uid="{F579EFE8-5DB4-4908-A106-26C763490EC5}"/>
    <hyperlink ref="J10" r:id="rId2" xr:uid="{42006526-75DC-43DC-AC06-3C0D0745D734}"/>
    <hyperlink ref="J16" r:id="rId3" display="http://www.nagato.or.jp（日本語）" xr:uid="{8DC7B351-D088-4133-B298-6F06436A034A}"/>
  </hyperlinks>
  <pageMargins left="0.70866141732283472" right="0.70866141732283472" top="0.55118110236220474" bottom="0.55118110236220474" header="0.31496062992125984" footer="0.31496062992125984"/>
  <pageSetup paperSize="9" scale="20"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2B67-B95F-4F67-A480-01E675C700DD}">
  <sheetPr>
    <pageSetUpPr fitToPage="1"/>
  </sheetPr>
  <dimension ref="A1:AD573"/>
  <sheetViews>
    <sheetView showGridLines="0" zoomScale="70" zoomScaleNormal="70" zoomScaleSheetLayoutView="100" workbookViewId="0">
      <pane xSplit="3" ySplit="2" topLeftCell="D3" activePane="bottomRight" state="frozen"/>
      <selection pane="topRight" activeCell="E14" sqref="E14"/>
      <selection pane="bottomLeft" activeCell="E14" sqref="E14"/>
      <selection pane="bottomRight" activeCell="C3" sqref="C3"/>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38" customFormat="1" ht="201" customHeight="1">
      <c r="A3" s="351" t="s">
        <v>45</v>
      </c>
      <c r="B3" s="351" t="s">
        <v>92</v>
      </c>
      <c r="C3" s="351" t="s">
        <v>25044</v>
      </c>
      <c r="D3" s="351" t="s">
        <v>25045</v>
      </c>
      <c r="E3" s="351" t="s">
        <v>25046</v>
      </c>
      <c r="F3" s="351" t="s">
        <v>25047</v>
      </c>
      <c r="G3" s="351" t="s">
        <v>25048</v>
      </c>
      <c r="H3" s="351" t="s">
        <v>25049</v>
      </c>
      <c r="I3" s="311" t="s">
        <v>25050</v>
      </c>
      <c r="J3" s="351" t="s">
        <v>25051</v>
      </c>
      <c r="K3" s="311" t="s">
        <v>25052</v>
      </c>
      <c r="L3" s="311" t="s">
        <v>25053</v>
      </c>
      <c r="M3" s="311" t="s">
        <v>25054</v>
      </c>
      <c r="N3" s="351"/>
      <c r="O3" s="351" t="s">
        <v>487</v>
      </c>
      <c r="P3" s="351"/>
      <c r="Q3" s="351"/>
      <c r="R3" s="351" t="s">
        <v>383</v>
      </c>
      <c r="S3" s="320" t="s">
        <v>384</v>
      </c>
      <c r="T3" s="318" t="s">
        <v>13780</v>
      </c>
      <c r="U3" s="351"/>
      <c r="V3" s="351"/>
      <c r="W3" s="351"/>
      <c r="X3" s="351"/>
      <c r="Y3" s="351"/>
      <c r="Z3" s="351"/>
      <c r="AA3" s="351" t="s">
        <v>487</v>
      </c>
      <c r="AB3" s="311" t="s">
        <v>25055</v>
      </c>
      <c r="AC3" s="351"/>
      <c r="AD3" s="351"/>
    </row>
    <row r="4" spans="1:30" s="38" customFormat="1" ht="207" customHeight="1">
      <c r="A4" s="351" t="s">
        <v>45</v>
      </c>
      <c r="B4" s="351" t="s">
        <v>186</v>
      </c>
      <c r="C4" s="351" t="s">
        <v>25056</v>
      </c>
      <c r="D4" s="351" t="s">
        <v>25057</v>
      </c>
      <c r="E4" s="351" t="s">
        <v>25058</v>
      </c>
      <c r="F4" s="351" t="s">
        <v>25059</v>
      </c>
      <c r="G4" s="351" t="s">
        <v>25060</v>
      </c>
      <c r="H4" s="351" t="s">
        <v>25061</v>
      </c>
      <c r="I4" s="311" t="s">
        <v>25062</v>
      </c>
      <c r="J4" s="351" t="s">
        <v>25063</v>
      </c>
      <c r="K4" s="311" t="s">
        <v>25064</v>
      </c>
      <c r="L4" s="311" t="s">
        <v>25065</v>
      </c>
      <c r="M4" s="311" t="s">
        <v>25066</v>
      </c>
      <c r="N4" s="351"/>
      <c r="O4" s="351" t="s">
        <v>487</v>
      </c>
      <c r="P4" s="351"/>
      <c r="Q4" s="351"/>
      <c r="R4" s="351" t="s">
        <v>383</v>
      </c>
      <c r="S4" s="320" t="s">
        <v>384</v>
      </c>
      <c r="T4" s="318" t="s">
        <v>13780</v>
      </c>
      <c r="U4" s="351"/>
      <c r="V4" s="351"/>
      <c r="W4" s="351"/>
      <c r="X4" s="351"/>
      <c r="Y4" s="351"/>
      <c r="Z4" s="351"/>
      <c r="AA4" s="351" t="s">
        <v>487</v>
      </c>
      <c r="AB4" s="311" t="s">
        <v>25067</v>
      </c>
      <c r="AC4" s="351"/>
      <c r="AD4" s="351"/>
    </row>
    <row r="5" spans="1:30" s="38" customFormat="1" ht="61.15" customHeight="1">
      <c r="A5" s="351" t="s">
        <v>25068</v>
      </c>
      <c r="B5" s="351" t="s">
        <v>230</v>
      </c>
      <c r="C5" s="351" t="s">
        <v>25069</v>
      </c>
      <c r="D5" s="351" t="s">
        <v>25070</v>
      </c>
      <c r="E5" s="351" t="s">
        <v>25071</v>
      </c>
      <c r="F5" s="351" t="s">
        <v>25072</v>
      </c>
      <c r="G5" s="351" t="s">
        <v>25073</v>
      </c>
      <c r="H5" s="351" t="s">
        <v>25074</v>
      </c>
      <c r="I5" s="311" t="s">
        <v>25062</v>
      </c>
      <c r="J5" s="351" t="s">
        <v>25075</v>
      </c>
      <c r="K5" s="311" t="s">
        <v>25076</v>
      </c>
      <c r="L5" s="311" t="s">
        <v>25077</v>
      </c>
      <c r="M5" s="311"/>
      <c r="N5" s="351"/>
      <c r="O5" s="351" t="s">
        <v>487</v>
      </c>
      <c r="P5" s="351"/>
      <c r="Q5" s="351"/>
      <c r="R5" s="351" t="s">
        <v>383</v>
      </c>
      <c r="S5" s="320" t="s">
        <v>384</v>
      </c>
      <c r="T5" s="318" t="s">
        <v>4009</v>
      </c>
      <c r="U5" s="351"/>
      <c r="V5" s="351"/>
      <c r="W5" s="351"/>
      <c r="X5" s="351"/>
      <c r="Y5" s="351"/>
      <c r="Z5" s="351"/>
      <c r="AA5" s="351" t="s">
        <v>487</v>
      </c>
      <c r="AB5" s="311" t="s">
        <v>25078</v>
      </c>
      <c r="AC5" s="351"/>
      <c r="AD5" s="351"/>
    </row>
    <row r="6" spans="1:30" s="38" customFormat="1" ht="117" customHeight="1">
      <c r="A6" s="351" t="s">
        <v>25068</v>
      </c>
      <c r="B6" s="351" t="s">
        <v>186</v>
      </c>
      <c r="C6" s="351" t="s">
        <v>25079</v>
      </c>
      <c r="D6" s="351" t="s">
        <v>25080</v>
      </c>
      <c r="E6" s="351" t="s">
        <v>25081</v>
      </c>
      <c r="F6" s="351" t="s">
        <v>25082</v>
      </c>
      <c r="G6" s="351" t="s">
        <v>25083</v>
      </c>
      <c r="H6" s="351" t="s">
        <v>25084</v>
      </c>
      <c r="I6" s="311" t="s">
        <v>25085</v>
      </c>
      <c r="J6" s="351" t="s">
        <v>25086</v>
      </c>
      <c r="K6" s="311" t="s">
        <v>25087</v>
      </c>
      <c r="L6" s="311" t="s">
        <v>25088</v>
      </c>
      <c r="M6" s="311"/>
      <c r="N6" s="351" t="s">
        <v>487</v>
      </c>
      <c r="O6" s="351"/>
      <c r="P6" s="351"/>
      <c r="Q6" s="351"/>
      <c r="R6" s="351" t="s">
        <v>386</v>
      </c>
      <c r="S6" s="320" t="s">
        <v>384</v>
      </c>
      <c r="T6" s="318" t="s">
        <v>4009</v>
      </c>
      <c r="U6" s="351"/>
      <c r="V6" s="351"/>
      <c r="W6" s="351"/>
      <c r="X6" s="351"/>
      <c r="Y6" s="351"/>
      <c r="Z6" s="351"/>
      <c r="AA6" s="351"/>
      <c r="AB6" s="351"/>
      <c r="AC6" s="351" t="s">
        <v>487</v>
      </c>
      <c r="AD6" s="311" t="s">
        <v>25089</v>
      </c>
    </row>
    <row r="7" spans="1:30" s="38" customFormat="1" ht="61.15" customHeight="1">
      <c r="A7" s="318" t="s">
        <v>25068</v>
      </c>
      <c r="B7" s="351" t="s">
        <v>92</v>
      </c>
      <c r="C7" s="318" t="s">
        <v>25090</v>
      </c>
      <c r="D7" s="318" t="s">
        <v>25091</v>
      </c>
      <c r="E7" s="318" t="s">
        <v>25092</v>
      </c>
      <c r="F7" s="318" t="s">
        <v>25093</v>
      </c>
      <c r="G7" s="318" t="s">
        <v>25094</v>
      </c>
      <c r="H7" s="318" t="s">
        <v>25095</v>
      </c>
      <c r="I7" s="308" t="s">
        <v>25096</v>
      </c>
      <c r="J7" s="318" t="s">
        <v>25097</v>
      </c>
      <c r="K7" s="308" t="s">
        <v>25098</v>
      </c>
      <c r="L7" s="308" t="s">
        <v>25099</v>
      </c>
      <c r="M7" s="308" t="s">
        <v>3668</v>
      </c>
      <c r="N7" s="318"/>
      <c r="O7" s="318" t="s">
        <v>487</v>
      </c>
      <c r="P7" s="318"/>
      <c r="Q7" s="318"/>
      <c r="R7" s="318" t="s">
        <v>489</v>
      </c>
      <c r="S7" s="320" t="s">
        <v>4307</v>
      </c>
      <c r="T7" s="318" t="s">
        <v>8936</v>
      </c>
      <c r="U7" s="318"/>
      <c r="V7" s="318"/>
      <c r="W7" s="318"/>
      <c r="X7" s="318"/>
      <c r="Y7" s="318"/>
      <c r="Z7" s="318"/>
      <c r="AA7" s="318"/>
      <c r="AB7" s="318"/>
      <c r="AC7" s="318" t="s">
        <v>487</v>
      </c>
      <c r="AD7" s="308" t="s">
        <v>25100</v>
      </c>
    </row>
    <row r="8" spans="1:30" s="38" customFormat="1" ht="150.75" customHeight="1">
      <c r="A8" s="318" t="s">
        <v>25068</v>
      </c>
      <c r="B8" s="318" t="s">
        <v>266</v>
      </c>
      <c r="C8" s="318" t="s">
        <v>25101</v>
      </c>
      <c r="D8" s="318" t="s">
        <v>25102</v>
      </c>
      <c r="E8" s="318" t="s">
        <v>25103</v>
      </c>
      <c r="F8" s="318" t="s">
        <v>25104</v>
      </c>
      <c r="G8" s="318" t="s">
        <v>25105</v>
      </c>
      <c r="H8" s="318" t="s">
        <v>25106</v>
      </c>
      <c r="I8" s="308" t="s">
        <v>16216</v>
      </c>
      <c r="J8" s="318" t="s">
        <v>25107</v>
      </c>
      <c r="K8" s="308" t="s">
        <v>25108</v>
      </c>
      <c r="L8" s="308" t="s">
        <v>25109</v>
      </c>
      <c r="M8" s="308" t="s">
        <v>4511</v>
      </c>
      <c r="N8" s="318"/>
      <c r="O8" s="318" t="s">
        <v>487</v>
      </c>
      <c r="P8" s="318"/>
      <c r="Q8" s="318"/>
      <c r="R8" s="318" t="s">
        <v>572</v>
      </c>
      <c r="S8" s="320" t="s">
        <v>2438</v>
      </c>
      <c r="T8" s="318" t="s">
        <v>10980</v>
      </c>
      <c r="U8" s="318"/>
      <c r="V8" s="318"/>
      <c r="W8" s="318"/>
      <c r="X8" s="318"/>
      <c r="Y8" s="318"/>
      <c r="Z8" s="318"/>
      <c r="AA8" s="318"/>
      <c r="AB8" s="318"/>
      <c r="AC8" s="318" t="s">
        <v>487</v>
      </c>
      <c r="AD8" s="308" t="s">
        <v>25110</v>
      </c>
    </row>
    <row r="9" spans="1:30" s="38" customFormat="1" ht="42.75">
      <c r="A9" s="318" t="s">
        <v>25068</v>
      </c>
      <c r="B9" s="318" t="s">
        <v>139</v>
      </c>
      <c r="C9" s="318" t="s">
        <v>25111</v>
      </c>
      <c r="D9" s="318" t="s">
        <v>17842</v>
      </c>
      <c r="E9" s="318" t="s">
        <v>25112</v>
      </c>
      <c r="F9" s="318" t="s">
        <v>25113</v>
      </c>
      <c r="G9" s="318" t="s">
        <v>25114</v>
      </c>
      <c r="H9" s="318" t="s">
        <v>25115</v>
      </c>
      <c r="I9" s="308" t="s">
        <v>25116</v>
      </c>
      <c r="J9" s="318" t="s">
        <v>25117</v>
      </c>
      <c r="K9" s="308" t="s">
        <v>25118</v>
      </c>
      <c r="L9" s="308" t="s">
        <v>533</v>
      </c>
      <c r="M9" s="308"/>
      <c r="N9" s="318"/>
      <c r="O9" s="318"/>
      <c r="P9" s="318"/>
      <c r="Q9" s="318"/>
      <c r="R9" s="318" t="s">
        <v>631</v>
      </c>
      <c r="S9" s="320" t="s">
        <v>6182</v>
      </c>
      <c r="T9" s="318"/>
      <c r="U9" s="318"/>
      <c r="V9" s="318"/>
      <c r="W9" s="318"/>
      <c r="X9" s="318"/>
      <c r="Y9" s="318" t="s">
        <v>487</v>
      </c>
      <c r="Z9" s="318" t="s">
        <v>25119</v>
      </c>
      <c r="AA9" s="318"/>
      <c r="AB9" s="318"/>
      <c r="AC9" s="318" t="s">
        <v>487</v>
      </c>
      <c r="AD9" s="308" t="s">
        <v>25120</v>
      </c>
    </row>
    <row r="10" spans="1:30" s="38" customFormat="1" ht="233.25" customHeight="1">
      <c r="A10" s="318" t="s">
        <v>25121</v>
      </c>
      <c r="B10" s="318" t="s">
        <v>139</v>
      </c>
      <c r="C10" s="318" t="s">
        <v>25122</v>
      </c>
      <c r="D10" s="318" t="s">
        <v>25123</v>
      </c>
      <c r="E10" s="318" t="s">
        <v>25124</v>
      </c>
      <c r="F10" s="318" t="s">
        <v>25125</v>
      </c>
      <c r="G10" s="318" t="s">
        <v>25126</v>
      </c>
      <c r="H10" s="318" t="s">
        <v>25127</v>
      </c>
      <c r="I10" s="308" t="s">
        <v>17276</v>
      </c>
      <c r="J10" s="318" t="s">
        <v>25128</v>
      </c>
      <c r="K10" s="308" t="s">
        <v>25129</v>
      </c>
      <c r="L10" s="308" t="s">
        <v>25130</v>
      </c>
      <c r="M10" s="308" t="s">
        <v>1653</v>
      </c>
      <c r="N10" s="318" t="s">
        <v>487</v>
      </c>
      <c r="O10" s="318"/>
      <c r="P10" s="318"/>
      <c r="Q10" s="318"/>
      <c r="R10" s="318" t="s">
        <v>389</v>
      </c>
      <c r="S10" s="320" t="s">
        <v>840</v>
      </c>
      <c r="T10" s="318" t="s">
        <v>25131</v>
      </c>
      <c r="U10" s="318"/>
      <c r="V10" s="318"/>
      <c r="W10" s="318"/>
      <c r="X10" s="318"/>
      <c r="Y10" s="318"/>
      <c r="Z10" s="318"/>
      <c r="AA10" s="318"/>
      <c r="AB10" s="318"/>
      <c r="AC10" s="318" t="s">
        <v>487</v>
      </c>
      <c r="AD10" s="308" t="s">
        <v>25110</v>
      </c>
    </row>
    <row r="11" spans="1:30" s="38" customFormat="1" ht="75.75" customHeight="1">
      <c r="A11" s="318" t="s">
        <v>25121</v>
      </c>
      <c r="B11" s="318" t="s">
        <v>139</v>
      </c>
      <c r="C11" s="318" t="s">
        <v>25132</v>
      </c>
      <c r="D11" s="318" t="s">
        <v>25133</v>
      </c>
      <c r="E11" s="318" t="s">
        <v>25134</v>
      </c>
      <c r="F11" s="318" t="s">
        <v>25135</v>
      </c>
      <c r="G11" s="318" t="s">
        <v>25136</v>
      </c>
      <c r="H11" s="318" t="s">
        <v>25137</v>
      </c>
      <c r="I11" s="308" t="s">
        <v>25138</v>
      </c>
      <c r="J11" s="318" t="s">
        <v>25139</v>
      </c>
      <c r="K11" s="308" t="s">
        <v>25140</v>
      </c>
      <c r="L11" s="308" t="s">
        <v>25141</v>
      </c>
      <c r="M11" s="308" t="s">
        <v>25142</v>
      </c>
      <c r="N11" s="318" t="s">
        <v>487</v>
      </c>
      <c r="O11" s="318" t="s">
        <v>487</v>
      </c>
      <c r="P11" s="318"/>
      <c r="Q11" s="318"/>
      <c r="R11" s="318" t="s">
        <v>1089</v>
      </c>
      <c r="S11" s="320" t="s">
        <v>780</v>
      </c>
      <c r="T11" s="318" t="s">
        <v>25131</v>
      </c>
      <c r="U11" s="318"/>
      <c r="V11" s="318"/>
      <c r="W11" s="318"/>
      <c r="X11" s="318"/>
      <c r="Y11" s="318"/>
      <c r="Z11" s="318"/>
      <c r="AA11" s="318" t="s">
        <v>487</v>
      </c>
      <c r="AB11" s="308" t="s">
        <v>25143</v>
      </c>
      <c r="AC11" s="318"/>
      <c r="AD11" s="318"/>
    </row>
    <row r="12" spans="1:30" s="30" customFormat="1" ht="19.149999999999999" customHeight="1">
      <c r="A12" s="38"/>
      <c r="B12" s="38"/>
      <c r="C12" s="38"/>
      <c r="D12" s="38"/>
      <c r="E12" s="38"/>
      <c r="F12" s="38"/>
      <c r="G12" s="38"/>
      <c r="H12" s="38"/>
      <c r="I12" s="38"/>
      <c r="J12" s="38"/>
      <c r="K12" s="38"/>
      <c r="L12" s="38"/>
      <c r="M12" s="38"/>
      <c r="N12" s="38"/>
      <c r="O12" s="38"/>
      <c r="P12" s="38"/>
      <c r="Q12" s="38"/>
      <c r="R12" s="68"/>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8"/>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8"/>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8"/>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8"/>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8"/>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8"/>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8"/>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8"/>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0530BD7C-3A5B-4FD4-AB65-2B8A640CA909}">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488-EB10-4A3B-A004-717D35629716}">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25144</v>
      </c>
    </row>
    <row r="3" spans="1:30" s="19" customFormat="1" ht="57">
      <c r="A3" s="318" t="s">
        <v>25145</v>
      </c>
      <c r="B3" s="441" t="s">
        <v>93</v>
      </c>
      <c r="C3" s="308" t="s">
        <v>25146</v>
      </c>
      <c r="D3" s="318" t="s">
        <v>25147</v>
      </c>
      <c r="E3" s="318" t="s">
        <v>25148</v>
      </c>
      <c r="F3" s="318" t="s">
        <v>25149</v>
      </c>
      <c r="G3" s="318" t="s">
        <v>25150</v>
      </c>
      <c r="H3" s="318" t="s">
        <v>25151</v>
      </c>
      <c r="I3" s="318" t="s">
        <v>25152</v>
      </c>
      <c r="J3" s="318" t="s">
        <v>25153</v>
      </c>
      <c r="K3" s="308" t="s">
        <v>25154</v>
      </c>
      <c r="L3" s="308" t="s">
        <v>503</v>
      </c>
      <c r="M3" s="308" t="s">
        <v>25155</v>
      </c>
      <c r="N3" s="318" t="s">
        <v>487</v>
      </c>
      <c r="O3" s="318"/>
      <c r="P3" s="318"/>
      <c r="Q3" s="318"/>
      <c r="R3" s="318" t="s">
        <v>572</v>
      </c>
      <c r="S3" s="318" t="s">
        <v>490</v>
      </c>
      <c r="T3" s="318" t="s">
        <v>1122</v>
      </c>
      <c r="U3" s="318"/>
      <c r="V3" s="308" t="s">
        <v>25156</v>
      </c>
      <c r="W3" s="318"/>
      <c r="X3" s="318"/>
      <c r="Y3" s="318"/>
      <c r="Z3" s="318"/>
      <c r="AA3" s="318"/>
      <c r="AB3" s="318"/>
      <c r="AC3" s="318"/>
      <c r="AD3" s="318"/>
    </row>
    <row r="4" spans="1:30" s="19" customFormat="1" ht="21.75" customHeight="1">
      <c r="A4" s="318" t="s">
        <v>25145</v>
      </c>
      <c r="B4" s="441" t="s">
        <v>25157</v>
      </c>
      <c r="C4" s="318" t="s">
        <v>25158</v>
      </c>
      <c r="D4" s="318" t="s">
        <v>25159</v>
      </c>
      <c r="E4" s="318" t="s">
        <v>25160</v>
      </c>
      <c r="F4" s="318" t="s">
        <v>25161</v>
      </c>
      <c r="G4" s="318" t="s">
        <v>25162</v>
      </c>
      <c r="H4" s="318" t="s">
        <v>25163</v>
      </c>
      <c r="I4" s="318" t="s">
        <v>25164</v>
      </c>
      <c r="J4" s="517" t="s">
        <v>25165</v>
      </c>
      <c r="K4" s="308" t="s">
        <v>25166</v>
      </c>
      <c r="L4" s="308"/>
      <c r="M4" s="308"/>
      <c r="N4" s="318"/>
      <c r="O4" s="318"/>
      <c r="P4" s="318"/>
      <c r="Q4" s="318"/>
      <c r="R4" s="318" t="s">
        <v>631</v>
      </c>
      <c r="S4" s="318" t="s">
        <v>1338</v>
      </c>
      <c r="T4" s="318"/>
      <c r="U4" s="318"/>
      <c r="V4" s="318"/>
      <c r="W4" s="318"/>
      <c r="X4" s="318"/>
      <c r="Y4" s="318" t="s">
        <v>487</v>
      </c>
      <c r="Z4" s="318" t="s">
        <v>25167</v>
      </c>
      <c r="AA4" s="318"/>
      <c r="AB4" s="318"/>
      <c r="AC4" s="318"/>
      <c r="AD4" s="318"/>
    </row>
    <row r="5" spans="1:30" s="19" customFormat="1" ht="88.5" customHeight="1">
      <c r="A5" s="318" t="s">
        <v>25145</v>
      </c>
      <c r="B5" s="441" t="s">
        <v>25157</v>
      </c>
      <c r="C5" s="318" t="s">
        <v>25168</v>
      </c>
      <c r="D5" s="318" t="s">
        <v>25169</v>
      </c>
      <c r="E5" s="318" t="s">
        <v>25170</v>
      </c>
      <c r="F5" s="318" t="s">
        <v>25171</v>
      </c>
      <c r="G5" s="318" t="s">
        <v>25172</v>
      </c>
      <c r="H5" s="318" t="s">
        <v>25173</v>
      </c>
      <c r="I5" s="318" t="s">
        <v>25174</v>
      </c>
      <c r="J5" s="318" t="s">
        <v>25175</v>
      </c>
      <c r="K5" s="308" t="s">
        <v>25176</v>
      </c>
      <c r="L5" s="308" t="s">
        <v>25177</v>
      </c>
      <c r="M5" s="308" t="s">
        <v>25178</v>
      </c>
      <c r="N5" s="318" t="s">
        <v>487</v>
      </c>
      <c r="O5" s="318"/>
      <c r="P5" s="318"/>
      <c r="Q5" s="318"/>
      <c r="R5" s="318" t="s">
        <v>572</v>
      </c>
      <c r="S5" s="318" t="s">
        <v>490</v>
      </c>
      <c r="T5" s="318" t="s">
        <v>1122</v>
      </c>
      <c r="U5" s="318"/>
      <c r="V5" s="318"/>
      <c r="W5" s="318"/>
      <c r="X5" s="318"/>
      <c r="Y5" s="318"/>
      <c r="Z5" s="318"/>
      <c r="AA5" s="318"/>
      <c r="AB5" s="318"/>
      <c r="AC5" s="318" t="s">
        <v>487</v>
      </c>
      <c r="AD5" s="308" t="s">
        <v>25179</v>
      </c>
    </row>
    <row r="6" spans="1:30" s="19" customFormat="1" ht="84.75" customHeight="1">
      <c r="A6" s="318" t="s">
        <v>25145</v>
      </c>
      <c r="B6" s="441" t="s">
        <v>25157</v>
      </c>
      <c r="C6" s="318" t="s">
        <v>25180</v>
      </c>
      <c r="D6" s="318" t="s">
        <v>25181</v>
      </c>
      <c r="E6" s="318" t="s">
        <v>25170</v>
      </c>
      <c r="F6" s="318" t="s">
        <v>25182</v>
      </c>
      <c r="G6" s="318" t="s">
        <v>25183</v>
      </c>
      <c r="H6" s="318" t="s">
        <v>25184</v>
      </c>
      <c r="I6" s="318" t="s">
        <v>25185</v>
      </c>
      <c r="J6" s="318" t="s">
        <v>25175</v>
      </c>
      <c r="K6" s="308" t="s">
        <v>25166</v>
      </c>
      <c r="L6" s="308" t="s">
        <v>25177</v>
      </c>
      <c r="M6" s="308" t="s">
        <v>25178</v>
      </c>
      <c r="N6" s="318"/>
      <c r="O6" s="318"/>
      <c r="P6" s="318"/>
      <c r="Q6" s="318"/>
      <c r="R6" s="318" t="s">
        <v>631</v>
      </c>
      <c r="S6" s="318" t="s">
        <v>1338</v>
      </c>
      <c r="T6" s="318"/>
      <c r="U6" s="318"/>
      <c r="V6" s="318"/>
      <c r="W6" s="318"/>
      <c r="X6" s="318"/>
      <c r="Y6" s="318"/>
      <c r="Z6" s="318"/>
      <c r="AA6" s="318"/>
      <c r="AB6" s="318"/>
      <c r="AC6" s="318" t="s">
        <v>487</v>
      </c>
      <c r="AD6" s="308" t="s">
        <v>25186</v>
      </c>
    </row>
    <row r="7" spans="1:30" s="19" customFormat="1" ht="71.25">
      <c r="A7" s="318" t="s">
        <v>25145</v>
      </c>
      <c r="B7" s="441" t="s">
        <v>25157</v>
      </c>
      <c r="C7" s="318" t="s">
        <v>25187</v>
      </c>
      <c r="D7" s="318" t="s">
        <v>25188</v>
      </c>
      <c r="E7" s="318" t="s">
        <v>25189</v>
      </c>
      <c r="F7" s="318" t="s">
        <v>25190</v>
      </c>
      <c r="G7" s="318" t="s">
        <v>25191</v>
      </c>
      <c r="H7" s="318" t="s">
        <v>25192</v>
      </c>
      <c r="I7" s="318" t="s">
        <v>25193</v>
      </c>
      <c r="J7" s="318" t="s">
        <v>25194</v>
      </c>
      <c r="K7" s="308" t="s">
        <v>25195</v>
      </c>
      <c r="L7" s="308" t="s">
        <v>802</v>
      </c>
      <c r="M7" s="308"/>
      <c r="N7" s="318" t="s">
        <v>487</v>
      </c>
      <c r="O7" s="318"/>
      <c r="P7" s="318"/>
      <c r="Q7" s="318"/>
      <c r="R7" s="318" t="s">
        <v>572</v>
      </c>
      <c r="S7" s="318" t="s">
        <v>490</v>
      </c>
      <c r="T7" s="318" t="s">
        <v>1122</v>
      </c>
      <c r="U7" s="318"/>
      <c r="V7" s="308" t="s">
        <v>25196</v>
      </c>
      <c r="W7" s="318"/>
      <c r="X7" s="318"/>
      <c r="Y7" s="318"/>
      <c r="Z7" s="318"/>
      <c r="AA7" s="318"/>
      <c r="AB7" s="318"/>
      <c r="AC7" s="318" t="s">
        <v>487</v>
      </c>
      <c r="AD7" s="308" t="s">
        <v>25197</v>
      </c>
    </row>
    <row r="8" spans="1:30" s="19" customFormat="1" ht="41.25" customHeight="1">
      <c r="A8" s="318" t="s">
        <v>25145</v>
      </c>
      <c r="B8" s="441" t="s">
        <v>25157</v>
      </c>
      <c r="C8" s="318" t="s">
        <v>25198</v>
      </c>
      <c r="D8" s="318" t="s">
        <v>25199</v>
      </c>
      <c r="E8" s="318" t="s">
        <v>25200</v>
      </c>
      <c r="F8" s="318" t="s">
        <v>25201</v>
      </c>
      <c r="G8" s="318" t="s">
        <v>25202</v>
      </c>
      <c r="H8" s="318" t="s">
        <v>25203</v>
      </c>
      <c r="I8" s="318" t="s">
        <v>1396</v>
      </c>
      <c r="J8" s="318" t="s">
        <v>25204</v>
      </c>
      <c r="K8" s="308" t="s">
        <v>25205</v>
      </c>
      <c r="L8" s="308" t="s">
        <v>503</v>
      </c>
      <c r="M8" s="308"/>
      <c r="N8" s="318"/>
      <c r="O8" s="318"/>
      <c r="P8" s="318"/>
      <c r="Q8" s="318"/>
      <c r="R8" s="318" t="s">
        <v>631</v>
      </c>
      <c r="S8" s="318" t="s">
        <v>490</v>
      </c>
      <c r="T8" s="318"/>
      <c r="U8" s="318"/>
      <c r="V8" s="318"/>
      <c r="W8" s="318"/>
      <c r="X8" s="318"/>
      <c r="Y8" s="318"/>
      <c r="Z8" s="318"/>
      <c r="AA8" s="318"/>
      <c r="AB8" s="318"/>
      <c r="AC8" s="318" t="s">
        <v>487</v>
      </c>
      <c r="AD8" s="308" t="s">
        <v>25206</v>
      </c>
    </row>
    <row r="9" spans="1:30" s="18" customFormat="1" ht="114">
      <c r="A9" s="308" t="s">
        <v>25145</v>
      </c>
      <c r="B9" s="518" t="s">
        <v>25157</v>
      </c>
      <c r="C9" s="308" t="s">
        <v>25207</v>
      </c>
      <c r="D9" s="308" t="s">
        <v>25208</v>
      </c>
      <c r="E9" s="308" t="s">
        <v>25209</v>
      </c>
      <c r="F9" s="308" t="s">
        <v>25210</v>
      </c>
      <c r="G9" s="308" t="s">
        <v>25211</v>
      </c>
      <c r="H9" s="308" t="s">
        <v>25212</v>
      </c>
      <c r="I9" s="308" t="s">
        <v>25213</v>
      </c>
      <c r="J9" s="308"/>
      <c r="K9" s="308" t="s">
        <v>3969</v>
      </c>
      <c r="L9" s="324" t="s">
        <v>25214</v>
      </c>
      <c r="M9" s="324" t="s">
        <v>7568</v>
      </c>
      <c r="N9" s="308"/>
      <c r="O9" s="308"/>
      <c r="P9" s="308"/>
      <c r="Q9" s="308"/>
      <c r="R9" s="308" t="s">
        <v>631</v>
      </c>
      <c r="S9" s="308" t="s">
        <v>1338</v>
      </c>
      <c r="T9" s="308"/>
      <c r="U9" s="308"/>
      <c r="V9" s="308"/>
      <c r="W9" s="308"/>
      <c r="X9" s="308"/>
      <c r="Y9" s="308"/>
      <c r="Z9" s="308"/>
      <c r="AA9" s="308"/>
      <c r="AB9" s="308"/>
      <c r="AC9" s="308"/>
      <c r="AD9" s="308"/>
    </row>
    <row r="10" spans="1:30" s="19" customFormat="1" ht="99.75">
      <c r="A10" s="318" t="s">
        <v>25145</v>
      </c>
      <c r="B10" s="441" t="s">
        <v>25157</v>
      </c>
      <c r="C10" s="318" t="s">
        <v>25215</v>
      </c>
      <c r="D10" s="318" t="s">
        <v>25216</v>
      </c>
      <c r="E10" s="318" t="s">
        <v>25217</v>
      </c>
      <c r="F10" s="318" t="s">
        <v>25218</v>
      </c>
      <c r="G10" s="318" t="s">
        <v>25219</v>
      </c>
      <c r="H10" s="318" t="s">
        <v>25220</v>
      </c>
      <c r="I10" s="318" t="s">
        <v>25221</v>
      </c>
      <c r="J10" s="318" t="s">
        <v>25222</v>
      </c>
      <c r="K10" s="308" t="s">
        <v>25223</v>
      </c>
      <c r="L10" s="487" t="s">
        <v>25214</v>
      </c>
      <c r="M10" s="308"/>
      <c r="N10" s="318" t="s">
        <v>487</v>
      </c>
      <c r="O10" s="318" t="s">
        <v>487</v>
      </c>
      <c r="P10" s="318"/>
      <c r="Q10" s="318"/>
      <c r="R10" s="318" t="s">
        <v>572</v>
      </c>
      <c r="S10" s="318" t="s">
        <v>490</v>
      </c>
      <c r="T10" s="318" t="s">
        <v>5031</v>
      </c>
      <c r="U10" s="318"/>
      <c r="V10" s="318"/>
      <c r="W10" s="318"/>
      <c r="X10" s="318"/>
      <c r="Y10" s="318"/>
      <c r="Z10" s="318"/>
      <c r="AA10" s="318"/>
      <c r="AB10" s="318"/>
      <c r="AC10" s="318" t="s">
        <v>487</v>
      </c>
      <c r="AD10" s="308" t="s">
        <v>25224</v>
      </c>
    </row>
    <row r="11" spans="1:30" s="19" customFormat="1" ht="156.75">
      <c r="A11" s="318" t="s">
        <v>25145</v>
      </c>
      <c r="B11" s="441" t="s">
        <v>25157</v>
      </c>
      <c r="C11" s="318" t="s">
        <v>25225</v>
      </c>
      <c r="D11" s="318" t="s">
        <v>25226</v>
      </c>
      <c r="E11" s="318" t="s">
        <v>25227</v>
      </c>
      <c r="F11" s="318" t="s">
        <v>25228</v>
      </c>
      <c r="G11" s="318" t="s">
        <v>25229</v>
      </c>
      <c r="H11" s="318" t="s">
        <v>25230</v>
      </c>
      <c r="I11" s="318" t="s">
        <v>25231</v>
      </c>
      <c r="J11" s="318" t="s">
        <v>25232</v>
      </c>
      <c r="K11" s="308" t="s">
        <v>25233</v>
      </c>
      <c r="L11" s="308" t="s">
        <v>802</v>
      </c>
      <c r="M11" s="308" t="s">
        <v>7568</v>
      </c>
      <c r="N11" s="318"/>
      <c r="O11" s="318"/>
      <c r="P11" s="318"/>
      <c r="Q11" s="318"/>
      <c r="R11" s="318" t="s">
        <v>572</v>
      </c>
      <c r="S11" s="318" t="s">
        <v>490</v>
      </c>
      <c r="T11" s="318" t="s">
        <v>1122</v>
      </c>
      <c r="U11" s="318"/>
      <c r="V11" s="308" t="s">
        <v>25234</v>
      </c>
      <c r="W11" s="318"/>
      <c r="X11" s="318"/>
      <c r="Y11" s="318"/>
      <c r="Z11" s="318"/>
      <c r="AA11" s="318"/>
      <c r="AB11" s="318"/>
      <c r="AC11" s="318" t="s">
        <v>487</v>
      </c>
      <c r="AD11" s="308" t="s">
        <v>25235</v>
      </c>
    </row>
    <row r="12" spans="1:30" s="19" customFormat="1" ht="85.5">
      <c r="A12" s="318" t="s">
        <v>25145</v>
      </c>
      <c r="B12" s="441" t="s">
        <v>25157</v>
      </c>
      <c r="C12" s="318" t="s">
        <v>25236</v>
      </c>
      <c r="D12" s="318" t="s">
        <v>25237</v>
      </c>
      <c r="E12" s="318" t="s">
        <v>25238</v>
      </c>
      <c r="F12" s="318" t="s">
        <v>25239</v>
      </c>
      <c r="G12" s="318" t="s">
        <v>25240</v>
      </c>
      <c r="H12" s="318" t="s">
        <v>25241</v>
      </c>
      <c r="I12" s="318" t="s">
        <v>25242</v>
      </c>
      <c r="J12" s="318" t="s">
        <v>25243</v>
      </c>
      <c r="K12" s="308" t="s">
        <v>25244</v>
      </c>
      <c r="L12" s="308" t="s">
        <v>25245</v>
      </c>
      <c r="M12" s="308"/>
      <c r="N12" s="318" t="s">
        <v>487</v>
      </c>
      <c r="O12" s="318" t="s">
        <v>487</v>
      </c>
      <c r="P12" s="318" t="s">
        <v>487</v>
      </c>
      <c r="Q12" s="318" t="s">
        <v>487</v>
      </c>
      <c r="R12" s="318" t="s">
        <v>572</v>
      </c>
      <c r="S12" s="318" t="s">
        <v>490</v>
      </c>
      <c r="T12" s="318" t="s">
        <v>1122</v>
      </c>
      <c r="U12" s="318" t="s">
        <v>487</v>
      </c>
      <c r="V12" s="308" t="s">
        <v>25246</v>
      </c>
      <c r="W12" s="318" t="s">
        <v>487</v>
      </c>
      <c r="X12" s="308" t="s">
        <v>25246</v>
      </c>
      <c r="Y12" s="318" t="s">
        <v>487</v>
      </c>
      <c r="Z12" s="308" t="s">
        <v>25246</v>
      </c>
      <c r="AA12" s="318" t="s">
        <v>487</v>
      </c>
      <c r="AB12" s="308" t="s">
        <v>25246</v>
      </c>
      <c r="AC12" s="318" t="s">
        <v>487</v>
      </c>
      <c r="AD12" s="308" t="s">
        <v>25247</v>
      </c>
    </row>
    <row r="13" spans="1:30" s="19" customFormat="1" ht="21.75" customHeight="1">
      <c r="A13" s="318" t="s">
        <v>25145</v>
      </c>
      <c r="B13" s="441" t="s">
        <v>187</v>
      </c>
      <c r="C13" s="318" t="s">
        <v>25248</v>
      </c>
      <c r="D13" s="318" t="s">
        <v>25249</v>
      </c>
      <c r="E13" s="318" t="s">
        <v>25250</v>
      </c>
      <c r="F13" s="318" t="s">
        <v>25251</v>
      </c>
      <c r="G13" s="318" t="s">
        <v>25252</v>
      </c>
      <c r="H13" s="318" t="s">
        <v>25253</v>
      </c>
      <c r="I13" s="318" t="s">
        <v>25254</v>
      </c>
      <c r="J13" s="318" t="s">
        <v>25255</v>
      </c>
      <c r="K13" s="308" t="s">
        <v>3969</v>
      </c>
      <c r="L13" s="308"/>
      <c r="M13" s="308"/>
      <c r="N13" s="318"/>
      <c r="O13" s="318"/>
      <c r="P13" s="318"/>
      <c r="Q13" s="318"/>
      <c r="R13" s="318" t="s">
        <v>631</v>
      </c>
      <c r="S13" s="318" t="s">
        <v>1338</v>
      </c>
      <c r="T13" s="318" t="s">
        <v>1136</v>
      </c>
      <c r="U13" s="318"/>
      <c r="V13" s="318"/>
      <c r="W13" s="318"/>
      <c r="X13" s="318"/>
      <c r="Y13" s="318"/>
      <c r="Z13" s="318"/>
      <c r="AA13" s="318"/>
      <c r="AB13" s="318"/>
      <c r="AC13" s="318"/>
      <c r="AD13" s="318"/>
    </row>
    <row r="14" spans="1:30" s="19" customFormat="1" ht="85.5">
      <c r="A14" s="318" t="s">
        <v>25145</v>
      </c>
      <c r="B14" s="441" t="s">
        <v>25256</v>
      </c>
      <c r="C14" s="318" t="s">
        <v>25257</v>
      </c>
      <c r="D14" s="318" t="s">
        <v>25258</v>
      </c>
      <c r="E14" s="318" t="s">
        <v>25259</v>
      </c>
      <c r="F14" s="318" t="s">
        <v>25260</v>
      </c>
      <c r="G14" s="318" t="s">
        <v>25261</v>
      </c>
      <c r="H14" s="318" t="s">
        <v>25262</v>
      </c>
      <c r="I14" s="318" t="s">
        <v>25263</v>
      </c>
      <c r="J14" s="318" t="s">
        <v>25264</v>
      </c>
      <c r="K14" s="308" t="s">
        <v>25265</v>
      </c>
      <c r="L14" s="308" t="s">
        <v>802</v>
      </c>
      <c r="M14" s="308"/>
      <c r="N14" s="318" t="s">
        <v>487</v>
      </c>
      <c r="O14" s="318" t="s">
        <v>487</v>
      </c>
      <c r="P14" s="318"/>
      <c r="Q14" s="318"/>
      <c r="R14" s="318" t="s">
        <v>572</v>
      </c>
      <c r="S14" s="318" t="s">
        <v>490</v>
      </c>
      <c r="T14" s="318" t="s">
        <v>1122</v>
      </c>
      <c r="U14" s="318" t="s">
        <v>487</v>
      </c>
      <c r="V14" s="318" t="s">
        <v>25266</v>
      </c>
      <c r="W14" s="318" t="s">
        <v>487</v>
      </c>
      <c r="X14" s="308" t="s">
        <v>25267</v>
      </c>
      <c r="Y14" s="318"/>
      <c r="Z14" s="318"/>
      <c r="AA14" s="318" t="s">
        <v>487</v>
      </c>
      <c r="AB14" s="308" t="s">
        <v>25268</v>
      </c>
      <c r="AC14" s="318" t="s">
        <v>487</v>
      </c>
      <c r="AD14" s="308" t="s">
        <v>25269</v>
      </c>
    </row>
    <row r="15" spans="1:30" s="19" customFormat="1" ht="85.5">
      <c r="A15" s="318" t="s">
        <v>25145</v>
      </c>
      <c r="B15" s="441" t="s">
        <v>25256</v>
      </c>
      <c r="C15" s="318" t="s">
        <v>25270</v>
      </c>
      <c r="D15" s="318" t="s">
        <v>25271</v>
      </c>
      <c r="E15" s="318" t="s">
        <v>25272</v>
      </c>
      <c r="F15" s="318" t="s">
        <v>25273</v>
      </c>
      <c r="G15" s="318" t="s">
        <v>25274</v>
      </c>
      <c r="H15" s="318" t="s">
        <v>25275</v>
      </c>
      <c r="I15" s="318" t="s">
        <v>25276</v>
      </c>
      <c r="J15" s="318" t="s">
        <v>25277</v>
      </c>
      <c r="K15" s="308" t="s">
        <v>25278</v>
      </c>
      <c r="L15" s="308" t="s">
        <v>25279</v>
      </c>
      <c r="M15" s="308"/>
      <c r="N15" s="318" t="s">
        <v>487</v>
      </c>
      <c r="O15" s="318"/>
      <c r="P15" s="318"/>
      <c r="Q15" s="318"/>
      <c r="R15" s="318" t="s">
        <v>572</v>
      </c>
      <c r="S15" s="318" t="s">
        <v>490</v>
      </c>
      <c r="T15" s="318" t="s">
        <v>1122</v>
      </c>
      <c r="U15" s="318"/>
      <c r="V15" s="318" t="s">
        <v>25167</v>
      </c>
      <c r="W15" s="318"/>
      <c r="X15" s="318"/>
      <c r="Y15" s="318"/>
      <c r="Z15" s="318"/>
      <c r="AA15" s="318"/>
      <c r="AB15" s="318"/>
      <c r="AC15" s="318"/>
      <c r="AD15" s="318"/>
    </row>
    <row r="16" spans="1:30" s="19" customFormat="1" ht="49.5" customHeight="1">
      <c r="A16" s="318" t="s">
        <v>25145</v>
      </c>
      <c r="B16" s="441" t="s">
        <v>25256</v>
      </c>
      <c r="C16" s="318" t="s">
        <v>25280</v>
      </c>
      <c r="D16" s="318" t="s">
        <v>25281</v>
      </c>
      <c r="E16" s="318" t="s">
        <v>25282</v>
      </c>
      <c r="F16" s="318" t="s">
        <v>25283</v>
      </c>
      <c r="G16" s="318" t="s">
        <v>25284</v>
      </c>
      <c r="H16" s="318" t="s">
        <v>25285</v>
      </c>
      <c r="I16" s="318" t="s">
        <v>25286</v>
      </c>
      <c r="J16" s="318" t="s">
        <v>25287</v>
      </c>
      <c r="K16" s="308" t="s">
        <v>25288</v>
      </c>
      <c r="L16" s="487" t="s">
        <v>3892</v>
      </c>
      <c r="M16" s="487" t="s">
        <v>7568</v>
      </c>
      <c r="N16" s="318"/>
      <c r="O16" s="318"/>
      <c r="P16" s="318"/>
      <c r="Q16" s="318"/>
      <c r="R16" s="318" t="s">
        <v>631</v>
      </c>
      <c r="S16" s="318" t="s">
        <v>1338</v>
      </c>
      <c r="T16" s="318"/>
      <c r="U16" s="318"/>
      <c r="V16" s="318"/>
      <c r="W16" s="318"/>
      <c r="X16" s="318"/>
      <c r="Y16" s="318"/>
      <c r="Z16" s="318"/>
      <c r="AA16" s="318"/>
      <c r="AB16" s="318"/>
      <c r="AC16" s="318"/>
      <c r="AD16" s="318"/>
    </row>
    <row r="17" spans="1:30" s="19" customFormat="1" ht="99.75">
      <c r="A17" s="318" t="s">
        <v>25145</v>
      </c>
      <c r="B17" s="441" t="s">
        <v>356</v>
      </c>
      <c r="C17" s="318" t="s">
        <v>25289</v>
      </c>
      <c r="D17" s="318" t="s">
        <v>25290</v>
      </c>
      <c r="E17" s="318" t="s">
        <v>25291</v>
      </c>
      <c r="F17" s="318" t="s">
        <v>25292</v>
      </c>
      <c r="G17" s="318" t="s">
        <v>25293</v>
      </c>
      <c r="H17" s="318" t="s">
        <v>25294</v>
      </c>
      <c r="I17" s="318" t="s">
        <v>25295</v>
      </c>
      <c r="J17" s="318" t="s">
        <v>25296</v>
      </c>
      <c r="K17" s="308" t="s">
        <v>25297</v>
      </c>
      <c r="L17" s="487" t="s">
        <v>25298</v>
      </c>
      <c r="M17" s="443"/>
      <c r="N17" s="318" t="s">
        <v>487</v>
      </c>
      <c r="O17" s="318" t="s">
        <v>487</v>
      </c>
      <c r="P17" s="318"/>
      <c r="Q17" s="318"/>
      <c r="R17" s="318" t="s">
        <v>389</v>
      </c>
      <c r="S17" s="318" t="s">
        <v>490</v>
      </c>
      <c r="T17" s="318" t="s">
        <v>5031</v>
      </c>
      <c r="U17" s="318"/>
      <c r="V17" s="318"/>
      <c r="W17" s="318"/>
      <c r="X17" s="318"/>
      <c r="Y17" s="318"/>
      <c r="Z17" s="318"/>
      <c r="AA17" s="318"/>
      <c r="AB17" s="318"/>
      <c r="AC17" s="318" t="s">
        <v>487</v>
      </c>
      <c r="AD17" s="308" t="s">
        <v>25299</v>
      </c>
    </row>
    <row r="18" spans="1:30" s="19" customFormat="1" ht="85.5">
      <c r="A18" s="318" t="s">
        <v>25300</v>
      </c>
      <c r="B18" s="441" t="s">
        <v>25157</v>
      </c>
      <c r="C18" s="318" t="s">
        <v>25301</v>
      </c>
      <c r="D18" s="318" t="s">
        <v>25302</v>
      </c>
      <c r="E18" s="318" t="s">
        <v>25303</v>
      </c>
      <c r="F18" s="308" t="s">
        <v>25304</v>
      </c>
      <c r="G18" s="443" t="s">
        <v>25305</v>
      </c>
      <c r="H18" s="318" t="s">
        <v>25306</v>
      </c>
      <c r="I18" s="318" t="s">
        <v>25307</v>
      </c>
      <c r="J18" s="351" t="s">
        <v>25308</v>
      </c>
      <c r="K18" s="308" t="s">
        <v>25309</v>
      </c>
      <c r="L18" s="487" t="s">
        <v>25310</v>
      </c>
      <c r="M18" s="487" t="s">
        <v>25311</v>
      </c>
      <c r="N18" s="318" t="s">
        <v>487</v>
      </c>
      <c r="O18" s="318" t="s">
        <v>487</v>
      </c>
      <c r="P18" s="318"/>
      <c r="Q18" s="318"/>
      <c r="R18" s="308" t="s">
        <v>572</v>
      </c>
      <c r="S18" s="318" t="s">
        <v>490</v>
      </c>
      <c r="T18" s="308" t="s">
        <v>21769</v>
      </c>
      <c r="U18" s="318"/>
      <c r="V18" s="318"/>
      <c r="W18" s="318"/>
      <c r="X18" s="318"/>
      <c r="Y18" s="318"/>
      <c r="Z18" s="318"/>
      <c r="AA18" s="318"/>
      <c r="AB18" s="318"/>
      <c r="AC18" s="318" t="s">
        <v>487</v>
      </c>
      <c r="AD18" s="308" t="s">
        <v>25224</v>
      </c>
    </row>
    <row r="19" spans="1:30" s="19" customFormat="1" ht="72" customHeight="1">
      <c r="A19" s="318" t="s">
        <v>25300</v>
      </c>
      <c r="B19" s="441" t="s">
        <v>25157</v>
      </c>
      <c r="C19" s="318" t="s">
        <v>25312</v>
      </c>
      <c r="D19" s="318" t="s">
        <v>25313</v>
      </c>
      <c r="E19" s="318" t="s">
        <v>25314</v>
      </c>
      <c r="F19" s="318" t="s">
        <v>25315</v>
      </c>
      <c r="G19" s="318" t="s">
        <v>25316</v>
      </c>
      <c r="H19" s="318" t="s">
        <v>25317</v>
      </c>
      <c r="I19" s="318" t="s">
        <v>25318</v>
      </c>
      <c r="J19" s="318" t="s">
        <v>25319</v>
      </c>
      <c r="K19" s="308" t="s">
        <v>25320</v>
      </c>
      <c r="L19" s="308" t="s">
        <v>25321</v>
      </c>
      <c r="M19" s="308" t="s">
        <v>25322</v>
      </c>
      <c r="N19" s="318"/>
      <c r="O19" s="318"/>
      <c r="P19" s="318"/>
      <c r="Q19" s="318"/>
      <c r="R19" s="318" t="s">
        <v>631</v>
      </c>
      <c r="S19" s="318" t="s">
        <v>21707</v>
      </c>
      <c r="T19" s="318"/>
      <c r="U19" s="318"/>
      <c r="V19" s="318"/>
      <c r="W19" s="318"/>
      <c r="X19" s="318"/>
      <c r="Y19" s="318"/>
      <c r="Z19" s="318"/>
      <c r="AA19" s="318"/>
      <c r="AB19" s="318"/>
      <c r="AC19" s="318"/>
      <c r="AD19" s="318"/>
    </row>
    <row r="20" spans="1:30" s="19" customFormat="1" ht="21.75" customHeight="1">
      <c r="A20" s="318" t="s">
        <v>25300</v>
      </c>
      <c r="B20" s="441" t="s">
        <v>25157</v>
      </c>
      <c r="C20" s="318" t="s">
        <v>25323</v>
      </c>
      <c r="D20" s="318" t="s">
        <v>25324</v>
      </c>
      <c r="E20" s="318" t="s">
        <v>25325</v>
      </c>
      <c r="F20" s="318" t="s">
        <v>25326</v>
      </c>
      <c r="G20" s="318" t="s">
        <v>25327</v>
      </c>
      <c r="H20" s="318" t="s">
        <v>25328</v>
      </c>
      <c r="I20" s="318" t="s">
        <v>25329</v>
      </c>
      <c r="J20" s="318" t="s">
        <v>25330</v>
      </c>
      <c r="K20" s="308" t="s">
        <v>22241</v>
      </c>
      <c r="L20" s="318"/>
      <c r="M20" s="318"/>
      <c r="N20" s="318"/>
      <c r="O20" s="318"/>
      <c r="P20" s="318"/>
      <c r="Q20" s="318"/>
      <c r="R20" s="318" t="s">
        <v>631</v>
      </c>
      <c r="S20" s="318" t="s">
        <v>21707</v>
      </c>
      <c r="T20" s="318"/>
      <c r="U20" s="318"/>
      <c r="V20" s="318"/>
      <c r="W20" s="318"/>
      <c r="X20" s="318"/>
      <c r="Y20" s="318"/>
      <c r="Z20" s="318"/>
      <c r="AA20" s="318"/>
      <c r="AB20" s="318"/>
      <c r="AC20" s="318"/>
      <c r="AD20" s="318"/>
    </row>
    <row r="21" spans="1:30" s="19" customFormat="1" ht="114">
      <c r="A21" s="318" t="s">
        <v>25300</v>
      </c>
      <c r="B21" s="441" t="s">
        <v>324</v>
      </c>
      <c r="C21" s="318" t="s">
        <v>25331</v>
      </c>
      <c r="D21" s="318" t="s">
        <v>25332</v>
      </c>
      <c r="E21" s="318" t="s">
        <v>25333</v>
      </c>
      <c r="F21" s="318" t="s">
        <v>25334</v>
      </c>
      <c r="G21" s="318" t="s">
        <v>25335</v>
      </c>
      <c r="H21" s="318" t="s">
        <v>25336</v>
      </c>
      <c r="I21" s="318" t="s">
        <v>25337</v>
      </c>
      <c r="J21" s="318" t="s">
        <v>25338</v>
      </c>
      <c r="K21" s="308" t="s">
        <v>25339</v>
      </c>
      <c r="L21" s="308" t="s">
        <v>25340</v>
      </c>
      <c r="M21" s="318"/>
      <c r="N21" s="318" t="s">
        <v>487</v>
      </c>
      <c r="O21" s="318" t="s">
        <v>487</v>
      </c>
      <c r="P21" s="318"/>
      <c r="Q21" s="318"/>
      <c r="R21" s="318" t="s">
        <v>572</v>
      </c>
      <c r="S21" s="318" t="s">
        <v>490</v>
      </c>
      <c r="T21" s="318" t="s">
        <v>14312</v>
      </c>
      <c r="U21" s="318"/>
      <c r="V21" s="318"/>
      <c r="W21" s="318"/>
      <c r="X21" s="318"/>
      <c r="Y21" s="318"/>
      <c r="Z21" s="318"/>
      <c r="AA21" s="318"/>
      <c r="AB21" s="318"/>
      <c r="AC21" s="318" t="s">
        <v>487</v>
      </c>
      <c r="AD21" s="308" t="s">
        <v>25341</v>
      </c>
    </row>
    <row r="22" spans="1:30" s="19" customFormat="1" ht="83.25" customHeight="1">
      <c r="A22" s="318" t="s">
        <v>25300</v>
      </c>
      <c r="B22" s="441" t="s">
        <v>231</v>
      </c>
      <c r="C22" s="318" t="s">
        <v>25342</v>
      </c>
      <c r="D22" s="318" t="s">
        <v>25343</v>
      </c>
      <c r="E22" s="318" t="s">
        <v>25344</v>
      </c>
      <c r="F22" s="318" t="s">
        <v>25345</v>
      </c>
      <c r="G22" s="318" t="s">
        <v>25346</v>
      </c>
      <c r="H22" s="318" t="s">
        <v>25347</v>
      </c>
      <c r="I22" s="318" t="s">
        <v>25348</v>
      </c>
      <c r="J22" s="318" t="s">
        <v>25349</v>
      </c>
      <c r="K22" s="308" t="s">
        <v>1484</v>
      </c>
      <c r="L22" s="308" t="s">
        <v>25350</v>
      </c>
      <c r="M22" s="318"/>
      <c r="N22" s="318"/>
      <c r="O22" s="318"/>
      <c r="P22" s="318"/>
      <c r="Q22" s="318"/>
      <c r="R22" s="318" t="s">
        <v>631</v>
      </c>
      <c r="S22" s="318" t="s">
        <v>21707</v>
      </c>
      <c r="T22" s="318"/>
      <c r="U22" s="318"/>
      <c r="V22" s="318"/>
      <c r="W22" s="318"/>
      <c r="X22" s="318"/>
      <c r="Y22" s="318"/>
      <c r="Z22" s="318"/>
      <c r="AA22" s="318"/>
      <c r="AB22" s="318"/>
      <c r="AC22" s="318" t="s">
        <v>487</v>
      </c>
      <c r="AD22" s="308" t="s">
        <v>25351</v>
      </c>
    </row>
    <row r="23" spans="1:30" s="19" customFormat="1" ht="111.75" customHeight="1">
      <c r="A23" s="318" t="s">
        <v>25300</v>
      </c>
      <c r="B23" s="441" t="s">
        <v>299</v>
      </c>
      <c r="C23" s="318" t="s">
        <v>25352</v>
      </c>
      <c r="D23" s="318" t="s">
        <v>25353</v>
      </c>
      <c r="E23" s="318" t="s">
        <v>25354</v>
      </c>
      <c r="F23" s="318" t="s">
        <v>25355</v>
      </c>
      <c r="G23" s="318" t="s">
        <v>25356</v>
      </c>
      <c r="H23" s="318" t="s">
        <v>25357</v>
      </c>
      <c r="I23" s="318" t="s">
        <v>25358</v>
      </c>
      <c r="J23" s="318"/>
      <c r="K23" s="308" t="s">
        <v>25359</v>
      </c>
      <c r="L23" s="308"/>
      <c r="M23" s="318"/>
      <c r="N23" s="318"/>
      <c r="O23" s="318"/>
      <c r="P23" s="318"/>
      <c r="Q23" s="318"/>
      <c r="R23" s="318" t="s">
        <v>631</v>
      </c>
      <c r="S23" s="318" t="s">
        <v>21707</v>
      </c>
      <c r="T23" s="318"/>
      <c r="U23" s="318"/>
      <c r="V23" s="318"/>
      <c r="W23" s="318"/>
      <c r="X23" s="318"/>
      <c r="Y23" s="318"/>
      <c r="Z23" s="318"/>
      <c r="AA23" s="318"/>
      <c r="AB23" s="318"/>
      <c r="AC23" s="318" t="s">
        <v>487</v>
      </c>
      <c r="AD23" s="308" t="s">
        <v>25360</v>
      </c>
    </row>
    <row r="24" spans="1:30" s="19" customFormat="1" ht="86.25" customHeight="1">
      <c r="A24" s="318" t="s">
        <v>25300</v>
      </c>
      <c r="B24" s="441" t="s">
        <v>25157</v>
      </c>
      <c r="C24" s="318" t="s">
        <v>25361</v>
      </c>
      <c r="D24" s="318" t="s">
        <v>25362</v>
      </c>
      <c r="E24" s="318" t="s">
        <v>25363</v>
      </c>
      <c r="F24" s="318" t="s">
        <v>25364</v>
      </c>
      <c r="G24" s="318" t="s">
        <v>25365</v>
      </c>
      <c r="H24" s="318" t="s">
        <v>25366</v>
      </c>
      <c r="I24" s="318" t="s">
        <v>25367</v>
      </c>
      <c r="J24" s="318" t="s">
        <v>25368</v>
      </c>
      <c r="K24" s="308" t="s">
        <v>25369</v>
      </c>
      <c r="L24" s="308" t="s">
        <v>1025</v>
      </c>
      <c r="M24" s="318"/>
      <c r="N24" s="318"/>
      <c r="O24" s="318"/>
      <c r="P24" s="318"/>
      <c r="Q24" s="318"/>
      <c r="R24" s="318" t="s">
        <v>631</v>
      </c>
      <c r="S24" s="318" t="s">
        <v>22320</v>
      </c>
      <c r="T24" s="318"/>
      <c r="U24" s="318"/>
      <c r="V24" s="318"/>
      <c r="W24" s="318" t="s">
        <v>487</v>
      </c>
      <c r="X24" s="308" t="s">
        <v>25370</v>
      </c>
      <c r="Y24" s="318" t="s">
        <v>487</v>
      </c>
      <c r="Z24" s="308" t="s">
        <v>25370</v>
      </c>
      <c r="AA24" s="318"/>
      <c r="AB24" s="318"/>
      <c r="AC24" s="318" t="s">
        <v>487</v>
      </c>
      <c r="AD24" s="308" t="s">
        <v>25371</v>
      </c>
    </row>
    <row r="25" spans="1:30" s="19" customFormat="1" ht="43.5" customHeight="1">
      <c r="A25" s="318" t="s">
        <v>25300</v>
      </c>
      <c r="B25" s="441" t="s">
        <v>25157</v>
      </c>
      <c r="C25" s="318" t="s">
        <v>25372</v>
      </c>
      <c r="D25" s="318" t="s">
        <v>17407</v>
      </c>
      <c r="E25" s="318" t="s">
        <v>25373</v>
      </c>
      <c r="F25" s="318" t="s">
        <v>25374</v>
      </c>
      <c r="G25" s="318" t="s">
        <v>25375</v>
      </c>
      <c r="H25" s="318" t="s">
        <v>25376</v>
      </c>
      <c r="I25" s="318" t="s">
        <v>25377</v>
      </c>
      <c r="J25" s="318" t="s">
        <v>25378</v>
      </c>
      <c r="K25" s="308" t="s">
        <v>25369</v>
      </c>
      <c r="L25" s="308" t="s">
        <v>503</v>
      </c>
      <c r="M25" s="318"/>
      <c r="N25" s="318" t="s">
        <v>487</v>
      </c>
      <c r="O25" s="318"/>
      <c r="P25" s="318"/>
      <c r="Q25" s="318"/>
      <c r="R25" s="318" t="s">
        <v>631</v>
      </c>
      <c r="S25" s="318" t="s">
        <v>22320</v>
      </c>
      <c r="T25" s="318"/>
      <c r="U25" s="318" t="s">
        <v>487</v>
      </c>
      <c r="V25" s="308" t="s">
        <v>25379</v>
      </c>
      <c r="W25" s="318"/>
      <c r="X25" s="318"/>
      <c r="Y25" s="318" t="s">
        <v>487</v>
      </c>
      <c r="Z25" s="308" t="s">
        <v>25380</v>
      </c>
      <c r="AA25" s="318"/>
      <c r="AB25" s="318"/>
      <c r="AC25" s="318"/>
      <c r="AD25" s="318"/>
    </row>
    <row r="26" spans="1:30" s="19" customFormat="1" ht="21.75" customHeight="1">
      <c r="A26" s="318" t="s">
        <v>25300</v>
      </c>
      <c r="B26" s="441" t="s">
        <v>25157</v>
      </c>
      <c r="C26" s="318" t="s">
        <v>25381</v>
      </c>
      <c r="D26" s="318" t="s">
        <v>25382</v>
      </c>
      <c r="E26" s="318" t="s">
        <v>25383</v>
      </c>
      <c r="F26" s="318" t="s">
        <v>25384</v>
      </c>
      <c r="G26" s="318" t="s">
        <v>25385</v>
      </c>
      <c r="H26" s="318" t="s">
        <v>25386</v>
      </c>
      <c r="I26" s="318" t="s">
        <v>25387</v>
      </c>
      <c r="J26" s="318"/>
      <c r="K26" s="308" t="s">
        <v>25369</v>
      </c>
      <c r="L26" s="308"/>
      <c r="M26" s="318"/>
      <c r="N26" s="318"/>
      <c r="O26" s="318"/>
      <c r="P26" s="318"/>
      <c r="Q26" s="318"/>
      <c r="R26" s="318" t="s">
        <v>631</v>
      </c>
      <c r="S26" s="318" t="s">
        <v>22320</v>
      </c>
      <c r="T26" s="318"/>
      <c r="U26" s="318"/>
      <c r="V26" s="318"/>
      <c r="W26" s="318"/>
      <c r="X26" s="318"/>
      <c r="Y26" s="318"/>
      <c r="Z26" s="318"/>
      <c r="AA26" s="318"/>
      <c r="AB26" s="318"/>
      <c r="AC26" s="318"/>
      <c r="AD26" s="318"/>
    </row>
    <row r="27" spans="1:30" s="19" customFormat="1" ht="41.25" customHeight="1">
      <c r="A27" s="318" t="s">
        <v>25300</v>
      </c>
      <c r="B27" s="441" t="s">
        <v>25157</v>
      </c>
      <c r="C27" s="318" t="s">
        <v>25388</v>
      </c>
      <c r="D27" s="318" t="s">
        <v>25389</v>
      </c>
      <c r="E27" s="318" t="s">
        <v>25390</v>
      </c>
      <c r="F27" s="318" t="s">
        <v>25391</v>
      </c>
      <c r="G27" s="318" t="s">
        <v>25392</v>
      </c>
      <c r="H27" s="318" t="s">
        <v>25393</v>
      </c>
      <c r="I27" s="318" t="s">
        <v>25394</v>
      </c>
      <c r="J27" s="318" t="s">
        <v>25395</v>
      </c>
      <c r="K27" s="308" t="s">
        <v>25369</v>
      </c>
      <c r="L27" s="308" t="s">
        <v>503</v>
      </c>
      <c r="M27" s="318"/>
      <c r="N27" s="318"/>
      <c r="O27" s="318"/>
      <c r="P27" s="318"/>
      <c r="Q27" s="318"/>
      <c r="R27" s="318" t="s">
        <v>631</v>
      </c>
      <c r="S27" s="318" t="s">
        <v>22320</v>
      </c>
      <c r="T27" s="318"/>
      <c r="U27" s="318"/>
      <c r="V27" s="318"/>
      <c r="W27" s="318"/>
      <c r="X27" s="318"/>
      <c r="Y27" s="318"/>
      <c r="Z27" s="318"/>
      <c r="AA27" s="318"/>
      <c r="AB27" s="318"/>
      <c r="AC27" s="318"/>
      <c r="AD27" s="318"/>
    </row>
    <row r="28" spans="1:30" s="19" customFormat="1" ht="57" customHeight="1">
      <c r="A28" s="318" t="s">
        <v>25300</v>
      </c>
      <c r="B28" s="441" t="s">
        <v>187</v>
      </c>
      <c r="C28" s="318" t="s">
        <v>25396</v>
      </c>
      <c r="D28" s="318" t="s">
        <v>25397</v>
      </c>
      <c r="E28" s="318" t="s">
        <v>25398</v>
      </c>
      <c r="F28" s="318" t="s">
        <v>25399</v>
      </c>
      <c r="G28" s="318" t="s">
        <v>25400</v>
      </c>
      <c r="H28" s="318" t="s">
        <v>25401</v>
      </c>
      <c r="I28" s="318" t="s">
        <v>25402</v>
      </c>
      <c r="J28" s="318" t="s">
        <v>25403</v>
      </c>
      <c r="K28" s="308" t="s">
        <v>25404</v>
      </c>
      <c r="L28" s="318"/>
      <c r="M28" s="318" t="s">
        <v>7568</v>
      </c>
      <c r="N28" s="318"/>
      <c r="O28" s="318"/>
      <c r="P28" s="318"/>
      <c r="Q28" s="318"/>
      <c r="R28" s="318" t="s">
        <v>631</v>
      </c>
      <c r="S28" s="318" t="s">
        <v>22320</v>
      </c>
      <c r="T28" s="318"/>
      <c r="U28" s="318"/>
      <c r="V28" s="318"/>
      <c r="W28" s="318"/>
      <c r="X28" s="318"/>
      <c r="Y28" s="318" t="s">
        <v>487</v>
      </c>
      <c r="Z28" s="308" t="s">
        <v>25405</v>
      </c>
      <c r="AA28" s="318" t="s">
        <v>487</v>
      </c>
      <c r="AB28" s="308" t="s">
        <v>25405</v>
      </c>
      <c r="AC28" s="318" t="s">
        <v>487</v>
      </c>
      <c r="AD28" s="308" t="s">
        <v>25406</v>
      </c>
    </row>
    <row r="29" spans="1:30" s="19" customFormat="1" ht="21.75" customHeight="1">
      <c r="A29" s="318" t="s">
        <v>25300</v>
      </c>
      <c r="B29" s="441" t="s">
        <v>187</v>
      </c>
      <c r="C29" s="318" t="s">
        <v>25407</v>
      </c>
      <c r="D29" s="318" t="s">
        <v>25408</v>
      </c>
      <c r="E29" s="318" t="s">
        <v>25409</v>
      </c>
      <c r="F29" s="318" t="s">
        <v>25410</v>
      </c>
      <c r="G29" s="318" t="s">
        <v>25411</v>
      </c>
      <c r="H29" s="318" t="s">
        <v>25412</v>
      </c>
      <c r="I29" s="318" t="s">
        <v>25413</v>
      </c>
      <c r="J29" s="318" t="s">
        <v>25414</v>
      </c>
      <c r="K29" s="308" t="s">
        <v>25369</v>
      </c>
      <c r="L29" s="318"/>
      <c r="M29" s="318"/>
      <c r="N29" s="318"/>
      <c r="O29" s="318"/>
      <c r="P29" s="318"/>
      <c r="Q29" s="318"/>
      <c r="R29" s="318" t="s">
        <v>631</v>
      </c>
      <c r="S29" s="318" t="s">
        <v>22320</v>
      </c>
      <c r="T29" s="318"/>
      <c r="U29" s="318"/>
      <c r="V29" s="318"/>
      <c r="W29" s="318"/>
      <c r="X29" s="318"/>
      <c r="Y29" s="318"/>
      <c r="Z29" s="318"/>
      <c r="AA29" s="318"/>
      <c r="AB29" s="318"/>
      <c r="AC29" s="318"/>
      <c r="AD29" s="318"/>
    </row>
    <row r="30" spans="1:30" s="19" customFormat="1" ht="44.25" customHeight="1">
      <c r="A30" s="318" t="s">
        <v>25300</v>
      </c>
      <c r="B30" s="441" t="s">
        <v>356</v>
      </c>
      <c r="C30" s="318" t="s">
        <v>25415</v>
      </c>
      <c r="D30" s="318" t="s">
        <v>25416</v>
      </c>
      <c r="E30" s="318" t="s">
        <v>25417</v>
      </c>
      <c r="F30" s="318" t="s">
        <v>25418</v>
      </c>
      <c r="G30" s="318" t="s">
        <v>25419</v>
      </c>
      <c r="H30" s="318" t="s">
        <v>25420</v>
      </c>
      <c r="I30" s="318" t="s">
        <v>25421</v>
      </c>
      <c r="J30" s="318"/>
      <c r="K30" s="308" t="s">
        <v>25369</v>
      </c>
      <c r="L30" s="318"/>
      <c r="M30" s="318"/>
      <c r="N30" s="318"/>
      <c r="O30" s="318"/>
      <c r="P30" s="318"/>
      <c r="Q30" s="318"/>
      <c r="R30" s="318" t="s">
        <v>631</v>
      </c>
      <c r="S30" s="318" t="s">
        <v>22320</v>
      </c>
      <c r="T30" s="318"/>
      <c r="U30" s="318"/>
      <c r="V30" s="318"/>
      <c r="W30" s="318"/>
      <c r="X30" s="318"/>
      <c r="Y30" s="318"/>
      <c r="Z30" s="318"/>
      <c r="AA30" s="318"/>
      <c r="AB30" s="318"/>
      <c r="AC30" s="318" t="s">
        <v>487</v>
      </c>
      <c r="AD30" s="308" t="s">
        <v>25422</v>
      </c>
    </row>
    <row r="31" spans="1:30" s="20" customFormat="1" ht="37.5" customHeight="1">
      <c r="A31" s="318" t="s">
        <v>25300</v>
      </c>
      <c r="B31" s="441" t="s">
        <v>25157</v>
      </c>
      <c r="C31" s="318" t="s">
        <v>25423</v>
      </c>
      <c r="D31" s="318" t="s">
        <v>25424</v>
      </c>
      <c r="E31" s="318" t="s">
        <v>25425</v>
      </c>
      <c r="F31" s="318" t="s">
        <v>25426</v>
      </c>
      <c r="G31" s="318" t="s">
        <v>25427</v>
      </c>
      <c r="H31" s="318" t="s">
        <v>25428</v>
      </c>
      <c r="I31" s="318" t="s">
        <v>25429</v>
      </c>
      <c r="J31" s="318" t="s">
        <v>25430</v>
      </c>
      <c r="K31" s="308" t="s">
        <v>779</v>
      </c>
      <c r="L31" s="351"/>
      <c r="M31" s="351"/>
      <c r="N31" s="351"/>
      <c r="O31" s="351"/>
      <c r="P31" s="351"/>
      <c r="Q31" s="351"/>
      <c r="R31" s="318" t="s">
        <v>631</v>
      </c>
      <c r="S31" s="318" t="s">
        <v>21707</v>
      </c>
      <c r="T31" s="351"/>
      <c r="U31" s="351"/>
      <c r="V31" s="351"/>
      <c r="W31" s="351"/>
      <c r="X31" s="351"/>
      <c r="Y31" s="318" t="s">
        <v>487</v>
      </c>
      <c r="Z31" s="311" t="s">
        <v>25431</v>
      </c>
      <c r="AA31" s="318" t="s">
        <v>487</v>
      </c>
      <c r="AB31" s="351" t="s">
        <v>992</v>
      </c>
      <c r="AC31" s="351"/>
      <c r="AD31" s="351"/>
    </row>
    <row r="32" spans="1:30" s="20" customFormat="1" ht="120.75" customHeight="1">
      <c r="A32" s="318" t="s">
        <v>25300</v>
      </c>
      <c r="B32" s="441" t="s">
        <v>25157</v>
      </c>
      <c r="C32" s="318" t="s">
        <v>25432</v>
      </c>
      <c r="D32" s="318" t="s">
        <v>25433</v>
      </c>
      <c r="E32" s="318" t="s">
        <v>25434</v>
      </c>
      <c r="F32" s="318" t="s">
        <v>25435</v>
      </c>
      <c r="G32" s="318" t="s">
        <v>25436</v>
      </c>
      <c r="H32" s="318" t="s">
        <v>25437</v>
      </c>
      <c r="I32" s="519" t="s">
        <v>25438</v>
      </c>
      <c r="J32" s="318" t="s">
        <v>25439</v>
      </c>
      <c r="K32" s="487" t="s">
        <v>25440</v>
      </c>
      <c r="L32" s="308" t="s">
        <v>3230</v>
      </c>
      <c r="M32" s="311"/>
      <c r="N32" s="351"/>
      <c r="O32" s="351"/>
      <c r="P32" s="351"/>
      <c r="Q32" s="351"/>
      <c r="R32" s="318" t="s">
        <v>386</v>
      </c>
      <c r="S32" s="318" t="s">
        <v>490</v>
      </c>
      <c r="T32" s="318" t="s">
        <v>1122</v>
      </c>
      <c r="U32" s="351"/>
      <c r="V32" s="351"/>
      <c r="W32" s="351"/>
      <c r="X32" s="351"/>
      <c r="Y32" s="351"/>
      <c r="Z32" s="351"/>
      <c r="AA32" s="351"/>
      <c r="AB32" s="351"/>
      <c r="AC32" s="520" t="s">
        <v>25441</v>
      </c>
      <c r="AD32" s="521" t="s">
        <v>25442</v>
      </c>
    </row>
    <row r="33" spans="1:30" s="20" customFormat="1" ht="51" customHeight="1">
      <c r="A33" s="318" t="s">
        <v>25300</v>
      </c>
      <c r="B33" s="441" t="s">
        <v>267</v>
      </c>
      <c r="C33" s="318" t="s">
        <v>25443</v>
      </c>
      <c r="D33" s="318" t="s">
        <v>25444</v>
      </c>
      <c r="E33" s="318" t="s">
        <v>25445</v>
      </c>
      <c r="F33" s="318" t="s">
        <v>25446</v>
      </c>
      <c r="G33" s="318" t="s">
        <v>25447</v>
      </c>
      <c r="H33" s="318" t="s">
        <v>25448</v>
      </c>
      <c r="I33" s="318" t="s">
        <v>25449</v>
      </c>
      <c r="J33" s="318" t="s">
        <v>25450</v>
      </c>
      <c r="K33" s="311" t="s">
        <v>1010</v>
      </c>
      <c r="L33" s="311" t="s">
        <v>14798</v>
      </c>
      <c r="M33" s="311"/>
      <c r="N33" s="351"/>
      <c r="O33" s="351"/>
      <c r="P33" s="351"/>
      <c r="Q33" s="351"/>
      <c r="R33" s="318" t="s">
        <v>386</v>
      </c>
      <c r="S33" s="318" t="s">
        <v>490</v>
      </c>
      <c r="T33" s="351"/>
      <c r="U33" s="351"/>
      <c r="V33" s="351"/>
      <c r="W33" s="351"/>
      <c r="X33" s="351"/>
      <c r="Y33" s="351"/>
      <c r="Z33" s="351"/>
      <c r="AA33" s="351" t="s">
        <v>395</v>
      </c>
      <c r="AB33" s="311" t="s">
        <v>25451</v>
      </c>
      <c r="AC33" s="351"/>
      <c r="AD33" s="351"/>
    </row>
    <row r="34" spans="1:30" s="20" customFormat="1" ht="42" customHeight="1">
      <c r="A34" s="318" t="s">
        <v>25300</v>
      </c>
      <c r="B34" s="441" t="s">
        <v>25256</v>
      </c>
      <c r="C34" s="318" t="s">
        <v>25452</v>
      </c>
      <c r="D34" s="318" t="s">
        <v>25453</v>
      </c>
      <c r="E34" s="318" t="s">
        <v>25454</v>
      </c>
      <c r="F34" s="318" t="s">
        <v>25455</v>
      </c>
      <c r="G34" s="318" t="s">
        <v>25456</v>
      </c>
      <c r="H34" s="318" t="s">
        <v>25457</v>
      </c>
      <c r="I34" s="318" t="s">
        <v>25458</v>
      </c>
      <c r="J34" s="318" t="s">
        <v>25459</v>
      </c>
      <c r="K34" s="311" t="s">
        <v>1010</v>
      </c>
      <c r="L34" s="308" t="s">
        <v>3230</v>
      </c>
      <c r="M34" s="311"/>
      <c r="N34" s="351"/>
      <c r="O34" s="351"/>
      <c r="P34" s="351"/>
      <c r="Q34" s="351"/>
      <c r="R34" s="318" t="s">
        <v>386</v>
      </c>
      <c r="S34" s="318" t="s">
        <v>490</v>
      </c>
      <c r="T34" s="351"/>
      <c r="U34" s="351"/>
      <c r="V34" s="351"/>
      <c r="W34" s="351"/>
      <c r="X34" s="351"/>
      <c r="Y34" s="351"/>
      <c r="Z34" s="351"/>
      <c r="AA34" s="351"/>
      <c r="AB34" s="351"/>
      <c r="AC34" s="351"/>
      <c r="AD34" s="351"/>
    </row>
    <row r="35" spans="1:30" s="20" customFormat="1" ht="83.25" customHeight="1">
      <c r="A35" s="318" t="s">
        <v>25300</v>
      </c>
      <c r="B35" s="441" t="s">
        <v>299</v>
      </c>
      <c r="C35" s="351" t="s">
        <v>25460</v>
      </c>
      <c r="D35" s="351" t="s">
        <v>25461</v>
      </c>
      <c r="E35" s="351" t="s">
        <v>25462</v>
      </c>
      <c r="F35" s="351" t="s">
        <v>25463</v>
      </c>
      <c r="G35" s="351" t="s">
        <v>25464</v>
      </c>
      <c r="H35" s="351" t="s">
        <v>25465</v>
      </c>
      <c r="I35" s="351" t="s">
        <v>25466</v>
      </c>
      <c r="J35" s="351" t="s">
        <v>25467</v>
      </c>
      <c r="K35" s="311" t="s">
        <v>25468</v>
      </c>
      <c r="L35" s="311"/>
      <c r="M35" s="311"/>
      <c r="N35" s="351"/>
      <c r="O35" s="351"/>
      <c r="P35" s="351"/>
      <c r="Q35" s="351"/>
      <c r="R35" s="351" t="s">
        <v>386</v>
      </c>
      <c r="S35" s="351" t="s">
        <v>390</v>
      </c>
      <c r="T35" s="351"/>
      <c r="U35" s="351"/>
      <c r="V35" s="351"/>
      <c r="W35" s="351"/>
      <c r="X35" s="308" t="s">
        <v>25469</v>
      </c>
      <c r="Y35" s="351"/>
      <c r="Z35" s="351"/>
      <c r="AA35" s="351"/>
      <c r="AB35" s="351"/>
      <c r="AC35" s="318" t="s">
        <v>487</v>
      </c>
      <c r="AD35" s="308" t="s">
        <v>25470</v>
      </c>
    </row>
    <row r="36" spans="1:30" s="20" customFormat="1" ht="31.5" customHeight="1">
      <c r="A36" s="318" t="s">
        <v>25300</v>
      </c>
      <c r="B36" s="441" t="s">
        <v>25157</v>
      </c>
      <c r="C36" s="351" t="s">
        <v>25471</v>
      </c>
      <c r="D36" s="351" t="s">
        <v>25472</v>
      </c>
      <c r="E36" s="351" t="s">
        <v>25473</v>
      </c>
      <c r="F36" s="351" t="s">
        <v>25474</v>
      </c>
      <c r="G36" s="351" t="s">
        <v>25475</v>
      </c>
      <c r="H36" s="351" t="s">
        <v>25476</v>
      </c>
      <c r="I36" s="351" t="s">
        <v>25477</v>
      </c>
      <c r="J36" s="351" t="s">
        <v>25478</v>
      </c>
      <c r="K36" s="311" t="s">
        <v>25479</v>
      </c>
      <c r="L36" s="308" t="s">
        <v>25480</v>
      </c>
      <c r="M36" s="311"/>
      <c r="N36" s="351"/>
      <c r="O36" s="351"/>
      <c r="P36" s="351"/>
      <c r="Q36" s="351"/>
      <c r="R36" s="351" t="s">
        <v>386</v>
      </c>
      <c r="S36" s="351" t="s">
        <v>390</v>
      </c>
      <c r="T36" s="351"/>
      <c r="U36" s="351"/>
      <c r="V36" s="351"/>
      <c r="W36" s="351"/>
      <c r="X36" s="351"/>
      <c r="Y36" s="351"/>
      <c r="Z36" s="351"/>
      <c r="AA36" s="351"/>
      <c r="AB36" s="351"/>
      <c r="AC36" s="351"/>
      <c r="AD36" s="351"/>
    </row>
    <row r="37" spans="1:30" s="20" customFormat="1" ht="21.75" customHeight="1">
      <c r="A37" s="318" t="s">
        <v>25300</v>
      </c>
      <c r="B37" s="441" t="s">
        <v>299</v>
      </c>
      <c r="C37" s="351" t="s">
        <v>25481</v>
      </c>
      <c r="D37" s="351" t="s">
        <v>25482</v>
      </c>
      <c r="E37" s="351" t="s">
        <v>25462</v>
      </c>
      <c r="F37" s="351" t="s">
        <v>25483</v>
      </c>
      <c r="G37" s="351" t="s">
        <v>25484</v>
      </c>
      <c r="H37" s="351" t="s">
        <v>25485</v>
      </c>
      <c r="I37" s="351" t="s">
        <v>25486</v>
      </c>
      <c r="J37" s="351" t="s">
        <v>25487</v>
      </c>
      <c r="K37" s="311" t="s">
        <v>1010</v>
      </c>
      <c r="L37" s="311"/>
      <c r="M37" s="311"/>
      <c r="N37" s="351"/>
      <c r="O37" s="351"/>
      <c r="P37" s="351"/>
      <c r="Q37" s="351"/>
      <c r="R37" s="351" t="s">
        <v>386</v>
      </c>
      <c r="S37" s="318" t="s">
        <v>21707</v>
      </c>
      <c r="T37" s="351"/>
      <c r="U37" s="351"/>
      <c r="V37" s="351"/>
      <c r="W37" s="351"/>
      <c r="X37" s="351"/>
      <c r="Y37" s="351"/>
      <c r="Z37" s="351"/>
      <c r="AA37" s="351"/>
      <c r="AB37" s="351"/>
      <c r="AC37" s="351"/>
      <c r="AD37" s="351"/>
    </row>
    <row r="38" spans="1:30" s="20" customFormat="1" ht="117.75" customHeight="1">
      <c r="A38" s="318" t="s">
        <v>25300</v>
      </c>
      <c r="B38" s="441" t="s">
        <v>25157</v>
      </c>
      <c r="C38" s="351" t="s">
        <v>25488</v>
      </c>
      <c r="D38" s="351" t="s">
        <v>25489</v>
      </c>
      <c r="E38" s="351" t="s">
        <v>25490</v>
      </c>
      <c r="F38" s="351" t="s">
        <v>25491</v>
      </c>
      <c r="G38" s="351" t="s">
        <v>25492</v>
      </c>
      <c r="H38" s="351" t="s">
        <v>25493</v>
      </c>
      <c r="I38" s="351" t="s">
        <v>25494</v>
      </c>
      <c r="J38" s="351" t="s">
        <v>25495</v>
      </c>
      <c r="K38" s="311" t="s">
        <v>23944</v>
      </c>
      <c r="L38" s="311"/>
      <c r="M38" s="311"/>
      <c r="N38" s="351"/>
      <c r="O38" s="351"/>
      <c r="P38" s="351"/>
      <c r="Q38" s="351"/>
      <c r="R38" s="351" t="s">
        <v>386</v>
      </c>
      <c r="S38" s="318" t="s">
        <v>21707</v>
      </c>
      <c r="T38" s="351"/>
      <c r="U38" s="351"/>
      <c r="V38" s="351"/>
      <c r="W38" s="351"/>
      <c r="X38" s="351"/>
      <c r="Y38" s="351"/>
      <c r="Z38" s="351"/>
      <c r="AA38" s="351"/>
      <c r="AB38" s="351"/>
      <c r="AC38" s="351" t="s">
        <v>395</v>
      </c>
      <c r="AD38" s="311" t="s">
        <v>25496</v>
      </c>
    </row>
    <row r="39" spans="1:30" s="19" customFormat="1" ht="85.5">
      <c r="A39" s="318" t="s">
        <v>25145</v>
      </c>
      <c r="B39" s="441" t="s">
        <v>25157</v>
      </c>
      <c r="C39" s="318" t="s">
        <v>25497</v>
      </c>
      <c r="D39" s="318" t="s">
        <v>25498</v>
      </c>
      <c r="E39" s="318" t="s">
        <v>25238</v>
      </c>
      <c r="F39" s="318" t="s">
        <v>25239</v>
      </c>
      <c r="G39" s="318" t="s">
        <v>25499</v>
      </c>
      <c r="H39" s="318" t="s">
        <v>25500</v>
      </c>
      <c r="I39" s="318" t="s">
        <v>25501</v>
      </c>
      <c r="J39" s="318" t="s">
        <v>25243</v>
      </c>
      <c r="K39" s="308" t="s">
        <v>25502</v>
      </c>
      <c r="L39" s="308" t="s">
        <v>25245</v>
      </c>
      <c r="M39" s="308"/>
      <c r="N39" s="318"/>
      <c r="O39" s="318"/>
      <c r="P39" s="318"/>
      <c r="Q39" s="318"/>
      <c r="R39" s="318" t="s">
        <v>631</v>
      </c>
      <c r="S39" s="318" t="s">
        <v>1338</v>
      </c>
      <c r="T39" s="318"/>
      <c r="U39" s="318" t="s">
        <v>487</v>
      </c>
      <c r="V39" s="318"/>
      <c r="W39" s="318" t="s">
        <v>487</v>
      </c>
      <c r="X39" s="318"/>
      <c r="Y39" s="318" t="s">
        <v>487</v>
      </c>
      <c r="Z39" s="308" t="s">
        <v>25503</v>
      </c>
      <c r="AA39" s="318" t="s">
        <v>487</v>
      </c>
      <c r="AB39" s="308" t="s">
        <v>25504</v>
      </c>
      <c r="AC39" s="318" t="s">
        <v>487</v>
      </c>
      <c r="AD39" s="308" t="s">
        <v>25505</v>
      </c>
    </row>
    <row r="40" spans="1:30" s="19" customFormat="1" ht="90" customHeight="1">
      <c r="A40" s="318" t="s">
        <v>25145</v>
      </c>
      <c r="B40" s="441" t="s">
        <v>25157</v>
      </c>
      <c r="C40" s="318" t="s">
        <v>25506</v>
      </c>
      <c r="D40" s="318" t="s">
        <v>25507</v>
      </c>
      <c r="E40" s="318" t="s">
        <v>25508</v>
      </c>
      <c r="F40" s="318" t="s">
        <v>25509</v>
      </c>
      <c r="G40" s="318" t="s">
        <v>25510</v>
      </c>
      <c r="H40" s="318" t="s">
        <v>25511</v>
      </c>
      <c r="I40" s="318" t="s">
        <v>25512</v>
      </c>
      <c r="J40" s="318" t="s">
        <v>25513</v>
      </c>
      <c r="K40" s="308" t="s">
        <v>25514</v>
      </c>
      <c r="L40" s="522" t="s">
        <v>25515</v>
      </c>
      <c r="M40" s="522" t="s">
        <v>25516</v>
      </c>
      <c r="N40" s="318"/>
      <c r="O40" s="318"/>
      <c r="P40" s="318"/>
      <c r="Q40" s="318"/>
      <c r="R40" s="318" t="s">
        <v>631</v>
      </c>
      <c r="S40" s="318" t="s">
        <v>1338</v>
      </c>
      <c r="T40" s="318"/>
      <c r="U40" s="318"/>
      <c r="V40" s="318"/>
      <c r="W40" s="318"/>
      <c r="X40" s="318"/>
      <c r="Y40" s="318"/>
      <c r="Z40" s="318"/>
      <c r="AA40" s="318"/>
      <c r="AB40" s="318"/>
      <c r="AC40" s="318"/>
      <c r="AD40" s="318"/>
    </row>
    <row r="41" spans="1:30" s="19" customFormat="1" ht="59.25" customHeight="1">
      <c r="A41" s="318" t="s">
        <v>25145</v>
      </c>
      <c r="B41" s="441" t="s">
        <v>25157</v>
      </c>
      <c r="C41" s="318" t="s">
        <v>25517</v>
      </c>
      <c r="D41" s="318" t="s">
        <v>25518</v>
      </c>
      <c r="E41" s="318" t="s">
        <v>25519</v>
      </c>
      <c r="F41" s="318" t="s">
        <v>25520</v>
      </c>
      <c r="G41" s="318" t="s">
        <v>25521</v>
      </c>
      <c r="H41" s="318" t="s">
        <v>25522</v>
      </c>
      <c r="I41" s="318" t="s">
        <v>25523</v>
      </c>
      <c r="J41" s="318" t="s">
        <v>25524</v>
      </c>
      <c r="K41" s="308" t="s">
        <v>25525</v>
      </c>
      <c r="L41" s="308" t="s">
        <v>25526</v>
      </c>
      <c r="M41" s="308" t="s">
        <v>25527</v>
      </c>
      <c r="N41" s="318"/>
      <c r="O41" s="318"/>
      <c r="P41" s="318"/>
      <c r="Q41" s="318"/>
      <c r="R41" s="318" t="s">
        <v>631</v>
      </c>
      <c r="S41" s="318" t="s">
        <v>840</v>
      </c>
      <c r="T41" s="318"/>
      <c r="U41" s="318"/>
      <c r="V41" s="318"/>
      <c r="W41" s="318"/>
      <c r="X41" s="318"/>
      <c r="Y41" s="318"/>
      <c r="Z41" s="318"/>
      <c r="AA41" s="318"/>
      <c r="AB41" s="318"/>
      <c r="AC41" s="318"/>
      <c r="AD41" s="318"/>
    </row>
    <row r="42" spans="1:30" s="20" customFormat="1" ht="45" customHeight="1">
      <c r="A42" s="318" t="s">
        <v>25300</v>
      </c>
      <c r="B42" s="441" t="s">
        <v>140</v>
      </c>
      <c r="C42" s="351" t="s">
        <v>25528</v>
      </c>
      <c r="D42" s="351" t="s">
        <v>25529</v>
      </c>
      <c r="E42" s="351" t="s">
        <v>25530</v>
      </c>
      <c r="F42" s="351" t="s">
        <v>25531</v>
      </c>
      <c r="G42" s="351" t="s">
        <v>25532</v>
      </c>
      <c r="H42" s="351" t="s">
        <v>25533</v>
      </c>
      <c r="I42" s="351" t="s">
        <v>25534</v>
      </c>
      <c r="J42" s="351" t="s">
        <v>25535</v>
      </c>
      <c r="K42" s="311" t="s">
        <v>3625</v>
      </c>
      <c r="L42" s="311" t="s">
        <v>3892</v>
      </c>
      <c r="M42" s="311"/>
      <c r="N42" s="352" t="s">
        <v>395</v>
      </c>
      <c r="O42" s="351"/>
      <c r="P42" s="351"/>
      <c r="Q42" s="351"/>
      <c r="R42" s="351" t="s">
        <v>389</v>
      </c>
      <c r="S42" s="318" t="s">
        <v>840</v>
      </c>
      <c r="T42" s="351" t="s">
        <v>388</v>
      </c>
      <c r="U42" s="351"/>
      <c r="V42" s="351"/>
      <c r="W42" s="351"/>
      <c r="X42" s="351"/>
      <c r="Y42" s="351"/>
      <c r="Z42" s="351"/>
      <c r="AA42" s="351"/>
      <c r="AB42" s="351"/>
      <c r="AC42" s="351"/>
      <c r="AD42" s="351"/>
    </row>
    <row r="43" spans="1:30" s="20" customFormat="1" ht="71.25">
      <c r="A43" s="318" t="s">
        <v>25300</v>
      </c>
      <c r="B43" s="441" t="s">
        <v>140</v>
      </c>
      <c r="C43" s="351" t="s">
        <v>25536</v>
      </c>
      <c r="D43" s="351" t="s">
        <v>25537</v>
      </c>
      <c r="E43" s="351" t="s">
        <v>25538</v>
      </c>
      <c r="F43" s="351" t="s">
        <v>25539</v>
      </c>
      <c r="G43" s="351" t="s">
        <v>25540</v>
      </c>
      <c r="H43" s="351" t="s">
        <v>25541</v>
      </c>
      <c r="I43" s="351" t="s">
        <v>25542</v>
      </c>
      <c r="J43" s="351" t="s">
        <v>25543</v>
      </c>
      <c r="K43" s="311" t="s">
        <v>25544</v>
      </c>
      <c r="L43" s="311" t="s">
        <v>503</v>
      </c>
      <c r="M43" s="311"/>
      <c r="N43" s="352" t="s">
        <v>395</v>
      </c>
      <c r="O43" s="351"/>
      <c r="P43" s="351"/>
      <c r="Q43" s="351"/>
      <c r="R43" s="351" t="s">
        <v>389</v>
      </c>
      <c r="S43" s="318" t="s">
        <v>840</v>
      </c>
      <c r="T43" s="351" t="s">
        <v>388</v>
      </c>
      <c r="U43" s="351"/>
      <c r="V43" s="351"/>
      <c r="W43" s="351"/>
      <c r="X43" s="351"/>
      <c r="Y43" s="351"/>
      <c r="Z43" s="351"/>
      <c r="AA43" s="351"/>
      <c r="AB43" s="351"/>
      <c r="AC43" s="351" t="s">
        <v>395</v>
      </c>
      <c r="AD43" s="311" t="s">
        <v>25545</v>
      </c>
    </row>
    <row r="44" spans="1:30" s="20" customFormat="1" ht="88.5" customHeight="1">
      <c r="A44" s="318" t="s">
        <v>25300</v>
      </c>
      <c r="B44" s="441" t="s">
        <v>140</v>
      </c>
      <c r="C44" s="351" t="s">
        <v>25546</v>
      </c>
      <c r="D44" s="351" t="s">
        <v>25547</v>
      </c>
      <c r="E44" s="351" t="s">
        <v>25548</v>
      </c>
      <c r="F44" s="351" t="s">
        <v>25549</v>
      </c>
      <c r="G44" s="351" t="s">
        <v>25550</v>
      </c>
      <c r="H44" s="351" t="s">
        <v>25551</v>
      </c>
      <c r="I44" s="351" t="s">
        <v>25552</v>
      </c>
      <c r="J44" s="351" t="s">
        <v>25553</v>
      </c>
      <c r="K44" s="311" t="s">
        <v>25554</v>
      </c>
      <c r="L44" s="351"/>
      <c r="M44" s="351"/>
      <c r="N44" s="352"/>
      <c r="O44" s="351"/>
      <c r="P44" s="351"/>
      <c r="Q44" s="351"/>
      <c r="R44" s="351" t="s">
        <v>386</v>
      </c>
      <c r="S44" s="318" t="s">
        <v>21707</v>
      </c>
      <c r="T44" s="351"/>
      <c r="U44" s="351"/>
      <c r="V44" s="351"/>
      <c r="W44" s="351"/>
      <c r="X44" s="351"/>
      <c r="Y44" s="351" t="s">
        <v>395</v>
      </c>
      <c r="Z44" s="311" t="s">
        <v>25555</v>
      </c>
      <c r="AA44" s="351"/>
      <c r="AB44" s="351"/>
      <c r="AC44" s="351" t="s">
        <v>395</v>
      </c>
      <c r="AD44" s="311" t="s">
        <v>25556</v>
      </c>
    </row>
    <row r="45" spans="1:30" s="20" customFormat="1" ht="201" customHeight="1">
      <c r="A45" s="318" t="s">
        <v>25300</v>
      </c>
      <c r="B45" s="441" t="s">
        <v>140</v>
      </c>
      <c r="C45" s="351" t="s">
        <v>25557</v>
      </c>
      <c r="D45" s="351" t="s">
        <v>25558</v>
      </c>
      <c r="E45" s="351" t="s">
        <v>25559</v>
      </c>
      <c r="F45" s="351" t="s">
        <v>25560</v>
      </c>
      <c r="G45" s="351" t="s">
        <v>25561</v>
      </c>
      <c r="H45" s="351" t="s">
        <v>25562</v>
      </c>
      <c r="I45" s="351" t="s">
        <v>25563</v>
      </c>
      <c r="J45" s="351" t="s">
        <v>25564</v>
      </c>
      <c r="K45" s="311" t="s">
        <v>25565</v>
      </c>
      <c r="L45" s="311" t="s">
        <v>25566</v>
      </c>
      <c r="M45" s="311"/>
      <c r="N45" s="318"/>
      <c r="O45" s="351"/>
      <c r="P45" s="351"/>
      <c r="Q45" s="351"/>
      <c r="R45" s="351" t="s">
        <v>386</v>
      </c>
      <c r="S45" s="318" t="s">
        <v>840</v>
      </c>
      <c r="T45" s="351" t="s">
        <v>388</v>
      </c>
      <c r="U45" s="351"/>
      <c r="V45" s="351"/>
      <c r="W45" s="351"/>
      <c r="X45" s="351"/>
      <c r="Y45" s="351"/>
      <c r="Z45" s="351"/>
      <c r="AA45" s="351" t="s">
        <v>395</v>
      </c>
      <c r="AB45" s="311" t="s">
        <v>25567</v>
      </c>
      <c r="AC45" s="351"/>
      <c r="AD45" s="351"/>
    </row>
    <row r="46" spans="1:30" s="19" customFormat="1" ht="53.25" customHeight="1">
      <c r="A46" s="318" t="s">
        <v>25145</v>
      </c>
      <c r="B46" s="441" t="s">
        <v>231</v>
      </c>
      <c r="C46" s="308" t="s">
        <v>25568</v>
      </c>
      <c r="D46" s="318" t="s">
        <v>25569</v>
      </c>
      <c r="E46" s="318" t="s">
        <v>25570</v>
      </c>
      <c r="F46" s="318" t="s">
        <v>25571</v>
      </c>
      <c r="G46" s="318" t="s">
        <v>25572</v>
      </c>
      <c r="H46" s="318" t="s">
        <v>25573</v>
      </c>
      <c r="I46" s="318" t="s">
        <v>25574</v>
      </c>
      <c r="J46" s="318" t="s">
        <v>25575</v>
      </c>
      <c r="K46" s="308" t="s">
        <v>25576</v>
      </c>
      <c r="L46" s="308" t="s">
        <v>14798</v>
      </c>
      <c r="M46" s="308" t="s">
        <v>25577</v>
      </c>
      <c r="N46" s="318"/>
      <c r="O46" s="318"/>
      <c r="P46" s="318"/>
      <c r="Q46" s="318"/>
      <c r="R46" s="318" t="s">
        <v>631</v>
      </c>
      <c r="S46" s="318" t="s">
        <v>1338</v>
      </c>
      <c r="T46" s="318"/>
      <c r="U46" s="318"/>
      <c r="V46" s="318"/>
      <c r="W46" s="318"/>
      <c r="X46" s="318"/>
      <c r="Y46" s="318"/>
      <c r="Z46" s="318"/>
      <c r="AA46" s="318"/>
      <c r="AB46" s="318"/>
      <c r="AC46" s="318" t="s">
        <v>395</v>
      </c>
      <c r="AD46" s="308" t="s">
        <v>25578</v>
      </c>
    </row>
    <row r="47" spans="1:30" s="19" customFormat="1" ht="85.5">
      <c r="A47" s="318" t="s">
        <v>25145</v>
      </c>
      <c r="B47" s="441" t="s">
        <v>231</v>
      </c>
      <c r="C47" s="318" t="s">
        <v>25579</v>
      </c>
      <c r="D47" s="318" t="s">
        <v>25580</v>
      </c>
      <c r="E47" s="318" t="s">
        <v>25581</v>
      </c>
      <c r="F47" s="318" t="s">
        <v>25582</v>
      </c>
      <c r="G47" s="318" t="s">
        <v>25583</v>
      </c>
      <c r="H47" s="318" t="s">
        <v>25584</v>
      </c>
      <c r="I47" s="318" t="s">
        <v>25585</v>
      </c>
      <c r="J47" s="318" t="s">
        <v>25586</v>
      </c>
      <c r="K47" s="308" t="s">
        <v>25587</v>
      </c>
      <c r="L47" s="308" t="s">
        <v>25588</v>
      </c>
      <c r="M47" s="308"/>
      <c r="N47" s="318" t="s">
        <v>395</v>
      </c>
      <c r="O47" s="318" t="s">
        <v>395</v>
      </c>
      <c r="P47" s="318"/>
      <c r="Q47" s="318"/>
      <c r="R47" s="318" t="s">
        <v>389</v>
      </c>
      <c r="S47" s="318" t="s">
        <v>4307</v>
      </c>
      <c r="T47" s="318" t="s">
        <v>388</v>
      </c>
      <c r="U47" s="318"/>
      <c r="V47" s="318"/>
      <c r="W47" s="318"/>
      <c r="X47" s="318"/>
      <c r="Y47" s="318"/>
      <c r="Z47" s="318"/>
      <c r="AA47" s="318"/>
      <c r="AB47" s="318"/>
      <c r="AC47" s="318" t="s">
        <v>395</v>
      </c>
      <c r="AD47" s="308" t="s">
        <v>25589</v>
      </c>
    </row>
    <row r="48" spans="1:30" s="20" customFormat="1" ht="43.5" customHeight="1">
      <c r="A48" s="216" t="s">
        <v>25145</v>
      </c>
      <c r="B48" s="441" t="s">
        <v>25256</v>
      </c>
      <c r="C48" s="216" t="s">
        <v>25590</v>
      </c>
      <c r="D48" s="216" t="s">
        <v>25591</v>
      </c>
      <c r="E48" s="216" t="s">
        <v>25592</v>
      </c>
      <c r="F48" s="216" t="s">
        <v>25593</v>
      </c>
      <c r="G48" s="216" t="s">
        <v>25594</v>
      </c>
      <c r="H48" s="216" t="s">
        <v>25595</v>
      </c>
      <c r="I48" s="216" t="s">
        <v>25596</v>
      </c>
      <c r="J48" s="216" t="s">
        <v>25597</v>
      </c>
      <c r="K48" s="214" t="s">
        <v>25598</v>
      </c>
      <c r="L48" s="214"/>
      <c r="M48" s="214"/>
      <c r="N48" s="216" t="s">
        <v>395</v>
      </c>
      <c r="O48" s="216"/>
      <c r="P48" s="216"/>
      <c r="Q48" s="216"/>
      <c r="R48" s="216" t="s">
        <v>386</v>
      </c>
      <c r="S48" s="216" t="s">
        <v>21707</v>
      </c>
      <c r="T48" s="216"/>
      <c r="U48" s="216"/>
      <c r="V48" s="216"/>
      <c r="W48" s="216"/>
      <c r="X48" s="216"/>
      <c r="Y48" s="216"/>
      <c r="Z48" s="216"/>
      <c r="AA48" s="216"/>
      <c r="AB48" s="216"/>
      <c r="AC48" s="216" t="s">
        <v>395</v>
      </c>
      <c r="AD48" s="214" t="s">
        <v>25599</v>
      </c>
    </row>
    <row r="49" spans="1:30" s="20" customFormat="1" ht="21.75" customHeight="1">
      <c r="A49" s="318" t="s">
        <v>25145</v>
      </c>
      <c r="B49" s="441" t="s">
        <v>25256</v>
      </c>
      <c r="C49" s="318" t="s">
        <v>25600</v>
      </c>
      <c r="D49" s="318" t="s">
        <v>25601</v>
      </c>
      <c r="E49" s="318" t="s">
        <v>25602</v>
      </c>
      <c r="F49" s="318" t="s">
        <v>25603</v>
      </c>
      <c r="G49" s="318" t="s">
        <v>25604</v>
      </c>
      <c r="H49" s="318" t="s">
        <v>25605</v>
      </c>
      <c r="I49" s="318" t="s">
        <v>25606</v>
      </c>
      <c r="J49" s="318" t="s">
        <v>25607</v>
      </c>
      <c r="K49" s="308" t="s">
        <v>25608</v>
      </c>
      <c r="L49" s="308"/>
      <c r="M49" s="308"/>
      <c r="N49" s="318" t="s">
        <v>395</v>
      </c>
      <c r="O49" s="318"/>
      <c r="P49" s="318"/>
      <c r="Q49" s="318"/>
      <c r="R49" s="318" t="s">
        <v>386</v>
      </c>
      <c r="S49" s="318" t="s">
        <v>1338</v>
      </c>
      <c r="T49" s="318"/>
      <c r="U49" s="318"/>
      <c r="V49" s="318"/>
      <c r="W49" s="318"/>
      <c r="X49" s="318"/>
      <c r="Y49" s="318"/>
      <c r="Z49" s="318"/>
      <c r="AA49" s="318"/>
      <c r="AB49" s="318"/>
      <c r="AC49" s="318"/>
      <c r="AD49" s="318"/>
    </row>
    <row r="50" spans="1:30" s="20" customFormat="1" ht="42.75">
      <c r="A50" s="318" t="s">
        <v>25145</v>
      </c>
      <c r="B50" s="441" t="s">
        <v>343</v>
      </c>
      <c r="C50" s="318" t="s">
        <v>25609</v>
      </c>
      <c r="D50" s="318" t="s">
        <v>25610</v>
      </c>
      <c r="E50" s="318" t="s">
        <v>25611</v>
      </c>
      <c r="F50" s="318" t="s">
        <v>25612</v>
      </c>
      <c r="G50" s="318" t="s">
        <v>25613</v>
      </c>
      <c r="H50" s="318" t="s">
        <v>25614</v>
      </c>
      <c r="I50" s="318" t="s">
        <v>25615</v>
      </c>
      <c r="J50" s="318" t="s">
        <v>25616</v>
      </c>
      <c r="K50" s="308" t="s">
        <v>25617</v>
      </c>
      <c r="L50" s="308" t="s">
        <v>3892</v>
      </c>
      <c r="M50" s="308" t="s">
        <v>25618</v>
      </c>
      <c r="N50" s="318" t="s">
        <v>395</v>
      </c>
      <c r="O50" s="318" t="s">
        <v>395</v>
      </c>
      <c r="P50" s="318"/>
      <c r="Q50" s="318"/>
      <c r="R50" s="318" t="s">
        <v>389</v>
      </c>
      <c r="S50" s="318" t="s">
        <v>840</v>
      </c>
      <c r="T50" s="318" t="s">
        <v>2364</v>
      </c>
      <c r="U50" s="318"/>
      <c r="V50" s="318"/>
      <c r="W50" s="318"/>
      <c r="X50" s="318"/>
      <c r="Y50" s="318"/>
      <c r="Z50" s="318"/>
      <c r="AA50" s="318"/>
      <c r="AB50" s="318"/>
      <c r="AC50" s="318"/>
      <c r="AD50" s="318"/>
    </row>
    <row r="51" spans="1:30" s="20" customFormat="1" ht="28.5">
      <c r="A51" s="318" t="s">
        <v>25145</v>
      </c>
      <c r="B51" s="441" t="s">
        <v>343</v>
      </c>
      <c r="C51" s="318" t="s">
        <v>25619</v>
      </c>
      <c r="D51" s="318" t="s">
        <v>25620</v>
      </c>
      <c r="E51" s="318" t="s">
        <v>25621</v>
      </c>
      <c r="F51" s="318" t="s">
        <v>25622</v>
      </c>
      <c r="G51" s="318" t="s">
        <v>25623</v>
      </c>
      <c r="H51" s="318" t="s">
        <v>25624</v>
      </c>
      <c r="I51" s="318" t="s">
        <v>25625</v>
      </c>
      <c r="J51" s="318" t="s">
        <v>25626</v>
      </c>
      <c r="K51" s="308" t="s">
        <v>25627</v>
      </c>
      <c r="L51" s="308"/>
      <c r="M51" s="308"/>
      <c r="N51" s="318"/>
      <c r="O51" s="318"/>
      <c r="P51" s="318"/>
      <c r="Q51" s="318"/>
      <c r="R51" s="323" t="s">
        <v>389</v>
      </c>
      <c r="S51" s="318" t="s">
        <v>840</v>
      </c>
      <c r="T51" s="318" t="s">
        <v>2364</v>
      </c>
      <c r="U51" s="318"/>
      <c r="V51" s="318"/>
      <c r="W51" s="318"/>
      <c r="X51" s="318"/>
      <c r="Y51" s="318"/>
      <c r="Z51" s="318"/>
      <c r="AA51" s="318"/>
      <c r="AB51" s="318"/>
      <c r="AC51" s="318"/>
      <c r="AD51" s="318"/>
    </row>
    <row r="52" spans="1:30" s="20" customFormat="1" ht="89.25" customHeight="1">
      <c r="A52" s="318" t="s">
        <v>25145</v>
      </c>
      <c r="B52" s="441" t="s">
        <v>25157</v>
      </c>
      <c r="C52" s="318" t="s">
        <v>25628</v>
      </c>
      <c r="D52" s="318" t="s">
        <v>25629</v>
      </c>
      <c r="E52" s="318" t="s">
        <v>25630</v>
      </c>
      <c r="F52" s="318" t="s">
        <v>25631</v>
      </c>
      <c r="G52" s="318" t="s">
        <v>25632</v>
      </c>
      <c r="H52" s="318" t="s">
        <v>25633</v>
      </c>
      <c r="I52" s="318" t="s">
        <v>25634</v>
      </c>
      <c r="J52" s="318"/>
      <c r="K52" s="308" t="s">
        <v>25635</v>
      </c>
      <c r="L52" s="308"/>
      <c r="M52" s="308"/>
      <c r="N52" s="318"/>
      <c r="O52" s="318"/>
      <c r="P52" s="318"/>
      <c r="Q52" s="318"/>
      <c r="R52" s="318" t="s">
        <v>383</v>
      </c>
      <c r="S52" s="318" t="s">
        <v>1338</v>
      </c>
      <c r="T52" s="318"/>
      <c r="U52" s="318"/>
      <c r="V52" s="318"/>
      <c r="W52" s="318"/>
      <c r="X52" s="318"/>
      <c r="Y52" s="318"/>
      <c r="Z52" s="318"/>
      <c r="AA52" s="318"/>
      <c r="AB52" s="318"/>
      <c r="AC52" s="318" t="s">
        <v>5520</v>
      </c>
      <c r="AD52" s="308" t="s">
        <v>25636</v>
      </c>
    </row>
    <row r="53" spans="1:30" s="20" customFormat="1" ht="41.25" customHeight="1">
      <c r="A53" s="318" t="s">
        <v>25145</v>
      </c>
      <c r="B53" s="441" t="s">
        <v>25157</v>
      </c>
      <c r="C53" s="318" t="s">
        <v>25637</v>
      </c>
      <c r="D53" s="318" t="s">
        <v>25638</v>
      </c>
      <c r="E53" s="341" t="s">
        <v>25639</v>
      </c>
      <c r="F53" s="318" t="s">
        <v>25640</v>
      </c>
      <c r="G53" s="318" t="s">
        <v>25641</v>
      </c>
      <c r="H53" s="318" t="s">
        <v>25642</v>
      </c>
      <c r="I53" s="318" t="s">
        <v>25643</v>
      </c>
      <c r="J53" s="351" t="s">
        <v>25644</v>
      </c>
      <c r="K53" s="308" t="s">
        <v>1010</v>
      </c>
      <c r="L53" s="311" t="s">
        <v>503</v>
      </c>
      <c r="M53" s="308"/>
      <c r="N53" s="318"/>
      <c r="O53" s="318"/>
      <c r="P53" s="318"/>
      <c r="Q53" s="318"/>
      <c r="R53" s="318" t="s">
        <v>386</v>
      </c>
      <c r="S53" s="318" t="s">
        <v>1338</v>
      </c>
      <c r="T53" s="318"/>
      <c r="U53" s="318"/>
      <c r="V53" s="318"/>
      <c r="W53" s="318"/>
      <c r="X53" s="318"/>
      <c r="Y53" s="318"/>
      <c r="Z53" s="318"/>
      <c r="AA53" s="318"/>
      <c r="AB53" s="318"/>
      <c r="AC53" s="318" t="s">
        <v>395</v>
      </c>
      <c r="AD53" s="308" t="s">
        <v>25645</v>
      </c>
    </row>
    <row r="54" spans="1:30" s="20" customFormat="1" ht="63" customHeight="1">
      <c r="A54" s="318" t="s">
        <v>25145</v>
      </c>
      <c r="B54" s="441" t="s">
        <v>25157</v>
      </c>
      <c r="C54" s="443" t="s">
        <v>25646</v>
      </c>
      <c r="D54" s="318" t="s">
        <v>25647</v>
      </c>
      <c r="E54" s="341" t="s">
        <v>25648</v>
      </c>
      <c r="F54" s="318" t="s">
        <v>25649</v>
      </c>
      <c r="G54" s="318" t="s">
        <v>25650</v>
      </c>
      <c r="H54" s="318" t="s">
        <v>25651</v>
      </c>
      <c r="I54" s="318" t="s">
        <v>25652</v>
      </c>
      <c r="J54" s="351" t="s">
        <v>25653</v>
      </c>
      <c r="K54" s="308" t="s">
        <v>25654</v>
      </c>
      <c r="L54" s="311" t="s">
        <v>25655</v>
      </c>
      <c r="M54" s="308"/>
      <c r="N54" s="318" t="s">
        <v>395</v>
      </c>
      <c r="O54" s="318"/>
      <c r="P54" s="318"/>
      <c r="Q54" s="318"/>
      <c r="R54" s="318" t="s">
        <v>572</v>
      </c>
      <c r="S54" s="318" t="s">
        <v>840</v>
      </c>
      <c r="T54" s="318" t="s">
        <v>2364</v>
      </c>
      <c r="U54" s="318"/>
      <c r="V54" s="318"/>
      <c r="W54" s="318"/>
      <c r="X54" s="318"/>
      <c r="Y54" s="318"/>
      <c r="Z54" s="318"/>
      <c r="AA54" s="318" t="s">
        <v>395</v>
      </c>
      <c r="AB54" s="308" t="s">
        <v>25656</v>
      </c>
      <c r="AC54" s="318" t="s">
        <v>395</v>
      </c>
      <c r="AD54" s="308" t="s">
        <v>25657</v>
      </c>
    </row>
    <row r="55" spans="1:30" s="87" customFormat="1" ht="128.25" customHeight="1">
      <c r="A55" s="323" t="s">
        <v>25145</v>
      </c>
      <c r="B55" s="441" t="s">
        <v>25157</v>
      </c>
      <c r="C55" s="324" t="s">
        <v>25658</v>
      </c>
      <c r="D55" s="324" t="s">
        <v>25659</v>
      </c>
      <c r="E55" s="523" t="s">
        <v>25660</v>
      </c>
      <c r="F55" s="324" t="s">
        <v>25661</v>
      </c>
      <c r="G55" s="324" t="s">
        <v>25662</v>
      </c>
      <c r="H55" s="324" t="s">
        <v>25663</v>
      </c>
      <c r="I55" s="324" t="s">
        <v>25664</v>
      </c>
      <c r="J55" s="404" t="s">
        <v>25665</v>
      </c>
      <c r="K55" s="324" t="s">
        <v>3456</v>
      </c>
      <c r="L55" s="405" t="s">
        <v>25214</v>
      </c>
      <c r="M55" s="324"/>
      <c r="N55" s="323"/>
      <c r="O55" s="323"/>
      <c r="P55" s="323"/>
      <c r="Q55" s="323"/>
      <c r="R55" s="323" t="s">
        <v>386</v>
      </c>
      <c r="S55" s="323" t="s">
        <v>852</v>
      </c>
      <c r="T55" s="323"/>
      <c r="U55" s="323"/>
      <c r="V55" s="323"/>
      <c r="W55" s="323"/>
      <c r="X55" s="323"/>
      <c r="Y55" s="323"/>
      <c r="Z55" s="323"/>
      <c r="AA55" s="323"/>
      <c r="AB55" s="323"/>
      <c r="AC55" s="323"/>
      <c r="AD55" s="324" t="s">
        <v>25666</v>
      </c>
    </row>
    <row r="56" spans="1:30" s="20" customFormat="1" ht="156.75">
      <c r="A56" s="308" t="s">
        <v>25145</v>
      </c>
      <c r="B56" s="416" t="s">
        <v>25157</v>
      </c>
      <c r="C56" s="311" t="s">
        <v>25667</v>
      </c>
      <c r="D56" s="311" t="s">
        <v>25668</v>
      </c>
      <c r="E56" s="311" t="s">
        <v>25669</v>
      </c>
      <c r="F56" s="311" t="s">
        <v>25670</v>
      </c>
      <c r="G56" s="311" t="s">
        <v>25671</v>
      </c>
      <c r="H56" s="311" t="s">
        <v>25672</v>
      </c>
      <c r="I56" s="311" t="s">
        <v>25673</v>
      </c>
      <c r="J56" s="311" t="s">
        <v>25674</v>
      </c>
      <c r="K56" s="311" t="s">
        <v>25598</v>
      </c>
      <c r="L56" s="311" t="s">
        <v>3892</v>
      </c>
      <c r="M56" s="311" t="s">
        <v>25675</v>
      </c>
      <c r="N56" s="311"/>
      <c r="O56" s="311"/>
      <c r="P56" s="311"/>
      <c r="Q56" s="311"/>
      <c r="R56" s="311"/>
      <c r="S56" s="318" t="s">
        <v>840</v>
      </c>
      <c r="T56" s="311"/>
      <c r="U56" s="311"/>
      <c r="V56" s="311"/>
      <c r="W56" s="311"/>
      <c r="X56" s="311"/>
      <c r="Y56" s="311"/>
      <c r="Z56" s="311"/>
      <c r="AA56" s="311"/>
      <c r="AB56" s="311"/>
      <c r="AC56" s="445" t="s">
        <v>395</v>
      </c>
      <c r="AD56" s="311" t="s">
        <v>25676</v>
      </c>
    </row>
    <row r="57" spans="1:30" s="87" customFormat="1" ht="197.25" customHeight="1">
      <c r="A57" s="324" t="s">
        <v>25145</v>
      </c>
      <c r="B57" s="441" t="s">
        <v>25256</v>
      </c>
      <c r="C57" s="404" t="s">
        <v>25677</v>
      </c>
      <c r="D57" s="405" t="s">
        <v>25678</v>
      </c>
      <c r="E57" s="404" t="s">
        <v>25679</v>
      </c>
      <c r="F57" s="405" t="s">
        <v>25680</v>
      </c>
      <c r="G57" s="405" t="s">
        <v>25681</v>
      </c>
      <c r="H57" s="405" t="s">
        <v>25682</v>
      </c>
      <c r="I57" s="405" t="s">
        <v>25683</v>
      </c>
      <c r="J57" s="405" t="s">
        <v>25684</v>
      </c>
      <c r="K57" s="405" t="s">
        <v>25685</v>
      </c>
      <c r="L57" s="405" t="s">
        <v>1025</v>
      </c>
      <c r="M57" s="405"/>
      <c r="N57" s="406" t="s">
        <v>395</v>
      </c>
      <c r="O57" s="405"/>
      <c r="P57" s="405"/>
      <c r="Q57" s="405"/>
      <c r="R57" s="323" t="s">
        <v>389</v>
      </c>
      <c r="S57" s="405" t="s">
        <v>840</v>
      </c>
      <c r="T57" s="405"/>
      <c r="U57" s="405"/>
      <c r="V57" s="405"/>
      <c r="W57" s="405"/>
      <c r="X57" s="405"/>
      <c r="Y57" s="405"/>
      <c r="Z57" s="405"/>
      <c r="AA57" s="405"/>
      <c r="AB57" s="405"/>
      <c r="AC57" s="405"/>
      <c r="AD57" s="405"/>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7" xr:uid="{00000000-0009-0000-0000-00002F000000}"/>
  <phoneticPr fontId="1"/>
  <dataValidations count="1">
    <dataValidation type="list" allowBlank="1" showInputMessage="1" showErrorMessage="1" sqref="W3:W55 Y3:Y55 AA3:AA55 AC3:AC55 N3:Q55 U3:U55" xr:uid="{BE2D065B-AB46-4921-8979-E8F76C4EDADC}">
      <formula1>"○"</formula1>
    </dataValidation>
  </dataValidations>
  <hyperlinks>
    <hyperlink ref="J4" r:id="rId1" xr:uid="{15D087B7-A7B9-40F6-B8FA-662EDF7353AE}"/>
  </hyperlinks>
  <printOptions horizontalCentered="1"/>
  <pageMargins left="0.70866141732283472" right="0.70866141732283472" top="0.74803149606299213" bottom="0.74803149606299213" header="0.31496062992125984" footer="0.31496062992125984"/>
  <pageSetup paperSize="8" scale="22"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D9EE-4BD0-45E4-A833-F229401498CB}">
  <dimension ref="A1:AM573"/>
  <sheetViews>
    <sheetView showGridLines="0" view="pageBreakPreview" zoomScale="55" zoomScaleNormal="70" zoomScaleSheetLayoutView="55" workbookViewId="0">
      <pane xSplit="3" ySplit="2" topLeftCell="D3" activePane="bottomRight" state="frozen"/>
      <selection pane="topRight" activeCell="D1" sqref="D1"/>
      <selection pane="bottomLeft" activeCell="A3" sqref="A3"/>
      <selection pane="bottomRight" activeCell="C3" sqref="C3"/>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17.75" customWidth="1"/>
    <col min="10" max="10" width="40.375" customWidth="1"/>
    <col min="11" max="11" width="54.125" style="11" customWidth="1"/>
    <col min="12" max="12" width="28.625" customWidth="1"/>
    <col min="13" max="13" width="8.12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146" t="s">
        <v>448</v>
      </c>
      <c r="R1" s="19"/>
    </row>
    <row r="2" spans="1:30" s="129" customFormat="1" ht="279" customHeight="1">
      <c r="A2" s="285" t="s">
        <v>25686</v>
      </c>
      <c r="B2" s="285" t="s">
        <v>25687</v>
      </c>
      <c r="C2" s="286" t="s">
        <v>25688</v>
      </c>
      <c r="D2" s="285" t="s">
        <v>25689</v>
      </c>
      <c r="E2" s="285" t="s">
        <v>25690</v>
      </c>
      <c r="F2" s="285" t="s">
        <v>25691</v>
      </c>
      <c r="G2" s="285" t="s">
        <v>25692</v>
      </c>
      <c r="H2" s="285" t="s">
        <v>25693</v>
      </c>
      <c r="I2" s="285" t="s">
        <v>25694</v>
      </c>
      <c r="J2" s="285" t="s">
        <v>458</v>
      </c>
      <c r="K2" s="285" t="s">
        <v>25695</v>
      </c>
      <c r="L2" s="285" t="s">
        <v>460</v>
      </c>
      <c r="M2" s="285" t="s">
        <v>461</v>
      </c>
      <c r="N2" s="285" t="s">
        <v>25696</v>
      </c>
      <c r="O2" s="285" t="s">
        <v>25697</v>
      </c>
      <c r="P2" s="285" t="s">
        <v>25698</v>
      </c>
      <c r="Q2" s="285" t="s">
        <v>25699</v>
      </c>
      <c r="R2" s="8" t="s">
        <v>466</v>
      </c>
      <c r="S2" s="285" t="s">
        <v>25700</v>
      </c>
      <c r="T2" s="285" t="s">
        <v>468</v>
      </c>
      <c r="U2" s="285" t="s">
        <v>25701</v>
      </c>
      <c r="V2" s="285" t="s">
        <v>470</v>
      </c>
      <c r="W2" s="285" t="s">
        <v>25702</v>
      </c>
      <c r="X2" s="285" t="s">
        <v>470</v>
      </c>
      <c r="Y2" s="285" t="s">
        <v>25703</v>
      </c>
      <c r="Z2" s="285" t="s">
        <v>470</v>
      </c>
      <c r="AA2" s="285" t="s">
        <v>25704</v>
      </c>
      <c r="AB2" s="285" t="s">
        <v>470</v>
      </c>
      <c r="AC2" s="285" t="s">
        <v>25705</v>
      </c>
      <c r="AD2" s="285" t="s">
        <v>470</v>
      </c>
    </row>
    <row r="3" spans="1:30" s="287" customFormat="1" ht="191.25" customHeight="1">
      <c r="A3" s="351" t="s">
        <v>47</v>
      </c>
      <c r="B3" s="351" t="s">
        <v>188</v>
      </c>
      <c r="C3" s="524" t="s">
        <v>25706</v>
      </c>
      <c r="D3" s="311" t="s">
        <v>25707</v>
      </c>
      <c r="E3" s="311" t="s">
        <v>25708</v>
      </c>
      <c r="F3" s="311" t="s">
        <v>25709</v>
      </c>
      <c r="G3" s="311" t="s">
        <v>25710</v>
      </c>
      <c r="H3" s="311" t="s">
        <v>25711</v>
      </c>
      <c r="I3" s="311" t="s">
        <v>25712</v>
      </c>
      <c r="J3" s="311" t="s">
        <v>25713</v>
      </c>
      <c r="K3" s="311" t="s">
        <v>25714</v>
      </c>
      <c r="L3" s="311" t="s">
        <v>25715</v>
      </c>
      <c r="M3" s="351"/>
      <c r="N3" s="351"/>
      <c r="O3" s="351"/>
      <c r="P3" s="351"/>
      <c r="Q3" s="351"/>
      <c r="R3" s="439" t="s">
        <v>386</v>
      </c>
      <c r="S3" s="318" t="s">
        <v>384</v>
      </c>
      <c r="T3" s="311"/>
      <c r="U3" s="351"/>
      <c r="V3" s="351"/>
      <c r="W3" s="351"/>
      <c r="X3" s="351"/>
      <c r="Y3" s="351"/>
      <c r="Z3" s="351"/>
      <c r="AA3" s="351" t="s">
        <v>487</v>
      </c>
      <c r="AB3" s="311" t="s">
        <v>25716</v>
      </c>
      <c r="AC3" s="351" t="s">
        <v>487</v>
      </c>
      <c r="AD3" s="311" t="s">
        <v>25717</v>
      </c>
    </row>
    <row r="4" spans="1:30" s="19" customFormat="1" ht="99" customHeight="1">
      <c r="A4" s="351" t="s">
        <v>47</v>
      </c>
      <c r="B4" s="351" t="s">
        <v>25718</v>
      </c>
      <c r="C4" s="524" t="s">
        <v>25719</v>
      </c>
      <c r="D4" s="311" t="s">
        <v>25720</v>
      </c>
      <c r="E4" s="311" t="s">
        <v>25721</v>
      </c>
      <c r="F4" s="311" t="s">
        <v>25722</v>
      </c>
      <c r="G4" s="311" t="s">
        <v>25723</v>
      </c>
      <c r="H4" s="311" t="s">
        <v>25724</v>
      </c>
      <c r="I4" s="311" t="s">
        <v>25725</v>
      </c>
      <c r="J4" s="311"/>
      <c r="K4" s="311" t="s">
        <v>13613</v>
      </c>
      <c r="L4" s="351"/>
      <c r="M4" s="351"/>
      <c r="N4" s="351"/>
      <c r="O4" s="351"/>
      <c r="P4" s="351"/>
      <c r="Q4" s="351"/>
      <c r="R4" s="439" t="s">
        <v>386</v>
      </c>
      <c r="S4" s="318" t="s">
        <v>852</v>
      </c>
      <c r="T4" s="311"/>
      <c r="U4" s="351" t="s">
        <v>487</v>
      </c>
      <c r="V4" s="311" t="s">
        <v>25726</v>
      </c>
      <c r="W4" s="351"/>
      <c r="X4" s="351"/>
      <c r="Y4" s="351"/>
      <c r="Z4" s="351"/>
      <c r="AA4" s="351"/>
      <c r="AB4" s="351"/>
      <c r="AC4" s="351"/>
      <c r="AD4" s="351"/>
    </row>
    <row r="5" spans="1:30" s="19" customFormat="1" ht="117" customHeight="1">
      <c r="A5" s="351" t="s">
        <v>47</v>
      </c>
      <c r="B5" s="351" t="s">
        <v>25718</v>
      </c>
      <c r="C5" s="524" t="s">
        <v>25727</v>
      </c>
      <c r="D5" s="311" t="s">
        <v>25728</v>
      </c>
      <c r="E5" s="311" t="s">
        <v>25729</v>
      </c>
      <c r="F5" s="311" t="s">
        <v>25730</v>
      </c>
      <c r="G5" s="311" t="s">
        <v>25731</v>
      </c>
      <c r="H5" s="311" t="s">
        <v>25732</v>
      </c>
      <c r="I5" s="311" t="s">
        <v>25733</v>
      </c>
      <c r="J5" s="311" t="s">
        <v>25734</v>
      </c>
      <c r="K5" s="311" t="s">
        <v>25735</v>
      </c>
      <c r="L5" s="311" t="s">
        <v>3010</v>
      </c>
      <c r="M5" s="351"/>
      <c r="N5" s="351" t="s">
        <v>487</v>
      </c>
      <c r="O5" s="351"/>
      <c r="P5" s="351"/>
      <c r="Q5" s="351"/>
      <c r="R5" s="439"/>
      <c r="S5" s="318" t="s">
        <v>384</v>
      </c>
      <c r="T5" s="311" t="s">
        <v>4009</v>
      </c>
      <c r="U5" s="351"/>
      <c r="V5" s="351"/>
      <c r="W5" s="351"/>
      <c r="X5" s="351"/>
      <c r="Y5" s="351"/>
      <c r="Z5" s="351"/>
      <c r="AA5" s="351"/>
      <c r="AB5" s="351"/>
      <c r="AC5" s="351"/>
      <c r="AD5" s="351"/>
    </row>
    <row r="6" spans="1:30" s="19" customFormat="1" ht="109.5" customHeight="1">
      <c r="A6" s="351" t="s">
        <v>47</v>
      </c>
      <c r="B6" s="351" t="s">
        <v>25718</v>
      </c>
      <c r="C6" s="524" t="s">
        <v>25736</v>
      </c>
      <c r="D6" s="311" t="s">
        <v>25737</v>
      </c>
      <c r="E6" s="311" t="s">
        <v>25738</v>
      </c>
      <c r="F6" s="311" t="s">
        <v>25739</v>
      </c>
      <c r="G6" s="311" t="s">
        <v>25740</v>
      </c>
      <c r="H6" s="311" t="s">
        <v>25741</v>
      </c>
      <c r="I6" s="311" t="s">
        <v>25742</v>
      </c>
      <c r="J6" s="311" t="s">
        <v>25743</v>
      </c>
      <c r="K6" s="311" t="s">
        <v>25744</v>
      </c>
      <c r="L6" s="311" t="s">
        <v>25745</v>
      </c>
      <c r="M6" s="351"/>
      <c r="N6" s="351" t="s">
        <v>487</v>
      </c>
      <c r="O6" s="351" t="s">
        <v>487</v>
      </c>
      <c r="P6" s="351"/>
      <c r="Q6" s="351"/>
      <c r="R6" s="439" t="s">
        <v>389</v>
      </c>
      <c r="S6" s="318" t="s">
        <v>384</v>
      </c>
      <c r="T6" s="311" t="s">
        <v>5031</v>
      </c>
      <c r="U6" s="351"/>
      <c r="V6" s="351"/>
      <c r="W6" s="351"/>
      <c r="X6" s="351"/>
      <c r="Y6" s="351"/>
      <c r="Z6" s="351"/>
      <c r="AA6" s="351"/>
      <c r="AB6" s="351"/>
      <c r="AC6" s="351" t="s">
        <v>395</v>
      </c>
      <c r="AD6" s="351"/>
    </row>
    <row r="7" spans="1:30" s="19" customFormat="1" ht="91.5" customHeight="1">
      <c r="A7" s="318" t="s">
        <v>25746</v>
      </c>
      <c r="B7" s="318" t="s">
        <v>25718</v>
      </c>
      <c r="C7" s="525" t="s">
        <v>25747</v>
      </c>
      <c r="D7" s="308" t="s">
        <v>25748</v>
      </c>
      <c r="E7" s="308" t="s">
        <v>25749</v>
      </c>
      <c r="F7" s="308" t="s">
        <v>25750</v>
      </c>
      <c r="G7" s="308" t="s">
        <v>25751</v>
      </c>
      <c r="H7" s="308" t="s">
        <v>25752</v>
      </c>
      <c r="I7" s="308" t="s">
        <v>25753</v>
      </c>
      <c r="J7" s="308" t="s">
        <v>25754</v>
      </c>
      <c r="K7" s="308" t="s">
        <v>25755</v>
      </c>
      <c r="L7" s="308" t="s">
        <v>2406</v>
      </c>
      <c r="M7" s="318"/>
      <c r="N7" s="318"/>
      <c r="O7" s="318"/>
      <c r="P7" s="318"/>
      <c r="Q7" s="318"/>
      <c r="R7" s="439" t="s">
        <v>572</v>
      </c>
      <c r="S7" s="318" t="s">
        <v>2438</v>
      </c>
      <c r="T7" s="308"/>
      <c r="U7" s="318" t="s">
        <v>487</v>
      </c>
      <c r="V7" s="308" t="s">
        <v>25756</v>
      </c>
      <c r="W7" s="318" t="s">
        <v>487</v>
      </c>
      <c r="X7" s="308" t="s">
        <v>25756</v>
      </c>
      <c r="Y7" s="318" t="s">
        <v>487</v>
      </c>
      <c r="Z7" s="308" t="s">
        <v>25756</v>
      </c>
      <c r="AA7" s="318"/>
      <c r="AB7" s="318"/>
      <c r="AC7" s="318"/>
      <c r="AD7" s="318"/>
    </row>
    <row r="8" spans="1:30" s="19" customFormat="1" ht="140.25" customHeight="1">
      <c r="A8" s="318" t="s">
        <v>25746</v>
      </c>
      <c r="B8" s="318" t="s">
        <v>25718</v>
      </c>
      <c r="C8" s="525" t="s">
        <v>25757</v>
      </c>
      <c r="D8" s="308" t="s">
        <v>25758</v>
      </c>
      <c r="E8" s="308" t="s">
        <v>25759</v>
      </c>
      <c r="F8" s="308" t="s">
        <v>25760</v>
      </c>
      <c r="G8" s="308" t="s">
        <v>25761</v>
      </c>
      <c r="H8" s="526" t="s">
        <v>25762</v>
      </c>
      <c r="I8" s="308" t="s">
        <v>25763</v>
      </c>
      <c r="J8" s="308" t="s">
        <v>25764</v>
      </c>
      <c r="K8" s="308" t="s">
        <v>25765</v>
      </c>
      <c r="L8" s="308" t="s">
        <v>25766</v>
      </c>
      <c r="M8" s="318"/>
      <c r="N8" s="318"/>
      <c r="O8" s="318"/>
      <c r="P8" s="318"/>
      <c r="Q8" s="318"/>
      <c r="R8" s="439" t="s">
        <v>631</v>
      </c>
      <c r="S8" s="318" t="s">
        <v>2605</v>
      </c>
      <c r="T8" s="308"/>
      <c r="U8" s="318"/>
      <c r="V8" s="318"/>
      <c r="W8" s="318"/>
      <c r="X8" s="318"/>
      <c r="Y8" s="318" t="s">
        <v>487</v>
      </c>
      <c r="Z8" s="308" t="s">
        <v>25767</v>
      </c>
      <c r="AA8" s="318"/>
      <c r="AB8" s="318"/>
      <c r="AC8" s="318" t="s">
        <v>487</v>
      </c>
      <c r="AD8" s="308" t="s">
        <v>25768</v>
      </c>
    </row>
    <row r="9" spans="1:30" s="19" customFormat="1" ht="66" customHeight="1">
      <c r="A9" s="318" t="s">
        <v>25746</v>
      </c>
      <c r="B9" s="318" t="s">
        <v>94</v>
      </c>
      <c r="C9" s="527" t="s">
        <v>25769</v>
      </c>
      <c r="D9" s="308" t="s">
        <v>25770</v>
      </c>
      <c r="E9" s="308" t="s">
        <v>25771</v>
      </c>
      <c r="F9" s="308" t="s">
        <v>25772</v>
      </c>
      <c r="G9" s="308" t="s">
        <v>25773</v>
      </c>
      <c r="H9" s="308" t="s">
        <v>25774</v>
      </c>
      <c r="I9" s="308" t="s">
        <v>25775</v>
      </c>
      <c r="J9" s="308" t="s">
        <v>25776</v>
      </c>
      <c r="K9" s="308" t="s">
        <v>25777</v>
      </c>
      <c r="L9" s="308" t="s">
        <v>3010</v>
      </c>
      <c r="M9" s="318"/>
      <c r="N9" s="318" t="s">
        <v>487</v>
      </c>
      <c r="O9" s="318"/>
      <c r="P9" s="318"/>
      <c r="Q9" s="318"/>
      <c r="R9" s="439" t="s">
        <v>572</v>
      </c>
      <c r="S9" s="318" t="s">
        <v>2438</v>
      </c>
      <c r="T9" s="308" t="s">
        <v>10980</v>
      </c>
      <c r="U9" s="318"/>
      <c r="V9" s="318"/>
      <c r="W9" s="318"/>
      <c r="X9" s="318"/>
      <c r="Y9" s="318"/>
      <c r="Z9" s="318"/>
      <c r="AA9" s="318" t="s">
        <v>487</v>
      </c>
      <c r="AB9" s="318" t="s">
        <v>25778</v>
      </c>
      <c r="AC9" s="318"/>
      <c r="AD9" s="308"/>
    </row>
    <row r="10" spans="1:30" s="19" customFormat="1" ht="81.75" customHeight="1">
      <c r="A10" s="318" t="s">
        <v>25746</v>
      </c>
      <c r="B10" s="318" t="s">
        <v>141</v>
      </c>
      <c r="C10" s="525" t="s">
        <v>25779</v>
      </c>
      <c r="D10" s="308" t="s">
        <v>25780</v>
      </c>
      <c r="E10" s="308" t="s">
        <v>25781</v>
      </c>
      <c r="F10" s="308" t="s">
        <v>25782</v>
      </c>
      <c r="G10" s="308" t="s">
        <v>25783</v>
      </c>
      <c r="H10" s="308" t="s">
        <v>25784</v>
      </c>
      <c r="I10" s="308" t="s">
        <v>25785</v>
      </c>
      <c r="J10" s="308" t="s">
        <v>25786</v>
      </c>
      <c r="K10" s="308" t="s">
        <v>25787</v>
      </c>
      <c r="L10" s="308"/>
      <c r="M10" s="318"/>
      <c r="N10" s="318"/>
      <c r="O10" s="318"/>
      <c r="P10" s="318"/>
      <c r="Q10" s="318"/>
      <c r="R10" s="439" t="s">
        <v>631</v>
      </c>
      <c r="S10" s="318" t="s">
        <v>2605</v>
      </c>
      <c r="T10" s="308"/>
      <c r="U10" s="318"/>
      <c r="V10" s="318"/>
      <c r="W10" s="318"/>
      <c r="X10" s="318"/>
      <c r="Y10" s="318"/>
      <c r="Z10" s="318"/>
      <c r="AA10" s="318"/>
      <c r="AB10" s="318"/>
      <c r="AC10" s="318" t="s">
        <v>487</v>
      </c>
      <c r="AD10" s="308" t="s">
        <v>25788</v>
      </c>
    </row>
    <row r="11" spans="1:30" s="19" customFormat="1" ht="117" customHeight="1">
      <c r="A11" s="318" t="s">
        <v>25746</v>
      </c>
      <c r="B11" s="318" t="s">
        <v>141</v>
      </c>
      <c r="C11" s="525" t="s">
        <v>25789</v>
      </c>
      <c r="D11" s="308" t="s">
        <v>25790</v>
      </c>
      <c r="E11" s="308" t="s">
        <v>25791</v>
      </c>
      <c r="F11" s="308" t="s">
        <v>25792</v>
      </c>
      <c r="G11" s="308" t="s">
        <v>25793</v>
      </c>
      <c r="H11" s="308" t="s">
        <v>25794</v>
      </c>
      <c r="I11" s="308" t="s">
        <v>25795</v>
      </c>
      <c r="J11" s="308" t="s">
        <v>25796</v>
      </c>
      <c r="K11" s="308" t="s">
        <v>25797</v>
      </c>
      <c r="L11" s="308" t="s">
        <v>1111</v>
      </c>
      <c r="M11" s="318"/>
      <c r="N11" s="318"/>
      <c r="O11" s="318"/>
      <c r="P11" s="318"/>
      <c r="Q11" s="318"/>
      <c r="R11" s="439" t="s">
        <v>631</v>
      </c>
      <c r="S11" s="318" t="s">
        <v>2605</v>
      </c>
      <c r="T11" s="308"/>
      <c r="U11" s="318"/>
      <c r="V11" s="318"/>
      <c r="W11" s="318"/>
      <c r="X11" s="318"/>
      <c r="Y11" s="318" t="s">
        <v>487</v>
      </c>
      <c r="Z11" s="318" t="s">
        <v>25798</v>
      </c>
      <c r="AA11" s="318" t="s">
        <v>487</v>
      </c>
      <c r="AB11" s="318" t="s">
        <v>25798</v>
      </c>
      <c r="AC11" s="318"/>
      <c r="AD11" s="308"/>
    </row>
    <row r="12" spans="1:30" s="19" customFormat="1" ht="176.25" customHeight="1">
      <c r="A12" s="318" t="s">
        <v>25746</v>
      </c>
      <c r="B12" s="318" t="s">
        <v>141</v>
      </c>
      <c r="C12" s="525" t="s">
        <v>25799</v>
      </c>
      <c r="D12" s="308" t="s">
        <v>25800</v>
      </c>
      <c r="E12" s="308" t="s">
        <v>25801</v>
      </c>
      <c r="F12" s="308" t="s">
        <v>25802</v>
      </c>
      <c r="G12" s="308" t="s">
        <v>25803</v>
      </c>
      <c r="H12" s="308" t="s">
        <v>25804</v>
      </c>
      <c r="I12" s="308" t="s">
        <v>25805</v>
      </c>
      <c r="J12" s="308" t="s">
        <v>25806</v>
      </c>
      <c r="K12" s="308" t="s">
        <v>25807</v>
      </c>
      <c r="L12" s="308" t="s">
        <v>6646</v>
      </c>
      <c r="M12" s="318"/>
      <c r="N12" s="318" t="s">
        <v>487</v>
      </c>
      <c r="O12" s="318" t="s">
        <v>487</v>
      </c>
      <c r="P12" s="318"/>
      <c r="Q12" s="318"/>
      <c r="R12" s="439" t="s">
        <v>572</v>
      </c>
      <c r="S12" s="318" t="s">
        <v>2438</v>
      </c>
      <c r="T12" s="308" t="s">
        <v>608</v>
      </c>
      <c r="U12" s="318"/>
      <c r="V12" s="318"/>
      <c r="W12" s="318"/>
      <c r="X12" s="318"/>
      <c r="Y12" s="318"/>
      <c r="Z12" s="318"/>
      <c r="AA12" s="318" t="s">
        <v>487</v>
      </c>
      <c r="AB12" s="318" t="s">
        <v>25808</v>
      </c>
      <c r="AC12" s="318" t="s">
        <v>487</v>
      </c>
      <c r="AD12" s="308"/>
    </row>
    <row r="13" spans="1:30" s="19" customFormat="1" ht="354" customHeight="1">
      <c r="A13" s="318" t="s">
        <v>25746</v>
      </c>
      <c r="B13" s="318" t="s">
        <v>25718</v>
      </c>
      <c r="C13" s="525" t="s">
        <v>25809</v>
      </c>
      <c r="D13" s="308" t="s">
        <v>25810</v>
      </c>
      <c r="E13" s="308" t="s">
        <v>25811</v>
      </c>
      <c r="F13" s="308" t="s">
        <v>25812</v>
      </c>
      <c r="G13" s="308" t="s">
        <v>25813</v>
      </c>
      <c r="H13" s="308" t="s">
        <v>25814</v>
      </c>
      <c r="I13" s="308" t="s">
        <v>25815</v>
      </c>
      <c r="J13" s="318" t="s">
        <v>25816</v>
      </c>
      <c r="K13" s="308" t="s">
        <v>25817</v>
      </c>
      <c r="L13" s="308" t="s">
        <v>25818</v>
      </c>
      <c r="M13" s="308" t="s">
        <v>25819</v>
      </c>
      <c r="N13" s="318" t="s">
        <v>487</v>
      </c>
      <c r="O13" s="318" t="s">
        <v>487</v>
      </c>
      <c r="P13" s="318"/>
      <c r="Q13" s="318"/>
      <c r="R13" s="439" t="s">
        <v>572</v>
      </c>
      <c r="S13" s="318" t="s">
        <v>2438</v>
      </c>
      <c r="T13" s="308" t="s">
        <v>25820</v>
      </c>
      <c r="U13" s="318"/>
      <c r="V13" s="318"/>
      <c r="W13" s="318"/>
      <c r="X13" s="318"/>
      <c r="Y13" s="318"/>
      <c r="Z13" s="318"/>
      <c r="AA13" s="318" t="s">
        <v>487</v>
      </c>
      <c r="AB13" s="308" t="s">
        <v>25821</v>
      </c>
      <c r="AC13" s="318"/>
      <c r="AD13" s="308"/>
    </row>
    <row r="14" spans="1:30" s="19" customFormat="1" ht="352.5" customHeight="1">
      <c r="A14" s="318" t="s">
        <v>25746</v>
      </c>
      <c r="B14" s="318" t="s">
        <v>141</v>
      </c>
      <c r="C14" s="525" t="s">
        <v>25822</v>
      </c>
      <c r="D14" s="308" t="s">
        <v>25823</v>
      </c>
      <c r="E14" s="308" t="s">
        <v>25824</v>
      </c>
      <c r="F14" s="308" t="s">
        <v>25825</v>
      </c>
      <c r="G14" s="303" t="s">
        <v>25826</v>
      </c>
      <c r="H14" s="308" t="s">
        <v>25827</v>
      </c>
      <c r="I14" s="308" t="s">
        <v>25828</v>
      </c>
      <c r="J14" s="308" t="s">
        <v>25829</v>
      </c>
      <c r="K14" s="308" t="s">
        <v>25830</v>
      </c>
      <c r="L14" s="308" t="s">
        <v>25831</v>
      </c>
      <c r="M14" s="308"/>
      <c r="N14" s="318" t="s">
        <v>487</v>
      </c>
      <c r="O14" s="318" t="s">
        <v>487</v>
      </c>
      <c r="P14" s="318" t="s">
        <v>487</v>
      </c>
      <c r="Q14" s="318"/>
      <c r="R14" s="439" t="s">
        <v>389</v>
      </c>
      <c r="S14" s="318" t="s">
        <v>2438</v>
      </c>
      <c r="T14" s="308" t="s">
        <v>608</v>
      </c>
      <c r="U14" s="318" t="s">
        <v>487</v>
      </c>
      <c r="V14" s="308" t="s">
        <v>25832</v>
      </c>
      <c r="W14" s="318" t="s">
        <v>487</v>
      </c>
      <c r="X14" s="308" t="s">
        <v>25832</v>
      </c>
      <c r="Y14" s="318" t="s">
        <v>487</v>
      </c>
      <c r="Z14" s="308" t="s">
        <v>25832</v>
      </c>
      <c r="AA14" s="318" t="s">
        <v>487</v>
      </c>
      <c r="AB14" s="303" t="s">
        <v>25833</v>
      </c>
      <c r="AC14" s="318" t="s">
        <v>487</v>
      </c>
      <c r="AD14" s="355" t="s">
        <v>25834</v>
      </c>
    </row>
    <row r="15" spans="1:30" s="19" customFormat="1" ht="304.5" customHeight="1">
      <c r="A15" s="318" t="s">
        <v>25746</v>
      </c>
      <c r="B15" s="318" t="s">
        <v>25718</v>
      </c>
      <c r="C15" s="525" t="s">
        <v>25835</v>
      </c>
      <c r="D15" s="308" t="s">
        <v>25836</v>
      </c>
      <c r="E15" s="308" t="s">
        <v>25837</v>
      </c>
      <c r="F15" s="308" t="s">
        <v>25838</v>
      </c>
      <c r="G15" s="308" t="s">
        <v>25839</v>
      </c>
      <c r="H15" s="308" t="s">
        <v>25840</v>
      </c>
      <c r="I15" s="308" t="s">
        <v>25841</v>
      </c>
      <c r="J15" s="318" t="s">
        <v>25842</v>
      </c>
      <c r="K15" s="308" t="s">
        <v>25843</v>
      </c>
      <c r="L15" s="308" t="s">
        <v>25844</v>
      </c>
      <c r="M15" s="318"/>
      <c r="N15" s="318" t="s">
        <v>487</v>
      </c>
      <c r="O15" s="318" t="s">
        <v>487</v>
      </c>
      <c r="P15" s="318" t="s">
        <v>487</v>
      </c>
      <c r="Q15" s="318"/>
      <c r="R15" s="439" t="s">
        <v>572</v>
      </c>
      <c r="S15" s="318" t="s">
        <v>2438</v>
      </c>
      <c r="T15" s="308" t="s">
        <v>1122</v>
      </c>
      <c r="U15" s="318" t="s">
        <v>487</v>
      </c>
      <c r="V15" s="308" t="s">
        <v>25845</v>
      </c>
      <c r="W15" s="318" t="s">
        <v>487</v>
      </c>
      <c r="X15" s="308" t="s">
        <v>25845</v>
      </c>
      <c r="Y15" s="318" t="s">
        <v>487</v>
      </c>
      <c r="Z15" s="308" t="s">
        <v>25845</v>
      </c>
      <c r="AA15" s="318" t="s">
        <v>487</v>
      </c>
      <c r="AB15" s="308" t="s">
        <v>25846</v>
      </c>
      <c r="AC15" s="318" t="s">
        <v>487</v>
      </c>
      <c r="AD15" s="308" t="s">
        <v>25847</v>
      </c>
    </row>
    <row r="16" spans="1:30" s="19" customFormat="1" ht="114">
      <c r="A16" s="318" t="s">
        <v>25746</v>
      </c>
      <c r="B16" s="318" t="s">
        <v>25718</v>
      </c>
      <c r="C16" s="525" t="s">
        <v>25848</v>
      </c>
      <c r="D16" s="308" t="s">
        <v>25849</v>
      </c>
      <c r="E16" s="308" t="s">
        <v>25850</v>
      </c>
      <c r="F16" s="308" t="s">
        <v>25851</v>
      </c>
      <c r="G16" s="308" t="s">
        <v>25852</v>
      </c>
      <c r="H16" s="308" t="s">
        <v>25853</v>
      </c>
      <c r="I16" s="308" t="s">
        <v>25854</v>
      </c>
      <c r="J16" s="420" t="s">
        <v>25855</v>
      </c>
      <c r="K16" s="308" t="s">
        <v>25856</v>
      </c>
      <c r="L16" s="308" t="s">
        <v>533</v>
      </c>
      <c r="M16" s="318"/>
      <c r="N16" s="318" t="s">
        <v>487</v>
      </c>
      <c r="O16" s="318"/>
      <c r="P16" s="318"/>
      <c r="Q16" s="318"/>
      <c r="R16" s="439" t="s">
        <v>572</v>
      </c>
      <c r="S16" s="318" t="s">
        <v>2438</v>
      </c>
      <c r="T16" s="308" t="s">
        <v>608</v>
      </c>
      <c r="U16" s="318" t="s">
        <v>487</v>
      </c>
      <c r="V16" s="308" t="s">
        <v>25857</v>
      </c>
      <c r="W16" s="318" t="s">
        <v>487</v>
      </c>
      <c r="X16" s="308" t="s">
        <v>25857</v>
      </c>
      <c r="Y16" s="318" t="s">
        <v>487</v>
      </c>
      <c r="Z16" s="308" t="s">
        <v>25858</v>
      </c>
      <c r="AA16" s="318" t="s">
        <v>487</v>
      </c>
      <c r="AB16" s="308" t="s">
        <v>25859</v>
      </c>
      <c r="AC16" s="318" t="s">
        <v>487</v>
      </c>
      <c r="AD16" s="308" t="s">
        <v>25860</v>
      </c>
    </row>
    <row r="17" spans="1:39" s="19" customFormat="1" ht="128.25">
      <c r="A17" s="216" t="s">
        <v>25746</v>
      </c>
      <c r="B17" s="216" t="s">
        <v>25718</v>
      </c>
      <c r="C17" s="288" t="s">
        <v>25861</v>
      </c>
      <c r="D17" s="214" t="s">
        <v>25862</v>
      </c>
      <c r="E17" s="214" t="s">
        <v>25863</v>
      </c>
      <c r="F17" s="214" t="s">
        <v>25864</v>
      </c>
      <c r="G17" s="214" t="s">
        <v>25865</v>
      </c>
      <c r="H17" s="214" t="s">
        <v>25866</v>
      </c>
      <c r="I17" s="214" t="s">
        <v>14928</v>
      </c>
      <c r="J17" s="214" t="s">
        <v>25867</v>
      </c>
      <c r="K17" s="214" t="s">
        <v>25868</v>
      </c>
      <c r="L17" s="214" t="s">
        <v>25869</v>
      </c>
      <c r="M17" s="214" t="s">
        <v>25870</v>
      </c>
      <c r="N17" s="216" t="s">
        <v>395</v>
      </c>
      <c r="O17" s="216" t="s">
        <v>395</v>
      </c>
      <c r="P17" s="216"/>
      <c r="Q17" s="216"/>
      <c r="R17" s="289" t="s">
        <v>389</v>
      </c>
      <c r="S17" s="216" t="s">
        <v>2438</v>
      </c>
      <c r="T17" s="214" t="s">
        <v>608</v>
      </c>
      <c r="U17" s="216" t="s">
        <v>487</v>
      </c>
      <c r="V17" s="216"/>
      <c r="W17" s="216" t="s">
        <v>395</v>
      </c>
      <c r="X17" s="216"/>
      <c r="Y17" s="216"/>
      <c r="Z17" s="216"/>
      <c r="AA17" s="216" t="s">
        <v>487</v>
      </c>
      <c r="AB17" s="216" t="s">
        <v>25871</v>
      </c>
      <c r="AC17" s="216" t="s">
        <v>395</v>
      </c>
      <c r="AD17" s="214" t="s">
        <v>25872</v>
      </c>
    </row>
    <row r="18" spans="1:39" s="21" customFormat="1" ht="266.25" customHeight="1">
      <c r="A18" s="351" t="s">
        <v>25873</v>
      </c>
      <c r="B18" s="351" t="s">
        <v>25718</v>
      </c>
      <c r="C18" s="524" t="s">
        <v>25874</v>
      </c>
      <c r="D18" s="528" t="s">
        <v>25875</v>
      </c>
      <c r="E18" s="311" t="s">
        <v>25876</v>
      </c>
      <c r="F18" s="311" t="s">
        <v>25877</v>
      </c>
      <c r="G18" s="311" t="s">
        <v>25878</v>
      </c>
      <c r="H18" s="311" t="s">
        <v>25879</v>
      </c>
      <c r="I18" s="311" t="s">
        <v>25880</v>
      </c>
      <c r="J18" s="444" t="s">
        <v>25881</v>
      </c>
      <c r="K18" s="311" t="s">
        <v>25882</v>
      </c>
      <c r="L18" s="311" t="s">
        <v>25883</v>
      </c>
      <c r="M18" s="351"/>
      <c r="N18" s="351" t="s">
        <v>395</v>
      </c>
      <c r="O18" s="351"/>
      <c r="P18" s="351" t="s">
        <v>395</v>
      </c>
      <c r="Q18" s="351"/>
      <c r="R18" s="311" t="s">
        <v>572</v>
      </c>
      <c r="S18" s="318" t="s">
        <v>2438</v>
      </c>
      <c r="T18" s="311" t="s">
        <v>3457</v>
      </c>
      <c r="U18" s="352" t="s">
        <v>395</v>
      </c>
      <c r="V18" s="311" t="s">
        <v>25884</v>
      </c>
      <c r="W18" s="352" t="s">
        <v>395</v>
      </c>
      <c r="X18" s="311" t="s">
        <v>25884</v>
      </c>
      <c r="Y18" s="352" t="s">
        <v>395</v>
      </c>
      <c r="Z18" s="311" t="s">
        <v>25885</v>
      </c>
      <c r="AA18" s="352" t="s">
        <v>395</v>
      </c>
      <c r="AB18" s="318" t="s">
        <v>25886</v>
      </c>
      <c r="AC18" s="352" t="s">
        <v>395</v>
      </c>
      <c r="AD18" s="308" t="s">
        <v>25887</v>
      </c>
      <c r="AE18"/>
      <c r="AF18"/>
      <c r="AG18"/>
      <c r="AH18"/>
      <c r="AI18"/>
      <c r="AJ18"/>
      <c r="AK18"/>
      <c r="AL18"/>
      <c r="AM18"/>
    </row>
    <row r="19" spans="1:39" s="21" customFormat="1" ht="286.5" customHeight="1">
      <c r="A19" s="351" t="s">
        <v>25873</v>
      </c>
      <c r="B19" s="351" t="s">
        <v>25718</v>
      </c>
      <c r="C19" s="529" t="s">
        <v>25888</v>
      </c>
      <c r="D19" s="530" t="s">
        <v>25889</v>
      </c>
      <c r="E19" s="311" t="s">
        <v>25890</v>
      </c>
      <c r="F19" s="311" t="s">
        <v>25891</v>
      </c>
      <c r="G19" s="311" t="s">
        <v>25892</v>
      </c>
      <c r="H19" s="311" t="s">
        <v>25893</v>
      </c>
      <c r="I19" s="311" t="s">
        <v>25894</v>
      </c>
      <c r="J19" s="420" t="s">
        <v>25895</v>
      </c>
      <c r="K19" s="311" t="s">
        <v>25896</v>
      </c>
      <c r="L19" s="311" t="s">
        <v>1025</v>
      </c>
      <c r="M19" s="311" t="s">
        <v>25897</v>
      </c>
      <c r="N19" s="351"/>
      <c r="O19" s="351"/>
      <c r="P19" s="351"/>
      <c r="Q19" s="351"/>
      <c r="R19" s="311" t="s">
        <v>631</v>
      </c>
      <c r="S19" s="318" t="s">
        <v>2605</v>
      </c>
      <c r="T19" s="311" t="s">
        <v>20814</v>
      </c>
      <c r="U19" s="352" t="s">
        <v>487</v>
      </c>
      <c r="V19" s="311" t="s">
        <v>25898</v>
      </c>
      <c r="W19" s="352" t="s">
        <v>395</v>
      </c>
      <c r="X19" s="311" t="s">
        <v>25898</v>
      </c>
      <c r="Y19" s="352" t="s">
        <v>487</v>
      </c>
      <c r="Z19" s="311" t="s">
        <v>25898</v>
      </c>
      <c r="AA19" s="352" t="s">
        <v>487</v>
      </c>
      <c r="AB19" s="308" t="s">
        <v>25899</v>
      </c>
      <c r="AC19" s="352" t="s">
        <v>487</v>
      </c>
      <c r="AD19" s="308" t="s">
        <v>25900</v>
      </c>
      <c r="AE19"/>
      <c r="AF19"/>
      <c r="AG19"/>
      <c r="AH19"/>
      <c r="AI19"/>
      <c r="AJ19"/>
      <c r="AK19"/>
      <c r="AL19"/>
      <c r="AM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9" xr:uid="{00000000-0009-0000-0000-000000000000}"/>
  <phoneticPr fontId="1"/>
  <dataValidations count="1">
    <dataValidation type="list" allowBlank="1" showInputMessage="1" showErrorMessage="1" sqref="Y3:Y19 AC3:AC19 AA3:AA19 W3:W19 N3:Q19 U3:U19" xr:uid="{7AA8802C-27E3-456D-BD7E-F58D8649AF32}">
      <formula1>"○"</formula1>
    </dataValidation>
  </dataValidations>
  <hyperlinks>
    <hyperlink ref="J18" r:id="rId1" xr:uid="{8386C595-C10F-495D-A89B-F642513F886B}"/>
    <hyperlink ref="J19" r:id="rId2" xr:uid="{68D2EF95-351D-480D-A6F2-F9CC2C3E5C76}"/>
  </hyperlinks>
  <printOptions horizontalCentered="1" verticalCentered="1"/>
  <pageMargins left="0.23622047244094491" right="0.23622047244094491" top="0.74803149606299213" bottom="0.74803149606299213" header="0.31496062992125984" footer="0.31496062992125984"/>
  <pageSetup paperSize="8" scale="32" fitToWidth="2" fitToHeight="2" orientation="landscape" cellComments="asDisplayed" r:id="rId3"/>
  <rowBreaks count="2" manualBreakCount="2">
    <brk id="11" max="29" man="1"/>
    <brk id="18" max="2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610F-77DD-4644-89DB-D1737AD42425}">
  <ds:schemaRefs>
    <ds:schemaRef ds:uri="http://schemas.microsoft.com/sharepoint/v3/contenttype/forms"/>
  </ds:schemaRefs>
</ds:datastoreItem>
</file>

<file path=customXml/itemProps2.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3.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67</vt:i4>
      </vt:variant>
    </vt:vector>
  </HeadingPairs>
  <TitlesOfParts>
    <vt:vector size="116" baseType="lpstr">
      <vt:lpstr>Sheet1</vt:lpstr>
      <vt:lpstr>目次__医療機関リスト</vt:lpstr>
      <vt:lpstr>1.北海道</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'47.沖縄県'!Print_Area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'26.京都府'!Print_Titles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'39.高知県'!Print_Titles</vt:lpstr>
      <vt:lpstr>'40.福岡県'!Print_Titles</vt:lpstr>
      <vt:lpstr>'43.熊本県'!Print_Titles</vt:lpstr>
      <vt:lpstr>'44.大分県'!Print_Titles</vt:lpstr>
      <vt:lpstr>'46.鹿児島県'!Print_Titles</vt:lpstr>
      <vt:lpstr>'47.沖縄県'!Print_Titles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