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mhlwlan-my.sharepoint.com/personal/mhukl_lansys_mhlw_go_jp/Documents/PassageDrive/PCfolder/Desktop/"/>
    </mc:Choice>
  </mc:AlternateContent>
  <xr:revisionPtr revIDLastSave="1508" documentId="8_{71745287-45E0-43CE-8464-CE5B926E6D4E}" xr6:coauthVersionLast="47" xr6:coauthVersionMax="47" xr10:uidLastSave="{1EF2F58B-C2C0-4118-A73A-C4DE977FD722}"/>
  <bookViews>
    <workbookView xWindow="28680" yWindow="-120" windowWidth="29040" windowHeight="15840" xr2:uid="{7E8B541A-E282-4C5A-84F9-B72A889CF7A5}"/>
  </bookViews>
  <sheets>
    <sheet name="記入様式" sheetId="2" r:id="rId1"/>
    <sheet name="エラーチェックシート" sheetId="4" r:id="rId2"/>
    <sheet name="産業分類一覧" sheetId="3" r:id="rId3"/>
  </sheets>
  <definedNames>
    <definedName name="_xlnm.Print_Area" localSheetId="1">エラーチェックシート!$A$1:$E$96</definedName>
    <definedName name="_xlnm.Print_Area" localSheetId="0">記入様式!$A$1:$AS$105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7" i="2" l="1"/>
  <c r="D5" i="4" s="1"/>
  <c r="AT17" i="2"/>
  <c r="D31" i="4"/>
  <c r="H90" i="2" l="1"/>
  <c r="D14" i="4" l="1"/>
  <c r="D39" i="4"/>
  <c r="AU8" i="2" a="1"/>
  <c r="AU8" i="2" s="1"/>
  <c r="D6" i="4" s="1"/>
  <c r="AU7" i="2" l="1"/>
  <c r="D4" i="4" s="1"/>
  <c r="AT9" i="2"/>
  <c r="AV19" i="2"/>
  <c r="D17" i="4" s="1"/>
  <c r="AT12" i="2"/>
  <c r="D92" i="4"/>
  <c r="D18" i="4"/>
  <c r="AU18" i="2"/>
  <c r="D16" i="4" s="1"/>
  <c r="AV18" i="2"/>
  <c r="AT14" i="2" l="1"/>
  <c r="AT16" i="2"/>
  <c r="AV20" i="2" l="1"/>
  <c r="D23" i="4"/>
  <c r="D42" i="4"/>
  <c r="G89" i="2"/>
  <c r="G93" i="2"/>
  <c r="D19" i="4"/>
  <c r="D20" i="4"/>
  <c r="D21" i="4"/>
  <c r="D22" i="4"/>
  <c r="D24" i="4"/>
  <c r="D25" i="4"/>
  <c r="D26" i="4"/>
  <c r="D27" i="4"/>
  <c r="D28" i="4"/>
  <c r="D29" i="4"/>
  <c r="D30" i="4"/>
  <c r="D32" i="4"/>
  <c r="D33" i="4"/>
  <c r="D34" i="4"/>
  <c r="D35" i="4"/>
  <c r="D36" i="4"/>
  <c r="D37" i="4"/>
  <c r="D38" i="4"/>
  <c r="D40" i="4"/>
  <c r="D41" i="4"/>
  <c r="D43" i="4"/>
  <c r="D44" i="4"/>
  <c r="D45" i="4"/>
  <c r="D46" i="4"/>
  <c r="D47" i="4"/>
  <c r="D48" i="4"/>
  <c r="D49" i="4"/>
  <c r="D50" i="4"/>
  <c r="D51" i="4"/>
  <c r="D52" i="4"/>
  <c r="D53" i="4"/>
  <c r="D54" i="4"/>
  <c r="D55" i="4"/>
  <c r="D56" i="4"/>
  <c r="D57" i="4"/>
  <c r="D58" i="4"/>
  <c r="D59" i="4"/>
  <c r="D60" i="4"/>
  <c r="D61" i="4"/>
  <c r="D62" i="4"/>
  <c r="D63" i="4"/>
  <c r="D64" i="4"/>
  <c r="D65" i="4"/>
  <c r="D66" i="4"/>
  <c r="D67" i="4"/>
  <c r="D68" i="4"/>
  <c r="D69" i="4"/>
  <c r="D70" i="4"/>
  <c r="D71" i="4"/>
  <c r="D72" i="4"/>
  <c r="D73" i="4"/>
  <c r="D74" i="4"/>
  <c r="D75" i="4"/>
  <c r="D76" i="4"/>
  <c r="D77" i="4"/>
  <c r="D78" i="4"/>
  <c r="D79" i="4"/>
  <c r="D80" i="4"/>
  <c r="D81" i="4"/>
  <c r="D82" i="4"/>
  <c r="D83" i="4"/>
  <c r="D84" i="4"/>
  <c r="D85" i="4"/>
  <c r="D86" i="4"/>
  <c r="D88" i="4"/>
  <c r="D89" i="4"/>
  <c r="D93" i="4"/>
  <c r="D94" i="4"/>
  <c r="D95" i="4"/>
  <c r="D96" i="4"/>
  <c r="D7" i="4"/>
  <c r="C73" i="2"/>
  <c r="G80" i="2"/>
  <c r="AT57" i="2"/>
  <c r="D13" i="4"/>
  <c r="D11" i="4" l="1"/>
  <c r="AT15" i="2"/>
  <c r="D12" i="4" s="1"/>
  <c r="AT19" i="2" l="1"/>
  <c r="C3" i="3"/>
  <c r="C4" i="3"/>
  <c r="C5" i="3"/>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91" i="3"/>
  <c r="C92" i="3"/>
  <c r="C93" i="3"/>
  <c r="C94" i="3"/>
  <c r="C95" i="3"/>
  <c r="C96" i="3"/>
  <c r="C97" i="3"/>
  <c r="C98" i="3"/>
  <c r="C99" i="3"/>
  <c r="C100" i="3"/>
  <c r="C2" i="3"/>
  <c r="AT21" i="2" l="1"/>
  <c r="AT18" i="2"/>
  <c r="D15" i="4" s="1"/>
  <c r="H86" i="2" l="1"/>
  <c r="H81" i="2"/>
  <c r="D87" i="4" s="1"/>
  <c r="D74" i="2"/>
  <c r="H94" i="2"/>
  <c r="D10" i="4"/>
  <c r="AT11" i="2"/>
  <c r="D9" i="4" s="1"/>
  <c r="AT10" i="2"/>
  <c r="D8" i="4" s="1"/>
  <c r="D91" i="4" l="1"/>
  <c r="G85" i="2"/>
  <c r="D90"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<sst xmlns="http://schemas.openxmlformats.org/spreadsheetml/2006/main" count="582" uniqueCount="437">
  <si>
    <t>様式第２号（第33条関係）</t>
    <phoneticPr fontId="3"/>
  </si>
  <si>
    <t>公共職業安定所コード番号</t>
    <phoneticPr fontId="3"/>
  </si>
  <si>
    <t xml:space="preserve"> （公共職業安定所で記入すること）</t>
    <rPh sb="2" eb="4">
      <t>コウキョウ</t>
    </rPh>
    <rPh sb="4" eb="6">
      <t>ショクギョウ</t>
    </rPh>
    <rPh sb="6" eb="9">
      <t>アンテイショ</t>
    </rPh>
    <rPh sb="10" eb="12">
      <t>キニュウ</t>
    </rPh>
    <phoneticPr fontId="3"/>
  </si>
  <si>
    <t>正</t>
    <rPh sb="0" eb="1">
      <t>セイ</t>
    </rPh>
    <phoneticPr fontId="3"/>
  </si>
  <si>
    <t xml:space="preserve">     高年齢者雇用状況等報告書</t>
    <rPh sb="5" eb="9">
      <t>コウネンレイシャ</t>
    </rPh>
    <rPh sb="13" eb="14">
      <t>トウ</t>
    </rPh>
    <phoneticPr fontId="3"/>
  </si>
  <si>
    <t>　　高年齢者等の雇用の安定等に関する法律施行規則第33条第１項の規定により、　　　令和　</t>
    <rPh sb="41" eb="43">
      <t>レイワ</t>
    </rPh>
    <phoneticPr fontId="3"/>
  </si>
  <si>
    <t xml:space="preserve"> 年６月１日現在の状況を下記のとおり報告します。</t>
    <phoneticPr fontId="3"/>
  </si>
  <si>
    <t xml:space="preserve">          　　厚生労働大臣　殿　                </t>
    <phoneticPr fontId="3"/>
  </si>
  <si>
    <t>令和</t>
    <rPh sb="0" eb="2">
      <t>レイワ</t>
    </rPh>
    <phoneticPr fontId="3"/>
  </si>
  <si>
    <t>年</t>
    <rPh sb="0" eb="1">
      <t>ネン</t>
    </rPh>
    <phoneticPr fontId="3"/>
  </si>
  <si>
    <t>月</t>
    <rPh sb="0" eb="1">
      <t>ガツ</t>
    </rPh>
    <phoneticPr fontId="3"/>
  </si>
  <si>
    <t>日</t>
    <rPh sb="0" eb="1">
      <t>ニチ</t>
    </rPh>
    <phoneticPr fontId="3"/>
  </si>
  <si>
    <t>事業主</t>
  </si>
  <si>
    <t>①（ふりがな）</t>
    <phoneticPr fontId="3"/>
  </si>
  <si>
    <t xml:space="preserve">②(ふりがな) </t>
  </si>
  <si>
    <t>名称(法人の場合)</t>
  </si>
  <si>
    <r>
      <t xml:space="preserve">代表者氏名 
</t>
    </r>
    <r>
      <rPr>
        <sz val="8"/>
        <rFont val="ＭＳ 明朝"/>
        <family val="1"/>
        <charset val="128"/>
      </rPr>
      <t>(法人の場合)</t>
    </r>
    <phoneticPr fontId="3"/>
  </si>
  <si>
    <t>又は</t>
  </si>
  <si>
    <t>氏名(個人事業の場合)</t>
  </si>
  <si>
    <t xml:space="preserve">③ </t>
    <phoneticPr fontId="3"/>
  </si>
  <si>
    <t xml:space="preserve"> 住         所　</t>
    <rPh sb="1" eb="2">
      <t>ジュウ</t>
    </rPh>
    <rPh sb="11" eb="12">
      <t>ショ</t>
    </rPh>
    <phoneticPr fontId="3"/>
  </si>
  <si>
    <t>〒（</t>
    <phoneticPr fontId="3"/>
  </si>
  <si>
    <t>－</t>
    <phoneticPr fontId="3"/>
  </si>
  <si>
    <t>) 　　　　　　　　　　　　　</t>
    <phoneticPr fontId="3"/>
  </si>
  <si>
    <t xml:space="preserve">  法人にあっては主た
  る事業所の所在地　</t>
    <phoneticPr fontId="3"/>
  </si>
  <si>
    <t>電話番号</t>
    <rPh sb="0" eb="2">
      <t>デンワ</t>
    </rPh>
    <rPh sb="2" eb="4">
      <t>バンゴウ</t>
    </rPh>
    <phoneticPr fontId="3"/>
  </si>
  <si>
    <t>(</t>
    <phoneticPr fontId="3"/>
  </si>
  <si>
    <t>)</t>
    <phoneticPr fontId="3"/>
  </si>
  <si>
    <t>④法人番号</t>
    <phoneticPr fontId="3"/>
  </si>
  <si>
    <t>事業の
種類</t>
    <phoneticPr fontId="3"/>
  </si>
  <si>
    <t>⑤産業分類番号</t>
  </si>
  <si>
    <t>事業の具体的内容</t>
  </si>
  <si>
    <t>⑥労働組合</t>
  </si>
  <si>
    <t>　 あり</t>
    <phoneticPr fontId="3"/>
  </si>
  <si>
    <t>⑦雇用保険適用</t>
    <rPh sb="1" eb="3">
      <t>コヨウ</t>
    </rPh>
    <rPh sb="3" eb="5">
      <t>ホケン</t>
    </rPh>
    <rPh sb="5" eb="7">
      <t>テキヨウ</t>
    </rPh>
    <phoneticPr fontId="3"/>
  </si>
  <si>
    <t>イ</t>
    <phoneticPr fontId="3"/>
  </si>
  <si>
    <t>　の 有 無</t>
    <phoneticPr fontId="3"/>
  </si>
  <si>
    <t>ロ</t>
    <phoneticPr fontId="3"/>
  </si>
  <si>
    <t xml:space="preserve"> 　なし</t>
    <phoneticPr fontId="3"/>
  </si>
  <si>
    <t>　 事 業 所  番 号</t>
    <rPh sb="2" eb="3">
      <t>コト</t>
    </rPh>
    <rPh sb="4" eb="5">
      <t>ゴウ</t>
    </rPh>
    <rPh sb="6" eb="7">
      <t>ショ</t>
    </rPh>
    <rPh sb="9" eb="10">
      <t>バン</t>
    </rPh>
    <rPh sb="11" eb="12">
      <t>ゴウ</t>
    </rPh>
    <phoneticPr fontId="3"/>
  </si>
  <si>
    <t>定年制の状況</t>
  </si>
  <si>
    <t>⑧定年</t>
  </si>
  <si>
    <t>イ　定年なし</t>
    <phoneticPr fontId="3"/>
  </si>
  <si>
    <t>ロ　定年あり</t>
    <phoneticPr fontId="3"/>
  </si>
  <si>
    <t>（定年年齢</t>
    <phoneticPr fontId="3"/>
  </si>
  <si>
    <t>歳）</t>
    <phoneticPr fontId="3"/>
  </si>
  <si>
    <t>⑨定年の改定予定等</t>
  </si>
  <si>
    <t>イ　改定予定あり(令和</t>
    <phoneticPr fontId="3"/>
  </si>
  <si>
    <t>年</t>
    <phoneticPr fontId="3"/>
  </si>
  <si>
    <t>月より</t>
    <phoneticPr fontId="3"/>
  </si>
  <si>
    <t>歳)　　</t>
    <phoneticPr fontId="3"/>
  </si>
  <si>
    <t>ロ　廃止予定あり(令和</t>
    <phoneticPr fontId="3"/>
  </si>
  <si>
    <t>月に廃止)</t>
    <phoneticPr fontId="3"/>
  </si>
  <si>
    <t>ハ　改定又は廃止を検討中</t>
    <phoneticPr fontId="3"/>
  </si>
  <si>
    <t>ニ　改定・廃止予定なし</t>
    <phoneticPr fontId="3"/>
  </si>
  <si>
    <t>継続雇用制度の状況</t>
  </si>
  <si>
    <t>⑩継続雇用制度</t>
  </si>
  <si>
    <t>イ　就業規則等で継続雇用制度を定めている</t>
    <phoneticPr fontId="3"/>
  </si>
  <si>
    <t>　→ａ継続雇用先</t>
  </si>
  <si>
    <t>(ⅰ)65歳以下（</t>
    <rPh sb="6" eb="8">
      <t>イカ</t>
    </rPh>
    <phoneticPr fontId="3"/>
  </si>
  <si>
    <t>(イ)自社　</t>
    <phoneticPr fontId="3"/>
  </si>
  <si>
    <t>(ロ)親会社・子会社等（以下「子会社等」という）</t>
    <phoneticPr fontId="3"/>
  </si>
  <si>
    <t>(ハ)関連会社等）</t>
    <phoneticPr fontId="3"/>
  </si>
  <si>
    <t>(ⅱ)65歳超　（</t>
    <rPh sb="6" eb="7">
      <t>チョウ</t>
    </rPh>
    <phoneticPr fontId="3"/>
  </si>
  <si>
    <t>(イ)自社</t>
    <phoneticPr fontId="3"/>
  </si>
  <si>
    <t>(ロ)子会社等　</t>
    <phoneticPr fontId="3"/>
  </si>
  <si>
    <t>(ハ)関連会社等　</t>
    <phoneticPr fontId="3"/>
  </si>
  <si>
    <t>（ニ）その他の会社）</t>
    <rPh sb="5" eb="6">
      <t>タ</t>
    </rPh>
    <rPh sb="7" eb="9">
      <t>カイシャ</t>
    </rPh>
    <phoneticPr fontId="3"/>
  </si>
  <si>
    <t>　→ｂ対象</t>
  </si>
  <si>
    <t>　　</t>
    <phoneticPr fontId="3"/>
  </si>
  <si>
    <t>→</t>
    <phoneticPr fontId="3"/>
  </si>
  <si>
    <t>(イ)希望者全員を対象 (</t>
    <phoneticPr fontId="3"/>
  </si>
  <si>
    <t>歳まで雇用</t>
    <phoneticPr fontId="3"/>
  </si>
  <si>
    <r>
      <t>　　　　　</t>
    </r>
    <r>
      <rPr>
        <u/>
        <sz val="9"/>
        <rFont val="ＭＳ 明朝"/>
        <family val="1"/>
        <charset val="128"/>
      </rPr>
      <t xml:space="preserve"> </t>
    </r>
    <r>
      <rPr>
        <b/>
        <u/>
        <sz val="9"/>
        <rFont val="ＭＳ 明朝"/>
        <family val="1"/>
        <charset val="128"/>
      </rPr>
      <t xml:space="preserve">　　 </t>
    </r>
    <phoneticPr fontId="3"/>
  </si>
  <si>
    <t>更に基準に該当する者を</t>
    <phoneticPr fontId="3"/>
  </si>
  <si>
    <t>(ⅰ)基準（65歳以下）の根拠（</t>
    <rPh sb="9" eb="11">
      <t>イカ</t>
    </rPh>
    <phoneticPr fontId="3"/>
  </si>
  <si>
    <t>(a)労使協定を締結して就業規則等に反映</t>
    <phoneticPr fontId="3"/>
  </si>
  <si>
    <t>(b)労使協定を締結せず就</t>
    <phoneticPr fontId="3"/>
  </si>
  <si>
    <t>　 業規則等のみ）</t>
    <phoneticPr fontId="3"/>
  </si>
  <si>
    <t>(ⅱ)基準（65歳超　）の根拠（</t>
    <rPh sb="9" eb="10">
      <t>チョウ</t>
    </rPh>
    <phoneticPr fontId="3"/>
  </si>
  <si>
    <t>(a)労使合意を得て就業規則等に反映</t>
    <phoneticPr fontId="3"/>
  </si>
  <si>
    <t>(b)労使合意を得ず就業規則</t>
    <rPh sb="12" eb="14">
      <t>キソク</t>
    </rPh>
    <phoneticPr fontId="3"/>
  </si>
  <si>
    <t>　 等のみ））</t>
    <phoneticPr fontId="3"/>
  </si>
  <si>
    <t>　（注）高年齢者等の雇用の安定等に関する法律の一部を改正する法律(平成24年法律第78号。以下「平成24　
　　　　年改正法」という。)に規定する経過措置に基づく対象者を限定する基準が有る企業は（イ）に記入　</t>
    <phoneticPr fontId="3"/>
  </si>
  <si>
    <t>(ロ)基準に該当する者を対象 (　　　</t>
    <phoneticPr fontId="3"/>
  </si>
  <si>
    <t>　　　　　　</t>
    <phoneticPr fontId="3"/>
  </si>
  <si>
    <t>　業規則等のみ）</t>
    <phoneticPr fontId="3"/>
  </si>
  <si>
    <t>(b)労使合意を得ず就業規</t>
    <phoneticPr fontId="3"/>
  </si>
  <si>
    <t>　則等のみ））</t>
    <phoneticPr fontId="3"/>
  </si>
  <si>
    <t>ロ　制度として導入していない（運用により継続雇用を行う場合を含む）</t>
    <phoneticPr fontId="3"/>
  </si>
  <si>
    <t>⑪継続雇用制度の
　導入・改定予定</t>
    <phoneticPr fontId="3"/>
  </si>
  <si>
    <t>イ　継続雇用制度の導入・改定予定あり（令和</t>
    <rPh sb="19" eb="21">
      <t>レイワ</t>
    </rPh>
    <phoneticPr fontId="3"/>
  </si>
  <si>
    <t>歳まで雇用）</t>
    <phoneticPr fontId="3"/>
  </si>
  <si>
    <t>　　 →内容 (</t>
    <phoneticPr fontId="3"/>
  </si>
  <si>
    <t>(イ)経過措置の基準の廃止　</t>
    <phoneticPr fontId="3"/>
  </si>
  <si>
    <t>(ロ)新規導入　</t>
    <phoneticPr fontId="3"/>
  </si>
  <si>
    <t>(ハ)上限年齢の引上げ　</t>
    <phoneticPr fontId="3"/>
  </si>
  <si>
    <t>(ニ)その他）</t>
    <phoneticPr fontId="3"/>
  </si>
  <si>
    <t>ロ　継続雇用制度の導入・改定を検討中</t>
    <phoneticPr fontId="3"/>
  </si>
  <si>
    <t>ハ　継続雇用制度の導入・改定予定なし</t>
    <phoneticPr fontId="3"/>
  </si>
  <si>
    <t>⑫創業支援等措置（65歳を
　超えて従事できる業務委
　託・社会貢献）</t>
    <rPh sb="15" eb="16">
      <t>コ</t>
    </rPh>
    <rPh sb="18" eb="20">
      <t>ジュウジ</t>
    </rPh>
    <rPh sb="23" eb="25">
      <t>ギョウム</t>
    </rPh>
    <rPh sb="25" eb="26">
      <t>イ</t>
    </rPh>
    <rPh sb="28" eb="29">
      <t>タク</t>
    </rPh>
    <phoneticPr fontId="3"/>
  </si>
  <si>
    <t>イ　創業支援等措置を実施している</t>
    <phoneticPr fontId="3"/>
  </si>
  <si>
    <t>　→ａ実施している措置 （</t>
    <phoneticPr fontId="3"/>
  </si>
  <si>
    <t>(イ)業務委託　</t>
    <phoneticPr fontId="3"/>
  </si>
  <si>
    <t>(ロ)自社が実施する社会貢献事業　</t>
    <phoneticPr fontId="3"/>
  </si>
  <si>
    <t>(ハ)自社が事業を委託する団体</t>
    <rPh sb="13" eb="15">
      <t>ダンタイ</t>
    </rPh>
    <phoneticPr fontId="3"/>
  </si>
  <si>
    <t>　　　が実施する社会貢献事業　</t>
    <phoneticPr fontId="3"/>
  </si>
  <si>
    <t>(ニ)自社が出資等を行う団体が実施する社会貢献事業）</t>
    <phoneticPr fontId="3"/>
  </si>
  <si>
    <t>　→ｂ過半数労働組合等の同意（</t>
    <phoneticPr fontId="3"/>
  </si>
  <si>
    <t>(イ)同意を得ている　</t>
    <phoneticPr fontId="3"/>
  </si>
  <si>
    <t>(ロ)同意を得ていない　）</t>
    <phoneticPr fontId="3"/>
  </si>
  <si>
    <t>　→ｃ対象</t>
  </si>
  <si>
    <t>　　→</t>
    <phoneticPr fontId="3"/>
  </si>
  <si>
    <t>(イ)希望者全員を対象（　　　</t>
    <phoneticPr fontId="3"/>
  </si>
  <si>
    <t>歳まで就業支援</t>
    <phoneticPr fontId="3"/>
  </si>
  <si>
    <t>　　　　　</t>
    <phoneticPr fontId="3"/>
  </si>
  <si>
    <t>更に基準に該当する者について　　　</t>
    <phoneticPr fontId="3"/>
  </si>
  <si>
    <t>　　　　　・基準の根拠（</t>
    <phoneticPr fontId="3"/>
  </si>
  <si>
    <t>(a)労使合意を得て就業規則等に反映　</t>
    <phoneticPr fontId="3"/>
  </si>
  <si>
    <t>(b)労使合意を得ず就業規則等のみ））</t>
    <phoneticPr fontId="3"/>
  </si>
  <si>
    <t>(ロ)基準に該当する者を対象（　　　</t>
    <phoneticPr fontId="3"/>
  </si>
  <si>
    <t>ロ　創業支援等措置を実施していない（運用により起業支援等を実施する場合を含む）</t>
    <rPh sb="33" eb="35">
      <t>バアイ</t>
    </rPh>
    <rPh sb="36" eb="37">
      <t>フク</t>
    </rPh>
    <phoneticPr fontId="3"/>
  </si>
  <si>
    <t>⑬創業支援等措置の導入・
　改定予定</t>
    <rPh sb="9" eb="11">
      <t>ドウニュウ</t>
    </rPh>
    <rPh sb="14" eb="16">
      <t>カイテイ</t>
    </rPh>
    <rPh sb="16" eb="18">
      <t>ヨテイ</t>
    </rPh>
    <phoneticPr fontId="3"/>
  </si>
  <si>
    <t>イ　創業支援等措置の導入・改定予定あり（令和　　　</t>
    <phoneticPr fontId="3"/>
  </si>
  <si>
    <t>年　　　</t>
    <phoneticPr fontId="3"/>
  </si>
  <si>
    <t>月より　　　</t>
    <phoneticPr fontId="3"/>
  </si>
  <si>
    <t>歳まで就業支援）</t>
    <rPh sb="0" eb="1">
      <t>サイ</t>
    </rPh>
    <rPh sb="3" eb="5">
      <t>シュウギョウ</t>
    </rPh>
    <rPh sb="5" eb="7">
      <t>シエン</t>
    </rPh>
    <phoneticPr fontId="3"/>
  </si>
  <si>
    <t>　　→内容（</t>
    <phoneticPr fontId="3"/>
  </si>
  <si>
    <t>(イ)対象者限定基準の廃止　</t>
    <phoneticPr fontId="3"/>
  </si>
  <si>
    <t>(ニ)その他　)</t>
    <phoneticPr fontId="3"/>
  </si>
  <si>
    <t>ロ　創業支援等措置の導入・改定に向けて過半数労働組合等との協議を行っている （過半数労働組合等との同意を</t>
    <phoneticPr fontId="3"/>
  </si>
  <si>
    <t>　　得るための協議を含む）</t>
    <rPh sb="2" eb="3">
      <t>エ</t>
    </rPh>
    <phoneticPr fontId="3"/>
  </si>
  <si>
    <t>ハ　創業支援等措置の導入・改定を検討中　</t>
    <phoneticPr fontId="3"/>
  </si>
  <si>
    <t>ニ　創業支援等措置の導入・改定予定なし</t>
    <phoneticPr fontId="3"/>
  </si>
  <si>
    <t>⑭65歳を超えて働ける制度
　等（⑧・⑩・⑫欄に該当
　するものを除く。）の状
　況</t>
    <rPh sb="5" eb="6">
      <t>コ</t>
    </rPh>
    <rPh sb="22" eb="23">
      <t>ラン</t>
    </rPh>
    <rPh sb="24" eb="26">
      <t>ガイトウ</t>
    </rPh>
    <rPh sb="33" eb="34">
      <t>ノゾ</t>
    </rPh>
    <phoneticPr fontId="3"/>
  </si>
  <si>
    <t>イ　自社又は子会社等で会社の実情に応じ会社が必要と認める者等を65歳を超えて働ける制度を就業規則等に定め</t>
    <rPh sb="33" eb="34">
      <t>サイ</t>
    </rPh>
    <rPh sb="35" eb="36">
      <t>コ</t>
    </rPh>
    <phoneticPr fontId="3"/>
  </si>
  <si>
    <t>　　ている</t>
    <phoneticPr fontId="3"/>
  </si>
  <si>
    <t>　　→（</t>
    <phoneticPr fontId="3"/>
  </si>
  <si>
    <t>(イ)該当する者を　　　</t>
    <phoneticPr fontId="3"/>
  </si>
  <si>
    <t>歳まで雇用　</t>
    <phoneticPr fontId="3"/>
  </si>
  <si>
    <t>(ロ)上限年齢を規定していない）</t>
    <phoneticPr fontId="3"/>
  </si>
  <si>
    <t>ロ　上記イの制度を就業規則等に定めていない</t>
    <phoneticPr fontId="3"/>
  </si>
  <si>
    <t>(イ)導入予定あり　</t>
    <phoneticPr fontId="3"/>
  </si>
  <si>
    <t>(ロ)検討中　</t>
    <phoneticPr fontId="3"/>
  </si>
  <si>
    <t>(ハ)65歳を超えて雇用する慣行がある　</t>
    <rPh sb="5" eb="6">
      <t>サイ</t>
    </rPh>
    <rPh sb="7" eb="8">
      <t>コ</t>
    </rPh>
    <phoneticPr fontId="3"/>
  </si>
  <si>
    <t>(ニ)予定なし）</t>
    <phoneticPr fontId="3"/>
  </si>
  <si>
    <t>⑮常用労
　働者数
　(うち
　女性)</t>
    <phoneticPr fontId="3"/>
  </si>
  <si>
    <t>総数</t>
  </si>
  <si>
    <t>～44歳</t>
  </si>
  <si>
    <t>45～49歳</t>
  </si>
  <si>
    <t>50～54歳</t>
    <phoneticPr fontId="3"/>
  </si>
  <si>
    <t>55～59歳</t>
  </si>
  <si>
    <t>60～64歳</t>
  </si>
  <si>
    <t>65～69歳</t>
    <phoneticPr fontId="3"/>
  </si>
  <si>
    <t>70歳～</t>
    <phoneticPr fontId="3"/>
  </si>
  <si>
    <t>人</t>
    <rPh sb="0" eb="1">
      <t>ニン</t>
    </rPh>
    <phoneticPr fontId="3"/>
  </si>
  <si>
    <t>（</t>
  </si>
  <si>
    <t>人）</t>
  </si>
  <si>
    <t>人）</t>
    <phoneticPr fontId="3"/>
  </si>
  <si>
    <t>⑯過去１年間の離職者の状
　況（うち女性）</t>
    <phoneticPr fontId="3"/>
  </si>
  <si>
    <r>
      <t>解雇等による45歳以上70歳未満の離職者数</t>
    </r>
    <r>
      <rPr>
        <u/>
        <sz val="9"/>
        <rFont val="ＭＳ 明朝"/>
        <family val="1"/>
        <charset val="128"/>
      </rPr>
      <t>　 　</t>
    </r>
    <r>
      <rPr>
        <b/>
        <u/>
        <sz val="9"/>
        <rFont val="ＭＳ 明朝"/>
        <family val="1"/>
        <charset val="128"/>
      </rPr>
      <t>　　　</t>
    </r>
    <r>
      <rPr>
        <u/>
        <sz val="9"/>
        <rFont val="ＭＳ 明朝"/>
        <family val="1"/>
        <charset val="128"/>
      </rPr>
      <t>　</t>
    </r>
    <phoneticPr fontId="3"/>
  </si>
  <si>
    <t>人（うち女性　　　　 　</t>
    <phoneticPr fontId="3"/>
  </si>
  <si>
    <r>
      <t>　うち求職活動支援書を作成した対象者数</t>
    </r>
    <r>
      <rPr>
        <u/>
        <sz val="9"/>
        <rFont val="ＭＳ 明朝"/>
        <family val="1"/>
        <charset val="128"/>
      </rPr>
      <t>　　 　　　　</t>
    </r>
    <phoneticPr fontId="3"/>
  </si>
  <si>
    <t>人（うち女性　 　　　　</t>
    <phoneticPr fontId="3"/>
  </si>
  <si>
    <t>⑰65歳まで働ける制度の過
　去１年間の適用状況</t>
    <rPh sb="3" eb="4">
      <t>サイ</t>
    </rPh>
    <rPh sb="6" eb="7">
      <t>ハタラ</t>
    </rPh>
    <rPh sb="9" eb="11">
      <t>セイド</t>
    </rPh>
    <rPh sb="20" eb="22">
      <t>テキヨウ</t>
    </rPh>
    <rPh sb="22" eb="24">
      <t>ジョウキョウ</t>
    </rPh>
    <phoneticPr fontId="3"/>
  </si>
  <si>
    <t>(a)定年到達
   者の総数
 ((b)＋(c)＋
  (e))</t>
    <phoneticPr fontId="3"/>
  </si>
  <si>
    <t>(f)65歳までの継続
   雇用の終了によ
   る離職者数等</t>
    <rPh sb="5" eb="6">
      <t>サイ</t>
    </rPh>
    <rPh sb="31" eb="32">
      <t>ナド</t>
    </rPh>
    <phoneticPr fontId="3"/>
  </si>
  <si>
    <t>(b)定年退職者
　数（継続雇用
　を希望しな
　い者等）</t>
    <rPh sb="3" eb="5">
      <t>テイネン</t>
    </rPh>
    <rPh sb="5" eb="8">
      <t>タイショクシャ</t>
    </rPh>
    <rPh sb="10" eb="11">
      <t>スウ</t>
    </rPh>
    <rPh sb="12" eb="14">
      <t>ケイゾク</t>
    </rPh>
    <rPh sb="14" eb="16">
      <t>コヨウ</t>
    </rPh>
    <rPh sb="19" eb="21">
      <t>キボウ</t>
    </rPh>
    <rPh sb="26" eb="27">
      <t>シャ</t>
    </rPh>
    <rPh sb="27" eb="28">
      <t>トウ</t>
    </rPh>
    <phoneticPr fontId="3"/>
  </si>
  <si>
    <t>(c)継続雇用者
   数</t>
    <phoneticPr fontId="3"/>
  </si>
  <si>
    <t>(e)定年退職者数(継続
   雇用を希望したが継
   続雇用されなかった
   者)</t>
    <phoneticPr fontId="3"/>
  </si>
  <si>
    <t>(d)うち子会
   社等・関
   連会社等
   での継続
   雇用者数</t>
    <phoneticPr fontId="3"/>
  </si>
  <si>
    <t>（うち女性）</t>
  </si>
  <si>
    <t>⑱65歳を超えて働ける制度
　の過去１年間の適用状況</t>
    <rPh sb="3" eb="4">
      <t>サイ</t>
    </rPh>
    <rPh sb="5" eb="6">
      <t>コ</t>
    </rPh>
    <rPh sb="8" eb="9">
      <t>ハタラ</t>
    </rPh>
    <rPh sb="11" eb="13">
      <t>セイド</t>
    </rPh>
    <rPh sb="22" eb="24">
      <t>テキヨウ</t>
    </rPh>
    <rPh sb="24" eb="26">
      <t>ジョウキョウ</t>
    </rPh>
    <phoneticPr fontId="3"/>
  </si>
  <si>
    <t>(a)定年到達
   者等の総
　 数
 ((b)＋(c)
　＋(f)＋
 (g)＋(h))</t>
    <rPh sb="12" eb="13">
      <t>トウ</t>
    </rPh>
    <phoneticPr fontId="3"/>
  </si>
  <si>
    <t>(i)65歳
 を超え
 て働け
 る制度
 の適用
 が終了
 した者
 の数</t>
    <rPh sb="5" eb="6">
      <t>サイ</t>
    </rPh>
    <rPh sb="9" eb="10">
      <t>コ</t>
    </rPh>
    <rPh sb="14" eb="15">
      <t>ハタラ</t>
    </rPh>
    <rPh sb="19" eb="21">
      <t>セイド</t>
    </rPh>
    <rPh sb="24" eb="26">
      <t>テキヨウ</t>
    </rPh>
    <rPh sb="29" eb="31">
      <t>シュウリョウ</t>
    </rPh>
    <rPh sb="35" eb="36">
      <t>モノ</t>
    </rPh>
    <phoneticPr fontId="3"/>
  </si>
  <si>
    <t>(b)定年
 退職者
 数等
 (継続
 雇用を
 希望し
 ない者
 等）</t>
    <rPh sb="13" eb="14">
      <t>ナド</t>
    </rPh>
    <rPh sb="36" eb="37">
      <t>ナド</t>
    </rPh>
    <phoneticPr fontId="3"/>
  </si>
  <si>
    <t>(f)定年退
 職者数等
 (継続雇用
 を希望し
 たが継続
 雇用され
 なかった
 者等)</t>
    <rPh sb="11" eb="12">
      <t>ナド</t>
    </rPh>
    <rPh sb="46" eb="47">
      <t>ナド</t>
    </rPh>
    <phoneticPr fontId="3"/>
  </si>
  <si>
    <t>(g)業務委託契
　約締結制度
　を利用する
　者</t>
    <phoneticPr fontId="3"/>
  </si>
  <si>
    <t>(h)社会貢
　献事業へ
　の従事制
　度を利用
　する者</t>
    <phoneticPr fontId="3"/>
  </si>
  <si>
    <t>(c)継続
 雇用者
 数(継
 続雇用
 の更新
 を含
 む。)</t>
    <rPh sb="14" eb="15">
      <t>ケイ</t>
    </rPh>
    <rPh sb="17" eb="18">
      <t>ツヅキ</t>
    </rPh>
    <rPh sb="18" eb="20">
      <t>コヨウ</t>
    </rPh>
    <rPh sb="23" eb="25">
      <t>コウシン</t>
    </rPh>
    <rPh sb="28" eb="29">
      <t>フク</t>
    </rPh>
    <phoneticPr fontId="3"/>
  </si>
  <si>
    <t>(d)うち
子会社
等・関
連会社
等での
継続雇
用者数</t>
    <rPh sb="6" eb="9">
      <t>コガイシャ</t>
    </rPh>
    <rPh sb="10" eb="11">
      <t>トウ</t>
    </rPh>
    <rPh sb="12" eb="13">
      <t>セキ</t>
    </rPh>
    <rPh sb="14" eb="15">
      <t>レン</t>
    </rPh>
    <rPh sb="15" eb="17">
      <t>ガイシャ</t>
    </rPh>
    <rPh sb="18" eb="19">
      <t>トウ</t>
    </rPh>
    <rPh sb="22" eb="24">
      <t>ケイゾク</t>
    </rPh>
    <rPh sb="24" eb="25">
      <t>ヤトイ</t>
    </rPh>
    <rPh sb="26" eb="27">
      <t>ヨウ</t>
    </rPh>
    <rPh sb="27" eb="28">
      <t>シャ</t>
    </rPh>
    <rPh sb="28" eb="29">
      <t>スウ</t>
    </rPh>
    <phoneticPr fontId="3"/>
  </si>
  <si>
    <t>(e)うちその
 他の会社で
 の継続雇用
 者数</t>
    <phoneticPr fontId="3"/>
  </si>
  <si>
    <t>（うち女性）</t>
    <phoneticPr fontId="3"/>
  </si>
  <si>
    <t>⑲経過措置に基づく継続雇
　用の対象者に係る基準の
　過去１年間の適用状況
　（平成24年改正法の経過
　措置関係）</t>
    <rPh sb="27" eb="29">
      <t>カコ</t>
    </rPh>
    <rPh sb="30" eb="32">
      <t>ネンカン</t>
    </rPh>
    <phoneticPr fontId="3"/>
  </si>
  <si>
    <t>(a)基準を適用
　できる年齢
　に到達した
　者の総数
((b)＋(c)＋
 (d))</t>
    <phoneticPr fontId="3"/>
  </si>
  <si>
    <t>(b)継続雇用等終了者数等(継続雇用の更新を
　 希望しない者)</t>
    <rPh sb="12" eb="13">
      <t>ナド</t>
    </rPh>
    <rPh sb="14" eb="16">
      <t>ケイゾク</t>
    </rPh>
    <rPh sb="16" eb="18">
      <t>コヨウ</t>
    </rPh>
    <rPh sb="19" eb="21">
      <t>コウシン</t>
    </rPh>
    <phoneticPr fontId="3"/>
  </si>
  <si>
    <t>(c)基準に該当し引き続
　 き継続雇用等された
   者の数</t>
    <rPh sb="30" eb="31">
      <t>カズ</t>
    </rPh>
    <phoneticPr fontId="3"/>
  </si>
  <si>
    <t>(d)継続雇用等終了
　 者数等(基準に
　 該当しない者)</t>
    <rPh sb="15" eb="16">
      <t>ナド</t>
    </rPh>
    <phoneticPr fontId="3"/>
  </si>
  <si>
    <t>⑳65歳を超えて働ける制度
　の対象者に係る基準の過
　去１年間の適用状況</t>
    <rPh sb="16" eb="19">
      <t>タイショウシャ</t>
    </rPh>
    <rPh sb="20" eb="21">
      <t>カカ</t>
    </rPh>
    <rPh sb="22" eb="24">
      <t>キジュン</t>
    </rPh>
    <phoneticPr fontId="3"/>
  </si>
  <si>
    <t>(b)継続雇用等終了者数等(制度の適用を希
　 望しない者)</t>
    <rPh sb="12" eb="13">
      <t>ナド</t>
    </rPh>
    <rPh sb="14" eb="16">
      <t>セイド</t>
    </rPh>
    <rPh sb="17" eb="19">
      <t>テキヨウ</t>
    </rPh>
    <phoneticPr fontId="3"/>
  </si>
  <si>
    <t>高 年 齢 者
雇用等推進者</t>
    <rPh sb="8" eb="10">
      <t>コヨウ</t>
    </rPh>
    <rPh sb="10" eb="11">
      <t>トウ</t>
    </rPh>
    <rPh sb="11" eb="14">
      <t>スイシンシャ</t>
    </rPh>
    <phoneticPr fontId="3"/>
  </si>
  <si>
    <t>役職　</t>
  </si>
  <si>
    <t>氏名　</t>
  </si>
  <si>
    <t>記入
担当者</t>
    <rPh sb="0" eb="2">
      <t>キニュウ</t>
    </rPh>
    <rPh sb="3" eb="6">
      <t>タントウシャ</t>
    </rPh>
    <phoneticPr fontId="3"/>
  </si>
  <si>
    <t>所属及び役職</t>
    <phoneticPr fontId="3"/>
  </si>
  <si>
    <r>
      <t>氏名</t>
    </r>
    <r>
      <rPr>
        <sz val="9"/>
        <rFont val="HG行書体"/>
        <family val="4"/>
        <charset val="128"/>
      </rPr>
      <t>　</t>
    </r>
    <phoneticPr fontId="3"/>
  </si>
  <si>
    <t xml:space="preserve">　※事業主は、高年齢者等の雇用の安定等に関する法律（昭和46年法律第68号）に基づき、毎年、高年齢者の雇用に関する状況等を報告
</t>
    <phoneticPr fontId="3"/>
  </si>
  <si>
    <t>　　しなければならないこととされています。(提出期限毎年７月15日)</t>
    <phoneticPr fontId="3"/>
  </si>
  <si>
    <t xml:space="preserve"> (注)⑧・⑩・⑫・⑰・⑱欄は、制度を就業規則等に定めており、対象者を限定する基準が具体的・客観的である場合のみ制度があ</t>
    <rPh sb="2" eb="3">
      <t>チュウ</t>
    </rPh>
    <phoneticPr fontId="3"/>
  </si>
  <si>
    <t>　　る旨を記入してください。⑭欄は、65歳を超えて働ける制度がまったくない場合や、⑧・⑩・⑫・⑰・⑱欄と異なり、制度はあ
　　</t>
    <phoneticPr fontId="3"/>
  </si>
  <si>
    <t>　　るが就業規則等に定めていない場合、あるいは、対象者を限定する基準が具体的・客観的ではない場合に記入してください（⑧
　</t>
    <phoneticPr fontId="3"/>
  </si>
  <si>
    <t xml:space="preserve">　　欄が「定年なし」の場合、⑧・⑩・⑫欄の年齢欄のいずれかが70歳以上の場合又は⑩・⑫欄の年齢の規定がない場合は、⑭欄は
</t>
    <phoneticPr fontId="3"/>
  </si>
  <si>
    <t>　　記入しないでください。）。</t>
    <phoneticPr fontId="3"/>
  </si>
  <si>
    <t>副</t>
    <rPh sb="0" eb="1">
      <t>フク</t>
    </rPh>
    <phoneticPr fontId="3"/>
  </si>
  <si>
    <t>控</t>
    <rPh sb="0" eb="1">
      <t>ヒカ</t>
    </rPh>
    <phoneticPr fontId="3"/>
  </si>
  <si>
    <t>該当
項番</t>
    <rPh sb="0" eb="2">
      <t>ガイトウ</t>
    </rPh>
    <rPh sb="3" eb="5">
      <t>コウバン</t>
    </rPh>
    <phoneticPr fontId="3"/>
  </si>
  <si>
    <t>該当項目内容</t>
    <rPh sb="0" eb="2">
      <t>ガイトウ</t>
    </rPh>
    <rPh sb="2" eb="4">
      <t>コウモク</t>
    </rPh>
    <rPh sb="4" eb="6">
      <t>ナイヨウ</t>
    </rPh>
    <phoneticPr fontId="3"/>
  </si>
  <si>
    <t>チェックNo</t>
    <phoneticPr fontId="3"/>
  </si>
  <si>
    <t>エラー
の有無</t>
    <rPh sb="5" eb="7">
      <t>ウム</t>
    </rPh>
    <phoneticPr fontId="3"/>
  </si>
  <si>
    <t>エラー内容（エラーありの場合に表示）</t>
    <rPh sb="3" eb="5">
      <t>ナイヨウ</t>
    </rPh>
    <rPh sb="12" eb="14">
      <t>バアイ</t>
    </rPh>
    <rPh sb="15" eb="17">
      <t>ヒョウジ</t>
    </rPh>
    <phoneticPr fontId="3"/>
  </si>
  <si>
    <t>欄外</t>
    <rPh sb="0" eb="2">
      <t>ランガイ</t>
    </rPh>
    <phoneticPr fontId="3"/>
  </si>
  <si>
    <t>報告年月日</t>
    <rPh sb="0" eb="2">
      <t>ホウコク</t>
    </rPh>
    <rPh sb="2" eb="5">
      <t>ネンガッピ</t>
    </rPh>
    <phoneticPr fontId="3"/>
  </si>
  <si>
    <t>未入力です</t>
    <rPh sb="0" eb="3">
      <t>ミニュウリョク</t>
    </rPh>
    <phoneticPr fontId="3"/>
  </si>
  <si>
    <t>①</t>
    <phoneticPr fontId="3"/>
  </si>
  <si>
    <t>法人名称または個人事業主氏名のふりがな</t>
    <rPh sb="0" eb="2">
      <t>ホウジン</t>
    </rPh>
    <rPh sb="2" eb="4">
      <t>メイショウ</t>
    </rPh>
    <rPh sb="7" eb="9">
      <t>コジン</t>
    </rPh>
    <rPh sb="9" eb="12">
      <t>ジギョウヌシ</t>
    </rPh>
    <rPh sb="12" eb="14">
      <t>シメイ</t>
    </rPh>
    <phoneticPr fontId="3"/>
  </si>
  <si>
    <t>法人名称または個人事業主氏名</t>
    <rPh sb="0" eb="2">
      <t>ホウジン</t>
    </rPh>
    <rPh sb="2" eb="4">
      <t>メイショウ</t>
    </rPh>
    <rPh sb="7" eb="9">
      <t>コジン</t>
    </rPh>
    <rPh sb="9" eb="12">
      <t>ジギョウヌシ</t>
    </rPh>
    <rPh sb="12" eb="14">
      <t>シメイ</t>
    </rPh>
    <phoneticPr fontId="3"/>
  </si>
  <si>
    <t>②</t>
    <phoneticPr fontId="3"/>
  </si>
  <si>
    <t>代表者氏名のふりがな</t>
    <rPh sb="0" eb="3">
      <t>ダイヒョウシャ</t>
    </rPh>
    <rPh sb="3" eb="5">
      <t>シメイ</t>
    </rPh>
    <phoneticPr fontId="3"/>
  </si>
  <si>
    <t>代表者氏名</t>
    <rPh sb="0" eb="3">
      <t>ダイヒョウシャ</t>
    </rPh>
    <rPh sb="3" eb="5">
      <t>シメイ</t>
    </rPh>
    <phoneticPr fontId="3"/>
  </si>
  <si>
    <t>③</t>
    <phoneticPr fontId="3"/>
  </si>
  <si>
    <t>郵便番号</t>
    <rPh sb="0" eb="2">
      <t>ユウビン</t>
    </rPh>
    <rPh sb="2" eb="4">
      <t>バンゴウ</t>
    </rPh>
    <phoneticPr fontId="3"/>
  </si>
  <si>
    <t>住所</t>
    <rPh sb="0" eb="2">
      <t>ジュウショ</t>
    </rPh>
    <phoneticPr fontId="3"/>
  </si>
  <si>
    <t>④</t>
    <phoneticPr fontId="3"/>
  </si>
  <si>
    <t>法人番号</t>
    <rPh sb="0" eb="2">
      <t>ホウジン</t>
    </rPh>
    <rPh sb="2" eb="4">
      <t>バンゴウ</t>
    </rPh>
    <phoneticPr fontId="3"/>
  </si>
  <si>
    <t>⑤</t>
    <phoneticPr fontId="3"/>
  </si>
  <si>
    <t>産業分類番号</t>
    <rPh sb="0" eb="2">
      <t>サンギョウ</t>
    </rPh>
    <rPh sb="2" eb="4">
      <t>ブンルイ</t>
    </rPh>
    <rPh sb="4" eb="6">
      <t>バンゴウ</t>
    </rPh>
    <phoneticPr fontId="3"/>
  </si>
  <si>
    <t>⑥</t>
    <phoneticPr fontId="3"/>
  </si>
  <si>
    <t>労働組合の有無</t>
    <rPh sb="0" eb="2">
      <t>ロウドウ</t>
    </rPh>
    <rPh sb="2" eb="4">
      <t>クミアイ</t>
    </rPh>
    <rPh sb="5" eb="7">
      <t>ウム</t>
    </rPh>
    <phoneticPr fontId="3"/>
  </si>
  <si>
    <t>イ・ロいずれか１つのみにチェックが入力されていません</t>
    <rPh sb="17" eb="19">
      <t>ニュウリョク</t>
    </rPh>
    <phoneticPr fontId="3"/>
  </si>
  <si>
    <t>⑦</t>
    <phoneticPr fontId="3"/>
  </si>
  <si>
    <t>雇用保険適用事業所番号</t>
    <rPh sb="0" eb="2">
      <t>コヨウ</t>
    </rPh>
    <rPh sb="2" eb="4">
      <t>ホケン</t>
    </rPh>
    <rPh sb="4" eb="6">
      <t>テキヨウ</t>
    </rPh>
    <rPh sb="6" eb="9">
      <t>ジギョウショ</t>
    </rPh>
    <rPh sb="9" eb="11">
      <t>バンゴウ</t>
    </rPh>
    <phoneticPr fontId="3"/>
  </si>
  <si>
    <t>⑧</t>
    <phoneticPr fontId="3"/>
  </si>
  <si>
    <t>定年</t>
    <rPh sb="0" eb="2">
      <t>テイネン</t>
    </rPh>
    <phoneticPr fontId="3"/>
  </si>
  <si>
    <t>ロにチェックが入力されていますが、定年年齢が入力されていません</t>
    <rPh sb="7" eb="9">
      <t>ニュウリョク</t>
    </rPh>
    <rPh sb="17" eb="19">
      <t>テイネン</t>
    </rPh>
    <rPh sb="19" eb="21">
      <t>ネンレイ</t>
    </rPh>
    <rPh sb="22" eb="24">
      <t>ニュウリョク</t>
    </rPh>
    <phoneticPr fontId="3"/>
  </si>
  <si>
    <t>ロにチェックが入力されていませんが、定年年齢が入力されています</t>
    <rPh sb="7" eb="9">
      <t>ニュウリョク</t>
    </rPh>
    <rPh sb="18" eb="20">
      <t>テイネン</t>
    </rPh>
    <rPh sb="20" eb="22">
      <t>ネンレイ</t>
    </rPh>
    <rPh sb="23" eb="25">
      <t>ニュウリョク</t>
    </rPh>
    <phoneticPr fontId="3"/>
  </si>
  <si>
    <t>⑨</t>
    <phoneticPr fontId="3"/>
  </si>
  <si>
    <t>定年の改定予定等</t>
    <rPh sb="0" eb="2">
      <t>テイネン</t>
    </rPh>
    <rPh sb="3" eb="5">
      <t>カイテイ</t>
    </rPh>
    <rPh sb="5" eb="7">
      <t>ヨテイ</t>
    </rPh>
    <rPh sb="7" eb="8">
      <t>トウ</t>
    </rPh>
    <phoneticPr fontId="3"/>
  </si>
  <si>
    <t>イ～二いずれか１つのみにチェックが入力されていません</t>
    <rPh sb="2" eb="3">
      <t>ニ</t>
    </rPh>
    <rPh sb="17" eb="19">
      <t>ニュウリョク</t>
    </rPh>
    <phoneticPr fontId="3"/>
  </si>
  <si>
    <t>イにチェックが入力されていますが、改定予定の年月及び年齢が入力されていません</t>
    <rPh sb="7" eb="9">
      <t>ニュウリョク</t>
    </rPh>
    <rPh sb="17" eb="19">
      <t>カイテイ</t>
    </rPh>
    <rPh sb="19" eb="21">
      <t>ヨテイ</t>
    </rPh>
    <rPh sb="22" eb="24">
      <t>ネンゲツ</t>
    </rPh>
    <rPh sb="24" eb="25">
      <t>オヨ</t>
    </rPh>
    <rPh sb="26" eb="28">
      <t>ネンレイ</t>
    </rPh>
    <rPh sb="29" eb="31">
      <t>ニュウリョク</t>
    </rPh>
    <phoneticPr fontId="3"/>
  </si>
  <si>
    <t>イにチェックが入力されていませんが、改定予定の年月または年齢が入力されています</t>
    <rPh sb="7" eb="9">
      <t>ニュウリョク</t>
    </rPh>
    <rPh sb="18" eb="20">
      <t>カイテイ</t>
    </rPh>
    <rPh sb="20" eb="22">
      <t>ヨテイ</t>
    </rPh>
    <rPh sb="23" eb="25">
      <t>ネンゲツ</t>
    </rPh>
    <rPh sb="28" eb="30">
      <t>ネンレイ</t>
    </rPh>
    <rPh sb="31" eb="33">
      <t>ニュウリョク</t>
    </rPh>
    <phoneticPr fontId="3"/>
  </si>
  <si>
    <t>ロにチェックが入力されていますが、廃止予定年月が入力されていません</t>
    <rPh sb="7" eb="9">
      <t>ニュウリョク</t>
    </rPh>
    <rPh sb="17" eb="19">
      <t>ハイシ</t>
    </rPh>
    <rPh sb="19" eb="21">
      <t>ヨテイ</t>
    </rPh>
    <rPh sb="21" eb="23">
      <t>ネンゲツ</t>
    </rPh>
    <rPh sb="24" eb="26">
      <t>ニュウリョク</t>
    </rPh>
    <phoneticPr fontId="3"/>
  </si>
  <si>
    <t>ロにチェックが入力されていませんが、廃止予定年月が入力されています</t>
    <rPh sb="7" eb="9">
      <t>ニュウリョク</t>
    </rPh>
    <rPh sb="18" eb="20">
      <t>ハイシ</t>
    </rPh>
    <rPh sb="20" eb="22">
      <t>ヨテイ</t>
    </rPh>
    <rPh sb="22" eb="24">
      <t>ネンゲツ</t>
    </rPh>
    <rPh sb="25" eb="27">
      <t>ニュウリョク</t>
    </rPh>
    <phoneticPr fontId="3"/>
  </si>
  <si>
    <t>⑩</t>
    <phoneticPr fontId="3"/>
  </si>
  <si>
    <t>継続雇用制度</t>
    <rPh sb="0" eb="2">
      <t>ケイゾク</t>
    </rPh>
    <rPh sb="2" eb="4">
      <t>コヨウ</t>
    </rPh>
    <rPh sb="4" eb="6">
      <t>セイド</t>
    </rPh>
    <phoneticPr fontId="3"/>
  </si>
  <si>
    <t>定年ありの場合であって、イ・ロいずれか１つのみにチェックが入力されていません</t>
    <rPh sb="0" eb="2">
      <t>テイネン</t>
    </rPh>
    <rPh sb="5" eb="7">
      <t>バアイ</t>
    </rPh>
    <rPh sb="29" eb="31">
      <t>ニュウリョク</t>
    </rPh>
    <phoneticPr fontId="3"/>
  </si>
  <si>
    <t>イにチェックが入力されていますが、a継続雇用先のいずれにもチェックが入力されていません</t>
    <rPh sb="7" eb="9">
      <t>ニュウリョク</t>
    </rPh>
    <rPh sb="18" eb="20">
      <t>ケイゾク</t>
    </rPh>
    <rPh sb="20" eb="23">
      <t>コヨウサキ</t>
    </rPh>
    <rPh sb="34" eb="36">
      <t>ニュウリョク</t>
    </rPh>
    <phoneticPr fontId="3"/>
  </si>
  <si>
    <t>イにチェックが入力されていて、かつ「希望者全員雇用」、「さらに基準に該当する者」及び「基準に該当する者」の上限年齢のいずれかに65歳以下が入力されていますが、a継続雇用先（ｉ）のいずれかにチェックが入力されていません</t>
    <rPh sb="7" eb="9">
      <t>ニュウリョク</t>
    </rPh>
    <rPh sb="40" eb="41">
      <t>オヨ</t>
    </rPh>
    <rPh sb="53" eb="55">
      <t>ジョウゲン</t>
    </rPh>
    <rPh sb="55" eb="57">
      <t>ネンレイ</t>
    </rPh>
    <rPh sb="65" eb="66">
      <t>サイ</t>
    </rPh>
    <rPh sb="66" eb="68">
      <t>イカ</t>
    </rPh>
    <rPh sb="69" eb="71">
      <t>ニュウリョク</t>
    </rPh>
    <rPh sb="80" eb="82">
      <t>ケイゾク</t>
    </rPh>
    <rPh sb="82" eb="85">
      <t>コヨウサキ</t>
    </rPh>
    <rPh sb="99" eb="101">
      <t>ニュウリョク</t>
    </rPh>
    <phoneticPr fontId="3"/>
  </si>
  <si>
    <t>イにチェックが入力されていて、かつ定年年齢に64歳以下の年齢が入力されていますが、a継続雇用先（ｉ）のいずれにもチェックが入力されていません</t>
    <rPh sb="7" eb="9">
      <t>ニュウリョク</t>
    </rPh>
    <rPh sb="17" eb="19">
      <t>テイネン</t>
    </rPh>
    <rPh sb="19" eb="21">
      <t>ネンレイ</t>
    </rPh>
    <rPh sb="24" eb="25">
      <t>サイ</t>
    </rPh>
    <rPh sb="25" eb="27">
      <t>イカ</t>
    </rPh>
    <rPh sb="28" eb="30">
      <t>ネンレイ</t>
    </rPh>
    <rPh sb="31" eb="33">
      <t>ニュウリョク</t>
    </rPh>
    <rPh sb="42" eb="44">
      <t>ケイゾク</t>
    </rPh>
    <rPh sb="44" eb="47">
      <t>コヨウサキ</t>
    </rPh>
    <rPh sb="61" eb="63">
      <t>ニュウリョク</t>
    </rPh>
    <phoneticPr fontId="3"/>
  </si>
  <si>
    <t>イにチェックが入力されていて、かつ「希望者全員雇用」、「さらに基準に該当する者」及び「基準に該当する者」の上限年齢のいずれかに65歳を超えた年齢が入力されていますが、a継続雇用先（ⅱ）のいずれにもチェックが入力されていません</t>
    <rPh sb="7" eb="9">
      <t>ニュウリョク</t>
    </rPh>
    <rPh sb="40" eb="41">
      <t>オヨ</t>
    </rPh>
    <rPh sb="53" eb="55">
      <t>ジョウゲン</t>
    </rPh>
    <rPh sb="55" eb="57">
      <t>ネンレイ</t>
    </rPh>
    <rPh sb="65" eb="66">
      <t>サイ</t>
    </rPh>
    <rPh sb="67" eb="68">
      <t>コ</t>
    </rPh>
    <rPh sb="70" eb="72">
      <t>ネンレイ</t>
    </rPh>
    <rPh sb="73" eb="75">
      <t>ニュウリョク</t>
    </rPh>
    <rPh sb="84" eb="86">
      <t>ケイゾク</t>
    </rPh>
    <rPh sb="86" eb="89">
      <t>コヨウサキ</t>
    </rPh>
    <rPh sb="103" eb="105">
      <t>ニュウリョク</t>
    </rPh>
    <phoneticPr fontId="3"/>
  </si>
  <si>
    <t>イにチェックが入力されていませんが、a継続雇用先のいずれかにチェックが入力されています</t>
    <rPh sb="7" eb="9">
      <t>ニュウリョク</t>
    </rPh>
    <rPh sb="19" eb="21">
      <t>ケイゾク</t>
    </rPh>
    <rPh sb="21" eb="24">
      <t>コヨウサキ</t>
    </rPh>
    <rPh sb="35" eb="37">
      <t>ニュウリョク</t>
    </rPh>
    <phoneticPr fontId="3"/>
  </si>
  <si>
    <t>イにチェックが入力されていますが、b対象の（イ）・（ロ）いずれか１つのみにチェックが入力されていません</t>
    <rPh sb="7" eb="9">
      <t>ニュウリョク</t>
    </rPh>
    <rPh sb="18" eb="20">
      <t>タイショウ</t>
    </rPh>
    <rPh sb="42" eb="44">
      <t>ニュウリョク</t>
    </rPh>
    <phoneticPr fontId="3"/>
  </si>
  <si>
    <t>イにチェックが入力されていませんが、b対象の（イ）・（ロ）いずれかにチェックが入力されています</t>
    <rPh sb="7" eb="9">
      <t>ニュウリョク</t>
    </rPh>
    <rPh sb="19" eb="21">
      <t>タイショウ</t>
    </rPh>
    <rPh sb="39" eb="41">
      <t>ニュウリョク</t>
    </rPh>
    <phoneticPr fontId="3"/>
  </si>
  <si>
    <t>b対象の（イ）にチェックが入力されていますが、希望者全員雇用の上限年齢が入力されていません</t>
    <rPh sb="1" eb="3">
      <t>タイショウ</t>
    </rPh>
    <rPh sb="13" eb="15">
      <t>ニュウリョク</t>
    </rPh>
    <rPh sb="23" eb="26">
      <t>キボウシャ</t>
    </rPh>
    <rPh sb="26" eb="28">
      <t>ゼンイン</t>
    </rPh>
    <rPh sb="28" eb="30">
      <t>コヨウ</t>
    </rPh>
    <rPh sb="31" eb="33">
      <t>ジョウゲン</t>
    </rPh>
    <rPh sb="33" eb="35">
      <t>ネンレイ</t>
    </rPh>
    <rPh sb="36" eb="38">
      <t>ニュウリョク</t>
    </rPh>
    <phoneticPr fontId="3"/>
  </si>
  <si>
    <t>b対象の（イ）にチェックが入力されていませんが、希望者全員雇用の上限年齢が入力されています</t>
    <rPh sb="1" eb="3">
      <t>タイショウ</t>
    </rPh>
    <rPh sb="13" eb="15">
      <t>ニュウリョク</t>
    </rPh>
    <rPh sb="24" eb="27">
      <t>キボウシャ</t>
    </rPh>
    <rPh sb="27" eb="29">
      <t>ゼンイン</t>
    </rPh>
    <rPh sb="29" eb="31">
      <t>コヨウ</t>
    </rPh>
    <rPh sb="32" eb="34">
      <t>ジョウゲン</t>
    </rPh>
    <rPh sb="34" eb="36">
      <t>ネンレイ</t>
    </rPh>
    <rPh sb="37" eb="39">
      <t>ニュウリョク</t>
    </rPh>
    <phoneticPr fontId="3"/>
  </si>
  <si>
    <t>希望者全員雇用の上限年齢が入力されてませんが、更に基準に該当する者の上限年齢が入力されています</t>
    <rPh sb="34" eb="36">
      <t>ジョウゲン</t>
    </rPh>
    <rPh sb="36" eb="38">
      <t>ネンレイ</t>
    </rPh>
    <rPh sb="39" eb="41">
      <t>ニュウリョク</t>
    </rPh>
    <phoneticPr fontId="3"/>
  </si>
  <si>
    <t>更に基準に該当する者の上限年齢に65歳以下の年齢が入力されていますが、（ｉ）のいずれか１つのみにチェックが入力されていません</t>
    <rPh sb="0" eb="1">
      <t>サラ</t>
    </rPh>
    <rPh sb="2" eb="4">
      <t>キジュン</t>
    </rPh>
    <rPh sb="5" eb="7">
      <t>ガイトウ</t>
    </rPh>
    <rPh sb="9" eb="10">
      <t>モノ</t>
    </rPh>
    <rPh sb="11" eb="13">
      <t>ジョウゲン</t>
    </rPh>
    <rPh sb="13" eb="15">
      <t>ネンレイ</t>
    </rPh>
    <rPh sb="18" eb="21">
      <t>サイイカ</t>
    </rPh>
    <rPh sb="21" eb="25">
      <t>ジョウゲンネンレイ</t>
    </rPh>
    <rPh sb="28" eb="29">
      <t>サイ</t>
    </rPh>
    <rPh sb="29" eb="31">
      <t>イカ</t>
    </rPh>
    <rPh sb="32" eb="34">
      <t>ネンレイ</t>
    </rPh>
    <rPh sb="35" eb="37">
      <t>ニュウリョク</t>
    </rPh>
    <phoneticPr fontId="3"/>
  </si>
  <si>
    <t>更に基準に該当する者の上限年齢に65歳を超えた年齢が入力されていますが、（ⅱ）のいずれか１つのみにチェックが入力されていません</t>
    <rPh sb="0" eb="1">
      <t>サラ</t>
    </rPh>
    <rPh sb="2" eb="4">
      <t>キジュン</t>
    </rPh>
    <rPh sb="5" eb="7">
      <t>ガイトウ</t>
    </rPh>
    <rPh sb="9" eb="10">
      <t>モノ</t>
    </rPh>
    <rPh sb="11" eb="13">
      <t>ジョウゲン</t>
    </rPh>
    <rPh sb="13" eb="15">
      <t>ネンレイ</t>
    </rPh>
    <rPh sb="18" eb="19">
      <t>サイ</t>
    </rPh>
    <rPh sb="20" eb="21">
      <t>コ</t>
    </rPh>
    <rPh sb="23" eb="25">
      <t>ネンレイ</t>
    </rPh>
    <rPh sb="26" eb="28">
      <t>ニュウリョク</t>
    </rPh>
    <phoneticPr fontId="3"/>
  </si>
  <si>
    <t>更に基準に該当する者の上限年齢が入力されていませんが、（イ）の（ｉ）・（ⅱ）いずれかにチェックが入力されています</t>
    <rPh sb="11" eb="13">
      <t>ジョウゲン</t>
    </rPh>
    <rPh sb="13" eb="15">
      <t>ネンレイ</t>
    </rPh>
    <rPh sb="16" eb="18">
      <t>ニュウリョク</t>
    </rPh>
    <rPh sb="48" eb="50">
      <t>ニュウリョク</t>
    </rPh>
    <phoneticPr fontId="3"/>
  </si>
  <si>
    <t>b対象の（ロ）にチェックが入力されていますが、基準該当者の雇用の上限年齢が入力されていません</t>
    <rPh sb="1" eb="3">
      <t>タイショウ</t>
    </rPh>
    <rPh sb="13" eb="15">
      <t>ニュウリョク</t>
    </rPh>
    <rPh sb="23" eb="25">
      <t>キジュン</t>
    </rPh>
    <rPh sb="25" eb="27">
      <t>ガイトウ</t>
    </rPh>
    <rPh sb="27" eb="28">
      <t>シャ</t>
    </rPh>
    <rPh sb="29" eb="31">
      <t>コヨウ</t>
    </rPh>
    <rPh sb="32" eb="34">
      <t>ジョウゲン</t>
    </rPh>
    <rPh sb="34" eb="36">
      <t>ネンレイ</t>
    </rPh>
    <rPh sb="37" eb="39">
      <t>ニュウリョク</t>
    </rPh>
    <phoneticPr fontId="3"/>
  </si>
  <si>
    <t>b対象の（ロ）にチェックが入力されていませんが、基準該当者の雇用の上限年齢が入力されています</t>
    <rPh sb="1" eb="3">
      <t>タイショウ</t>
    </rPh>
    <rPh sb="13" eb="15">
      <t>ニュウリョク</t>
    </rPh>
    <rPh sb="24" eb="26">
      <t>キジュン</t>
    </rPh>
    <rPh sb="26" eb="28">
      <t>ガイトウ</t>
    </rPh>
    <rPh sb="28" eb="29">
      <t>シャ</t>
    </rPh>
    <rPh sb="30" eb="32">
      <t>コヨウ</t>
    </rPh>
    <rPh sb="33" eb="35">
      <t>ジョウゲン</t>
    </rPh>
    <rPh sb="35" eb="37">
      <t>ネンレイ</t>
    </rPh>
    <rPh sb="38" eb="40">
      <t>ニュウリョク</t>
    </rPh>
    <phoneticPr fontId="3"/>
  </si>
  <si>
    <t>基準該当者の雇用の上限年齢に65歳以下の年齢が入力されていますが、（ｉ）のいずれか１つのみにチェックが入力されていません</t>
    <rPh sb="0" eb="2">
      <t>キジュン</t>
    </rPh>
    <rPh sb="2" eb="4">
      <t>ガイトウ</t>
    </rPh>
    <rPh sb="4" eb="5">
      <t>シャ</t>
    </rPh>
    <rPh sb="6" eb="8">
      <t>コヨウ</t>
    </rPh>
    <rPh sb="9" eb="11">
      <t>ジョウゲン</t>
    </rPh>
    <rPh sb="11" eb="13">
      <t>ネンレイ</t>
    </rPh>
    <rPh sb="16" eb="17">
      <t>サイ</t>
    </rPh>
    <rPh sb="17" eb="19">
      <t>イカ</t>
    </rPh>
    <rPh sb="20" eb="22">
      <t>ネンレイ</t>
    </rPh>
    <rPh sb="23" eb="25">
      <t>ニュウリョク</t>
    </rPh>
    <phoneticPr fontId="3"/>
  </si>
  <si>
    <t>基準該当者の雇用の上限年齢に65歳を超えた年齢が入力されていますが、（ⅱ）のいずれか１つのみにチェックが入力されていません</t>
    <rPh sb="0" eb="2">
      <t>キジュン</t>
    </rPh>
    <rPh sb="2" eb="4">
      <t>ガイトウ</t>
    </rPh>
    <rPh sb="4" eb="5">
      <t>シャ</t>
    </rPh>
    <rPh sb="6" eb="8">
      <t>コヨウ</t>
    </rPh>
    <rPh sb="9" eb="11">
      <t>ジョウゲン</t>
    </rPh>
    <rPh sb="11" eb="13">
      <t>ネンレイ</t>
    </rPh>
    <rPh sb="16" eb="17">
      <t>サイ</t>
    </rPh>
    <rPh sb="18" eb="19">
      <t>コ</t>
    </rPh>
    <rPh sb="21" eb="23">
      <t>ネンレイ</t>
    </rPh>
    <rPh sb="24" eb="26">
      <t>ニュウリョク</t>
    </rPh>
    <rPh sb="29" eb="30">
      <t>サイ</t>
    </rPh>
    <rPh sb="31" eb="32">
      <t>コ</t>
    </rPh>
    <rPh sb="34" eb="36">
      <t>ネンレイ</t>
    </rPh>
    <phoneticPr fontId="3"/>
  </si>
  <si>
    <t>基準該当者の雇用の上限年齢が入力されていませんが、（ｉ）・（ⅱ）いずれかにチェックが入力されています</t>
    <rPh sb="0" eb="2">
      <t>キジュン</t>
    </rPh>
    <rPh sb="2" eb="4">
      <t>ガイトウ</t>
    </rPh>
    <rPh sb="4" eb="5">
      <t>シャ</t>
    </rPh>
    <rPh sb="6" eb="8">
      <t>コヨウ</t>
    </rPh>
    <rPh sb="9" eb="11">
      <t>ジョウゲン</t>
    </rPh>
    <rPh sb="11" eb="13">
      <t>ネンレイ</t>
    </rPh>
    <rPh sb="14" eb="16">
      <t>ニュウリョク</t>
    </rPh>
    <rPh sb="42" eb="44">
      <t>ニュウリョク</t>
    </rPh>
    <phoneticPr fontId="3"/>
  </si>
  <si>
    <t>⑪</t>
    <phoneticPr fontId="3"/>
  </si>
  <si>
    <t>継続雇用制度の導入・改定予定</t>
    <rPh sb="0" eb="2">
      <t>ケイゾク</t>
    </rPh>
    <rPh sb="2" eb="4">
      <t>コヨウ</t>
    </rPh>
    <rPh sb="4" eb="6">
      <t>セイド</t>
    </rPh>
    <rPh sb="7" eb="9">
      <t>ドウニュウ</t>
    </rPh>
    <rPh sb="10" eb="12">
      <t>カイテイ</t>
    </rPh>
    <rPh sb="12" eb="14">
      <t>ヨテイ</t>
    </rPh>
    <phoneticPr fontId="3"/>
  </si>
  <si>
    <t>定年ありの場合であって、イ～ハいずれか１つのみにチェックが入力されていません</t>
    <rPh sb="0" eb="2">
      <t>テイネン</t>
    </rPh>
    <rPh sb="5" eb="7">
      <t>バアイ</t>
    </rPh>
    <rPh sb="29" eb="31">
      <t>ニュウリョク</t>
    </rPh>
    <phoneticPr fontId="3"/>
  </si>
  <si>
    <t>イにチェックが入力されていませんが、改定予定の年月及び年齢が入力されています</t>
    <rPh sb="7" eb="9">
      <t>ニュウリョク</t>
    </rPh>
    <rPh sb="18" eb="20">
      <t>カイテイ</t>
    </rPh>
    <rPh sb="20" eb="22">
      <t>ヨテイ</t>
    </rPh>
    <rPh sb="23" eb="25">
      <t>ネンゲツ</t>
    </rPh>
    <rPh sb="25" eb="26">
      <t>オヨ</t>
    </rPh>
    <rPh sb="27" eb="29">
      <t>ネンレイ</t>
    </rPh>
    <rPh sb="30" eb="32">
      <t>ニュウリョク</t>
    </rPh>
    <phoneticPr fontId="3"/>
  </si>
  <si>
    <t>イにチェックが入力されていますが、（イ）～（ニ）にチェックが入力されていません</t>
    <rPh sb="7" eb="9">
      <t>ニュウリョク</t>
    </rPh>
    <rPh sb="30" eb="32">
      <t>ニュウリョク</t>
    </rPh>
    <phoneticPr fontId="3"/>
  </si>
  <si>
    <t>イにチェックが入力されていませんが、（イ）～（ニ）にチェックが入力されています</t>
    <rPh sb="7" eb="9">
      <t>ニュウリョク</t>
    </rPh>
    <rPh sb="31" eb="33">
      <t>ニュウリョク</t>
    </rPh>
    <phoneticPr fontId="3"/>
  </si>
  <si>
    <t>⑫</t>
    <phoneticPr fontId="3"/>
  </si>
  <si>
    <t>創業支援等措置</t>
    <phoneticPr fontId="3"/>
  </si>
  <si>
    <t>イ・ロいずれか１つのみにチェックが入力されていません または イ・ロいずれにもチェックが入力されています</t>
    <rPh sb="17" eb="19">
      <t>ニュウリョク</t>
    </rPh>
    <rPh sb="44" eb="46">
      <t>ニュウリョク</t>
    </rPh>
    <phoneticPr fontId="3"/>
  </si>
  <si>
    <t>イにチェックが入力されていますが、aにチェックが入力されていません</t>
    <rPh sb="7" eb="9">
      <t>ニュウリョク</t>
    </rPh>
    <rPh sb="24" eb="26">
      <t>ニュウリョク</t>
    </rPh>
    <phoneticPr fontId="3"/>
  </si>
  <si>
    <t>イにチェックが入力されていませんが、aにチェックが入力されています</t>
    <rPh sb="7" eb="9">
      <t>ニュウリョク</t>
    </rPh>
    <rPh sb="25" eb="27">
      <t>ニュウリョク</t>
    </rPh>
    <phoneticPr fontId="3"/>
  </si>
  <si>
    <t>イにチェックが入力されていますが、bのいずれか１つのみにチェックが入力されていません</t>
    <rPh sb="7" eb="9">
      <t>ニュウリョク</t>
    </rPh>
    <rPh sb="33" eb="35">
      <t>ニュウリョク</t>
    </rPh>
    <phoneticPr fontId="3"/>
  </si>
  <si>
    <t>イにチェックが入力されていませんが、bにチェックが入力されています</t>
    <rPh sb="7" eb="9">
      <t>ニュウリョク</t>
    </rPh>
    <rPh sb="25" eb="27">
      <t>ニュウリョク</t>
    </rPh>
    <phoneticPr fontId="3"/>
  </si>
  <si>
    <t>イにチェックが入力されていますが、cのいずれか１つのみにチェックが入力されていません</t>
    <rPh sb="7" eb="9">
      <t>ニュウリョク</t>
    </rPh>
    <rPh sb="33" eb="35">
      <t>ニュウリョク</t>
    </rPh>
    <phoneticPr fontId="3"/>
  </si>
  <si>
    <t>イにチェックが入力されていませんが、cにチェックが入力されています</t>
    <rPh sb="7" eb="9">
      <t>ニュウリョク</t>
    </rPh>
    <rPh sb="25" eb="27">
      <t>ニュウリョク</t>
    </rPh>
    <phoneticPr fontId="3"/>
  </si>
  <si>
    <t>c（イ）にチェックが入力されていますが、希望者全員の上限年齢が入力されていません</t>
    <rPh sb="10" eb="12">
      <t>ニュウリョク</t>
    </rPh>
    <rPh sb="31" eb="33">
      <t>ジョウゲン</t>
    </rPh>
    <rPh sb="33" eb="35">
      <t>ネンレイ</t>
    </rPh>
    <rPh sb="36" eb="38">
      <t>ニュウリョク</t>
    </rPh>
    <phoneticPr fontId="3"/>
  </si>
  <si>
    <t>希望者全員の上限年齢が入力されていませんが、更に基準に該当する者の上限年齢が設定されています</t>
    <rPh sb="11" eb="13">
      <t>ニュウリョク</t>
    </rPh>
    <rPh sb="22" eb="23">
      <t>サラ</t>
    </rPh>
    <rPh sb="24" eb="26">
      <t>キジュン</t>
    </rPh>
    <rPh sb="27" eb="29">
      <t>ガイトウ</t>
    </rPh>
    <rPh sb="31" eb="32">
      <t>シャ</t>
    </rPh>
    <rPh sb="33" eb="35">
      <t>ジョウゲン</t>
    </rPh>
    <rPh sb="35" eb="37">
      <t>ネンレイ</t>
    </rPh>
    <rPh sb="38" eb="40">
      <t>セッテイ</t>
    </rPh>
    <phoneticPr fontId="3"/>
  </si>
  <si>
    <t>更に基準に該当する者の上限年齢が入力されていますが、基準の根拠のいずれか１つのみにチェックが入力されていません</t>
    <rPh sb="11" eb="13">
      <t>ジョウゲン</t>
    </rPh>
    <rPh sb="13" eb="15">
      <t>ネンレイ</t>
    </rPh>
    <rPh sb="16" eb="18">
      <t>ニュウリョク</t>
    </rPh>
    <rPh sb="26" eb="28">
      <t>キジュン</t>
    </rPh>
    <rPh sb="29" eb="31">
      <t>コンキョ</t>
    </rPh>
    <rPh sb="46" eb="48">
      <t>ニュウリョク</t>
    </rPh>
    <phoneticPr fontId="3"/>
  </si>
  <si>
    <t>更に基準に該当する者の上限年齢が入力されていませんが、基準の根拠にチェックが入力されています</t>
    <rPh sb="11" eb="13">
      <t>ジョウゲン</t>
    </rPh>
    <rPh sb="13" eb="15">
      <t>ネンレイ</t>
    </rPh>
    <rPh sb="16" eb="18">
      <t>ニュウリョク</t>
    </rPh>
    <rPh sb="27" eb="29">
      <t>キジュン</t>
    </rPh>
    <rPh sb="30" eb="32">
      <t>コンキョ</t>
    </rPh>
    <rPh sb="38" eb="40">
      <t>ニュウリョク</t>
    </rPh>
    <phoneticPr fontId="3"/>
  </si>
  <si>
    <t>（ロ）基準に該当する者の上限年齢が入力されていますが、基準の根拠のいずれか１つのみにチェックが入力されていません</t>
    <rPh sb="12" eb="14">
      <t>ジョウゲン</t>
    </rPh>
    <rPh sb="14" eb="16">
      <t>ネンレイ</t>
    </rPh>
    <rPh sb="17" eb="19">
      <t>ニュウリョク</t>
    </rPh>
    <rPh sb="27" eb="29">
      <t>キジュン</t>
    </rPh>
    <rPh sb="30" eb="32">
      <t>コンキョ</t>
    </rPh>
    <rPh sb="47" eb="49">
      <t>ニュウリョク</t>
    </rPh>
    <phoneticPr fontId="3"/>
  </si>
  <si>
    <t>（ロ）基準に該当する者の上限年齢が入力されていませんが、基準の根拠のいずれか１つのみにチェックが入力されています</t>
    <rPh sb="12" eb="14">
      <t>ジョウゲン</t>
    </rPh>
    <rPh sb="14" eb="16">
      <t>ネンレイ</t>
    </rPh>
    <rPh sb="17" eb="19">
      <t>ニュウリョク</t>
    </rPh>
    <rPh sb="28" eb="30">
      <t>キジュン</t>
    </rPh>
    <rPh sb="31" eb="33">
      <t>コンキョ</t>
    </rPh>
    <rPh sb="48" eb="50">
      <t>ニュウリョク</t>
    </rPh>
    <phoneticPr fontId="3"/>
  </si>
  <si>
    <t>⑬</t>
    <phoneticPr fontId="3"/>
  </si>
  <si>
    <t>創業支援等措置の導入・改定予定</t>
    <rPh sb="0" eb="2">
      <t>ソウギョウ</t>
    </rPh>
    <rPh sb="2" eb="4">
      <t>シエン</t>
    </rPh>
    <rPh sb="4" eb="5">
      <t>トウ</t>
    </rPh>
    <rPh sb="5" eb="7">
      <t>ソチ</t>
    </rPh>
    <rPh sb="8" eb="10">
      <t>ドウニュウ</t>
    </rPh>
    <rPh sb="11" eb="13">
      <t>カイテイ</t>
    </rPh>
    <rPh sb="13" eb="15">
      <t>ヨテイ</t>
    </rPh>
    <phoneticPr fontId="3"/>
  </si>
  <si>
    <t>イ～ニいずれか１つのみにチェックが入力されていません</t>
    <rPh sb="17" eb="19">
      <t>ニュウリョク</t>
    </rPh>
    <phoneticPr fontId="3"/>
  </si>
  <si>
    <t>イにチェックが入力されていませんが、（イ）～（ニ）にチェックが入力されてます</t>
    <rPh sb="7" eb="9">
      <t>ニュウリョク</t>
    </rPh>
    <rPh sb="31" eb="33">
      <t>ニュウリョク</t>
    </rPh>
    <phoneticPr fontId="3"/>
  </si>
  <si>
    <t>⑭</t>
    <phoneticPr fontId="3"/>
  </si>
  <si>
    <t>65歳を超えて働ける制度等</t>
    <rPh sb="2" eb="3">
      <t>サイ</t>
    </rPh>
    <rPh sb="4" eb="5">
      <t>コ</t>
    </rPh>
    <rPh sb="7" eb="8">
      <t>ハタラ</t>
    </rPh>
    <rPh sb="10" eb="12">
      <t>セイド</t>
    </rPh>
    <rPh sb="12" eb="13">
      <t>トウ</t>
    </rPh>
    <phoneticPr fontId="3"/>
  </si>
  <si>
    <t xml:space="preserve">定年年齢もしくは継続雇用制度の上限年齢、創業支援等措置の上限年齢が70歳未満ですが、イ・ロいずれか１つのみにチェックが入力されていません </t>
    <rPh sb="0" eb="2">
      <t>テイネン</t>
    </rPh>
    <rPh sb="2" eb="4">
      <t>ネンレイ</t>
    </rPh>
    <rPh sb="8" eb="14">
      <t>ケイゾクコヨウセイド</t>
    </rPh>
    <rPh sb="15" eb="19">
      <t>ジョウゲンネンレイ</t>
    </rPh>
    <rPh sb="20" eb="22">
      <t>ソウギョウ</t>
    </rPh>
    <rPh sb="22" eb="24">
      <t>シエン</t>
    </rPh>
    <rPh sb="24" eb="25">
      <t>トウ</t>
    </rPh>
    <rPh sb="25" eb="27">
      <t>ソチ</t>
    </rPh>
    <rPh sb="28" eb="30">
      <t>ジョウゲン</t>
    </rPh>
    <rPh sb="30" eb="32">
      <t>ネンレイ</t>
    </rPh>
    <rPh sb="35" eb="36">
      <t>サイ</t>
    </rPh>
    <rPh sb="36" eb="38">
      <t>ミマン</t>
    </rPh>
    <rPh sb="59" eb="61">
      <t>ニュウリョク</t>
    </rPh>
    <phoneticPr fontId="3"/>
  </si>
  <si>
    <t>イにチェックが入力されていますが、（イ）・（ロ）のいずれかにチェックが入力されていません</t>
    <rPh sb="7" eb="9">
      <t>ニュウリョク</t>
    </rPh>
    <rPh sb="35" eb="37">
      <t>ニュウリョク</t>
    </rPh>
    <phoneticPr fontId="3"/>
  </si>
  <si>
    <t>イ及び（イ）にチェックが入力されていますが、年齢が入力されていません</t>
    <rPh sb="1" eb="2">
      <t>オヨ</t>
    </rPh>
    <rPh sb="12" eb="14">
      <t>ニュウリョク</t>
    </rPh>
    <rPh sb="22" eb="24">
      <t>ネンレイ</t>
    </rPh>
    <rPh sb="25" eb="27">
      <t>ニュウリョク</t>
    </rPh>
    <phoneticPr fontId="3"/>
  </si>
  <si>
    <t>イにチェックが入力されていませんが、（イ）・（ロ）にチェックが入力されています（（イ）の場合は年齢含む）</t>
    <rPh sb="7" eb="9">
      <t>ニュウリョク</t>
    </rPh>
    <rPh sb="31" eb="33">
      <t>ニュウリョク</t>
    </rPh>
    <rPh sb="44" eb="46">
      <t>バアイ</t>
    </rPh>
    <rPh sb="47" eb="49">
      <t>ネンレイ</t>
    </rPh>
    <rPh sb="49" eb="50">
      <t>フク</t>
    </rPh>
    <phoneticPr fontId="3"/>
  </si>
  <si>
    <t>ロにチェックが入力されていますが、（イ）～（ニ）のいずれかにチェックが入力されていません</t>
    <rPh sb="7" eb="9">
      <t>ニュウリョク</t>
    </rPh>
    <rPh sb="35" eb="37">
      <t>ニュウリョク</t>
    </rPh>
    <phoneticPr fontId="3"/>
  </si>
  <si>
    <t>⑮</t>
    <phoneticPr fontId="3"/>
  </si>
  <si>
    <t>うち女性が該当項目全体数を上回っている項目があります</t>
    <rPh sb="2" eb="4">
      <t>ジョセイ</t>
    </rPh>
    <rPh sb="5" eb="7">
      <t>ガイトウ</t>
    </rPh>
    <rPh sb="7" eb="9">
      <t>コウモク</t>
    </rPh>
    <rPh sb="9" eb="12">
      <t>ゼンタイスウ</t>
    </rPh>
    <rPh sb="13" eb="15">
      <t>ウワマワ</t>
    </rPh>
    <rPh sb="19" eb="21">
      <t>コウモク</t>
    </rPh>
    <phoneticPr fontId="3"/>
  </si>
  <si>
    <t>⑯</t>
    <phoneticPr fontId="3"/>
  </si>
  <si>
    <t>過去１年間の離職者の状況</t>
    <phoneticPr fontId="3"/>
  </si>
  <si>
    <t>うち求職活動支援書を作成した対象者数が解雇等による45歳以上70歳未満の離職者数を上回っています</t>
    <rPh sb="41" eb="43">
      <t>ウワマワ</t>
    </rPh>
    <phoneticPr fontId="3"/>
  </si>
  <si>
    <t>⑰</t>
    <phoneticPr fontId="3"/>
  </si>
  <si>
    <t>65歳まで働ける制度の過去１年間の適用状況</t>
    <phoneticPr fontId="3"/>
  </si>
  <si>
    <t>(d)うち子会社等・関連会社等での継続雇用者数が(c)継続雇用者数を上回っています</t>
    <rPh sb="34" eb="36">
      <t>ウワマワ</t>
    </rPh>
    <phoneticPr fontId="3"/>
  </si>
  <si>
    <t>(d)うち子会社等・関連会社等での継続雇用者数のうち女性数が(c)継続雇用者数のうち女性数を上回っています</t>
    <rPh sb="26" eb="28">
      <t>ジョセイ</t>
    </rPh>
    <rPh sb="28" eb="29">
      <t>スウ</t>
    </rPh>
    <rPh sb="42" eb="44">
      <t>ジョセイ</t>
    </rPh>
    <rPh sb="44" eb="45">
      <t>スウ</t>
    </rPh>
    <rPh sb="46" eb="48">
      <t>ウワマワ</t>
    </rPh>
    <phoneticPr fontId="3"/>
  </si>
  <si>
    <t>⑱</t>
    <phoneticPr fontId="3"/>
  </si>
  <si>
    <t>65歳を超えて働ける制度の過去１年間の適用状況</t>
    <phoneticPr fontId="3"/>
  </si>
  <si>
    <t>⑲</t>
    <phoneticPr fontId="3"/>
  </si>
  <si>
    <t>⑳</t>
    <phoneticPr fontId="3"/>
  </si>
  <si>
    <t>65歳を超えて働ける制度の対象者に係る基準の過去１年間の適用状況</t>
    <phoneticPr fontId="3"/>
  </si>
  <si>
    <t>高年齢者雇用等推進者　役職</t>
    <rPh sb="0" eb="3">
      <t>コウネンレイ</t>
    </rPh>
    <rPh sb="3" eb="4">
      <t>シャ</t>
    </rPh>
    <rPh sb="4" eb="7">
      <t>コヨウナド</t>
    </rPh>
    <rPh sb="7" eb="9">
      <t>スイシン</t>
    </rPh>
    <rPh sb="9" eb="10">
      <t>シャ</t>
    </rPh>
    <rPh sb="11" eb="13">
      <t>ヤクショク</t>
    </rPh>
    <phoneticPr fontId="3"/>
  </si>
  <si>
    <t>高年齢者雇用等推進者　氏名</t>
    <rPh sb="0" eb="3">
      <t>コウネンレイ</t>
    </rPh>
    <rPh sb="3" eb="4">
      <t>シャ</t>
    </rPh>
    <rPh sb="4" eb="7">
      <t>コヨウナド</t>
    </rPh>
    <rPh sb="7" eb="9">
      <t>スイシン</t>
    </rPh>
    <rPh sb="9" eb="10">
      <t>シャ</t>
    </rPh>
    <rPh sb="11" eb="13">
      <t>シメイ</t>
    </rPh>
    <phoneticPr fontId="3"/>
  </si>
  <si>
    <t>記入担当者　所属及び役職</t>
    <phoneticPr fontId="3"/>
  </si>
  <si>
    <t>記入担当者　氏名</t>
    <rPh sb="6" eb="8">
      <t>シメイ</t>
    </rPh>
    <phoneticPr fontId="3"/>
  </si>
  <si>
    <t>具体的内容</t>
    <rPh sb="0" eb="3">
      <t>グタイテキ</t>
    </rPh>
    <rPh sb="3" eb="5">
      <t>ナイヨウ</t>
    </rPh>
    <phoneticPr fontId="3"/>
  </si>
  <si>
    <t xml:space="preserve">農業 </t>
  </si>
  <si>
    <t xml:space="preserve">林業 </t>
  </si>
  <si>
    <t xml:space="preserve">漁業 </t>
  </si>
  <si>
    <t xml:space="preserve">水産養殖業 </t>
  </si>
  <si>
    <t xml:space="preserve">鉱業、採石業、砂利採取業 </t>
  </si>
  <si>
    <t xml:space="preserve">総合工事業 </t>
  </si>
  <si>
    <t xml:space="preserve">職別工事業（設備工事業を除く） </t>
  </si>
  <si>
    <t xml:space="preserve">設備工事業 </t>
  </si>
  <si>
    <t xml:space="preserve">食料品製造業 </t>
  </si>
  <si>
    <t xml:space="preserve"> 飲料・たばこ・飼料製造業 </t>
  </si>
  <si>
    <t xml:space="preserve"> 繊維工業 </t>
  </si>
  <si>
    <t xml:space="preserve"> 木材・木製品製造業（家具を除く） </t>
  </si>
  <si>
    <t xml:space="preserve"> 家具・装備品製造業 </t>
  </si>
  <si>
    <t xml:space="preserve"> パルプ・紙・紙加工品製造業 </t>
  </si>
  <si>
    <t xml:space="preserve"> 印刷・同関連業 </t>
  </si>
  <si>
    <t xml:space="preserve"> 化学工業 </t>
  </si>
  <si>
    <t xml:space="preserve"> 石油製品・石炭製品製造業 </t>
  </si>
  <si>
    <t xml:space="preserve"> プラスチック製品製造業（別掲を除く） </t>
  </si>
  <si>
    <t xml:space="preserve">ゴム製品製造業 </t>
  </si>
  <si>
    <t xml:space="preserve">なめし革・同製品・毛皮製造業 </t>
  </si>
  <si>
    <t xml:space="preserve"> 窯業・土石製品製造業 </t>
  </si>
  <si>
    <t xml:space="preserve"> 鉄鋼業 </t>
  </si>
  <si>
    <t xml:space="preserve"> 非鉄金属製造業 </t>
  </si>
  <si>
    <t xml:space="preserve"> 金属製品製造業 </t>
  </si>
  <si>
    <t xml:space="preserve"> はん用機械器具製造業 </t>
  </si>
  <si>
    <t xml:space="preserve"> 生産用機械器具製造業 </t>
  </si>
  <si>
    <t xml:space="preserve"> 業務用機械器具製造業 </t>
  </si>
  <si>
    <t xml:space="preserve"> 電子部品・デバイス・電子回路製造業 </t>
  </si>
  <si>
    <t xml:space="preserve"> 電気機械器具製造業 </t>
  </si>
  <si>
    <t xml:space="preserve"> 情報通信機械器具製造業 </t>
  </si>
  <si>
    <t xml:space="preserve"> 輸送用機械器具製造業 </t>
  </si>
  <si>
    <t xml:space="preserve"> その他の製造業 </t>
  </si>
  <si>
    <t xml:space="preserve"> 電気業 </t>
  </si>
  <si>
    <t xml:space="preserve"> ガス業 </t>
  </si>
  <si>
    <t xml:space="preserve"> 熱供給業 </t>
  </si>
  <si>
    <t xml:space="preserve"> 水道業 </t>
  </si>
  <si>
    <t xml:space="preserve"> 通信業 </t>
  </si>
  <si>
    <t xml:space="preserve"> 放送業 </t>
  </si>
  <si>
    <t xml:space="preserve"> 情報サービス業 </t>
  </si>
  <si>
    <t xml:space="preserve"> インターネット付随サービス業 </t>
  </si>
  <si>
    <t xml:space="preserve"> 映像・音声・文字情報制作業 </t>
  </si>
  <si>
    <t xml:space="preserve"> 鉄道業 </t>
  </si>
  <si>
    <t xml:space="preserve"> 道路旅客運送業 </t>
  </si>
  <si>
    <t xml:space="preserve"> 道路貨物運送業 </t>
  </si>
  <si>
    <t xml:space="preserve"> 水運業 </t>
  </si>
  <si>
    <t xml:space="preserve"> 航空運輸業 </t>
  </si>
  <si>
    <t xml:space="preserve"> 倉庫業 </t>
  </si>
  <si>
    <t xml:space="preserve"> 運輸に附帯するサービス業 </t>
  </si>
  <si>
    <t xml:space="preserve"> 郵便業（信書便事業を含む） </t>
  </si>
  <si>
    <t xml:space="preserve"> 各種商品卸売業 </t>
  </si>
  <si>
    <t xml:space="preserve"> 繊維・衣服等卸売業 </t>
  </si>
  <si>
    <t xml:space="preserve"> 飲食料品卸売業 </t>
  </si>
  <si>
    <t xml:space="preserve"> 建築材料、鉱物・金属材料等卸売業 </t>
  </si>
  <si>
    <t xml:space="preserve"> 機械器具卸売業 </t>
  </si>
  <si>
    <t xml:space="preserve"> その他の卸売業 </t>
  </si>
  <si>
    <t xml:space="preserve"> 各種商品小売業 </t>
  </si>
  <si>
    <t xml:space="preserve"> 織物・衣服・身の回り品小売業 </t>
  </si>
  <si>
    <t xml:space="preserve"> 飲食料品小売業 </t>
  </si>
  <si>
    <t xml:space="preserve"> 機械器具小売業 </t>
  </si>
  <si>
    <t xml:space="preserve"> その他の小売業 </t>
  </si>
  <si>
    <t xml:space="preserve"> 無店舗小売業 </t>
  </si>
  <si>
    <t xml:space="preserve"> 銀行業 </t>
  </si>
  <si>
    <t xml:space="preserve"> 協同組織金融業 </t>
  </si>
  <si>
    <t xml:space="preserve"> 貸金業、クレジットカード業等非預金信用機関 </t>
  </si>
  <si>
    <t xml:space="preserve"> 金融商品取引業、商品先物取引業 </t>
  </si>
  <si>
    <t xml:space="preserve"> 補助的金融業等 </t>
  </si>
  <si>
    <t xml:space="preserve"> 保険業（保険媒介代理業、保険サービス業を含む） </t>
  </si>
  <si>
    <t xml:space="preserve"> 不動産取引業 </t>
  </si>
  <si>
    <t xml:space="preserve"> 不動産賃貸業・管理業 </t>
  </si>
  <si>
    <t xml:space="preserve"> 物品賃貸業 </t>
  </si>
  <si>
    <t xml:space="preserve"> 学術・開発研究機関 </t>
  </si>
  <si>
    <t xml:space="preserve"> 専門サービス業（他に分類されないもの） </t>
  </si>
  <si>
    <t xml:space="preserve"> 広告業 </t>
  </si>
  <si>
    <t xml:space="preserve"> 技術サービス業（他に分類されないもの） </t>
  </si>
  <si>
    <t xml:space="preserve"> 宿泊業 </t>
  </si>
  <si>
    <t xml:space="preserve"> 飲食店 </t>
  </si>
  <si>
    <t xml:space="preserve"> 持ち帰り・配達飲食サービス業 </t>
  </si>
  <si>
    <t xml:space="preserve"> 洗濯・理容・美容・浴場業 </t>
    <rPh sb="1" eb="3">
      <t>センタク</t>
    </rPh>
    <rPh sb="4" eb="6">
      <t>リヨウ</t>
    </rPh>
    <phoneticPr fontId="3"/>
  </si>
  <si>
    <t xml:space="preserve"> その他の生活関連サービス業 </t>
  </si>
  <si>
    <t xml:space="preserve"> 娯楽業 </t>
  </si>
  <si>
    <t xml:space="preserve"> 学校教育 </t>
  </si>
  <si>
    <t xml:space="preserve"> その他の教育、学習支援業 </t>
  </si>
  <si>
    <t xml:space="preserve"> 医療業 </t>
  </si>
  <si>
    <t xml:space="preserve"> 保健衛生 </t>
  </si>
  <si>
    <t xml:space="preserve"> 社会保険・社会福祉・介護事業 </t>
  </si>
  <si>
    <t xml:space="preserve"> 郵便局 </t>
  </si>
  <si>
    <t xml:space="preserve"> 協同組合（他に分類されないもの） </t>
  </si>
  <si>
    <t xml:space="preserve"> 廃棄物処理業 </t>
  </si>
  <si>
    <t xml:space="preserve"> 自動車整備業 </t>
  </si>
  <si>
    <t xml:space="preserve"> 機械等修理業（別掲を除く） </t>
  </si>
  <si>
    <t xml:space="preserve"> 職業紹介・労働者派遣業 </t>
  </si>
  <si>
    <t xml:space="preserve"> その他の事業サービス業 </t>
  </si>
  <si>
    <t xml:space="preserve"> 政治・経済・文化団体 </t>
  </si>
  <si>
    <t xml:space="preserve"> 宗教 </t>
  </si>
  <si>
    <t xml:space="preserve"> その他のサービス業 </t>
  </si>
  <si>
    <t xml:space="preserve"> 外国公務 </t>
  </si>
  <si>
    <t xml:space="preserve"> 国家公務 </t>
  </si>
  <si>
    <t xml:space="preserve"> 地方公務 </t>
  </si>
  <si>
    <t xml:space="preserve"> 分類不能の産業 </t>
  </si>
  <si>
    <t>※本シートにおいてエラーなしの場合でも、後日、ハローワークより内容確認の連絡が入る可能性がございますことご容赦ください。</t>
    <rPh sb="1" eb="2">
      <t>ホン</t>
    </rPh>
    <rPh sb="15" eb="17">
      <t>バアイ</t>
    </rPh>
    <rPh sb="20" eb="22">
      <t>ゴジツ</t>
    </rPh>
    <rPh sb="31" eb="33">
      <t>ナイヨウ</t>
    </rPh>
    <rPh sb="33" eb="35">
      <t>カクニン</t>
    </rPh>
    <rPh sb="36" eb="38">
      <t>レンラク</t>
    </rPh>
    <rPh sb="39" eb="40">
      <t>ハイ</t>
    </rPh>
    <rPh sb="41" eb="44">
      <t>カノウセイ</t>
    </rPh>
    <rPh sb="53" eb="55">
      <t>ヨウシャ</t>
    </rPh>
    <phoneticPr fontId="3"/>
  </si>
  <si>
    <t>適切な産業分類番号が入力されていません</t>
    <rPh sb="0" eb="2">
      <t>テキセツ</t>
    </rPh>
    <rPh sb="3" eb="5">
      <t>サンギョウ</t>
    </rPh>
    <rPh sb="5" eb="7">
      <t>ブンルイ</t>
    </rPh>
    <rPh sb="7" eb="9">
      <t>バンゴウ</t>
    </rPh>
    <rPh sb="10" eb="12">
      <t>ニュウリョク</t>
    </rPh>
    <phoneticPr fontId="3"/>
  </si>
  <si>
    <t>希望者全員の上限年齢が入力されていますが、60歳を下回っています</t>
    <phoneticPr fontId="3"/>
  </si>
  <si>
    <t>基準該当者の雇用の上限年齢が入力されていますが、60歳を下回っています</t>
    <rPh sb="26" eb="27">
      <t>サイ</t>
    </rPh>
    <rPh sb="28" eb="30">
      <t>シタマワ</t>
    </rPh>
    <phoneticPr fontId="3"/>
  </si>
  <si>
    <t>基準該当者の雇用の上限年齢が入力されていますが、定年年齢と同じか、定年年齢を下回っています</t>
    <rPh sb="24" eb="26">
      <t>テイネン</t>
    </rPh>
    <rPh sb="26" eb="28">
      <t>ネンレイ</t>
    </rPh>
    <rPh sb="29" eb="30">
      <t>オナ</t>
    </rPh>
    <rPh sb="33" eb="35">
      <t>テイネン</t>
    </rPh>
    <rPh sb="35" eb="37">
      <t>ネンレイ</t>
    </rPh>
    <phoneticPr fontId="3"/>
  </si>
  <si>
    <t>希望者全員の上限年齢が入力されていますが、65歳以下の年齢が入力されています</t>
    <rPh sb="23" eb="24">
      <t>サイ</t>
    </rPh>
    <rPh sb="24" eb="26">
      <t>イカ</t>
    </rPh>
    <rPh sb="30" eb="32">
      <t>ニュウリョク</t>
    </rPh>
    <phoneticPr fontId="3"/>
  </si>
  <si>
    <t>（ロ）基準に該当する者の上限年齢が入力されていますが、65歳以下の年齢が入力されています</t>
    <phoneticPr fontId="3"/>
  </si>
  <si>
    <t>常用労働者数</t>
    <phoneticPr fontId="3"/>
  </si>
  <si>
    <t>経過措置に基づく継続雇用の対象者に係る基準の過去１年間の適用状況</t>
  </si>
  <si>
    <t xml:space="preserve">- </t>
    <phoneticPr fontId="3"/>
  </si>
  <si>
    <t>-</t>
    <phoneticPr fontId="3"/>
  </si>
  <si>
    <t>定年年齢が入力されていますが60歳を下回っています。事業主が定年を定める場合は、その定年年齢は60歳以上としなければならず、高年齢者雇用安定法第８条に反しますので、早急に是正してください。</t>
    <rPh sb="0" eb="2">
      <t>テイネン</t>
    </rPh>
    <rPh sb="2" eb="4">
      <t>ネンレイ</t>
    </rPh>
    <rPh sb="5" eb="7">
      <t>ニュウリョク</t>
    </rPh>
    <rPh sb="16" eb="17">
      <t>サイ</t>
    </rPh>
    <rPh sb="18" eb="20">
      <t>シタマワ</t>
    </rPh>
    <rPh sb="26" eb="29">
      <t>ジギョウヌシ</t>
    </rPh>
    <rPh sb="30" eb="32">
      <t>テイネン</t>
    </rPh>
    <rPh sb="33" eb="34">
      <t>サダ</t>
    </rPh>
    <rPh sb="36" eb="38">
      <t>バアイ</t>
    </rPh>
    <rPh sb="42" eb="44">
      <t>テイネン</t>
    </rPh>
    <rPh sb="44" eb="46">
      <t>ネンレイ</t>
    </rPh>
    <rPh sb="49" eb="50">
      <t>サイ</t>
    </rPh>
    <rPh sb="50" eb="52">
      <t>イジョウ</t>
    </rPh>
    <rPh sb="62" eb="66">
      <t>コウネンレイシャ</t>
    </rPh>
    <rPh sb="66" eb="68">
      <t>コヨウ</t>
    </rPh>
    <rPh sb="68" eb="71">
      <t>アンテイホウ</t>
    </rPh>
    <rPh sb="71" eb="72">
      <t>ダイ</t>
    </rPh>
    <rPh sb="73" eb="74">
      <t>ジョウ</t>
    </rPh>
    <rPh sb="75" eb="76">
      <t>ハン</t>
    </rPh>
    <rPh sb="82" eb="84">
      <t>ソウキュウ</t>
    </rPh>
    <rPh sb="85" eb="87">
      <t>ゼセイ</t>
    </rPh>
    <phoneticPr fontId="3"/>
  </si>
  <si>
    <t>未入力です。高年齢者雇用等推進者を選任していない場合は空欄としてください。</t>
    <rPh sb="0" eb="3">
      <t>ミニュウリョク</t>
    </rPh>
    <rPh sb="27" eb="29">
      <t>クウラン</t>
    </rPh>
    <phoneticPr fontId="3"/>
  </si>
  <si>
    <t>未入力です。高年齢者雇用等推進者を選任していない場合は空欄としてください。</t>
    <rPh sb="0" eb="3">
      <t>ミニュウリョク</t>
    </rPh>
    <phoneticPr fontId="3"/>
  </si>
  <si>
    <t>事業の具体的内容が未入力です。</t>
    <rPh sb="0" eb="2">
      <t>ジギョウ</t>
    </rPh>
    <rPh sb="3" eb="6">
      <t>グタイテキ</t>
    </rPh>
    <rPh sb="6" eb="8">
      <t>ナイヨウ</t>
    </rPh>
    <rPh sb="9" eb="12">
      <t>ミニュウリョク</t>
    </rPh>
    <phoneticPr fontId="3"/>
  </si>
  <si>
    <t>←　【共通的留意点】本ツールを用いて作成した様式を提出する場合、正・副・控の計３種類を印刷（１種ごとに両面印刷または２アップ印刷し１枚に全てが収まるようにしてください）し、うち正・副をご提出ください。正・副・控の表示はプルダウンにて変更できます。</t>
    <rPh sb="3" eb="5">
      <t>キョウツウ</t>
    </rPh>
    <rPh sb="5" eb="6">
      <t>テキ</t>
    </rPh>
    <rPh sb="6" eb="8">
      <t>リュウイ</t>
    </rPh>
    <rPh sb="8" eb="9">
      <t>テン</t>
    </rPh>
    <rPh sb="10" eb="11">
      <t>ホン</t>
    </rPh>
    <rPh sb="11" eb="12">
      <t>ジホン</t>
    </rPh>
    <rPh sb="15" eb="16">
      <t>モチ</t>
    </rPh>
    <rPh sb="18" eb="20">
      <t>サクセイ</t>
    </rPh>
    <rPh sb="22" eb="24">
      <t>ヨウシキ</t>
    </rPh>
    <rPh sb="25" eb="27">
      <t>テイシュツ</t>
    </rPh>
    <rPh sb="29" eb="31">
      <t>バアイ</t>
    </rPh>
    <rPh sb="32" eb="33">
      <t>セイ</t>
    </rPh>
    <rPh sb="34" eb="35">
      <t>フク</t>
    </rPh>
    <rPh sb="36" eb="37">
      <t>ヒカ</t>
    </rPh>
    <rPh sb="38" eb="39">
      <t>ケイ</t>
    </rPh>
    <rPh sb="40" eb="41">
      <t>シュ</t>
    </rPh>
    <rPh sb="41" eb="42">
      <t>ルイ</t>
    </rPh>
    <rPh sb="43" eb="45">
      <t>インサツ</t>
    </rPh>
    <rPh sb="47" eb="48">
      <t>シュ</t>
    </rPh>
    <rPh sb="51" eb="53">
      <t>リョウメン</t>
    </rPh>
    <rPh sb="53" eb="55">
      <t>インサツ</t>
    </rPh>
    <rPh sb="62" eb="64">
      <t>インサツ</t>
    </rPh>
    <rPh sb="66" eb="67">
      <t>マイ</t>
    </rPh>
    <rPh sb="68" eb="69">
      <t>スベ</t>
    </rPh>
    <rPh sb="71" eb="72">
      <t>オサ</t>
    </rPh>
    <rPh sb="88" eb="89">
      <t>セイ</t>
    </rPh>
    <rPh sb="90" eb="91">
      <t>フク</t>
    </rPh>
    <rPh sb="93" eb="95">
      <t>テイシュツ</t>
    </rPh>
    <rPh sb="100" eb="101">
      <t>セイ</t>
    </rPh>
    <rPh sb="102" eb="103">
      <t>フク</t>
    </rPh>
    <rPh sb="104" eb="105">
      <t>ヒカ</t>
    </rPh>
    <rPh sb="106" eb="108">
      <t>ヒョウジ</t>
    </rPh>
    <rPh sb="116" eb="118">
      <t>ヘンコウ</t>
    </rPh>
    <phoneticPr fontId="3"/>
  </si>
  <si>
    <t>7を入力してください</t>
    <rPh sb="2" eb="4">
      <t>ニュウリョク</t>
    </rPh>
    <phoneticPr fontId="3"/>
  </si>
  <si>
    <t>報告年が誤っています</t>
    <rPh sb="0" eb="2">
      <t>ホウコク</t>
    </rPh>
    <rPh sb="2" eb="3">
      <t>ネン</t>
    </rPh>
    <rPh sb="4" eb="5">
      <t>アヤマ</t>
    </rPh>
    <phoneticPr fontId="3"/>
  </si>
  <si>
    <t>イにチェックが入力されていて、かつ定年年齢が65歳と入力されていますが、a継続雇用先（ｉ）にチェックがされています
※令和６年６月から令和７年３月31日に経過措置に基づく継続雇用の対象者に係る基準を適用していた場合、正しい入力状況であっても本エラーが表示される場合がございます。</t>
    <phoneticPr fontId="3"/>
  </si>
  <si>
    <t>希望者全員の上限年齢が入力されていますが、定年年齢を下回っています
※令和６年６月から令和７年３月31日に経過措置に基づく継続雇用の対象者に係る基準を適用していた場合、正しい入力状況であっても本エラーが表示される場合がございます。</t>
    <rPh sb="21" eb="23">
      <t>テイネン</t>
    </rPh>
    <rPh sb="23" eb="25">
      <t>ネンレイ</t>
    </rPh>
    <phoneticPr fontId="3"/>
  </si>
  <si>
    <t>希望者全員雇用の上限年齢が入力されていますが65歳を下回っています。令和７年４月１日以降、経過措置に基づき対象者を限定する基準を設けている場合、高年齢者雇用安定法第９条に反しますので、早急に是正してください。</t>
    <rPh sb="34" eb="36">
      <t>レイワ</t>
    </rPh>
    <rPh sb="37" eb="38">
      <t>ネン</t>
    </rPh>
    <rPh sb="39" eb="40">
      <t>ツキ</t>
    </rPh>
    <rPh sb="41" eb="42">
      <t>ニチ</t>
    </rPh>
    <rPh sb="42" eb="44">
      <t>イコウ</t>
    </rPh>
    <rPh sb="45" eb="47">
      <t>ケイカ</t>
    </rPh>
    <rPh sb="47" eb="49">
      <t>ソチ</t>
    </rPh>
    <rPh sb="50" eb="51">
      <t>モト</t>
    </rPh>
    <rPh sb="53" eb="56">
      <t>タイショウシャ</t>
    </rPh>
    <rPh sb="57" eb="59">
      <t>ゲンテイ</t>
    </rPh>
    <rPh sb="61" eb="63">
      <t>キジュン</t>
    </rPh>
    <rPh sb="64" eb="65">
      <t>モウ</t>
    </rPh>
    <rPh sb="69" eb="71">
      <t>バアイ</t>
    </rPh>
    <phoneticPr fontId="3"/>
  </si>
  <si>
    <t>適切に入力されていません。個人事業の場合は空欄としてください。</t>
    <rPh sb="0" eb="2">
      <t>テキセツ</t>
    </rPh>
    <rPh sb="3" eb="5">
      <t>ニュウリョク</t>
    </rPh>
    <rPh sb="13" eb="15">
      <t>コジン</t>
    </rPh>
    <rPh sb="15" eb="17">
      <t>ジギョウ</t>
    </rPh>
    <rPh sb="18" eb="20">
      <t>バアイ</t>
    </rPh>
    <rPh sb="21" eb="23">
      <t>クウラン</t>
    </rPh>
    <phoneticPr fontId="3"/>
  </si>
  <si>
    <t>報告時点</t>
    <rPh sb="0" eb="2">
      <t>ホウコク</t>
    </rPh>
    <rPh sb="2" eb="4">
      <t>ジテン</t>
    </rPh>
    <phoneticPr fontId="3"/>
  </si>
  <si>
    <t>イにチェックが入力されていますが、（イ）～（ニ）のいずれか１つのみにチェックが入力されていません</t>
    <rPh sb="7" eb="9">
      <t>ニュウリョク</t>
    </rPh>
    <rPh sb="39" eb="41">
      <t>ニュウリョク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</si>
</sst>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 "/>
    <numFmt numFmtId="178" formatCode="0.0_);[Red]\(0.0\)"/>
    <numFmt numFmtId="179" formatCode="#,##0.0_ "/>
    <numFmt numFmtId="180" formatCode="0_);[Red]\(0\)"/>
  </numFmts>
  <fonts count="27" x14ac:knownFonts="1">
    <font>
      <sz val="11"/>
      <color theme="1"/>
      <name val="游ゴシック"/>
      <family val="2"/>
      <charset val="128"/>
      <scheme val="minor"/>
    </font>
    <font>
      <sz val="11"/>
      <name val="ＭＳ Ｐゴシック"/>
      <family val="3"/>
      <charset val="128"/>
    </font>
    <font>
      <sz val="9"/>
      <name val="ＭＳ ゴシック"/>
      <family val="3"/>
      <charset val="128"/>
    </font>
    <font>
      <sz val="6"/>
      <name val="游ゴシック"/>
      <family val="2"/>
      <charset val="128"/>
      <scheme val="minor"/>
    </font>
    <font>
      <sz val="8"/>
      <name val="ＭＳ 明朝"/>
      <family val="1"/>
      <charset val="128"/>
    </font>
    <font>
      <sz val="11"/>
      <name val="游ゴシック"/>
      <family val="2"/>
      <charset val="128"/>
      <scheme val="minor"/>
    </font>
    <font>
      <sz val="10"/>
      <name val="ＭＳ 明朝"/>
      <family val="1"/>
      <charset val="128"/>
    </font>
    <font>
      <sz val="12"/>
      <name val="ＭＳ 明朝"/>
      <family val="1"/>
      <charset val="128"/>
    </font>
    <font>
      <b/>
      <sz val="18"/>
      <name val="ＭＳ 明朝"/>
      <family val="1"/>
      <charset val="128"/>
    </font>
    <font>
      <sz val="9"/>
      <name val="ＭＳ 明朝"/>
      <family val="1"/>
      <charset val="128"/>
    </font>
    <font>
      <sz val="9"/>
      <name val="游ゴシック"/>
      <family val="2"/>
      <charset val="128"/>
      <scheme val="minor"/>
    </font>
    <font>
      <u/>
      <sz val="9"/>
      <name val="ＭＳ 明朝"/>
      <family val="1"/>
      <charset val="128"/>
    </font>
    <font>
      <b/>
      <u/>
      <sz val="9"/>
      <name val="ＭＳ 明朝"/>
      <family val="1"/>
      <charset val="128"/>
    </font>
    <font>
      <sz val="9"/>
      <name val="HG行書体"/>
      <family val="4"/>
      <charset val="128"/>
    </font>
    <font>
      <sz val="8.5"/>
      <name val="ＭＳ 明朝"/>
      <family val="1"/>
      <charset val="128"/>
    </font>
    <font>
      <sz val="10"/>
      <name val="Century"/>
      <family val="1"/>
    </font>
    <font>
      <sz val="16"/>
      <name val="ＭＳ 明朝"/>
      <family val="1"/>
      <charset val="128"/>
    </font>
    <font>
      <sz val="11"/>
      <color theme="1"/>
      <name val="Meiryo UI"/>
      <family val="3"/>
      <charset val="128"/>
    </font>
    <font>
      <sz val="10"/>
      <name val="ＭＳ Ｐ明朝"/>
      <family val="1"/>
      <charset val="128"/>
    </font>
    <font>
      <sz val="22"/>
      <name val="ＭＳ 明朝"/>
      <family val="1"/>
      <charset val="128"/>
    </font>
    <font>
      <b/>
      <sz val="11"/>
      <color theme="1"/>
      <name val="Meiryo UI"/>
      <family val="3"/>
      <charset val="128"/>
    </font>
    <font>
      <b/>
      <sz val="10"/>
      <color rgb="FFFFCCFF"/>
      <name val="Meiryo UI"/>
      <family val="3"/>
      <charset val="128"/>
    </font>
    <font>
      <sz val="6"/>
      <name val="ＭＳ 明朝"/>
      <family val="1"/>
      <charset val="128"/>
    </font>
    <font>
      <sz val="11"/>
      <color rgb="FFFF0000"/>
      <name val="Meiryo UI"/>
      <family val="3"/>
      <charset val="128"/>
    </font>
    <font>
      <b/>
      <sz val="10"/>
      <color rgb="FFFFFF00"/>
      <name val="Meiryo UI"/>
      <family val="3"/>
      <charset val="128"/>
    </font>
    <font>
      <sz val="10"/>
      <color theme="1"/>
      <name val="Century"/>
      <family val="1"/>
    </font>
    <font>
      <sz val="7.8"/>
      <name val="ＭＳ 明朝"/>
      <family val="1"/>
      <charset val="128"/>
    </font>
  </fonts>
  <fills count="3">
    <fill>
      <patternFill patternType="none"/>
    </fill>
    <fill>
      <patternFill patternType="gray125"/>
    </fill>
    <fill>
      <patternFill patternType="solid">
        <fgColor theme="9" tint="0.79998168889431442"/>
        <bgColor indexed="64"/>
      </patternFill>
    </fill>
  </fills>
  <borders count="9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auto="1"/>
      </left>
      <right/>
      <top/>
      <bottom/>
      <diagonal/>
    </border>
    <border>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auto="1"/>
      </left>
      <right style="thin">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dotted">
        <color indexed="64"/>
      </right>
      <top style="medium">
        <color indexed="64"/>
      </top>
      <bottom/>
      <diagonal/>
    </border>
    <border>
      <left style="dotted">
        <color indexed="64"/>
      </left>
      <right style="thin">
        <color indexed="64"/>
      </right>
      <top style="medium">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medium">
        <color indexed="64"/>
      </bottom>
      <diagonal/>
    </border>
    <border>
      <left style="dotted">
        <color indexed="64"/>
      </left>
      <right style="thin">
        <color indexed="64"/>
      </right>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diagonal/>
    </border>
    <border>
      <left style="dotted">
        <color indexed="64"/>
      </left>
      <right style="dotted">
        <color indexed="64"/>
      </right>
      <top/>
      <bottom style="medium">
        <color indexed="64"/>
      </bottom>
      <diagonal/>
    </border>
    <border>
      <left style="dotted">
        <color indexed="64"/>
      </left>
      <right style="medium">
        <color indexed="64"/>
      </right>
      <top style="medium">
        <color indexed="64"/>
      </top>
      <bottom/>
      <diagonal/>
    </border>
    <border>
      <left style="dotted">
        <color indexed="64"/>
      </left>
      <right style="medium">
        <color indexed="64"/>
      </right>
      <top/>
      <bottom/>
      <diagonal/>
    </border>
    <border>
      <left style="dotted">
        <color indexed="64"/>
      </left>
      <right style="medium">
        <color indexed="64"/>
      </right>
      <top/>
      <bottom style="medium">
        <color indexed="64"/>
      </bottom>
      <diagonal/>
    </border>
    <border>
      <left style="thick">
        <color indexed="64"/>
      </left>
      <right style="thin">
        <color indexed="64"/>
      </right>
      <top style="thick">
        <color indexed="64"/>
      </top>
      <bottom style="double">
        <color indexed="64"/>
      </bottom>
      <diagonal/>
    </border>
    <border>
      <left style="thin">
        <color indexed="64"/>
      </left>
      <right style="thin">
        <color indexed="64"/>
      </right>
      <top style="thick">
        <color indexed="64"/>
      </top>
      <bottom style="double">
        <color indexed="64"/>
      </bottom>
      <diagonal/>
    </border>
    <border>
      <left style="thin">
        <color indexed="64"/>
      </left>
      <right style="thick">
        <color indexed="64"/>
      </right>
      <top style="thick">
        <color indexed="64"/>
      </top>
      <bottom style="double">
        <color indexed="64"/>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top style="thick">
        <color indexed="64"/>
      </top>
      <bottom style="double">
        <color indexed="64"/>
      </bottom>
      <diagonal/>
    </border>
    <border>
      <left style="thin">
        <color indexed="64"/>
      </left>
      <right/>
      <top style="thin">
        <color indexed="64"/>
      </top>
      <bottom style="thick">
        <color indexed="64"/>
      </bottom>
      <diagonal/>
    </border>
    <border>
      <left style="medium">
        <color indexed="64"/>
      </left>
      <right style="thin">
        <color indexed="64"/>
      </right>
      <top style="thick">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top style="thick">
        <color indexed="64"/>
      </top>
      <bottom/>
      <diagonal/>
    </border>
    <border>
      <left/>
      <right/>
      <top style="thin">
        <color rgb="FFFFFF00"/>
      </top>
      <bottom/>
      <diagonal/>
    </border>
    <border>
      <left/>
      <right/>
      <top/>
      <bottom style="thin">
        <color rgb="FFFFFF00"/>
      </bottom>
      <diagonal/>
    </border>
    <border>
      <left style="thin">
        <color rgb="FFFFFF00"/>
      </left>
      <right/>
      <top/>
      <bottom/>
      <diagonal/>
    </border>
    <border>
      <left style="thin">
        <color rgb="FFFFFF00"/>
      </left>
      <right style="thin">
        <color rgb="FFFFFF00"/>
      </right>
      <top style="thin">
        <color rgb="FFFFFF00"/>
      </top>
      <bottom style="thin">
        <color indexed="64"/>
      </bottom>
      <diagonal/>
    </border>
    <border>
      <left style="thin">
        <color rgb="FFFFFF00"/>
      </left>
      <right style="thin">
        <color rgb="FFFFFF00"/>
      </right>
      <top style="thin">
        <color indexed="64"/>
      </top>
      <bottom style="thin">
        <color indexed="64"/>
      </bottom>
      <diagonal/>
    </border>
    <border>
      <left style="thin">
        <color rgb="FFFFFF00"/>
      </left>
      <right style="thin">
        <color rgb="FFFFFF00"/>
      </right>
      <top style="thin">
        <color indexed="64"/>
      </top>
      <bottom style="thin">
        <color rgb="FFFFFF00"/>
      </bottom>
      <diagonal/>
    </border>
    <border>
      <left/>
      <right style="thin">
        <color rgb="FFFFFF00"/>
      </right>
      <top/>
      <bottom/>
      <diagonal/>
    </border>
    <border>
      <left style="thick">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medium">
        <color indexed="64"/>
      </right>
      <top style="thin">
        <color indexed="64"/>
      </top>
      <bottom style="medium">
        <color indexed="64"/>
      </bottom>
      <diagonal/>
    </border>
  </borders>
  <cellStyleXfs count="3">
    <xf numFmtId="0" fontId="0" fillId="0" borderId="0">
      <alignment vertical="center"/>
    </xf>
    <xf numFmtId="0" fontId="1" fillId="0" borderId="0"/>
    <xf numFmtId="0" fontId="1" fillId="0" borderId="0"/>
  </cellStyleXfs>
  <cellXfs count="480">
    <xf numFmtId="0" fontId="0" fillId="0" borderId="0" xfId="0">
      <alignment vertical="center"/>
    </xf>
    <xf numFmtId="0" fontId="2" fillId="0" borderId="0" xfId="1" applyFont="1" applyAlignment="1">
      <alignment horizontal="left" vertical="center"/>
    </xf>
    <xf numFmtId="0" fontId="4" fillId="0" borderId="0" xfId="1" applyFont="1" applyAlignment="1">
      <alignment horizontal="left" vertical="center"/>
    </xf>
    <xf numFmtId="0" fontId="5" fillId="0" borderId="0" xfId="0" applyFont="1">
      <alignment vertical="center"/>
    </xf>
    <xf numFmtId="0" fontId="6" fillId="0" borderId="0" xfId="1" applyFont="1" applyAlignment="1">
      <alignment horizontal="left" vertical="center"/>
    </xf>
    <xf numFmtId="0" fontId="6" fillId="0" borderId="0" xfId="1" applyFont="1" applyAlignment="1">
      <alignment vertical="center"/>
    </xf>
    <xf numFmtId="0" fontId="4" fillId="0" borderId="0" xfId="1" applyFont="1" applyAlignment="1">
      <alignment horizontal="left" vertical="top"/>
    </xf>
    <xf numFmtId="49" fontId="9" fillId="0" borderId="21" xfId="0" applyNumberFormat="1" applyFont="1" applyBorder="1" applyAlignment="1">
      <alignment vertical="center" wrapText="1"/>
    </xf>
    <xf numFmtId="0" fontId="9" fillId="0" borderId="31" xfId="0" applyFont="1" applyBorder="1" applyAlignment="1" applyProtection="1">
      <alignment vertical="center" wrapText="1"/>
      <protection locked="0"/>
    </xf>
    <xf numFmtId="0" fontId="9" fillId="0" borderId="13" xfId="0" applyFont="1" applyBorder="1" applyAlignment="1" applyProtection="1">
      <alignment vertical="center" wrapText="1"/>
      <protection locked="0"/>
    </xf>
    <xf numFmtId="0" fontId="9" fillId="0" borderId="33" xfId="0" applyFont="1" applyBorder="1" applyAlignment="1" applyProtection="1">
      <alignment vertical="center" wrapText="1"/>
      <protection locked="0"/>
    </xf>
    <xf numFmtId="0" fontId="9" fillId="0" borderId="25" xfId="0" applyFont="1" applyBorder="1" applyAlignment="1" applyProtection="1">
      <alignment vertical="center" wrapText="1"/>
      <protection locked="0"/>
    </xf>
    <xf numFmtId="0" fontId="9" fillId="0" borderId="20" xfId="0" applyFont="1" applyBorder="1" applyAlignment="1" applyProtection="1">
      <alignment vertical="center" wrapText="1"/>
      <protection locked="0"/>
    </xf>
    <xf numFmtId="0" fontId="9" fillId="0" borderId="24" xfId="0" applyFont="1" applyBorder="1" applyAlignment="1">
      <alignment vertical="top"/>
    </xf>
    <xf numFmtId="0" fontId="9" fillId="0" borderId="10" xfId="0" applyFont="1" applyBorder="1" applyAlignment="1" applyProtection="1">
      <alignment vertical="center" wrapText="1"/>
      <protection locked="0"/>
    </xf>
    <xf numFmtId="0" fontId="9" fillId="0" borderId="22" xfId="0" applyFont="1" applyBorder="1" applyAlignment="1">
      <alignment vertical="center" shrinkToFit="1"/>
    </xf>
    <xf numFmtId="0" fontId="9" fillId="0" borderId="23" xfId="0" applyFont="1" applyBorder="1" applyAlignment="1">
      <alignment vertical="center" shrinkToFit="1"/>
    </xf>
    <xf numFmtId="0" fontId="4" fillId="0" borderId="0" xfId="1" applyFont="1" applyAlignment="1">
      <alignment vertical="center"/>
    </xf>
    <xf numFmtId="0" fontId="9" fillId="0" borderId="26" xfId="0" applyFont="1" applyBorder="1" applyAlignment="1" applyProtection="1">
      <alignment vertical="center" wrapText="1"/>
      <protection locked="0"/>
    </xf>
    <xf numFmtId="0" fontId="9" fillId="0" borderId="28" xfId="0" applyFont="1" applyBorder="1" applyAlignment="1" applyProtection="1">
      <alignment vertical="center" wrapText="1"/>
      <protection locked="0"/>
    </xf>
    <xf numFmtId="49" fontId="9" fillId="0" borderId="21" xfId="0" applyNumberFormat="1" applyFont="1" applyBorder="1" applyAlignment="1" applyProtection="1">
      <alignment vertical="center" wrapText="1"/>
      <protection locked="0"/>
    </xf>
    <xf numFmtId="49" fontId="9" fillId="0" borderId="23" xfId="0" applyNumberFormat="1" applyFont="1" applyBorder="1" applyAlignment="1" applyProtection="1">
      <alignment vertical="center" wrapText="1"/>
      <protection locked="0"/>
    </xf>
    <xf numFmtId="49" fontId="9" fillId="0" borderId="0" xfId="0" applyNumberFormat="1" applyFont="1" applyAlignment="1">
      <alignment vertical="center" wrapText="1"/>
    </xf>
    <xf numFmtId="49" fontId="9" fillId="0" borderId="24" xfId="0" applyNumberFormat="1" applyFont="1" applyBorder="1" applyAlignment="1" applyProtection="1">
      <alignment vertical="center" wrapText="1"/>
      <protection locked="0"/>
    </xf>
    <xf numFmtId="0" fontId="9" fillId="0" borderId="7" xfId="0" applyFont="1" applyBorder="1" applyAlignment="1" applyProtection="1">
      <alignment wrapText="1"/>
      <protection locked="0"/>
    </xf>
    <xf numFmtId="0" fontId="5" fillId="0" borderId="24" xfId="0" applyFont="1" applyBorder="1">
      <alignment vertical="center"/>
    </xf>
    <xf numFmtId="0" fontId="9" fillId="0" borderId="24" xfId="0" applyFont="1" applyBorder="1">
      <alignment vertical="center"/>
    </xf>
    <xf numFmtId="0" fontId="9" fillId="0" borderId="0" xfId="0" applyFont="1" applyAlignment="1">
      <alignment vertical="top"/>
    </xf>
    <xf numFmtId="0" fontId="9" fillId="0" borderId="33" xfId="0" applyFont="1" applyBorder="1" applyAlignment="1">
      <alignment vertical="center" shrinkToFit="1"/>
    </xf>
    <xf numFmtId="0" fontId="9" fillId="0" borderId="7" xfId="0" applyFont="1" applyBorder="1" applyAlignment="1">
      <alignment vertical="top" wrapText="1"/>
    </xf>
    <xf numFmtId="0" fontId="9" fillId="0" borderId="33" xfId="0" applyFont="1" applyBorder="1" applyAlignment="1">
      <alignment vertical="top" wrapText="1"/>
    </xf>
    <xf numFmtId="0" fontId="4" fillId="0" borderId="7" xfId="0" applyFont="1" applyBorder="1" applyAlignment="1">
      <alignment vertical="top" wrapText="1"/>
    </xf>
    <xf numFmtId="0" fontId="9" fillId="0" borderId="21" xfId="0" applyFont="1" applyBorder="1" applyAlignment="1">
      <alignment horizontal="left" vertical="center"/>
    </xf>
    <xf numFmtId="0" fontId="9" fillId="0" borderId="21" xfId="0" applyFont="1" applyBorder="1">
      <alignment vertical="center"/>
    </xf>
    <xf numFmtId="0" fontId="9" fillId="0" borderId="26" xfId="0" applyFont="1" applyBorder="1">
      <alignment vertical="center"/>
    </xf>
    <xf numFmtId="0" fontId="9" fillId="0" borderId="28" xfId="0" applyFont="1" applyBorder="1">
      <alignment vertical="center"/>
    </xf>
    <xf numFmtId="0" fontId="9" fillId="0" borderId="0" xfId="0" applyFont="1">
      <alignment vertical="center"/>
    </xf>
    <xf numFmtId="0" fontId="9" fillId="0" borderId="0" xfId="0" applyFont="1" applyAlignment="1" applyProtection="1">
      <alignment vertical="center" wrapText="1"/>
      <protection locked="0"/>
    </xf>
    <xf numFmtId="0" fontId="9" fillId="0" borderId="0" xfId="0" applyFont="1" applyAlignment="1" applyProtection="1">
      <alignment horizontal="left" wrapText="1"/>
      <protection locked="0"/>
    </xf>
    <xf numFmtId="0" fontId="9" fillId="0" borderId="0" xfId="0" applyFont="1" applyAlignment="1" applyProtection="1">
      <alignment horizontal="left" vertical="top" wrapText="1"/>
      <protection locked="0"/>
    </xf>
    <xf numFmtId="0" fontId="9" fillId="0" borderId="0" xfId="0" applyFont="1" applyAlignment="1" applyProtection="1">
      <alignment vertical="top" wrapText="1"/>
      <protection locked="0"/>
    </xf>
    <xf numFmtId="0" fontId="9" fillId="0" borderId="0" xfId="0" applyFont="1" applyAlignment="1">
      <alignment horizontal="right" vertical="center"/>
    </xf>
    <xf numFmtId="0" fontId="4" fillId="0" borderId="0" xfId="0" applyFont="1">
      <alignment vertical="center"/>
    </xf>
    <xf numFmtId="0" fontId="9" fillId="0" borderId="0" xfId="0" applyFont="1" applyAlignment="1" applyProtection="1">
      <alignment horizontal="left" vertical="center" wrapText="1"/>
      <protection locked="0"/>
    </xf>
    <xf numFmtId="49" fontId="9" fillId="0" borderId="0" xfId="0" applyNumberFormat="1" applyFont="1" applyAlignment="1">
      <alignment horizontal="right" vertical="center" wrapText="1"/>
    </xf>
    <xf numFmtId="0" fontId="15" fillId="0" borderId="12" xfId="0" applyFont="1" applyBorder="1" applyAlignment="1">
      <alignment horizontal="center" vertical="center" wrapText="1"/>
    </xf>
    <xf numFmtId="0" fontId="15" fillId="0" borderId="0" xfId="0" applyFont="1" applyAlignment="1">
      <alignment vertical="center" wrapText="1"/>
    </xf>
    <xf numFmtId="0" fontId="15" fillId="0" borderId="0" xfId="0" applyFont="1" applyAlignment="1">
      <alignment horizontal="center" vertical="center" wrapText="1"/>
    </xf>
    <xf numFmtId="0" fontId="15" fillId="0" borderId="0" xfId="1" applyFont="1" applyAlignment="1">
      <alignment horizontal="center" vertical="center"/>
    </xf>
    <xf numFmtId="0" fontId="15" fillId="0" borderId="0" xfId="0" applyFont="1" applyAlignment="1">
      <alignment horizontal="center" vertical="center"/>
    </xf>
    <xf numFmtId="0" fontId="9" fillId="0" borderId="34" xfId="0" applyFont="1" applyBorder="1" applyAlignment="1">
      <alignment horizontal="right" vertical="center" shrinkToFit="1"/>
    </xf>
    <xf numFmtId="0" fontId="9" fillId="0" borderId="10" xfId="0" applyFont="1" applyBorder="1" applyAlignment="1">
      <alignment vertical="center" shrinkToFit="1"/>
    </xf>
    <xf numFmtId="0" fontId="9" fillId="0" borderId="10" xfId="0" applyFont="1" applyBorder="1" applyAlignment="1" applyProtection="1">
      <alignment horizontal="center" vertical="center" shrinkToFit="1"/>
      <protection locked="0"/>
    </xf>
    <xf numFmtId="0" fontId="9" fillId="0" borderId="0" xfId="0" applyFont="1" applyAlignment="1">
      <alignment vertical="center" wrapText="1"/>
    </xf>
    <xf numFmtId="0" fontId="9" fillId="0" borderId="20" xfId="0" applyFont="1" applyBorder="1" applyAlignment="1">
      <alignment vertical="center" wrapText="1"/>
    </xf>
    <xf numFmtId="0" fontId="9" fillId="0" borderId="21" xfId="0" applyFont="1" applyBorder="1" applyAlignment="1">
      <alignment vertical="center" wrapText="1"/>
    </xf>
    <xf numFmtId="0" fontId="9" fillId="0" borderId="13" xfId="0" applyFont="1" applyBorder="1" applyAlignment="1">
      <alignment vertical="center" wrapText="1"/>
    </xf>
    <xf numFmtId="0" fontId="9" fillId="0" borderId="10" xfId="0" applyFont="1" applyBorder="1">
      <alignment vertical="center"/>
    </xf>
    <xf numFmtId="0" fontId="9" fillId="0" borderId="13" xfId="0" applyFont="1" applyBorder="1">
      <alignment vertical="center"/>
    </xf>
    <xf numFmtId="0" fontId="9" fillId="0" borderId="0" xfId="0" applyFont="1" applyAlignment="1">
      <alignment horizontal="left" vertical="center"/>
    </xf>
    <xf numFmtId="0" fontId="9" fillId="0" borderId="24" xfId="0" applyFont="1" applyBorder="1" applyAlignment="1">
      <alignment vertical="center" wrapText="1"/>
    </xf>
    <xf numFmtId="0" fontId="9" fillId="0" borderId="10" xfId="0" applyFont="1" applyBorder="1" applyAlignment="1">
      <alignment vertical="top" wrapText="1"/>
    </xf>
    <xf numFmtId="0" fontId="9" fillId="0" borderId="10" xfId="0" applyFont="1" applyBorder="1" applyAlignment="1">
      <alignment horizontal="center" vertical="center"/>
    </xf>
    <xf numFmtId="0" fontId="4" fillId="0" borderId="0" xfId="1" applyFont="1" applyAlignment="1">
      <alignment horizontal="right" vertical="center"/>
    </xf>
    <xf numFmtId="0" fontId="15" fillId="0" borderId="0" xfId="1" applyFont="1" applyAlignment="1" applyProtection="1">
      <alignment horizontal="center" vertical="center"/>
      <protection locked="0"/>
    </xf>
    <xf numFmtId="0" fontId="15" fillId="0" borderId="0" xfId="1" applyFont="1" applyAlignment="1">
      <alignment horizontal="center" vertical="center" wrapText="1"/>
    </xf>
    <xf numFmtId="0" fontId="15" fillId="0" borderId="0" xfId="1" applyFont="1" applyAlignment="1" applyProtection="1">
      <alignment horizontal="center" vertical="top" wrapText="1"/>
      <protection locked="0"/>
    </xf>
    <xf numFmtId="0" fontId="15" fillId="0" borderId="0" xfId="2" applyFont="1" applyAlignment="1" applyProtection="1">
      <alignment horizontal="center"/>
      <protection locked="0"/>
    </xf>
    <xf numFmtId="0" fontId="15" fillId="0" borderId="0" xfId="0" applyFont="1" applyAlignment="1">
      <alignment horizontal="center"/>
    </xf>
    <xf numFmtId="0" fontId="15" fillId="0" borderId="0" xfId="1" applyFont="1" applyAlignment="1" applyProtection="1">
      <alignment horizontal="center" vertical="top"/>
      <protection locked="0"/>
    </xf>
    <xf numFmtId="0" fontId="15" fillId="0" borderId="0" xfId="2" applyFont="1" applyAlignment="1">
      <alignment horizontal="center" wrapText="1"/>
    </xf>
    <xf numFmtId="0" fontId="15" fillId="0" borderId="0" xfId="1" applyFont="1" applyAlignment="1">
      <alignment horizontal="center" vertical="top"/>
    </xf>
    <xf numFmtId="0" fontId="15" fillId="0" borderId="0" xfId="0" applyFont="1" applyAlignment="1">
      <alignment horizontal="center" vertical="top"/>
    </xf>
    <xf numFmtId="0" fontId="9" fillId="0" borderId="7" xfId="0" quotePrefix="1" applyFont="1" applyBorder="1" applyAlignment="1" applyProtection="1">
      <alignment horizontal="right" vertical="center" wrapText="1"/>
      <protection locked="0"/>
    </xf>
    <xf numFmtId="0" fontId="17" fillId="0" borderId="0" xfId="0" applyFont="1">
      <alignment vertical="center"/>
    </xf>
    <xf numFmtId="0" fontId="17" fillId="0" borderId="0" xfId="0" applyFont="1" applyAlignment="1">
      <alignment horizontal="center" vertical="center"/>
    </xf>
    <xf numFmtId="0" fontId="17" fillId="0" borderId="39" xfId="0" applyFont="1" applyBorder="1" applyAlignment="1">
      <alignment horizontal="center" vertical="center"/>
    </xf>
    <xf numFmtId="0" fontId="8" fillId="0" borderId="0" xfId="1" applyFont="1" applyAlignment="1">
      <alignment vertical="center"/>
    </xf>
    <xf numFmtId="0" fontId="18" fillId="0" borderId="0" xfId="0" applyFont="1" applyAlignment="1">
      <alignment horizontal="center" vertical="center"/>
    </xf>
    <xf numFmtId="0" fontId="18" fillId="0" borderId="0" xfId="0" applyFont="1" applyAlignment="1">
      <alignment horizontal="center" vertical="center" wrapText="1"/>
    </xf>
    <xf numFmtId="0" fontId="20" fillId="0" borderId="0" xfId="0" applyFont="1">
      <alignment vertical="center"/>
    </xf>
    <xf numFmtId="0" fontId="17" fillId="0" borderId="16" xfId="0" applyFont="1" applyBorder="1" applyAlignment="1">
      <alignment horizontal="center" vertical="center"/>
    </xf>
    <xf numFmtId="0" fontId="17" fillId="0" borderId="0" xfId="0" quotePrefix="1" applyFont="1">
      <alignment vertical="center"/>
    </xf>
    <xf numFmtId="0" fontId="17" fillId="2" borderId="63" xfId="0" applyFont="1" applyFill="1" applyBorder="1" applyAlignment="1">
      <alignment horizontal="center" vertical="center" wrapText="1"/>
    </xf>
    <xf numFmtId="0" fontId="17" fillId="0" borderId="67" xfId="0" applyFont="1" applyBorder="1" applyAlignment="1">
      <alignment horizontal="center" vertical="center"/>
    </xf>
    <xf numFmtId="0" fontId="17" fillId="0" borderId="71" xfId="0" applyFont="1" applyBorder="1" applyAlignment="1">
      <alignment horizontal="center" vertical="center"/>
    </xf>
    <xf numFmtId="0" fontId="17" fillId="0" borderId="72" xfId="0" applyFont="1" applyBorder="1" applyAlignment="1">
      <alignment horizontal="center" vertical="center"/>
    </xf>
    <xf numFmtId="0" fontId="17" fillId="2" borderId="74" xfId="0" applyFont="1" applyFill="1" applyBorder="1" applyAlignment="1">
      <alignment horizontal="center" vertical="center"/>
    </xf>
    <xf numFmtId="0" fontId="17" fillId="0" borderId="1" xfId="0" applyFont="1" applyBorder="1">
      <alignment vertical="center"/>
    </xf>
    <xf numFmtId="0" fontId="17" fillId="0" borderId="75" xfId="0" applyFont="1" applyBorder="1">
      <alignment vertical="center"/>
    </xf>
    <xf numFmtId="0" fontId="17" fillId="2" borderId="76" xfId="0" applyFont="1" applyFill="1" applyBorder="1" applyAlignment="1">
      <alignment horizontal="center" vertical="center" wrapText="1"/>
    </xf>
    <xf numFmtId="0" fontId="17" fillId="2" borderId="62" xfId="0" applyFont="1" applyFill="1" applyBorder="1" applyAlignment="1">
      <alignment horizontal="center" vertical="center" wrapText="1"/>
    </xf>
    <xf numFmtId="0" fontId="9" fillId="0" borderId="21" xfId="0" applyFont="1" applyBorder="1" applyAlignment="1">
      <alignment horizontal="left" vertical="center" wrapText="1"/>
    </xf>
    <xf numFmtId="0" fontId="0" fillId="0" borderId="0" xfId="0" applyAlignment="1">
      <alignment horizontal="center" vertical="center"/>
    </xf>
    <xf numFmtId="0" fontId="0" fillId="0" borderId="17" xfId="0" applyBorder="1">
      <alignment vertical="center"/>
    </xf>
    <xf numFmtId="0" fontId="0" fillId="0" borderId="16" xfId="0" applyBorder="1">
      <alignment vertical="center"/>
    </xf>
    <xf numFmtId="0" fontId="0" fillId="0" borderId="77" xfId="0" applyBorder="1" applyAlignment="1">
      <alignment horizontal="center" vertical="center"/>
    </xf>
    <xf numFmtId="180" fontId="0" fillId="0" borderId="16" xfId="0" applyNumberFormat="1" applyBorder="1" applyAlignment="1">
      <alignment horizontal="center" vertical="center"/>
    </xf>
    <xf numFmtId="180" fontId="0" fillId="0" borderId="17" xfId="0" applyNumberFormat="1" applyBorder="1" applyAlignment="1">
      <alignment horizontal="center" vertical="center"/>
    </xf>
    <xf numFmtId="180" fontId="0" fillId="0" borderId="21" xfId="0" applyNumberFormat="1" applyBorder="1" applyAlignment="1">
      <alignment horizontal="center" vertical="center"/>
    </xf>
    <xf numFmtId="0" fontId="0" fillId="0" borderId="77" xfId="0" applyBorder="1">
      <alignment vertical="center"/>
    </xf>
    <xf numFmtId="49" fontId="6" fillId="0" borderId="21" xfId="0" applyNumberFormat="1" applyFont="1" applyBorder="1" applyAlignment="1" applyProtection="1">
      <alignment horizontal="center" vertical="center"/>
      <protection locked="0"/>
    </xf>
    <xf numFmtId="0" fontId="17" fillId="0" borderId="67" xfId="0" applyFont="1" applyBorder="1" applyAlignment="1">
      <alignment horizontal="center" vertical="center"/>
    </xf>
    <xf numFmtId="0" fontId="17" fillId="0" borderId="65" xfId="0" applyFont="1" applyBorder="1" applyAlignment="1">
      <alignment horizontal="center" vertical="center"/>
    </xf>
    <xf numFmtId="0" fontId="17" fillId="0" borderId="1" xfId="0" applyFont="1" applyBorder="1" applyAlignment="1">
      <alignment horizontal="left" vertical="center" wrapText="1"/>
    </xf>
    <xf numFmtId="0" fontId="17" fillId="0" borderId="1" xfId="0" applyFont="1" applyBorder="1" applyAlignment="1">
      <alignment vertical="center"/>
    </xf>
    <xf numFmtId="0" fontId="23" fillId="0" borderId="0" xfId="0" applyFont="1">
      <alignment vertical="center"/>
    </xf>
    <xf numFmtId="0" fontId="23" fillId="0" borderId="66" xfId="0" applyFont="1" applyBorder="1" applyAlignment="1">
      <alignment horizontal="left" vertical="center"/>
    </xf>
    <xf numFmtId="0" fontId="23" fillId="0" borderId="68" xfId="0" applyFont="1" applyBorder="1" applyAlignment="1">
      <alignment horizontal="left" vertical="center"/>
    </xf>
    <xf numFmtId="0" fontId="23" fillId="0" borderId="68" xfId="0" applyFont="1" applyBorder="1">
      <alignment vertical="center"/>
    </xf>
    <xf numFmtId="0" fontId="23" fillId="0" borderId="68" xfId="0" applyFont="1" applyBorder="1" applyAlignment="1">
      <alignment vertical="center" wrapText="1"/>
    </xf>
    <xf numFmtId="0" fontId="23" fillId="0" borderId="73" xfId="0" applyFont="1" applyBorder="1" applyAlignment="1">
      <alignment horizontal="left" vertical="center"/>
    </xf>
    <xf numFmtId="0" fontId="15" fillId="0" borderId="0" xfId="0" applyFont="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protection locked="0"/>
    </xf>
    <xf numFmtId="0" fontId="15" fillId="0" borderId="0" xfId="1" applyFont="1" applyAlignment="1" applyProtection="1">
      <alignment horizontal="center" vertical="center" wrapText="1"/>
      <protection locked="0"/>
    </xf>
    <xf numFmtId="0" fontId="15" fillId="0" borderId="0" xfId="0" applyFont="1" applyAlignment="1" applyProtection="1">
      <alignment horizontal="center" vertical="center"/>
      <protection locked="0"/>
    </xf>
    <xf numFmtId="0" fontId="15" fillId="0" borderId="0" xfId="1" applyFont="1" applyAlignment="1" applyProtection="1">
      <alignment horizontal="center"/>
      <protection locked="0"/>
    </xf>
    <xf numFmtId="0" fontId="15" fillId="0" borderId="0" xfId="0" applyFont="1" applyAlignment="1" applyProtection="1">
      <alignment vertical="center" wrapText="1"/>
      <protection locked="0"/>
    </xf>
    <xf numFmtId="0" fontId="17" fillId="0" borderId="79" xfId="0" applyFont="1" applyBorder="1" applyAlignment="1">
      <alignment horizontal="left" vertical="center" wrapText="1"/>
    </xf>
    <xf numFmtId="0" fontId="17" fillId="0" borderId="81" xfId="0" applyFont="1" applyBorder="1">
      <alignment vertical="center"/>
    </xf>
    <xf numFmtId="0" fontId="17" fillId="2" borderId="64" xfId="0" applyFont="1" applyFill="1" applyBorder="1" applyAlignment="1">
      <alignment horizontal="center" vertical="center"/>
    </xf>
    <xf numFmtId="0" fontId="15" fillId="0" borderId="0" xfId="0" applyFont="1" applyAlignment="1" applyProtection="1">
      <alignment horizontal="center" vertical="center" wrapText="1"/>
      <protection locked="0"/>
    </xf>
    <xf numFmtId="0" fontId="17" fillId="0" borderId="16" xfId="0" applyFont="1" applyFill="1" applyBorder="1" applyAlignment="1">
      <alignment horizontal="center" vertical="center"/>
    </xf>
    <xf numFmtId="0" fontId="9" fillId="0" borderId="10" xfId="0" applyFont="1" applyBorder="1" applyAlignment="1" applyProtection="1">
      <alignment horizontal="center" vertical="center" shrinkToFit="1"/>
      <protection locked="0"/>
    </xf>
    <xf numFmtId="0" fontId="4" fillId="0" borderId="0" xfId="1" applyFont="1" applyBorder="1" applyAlignment="1">
      <alignment vertical="center"/>
    </xf>
    <xf numFmtId="0" fontId="15" fillId="0" borderId="88" xfId="1" applyFont="1" applyBorder="1" applyAlignment="1">
      <alignment horizontal="center" vertical="center"/>
    </xf>
    <xf numFmtId="0" fontId="15" fillId="0" borderId="0" xfId="1" applyNumberFormat="1" applyFont="1" applyAlignment="1" applyProtection="1">
      <alignment horizontal="center" vertical="center" wrapText="1"/>
      <protection locked="0"/>
    </xf>
    <xf numFmtId="0" fontId="25" fillId="0" borderId="0" xfId="0" applyFont="1" applyAlignment="1" applyProtection="1">
      <alignment horizontal="center" vertical="center"/>
      <protection locked="0"/>
    </xf>
    <xf numFmtId="0" fontId="23" fillId="0" borderId="68" xfId="0" applyFont="1" applyBorder="1" applyAlignment="1">
      <alignment horizontal="left" vertical="center" wrapText="1"/>
    </xf>
    <xf numFmtId="0" fontId="21" fillId="0" borderId="0" xfId="1" applyFont="1" applyAlignment="1" applyProtection="1">
      <alignment horizontal="left" vertical="center"/>
    </xf>
    <xf numFmtId="0" fontId="4" fillId="0" borderId="0" xfId="1" applyFont="1" applyAlignment="1" applyProtection="1">
      <alignment horizontal="left" vertical="center"/>
    </xf>
    <xf numFmtId="0" fontId="5" fillId="0" borderId="0" xfId="0" applyFont="1" applyProtection="1">
      <alignment vertical="center"/>
    </xf>
    <xf numFmtId="0" fontId="21" fillId="0" borderId="83" xfId="1" applyFont="1" applyFill="1" applyBorder="1" applyAlignment="1" applyProtection="1">
      <alignment horizontal="center" vertical="center"/>
    </xf>
    <xf numFmtId="0" fontId="4" fillId="0" borderId="0" xfId="1" applyFont="1" applyBorder="1" applyAlignment="1" applyProtection="1">
      <alignment vertical="center"/>
    </xf>
    <xf numFmtId="0" fontId="4" fillId="0" borderId="0" xfId="1" applyFont="1" applyAlignment="1" applyProtection="1">
      <alignment vertical="center"/>
    </xf>
    <xf numFmtId="0" fontId="6" fillId="0" borderId="84" xfId="1" applyFont="1" applyBorder="1" applyAlignment="1" applyProtection="1">
      <alignment horizontal="left" vertical="center"/>
    </xf>
    <xf numFmtId="0" fontId="6" fillId="0" borderId="0" xfId="1" applyFont="1" applyAlignment="1" applyProtection="1">
      <alignment horizontal="left" vertical="center"/>
    </xf>
    <xf numFmtId="0" fontId="4" fillId="0" borderId="0" xfId="1" applyFont="1" applyBorder="1" applyAlignment="1" applyProtection="1">
      <alignment horizontal="left"/>
    </xf>
    <xf numFmtId="0" fontId="4" fillId="0" borderId="0" xfId="1" applyFont="1" applyAlignment="1" applyProtection="1">
      <alignment horizontal="left"/>
    </xf>
    <xf numFmtId="0" fontId="21" fillId="0" borderId="82" xfId="1" applyFont="1" applyBorder="1" applyAlignment="1" applyProtection="1">
      <alignment vertical="center"/>
    </xf>
    <xf numFmtId="0" fontId="21" fillId="0" borderId="0" xfId="1" applyFont="1" applyBorder="1" applyAlignment="1" applyProtection="1">
      <alignment vertical="center"/>
    </xf>
    <xf numFmtId="0" fontId="9" fillId="0" borderId="0" xfId="1" applyFont="1" applyAlignment="1" applyProtection="1">
      <alignment vertical="center"/>
    </xf>
    <xf numFmtId="49" fontId="9" fillId="0" borderId="0" xfId="1" applyNumberFormat="1" applyFont="1" applyAlignment="1" applyProtection="1">
      <alignment vertical="center"/>
    </xf>
    <xf numFmtId="0" fontId="9" fillId="0" borderId="0" xfId="1" applyFont="1" applyAlignment="1" applyProtection="1">
      <alignment vertical="top" wrapText="1"/>
    </xf>
    <xf numFmtId="0" fontId="21" fillId="0" borderId="0" xfId="1" applyFont="1" applyBorder="1" applyAlignment="1" applyProtection="1">
      <alignment vertical="top" wrapText="1"/>
    </xf>
    <xf numFmtId="0" fontId="4" fillId="0" borderId="0" xfId="1" applyFont="1" applyAlignment="1" applyProtection="1">
      <alignment vertical="top" wrapText="1"/>
    </xf>
    <xf numFmtId="49" fontId="4" fillId="0" borderId="0" xfId="1" applyNumberFormat="1" applyFont="1" applyAlignment="1" applyProtection="1">
      <alignment vertical="top" wrapText="1"/>
    </xf>
    <xf numFmtId="176" fontId="9" fillId="0" borderId="0" xfId="1" applyNumberFormat="1" applyFont="1" applyAlignment="1" applyProtection="1">
      <alignment vertical="center"/>
    </xf>
    <xf numFmtId="0" fontId="21" fillId="0" borderId="0" xfId="1" applyFont="1" applyBorder="1" applyAlignment="1" applyProtection="1">
      <alignment vertical="top"/>
    </xf>
    <xf numFmtId="49" fontId="4" fillId="0" borderId="0" xfId="1" applyNumberFormat="1" applyFont="1" applyAlignment="1" applyProtection="1">
      <alignment vertical="center"/>
    </xf>
    <xf numFmtId="0" fontId="1" fillId="0" borderId="0" xfId="1" applyAlignment="1" applyProtection="1">
      <alignment vertical="top" wrapText="1"/>
    </xf>
    <xf numFmtId="0" fontId="21" fillId="0" borderId="0" xfId="1" applyFont="1" applyBorder="1" applyAlignment="1" applyProtection="1">
      <alignment vertical="center" wrapText="1"/>
    </xf>
    <xf numFmtId="0" fontId="9" fillId="0" borderId="0" xfId="1" applyFont="1" applyAlignment="1" applyProtection="1">
      <alignment vertical="center" wrapText="1"/>
    </xf>
    <xf numFmtId="0" fontId="21" fillId="0" borderId="0" xfId="1" applyFont="1" applyBorder="1" applyAlignment="1" applyProtection="1">
      <alignment horizontal="center" vertical="center"/>
    </xf>
    <xf numFmtId="0" fontId="4" fillId="0" borderId="0" xfId="1" applyFont="1" applyAlignment="1" applyProtection="1">
      <alignment horizontal="center" vertical="center"/>
    </xf>
    <xf numFmtId="49" fontId="4" fillId="0" borderId="0" xfId="1" applyNumberFormat="1" applyFont="1" applyAlignment="1" applyProtection="1">
      <alignment horizontal="center" vertical="center"/>
    </xf>
    <xf numFmtId="0" fontId="5" fillId="0" borderId="0" xfId="0" applyFont="1" applyAlignment="1" applyProtection="1">
      <alignment horizontal="center" vertical="center"/>
    </xf>
    <xf numFmtId="0" fontId="9" fillId="0" borderId="0" xfId="1" applyFont="1" applyAlignment="1" applyProtection="1">
      <alignment horizontal="center" vertical="center"/>
    </xf>
    <xf numFmtId="0" fontId="21" fillId="0" borderId="0" xfId="0" applyFont="1" applyBorder="1" applyProtection="1">
      <alignment vertical="center"/>
    </xf>
    <xf numFmtId="0" fontId="10" fillId="0" borderId="0" xfId="0" applyFont="1" applyProtection="1">
      <alignment vertical="center"/>
    </xf>
    <xf numFmtId="0" fontId="9" fillId="0" borderId="0" xfId="2" applyFont="1" applyProtection="1"/>
    <xf numFmtId="177" fontId="9" fillId="0" borderId="0" xfId="2" applyNumberFormat="1" applyFont="1" applyProtection="1"/>
    <xf numFmtId="0" fontId="21" fillId="0" borderId="0" xfId="0" applyFont="1" applyBorder="1" applyAlignment="1" applyProtection="1"/>
    <xf numFmtId="0" fontId="5" fillId="0" borderId="0" xfId="0" applyFont="1" applyAlignment="1" applyProtection="1"/>
    <xf numFmtId="0" fontId="21" fillId="0" borderId="0" xfId="2" applyFont="1" applyBorder="1" applyProtection="1"/>
    <xf numFmtId="0" fontId="9" fillId="0" borderId="0" xfId="2" applyFont="1" applyAlignment="1" applyProtection="1">
      <alignment horizontal="center"/>
    </xf>
    <xf numFmtId="178" fontId="9" fillId="0" borderId="0" xfId="2" applyNumberFormat="1" applyFont="1" applyProtection="1"/>
    <xf numFmtId="178" fontId="5" fillId="0" borderId="0" xfId="0" applyNumberFormat="1" applyFont="1" applyAlignment="1" applyProtection="1"/>
    <xf numFmtId="0" fontId="21" fillId="0" borderId="0" xfId="1" applyFont="1" applyBorder="1" applyAlignment="1" applyProtection="1">
      <alignment horizontal="justify" vertical="center"/>
    </xf>
    <xf numFmtId="0" fontId="4" fillId="0" borderId="0" xfId="1" applyFont="1" applyAlignment="1" applyProtection="1">
      <alignment horizontal="justify"/>
    </xf>
    <xf numFmtId="177" fontId="9" fillId="0" borderId="0" xfId="1" applyNumberFormat="1" applyFont="1" applyAlignment="1" applyProtection="1">
      <alignment horizontal="center"/>
    </xf>
    <xf numFmtId="177" fontId="9" fillId="0" borderId="0" xfId="1" applyNumberFormat="1" applyFont="1" applyAlignment="1" applyProtection="1">
      <alignment vertical="center"/>
    </xf>
    <xf numFmtId="0" fontId="9" fillId="0" borderId="0" xfId="1" applyFont="1" applyAlignment="1" applyProtection="1">
      <alignment horizontal="center" vertical="top"/>
    </xf>
    <xf numFmtId="177" fontId="9" fillId="0" borderId="0" xfId="1" applyNumberFormat="1" applyFont="1" applyAlignment="1" applyProtection="1">
      <alignment vertical="top"/>
    </xf>
    <xf numFmtId="0" fontId="5" fillId="0" borderId="0" xfId="0" applyFont="1" applyAlignment="1" applyProtection="1">
      <alignment vertical="top"/>
    </xf>
    <xf numFmtId="179" fontId="14" fillId="0" borderId="0" xfId="1" applyNumberFormat="1" applyFont="1" applyAlignment="1" applyProtection="1">
      <alignment vertical="center"/>
    </xf>
    <xf numFmtId="0" fontId="21" fillId="0" borderId="0" xfId="2" applyFont="1" applyBorder="1" applyAlignment="1" applyProtection="1">
      <alignment wrapText="1"/>
    </xf>
    <xf numFmtId="0" fontId="9" fillId="0" borderId="0" xfId="2" applyFont="1" applyAlignment="1" applyProtection="1">
      <alignment wrapText="1"/>
    </xf>
    <xf numFmtId="0" fontId="4" fillId="0" borderId="0" xfId="1" applyFont="1" applyAlignment="1" applyProtection="1">
      <alignment vertical="top"/>
    </xf>
    <xf numFmtId="0" fontId="21" fillId="0" borderId="0" xfId="0" applyFont="1" applyBorder="1" applyAlignment="1" applyProtection="1">
      <alignment vertical="top"/>
    </xf>
    <xf numFmtId="0" fontId="21" fillId="0" borderId="0" xfId="0" applyFont="1" applyProtection="1">
      <alignment vertical="center"/>
    </xf>
    <xf numFmtId="0" fontId="17" fillId="0" borderId="90" xfId="0" applyFont="1" applyBorder="1" applyAlignment="1">
      <alignment vertical="center"/>
    </xf>
    <xf numFmtId="0" fontId="17" fillId="0" borderId="89" xfId="0" applyFont="1" applyBorder="1" applyAlignment="1">
      <alignment horizontal="center" vertical="center"/>
    </xf>
    <xf numFmtId="0" fontId="21" fillId="0" borderId="12" xfId="1" applyFont="1" applyBorder="1" applyAlignment="1" applyProtection="1">
      <alignment vertical="center"/>
    </xf>
    <xf numFmtId="0" fontId="15" fillId="0" borderId="0" xfId="0" applyFont="1" applyAlignment="1">
      <alignment horizontal="center" vertical="center" wrapText="1"/>
    </xf>
    <xf numFmtId="0" fontId="9" fillId="0" borderId="12" xfId="0" applyFont="1" applyBorder="1" applyAlignment="1">
      <alignment horizontal="center" vertical="center" wrapText="1"/>
    </xf>
    <xf numFmtId="0" fontId="9" fillId="0" borderId="0" xfId="0" applyFont="1" applyAlignment="1">
      <alignment horizontal="center" vertical="center" wrapText="1"/>
    </xf>
    <xf numFmtId="0" fontId="9" fillId="0" borderId="10" xfId="0" applyFont="1" applyBorder="1" applyAlignment="1">
      <alignment horizontal="center" vertical="center" shrinkToFit="1"/>
    </xf>
    <xf numFmtId="0" fontId="9" fillId="0" borderId="10" xfId="0" applyFont="1" applyBorder="1" applyAlignment="1">
      <alignment horizontal="right" vertical="center" shrinkToFit="1"/>
    </xf>
    <xf numFmtId="0" fontId="9" fillId="0" borderId="34" xfId="0" applyFont="1" applyBorder="1" applyAlignment="1">
      <alignment horizontal="right" vertical="center" shrinkToFit="1"/>
    </xf>
    <xf numFmtId="0" fontId="9" fillId="0" borderId="33" xfId="0" applyFont="1" applyBorder="1" applyAlignment="1">
      <alignment horizontal="right" vertical="center" shrinkToFit="1"/>
    </xf>
    <xf numFmtId="0" fontId="4" fillId="0" borderId="13" xfId="0" applyFont="1" applyBorder="1" applyAlignment="1" applyProtection="1">
      <alignment horizontal="left" vertical="center" wrapText="1"/>
      <protection locked="0"/>
    </xf>
    <xf numFmtId="0" fontId="16" fillId="0" borderId="0" xfId="0" applyFont="1" applyAlignment="1" applyProtection="1">
      <alignment horizontal="left" vertical="center" wrapText="1"/>
      <protection locked="0"/>
    </xf>
    <xf numFmtId="0" fontId="16" fillId="0" borderId="25" xfId="0" applyFont="1" applyBorder="1" applyAlignment="1" applyProtection="1">
      <alignment horizontal="left" vertical="center" wrapText="1"/>
      <protection locked="0"/>
    </xf>
    <xf numFmtId="0" fontId="16" fillId="0" borderId="26" xfId="0" applyFont="1" applyBorder="1" applyAlignment="1" applyProtection="1">
      <alignment horizontal="left" vertical="center" wrapText="1"/>
      <protection locked="0"/>
    </xf>
    <xf numFmtId="49" fontId="9" fillId="0" borderId="0" xfId="0" applyNumberFormat="1" applyFont="1" applyAlignment="1" applyProtection="1">
      <alignment horizontal="center" vertical="center" wrapText="1"/>
      <protection locked="0"/>
    </xf>
    <xf numFmtId="0" fontId="9" fillId="0" borderId="10" xfId="0" applyFont="1" applyBorder="1" applyAlignment="1" applyProtection="1">
      <alignment horizontal="center" vertical="center"/>
      <protection locked="0"/>
    </xf>
    <xf numFmtId="0" fontId="9" fillId="0" borderId="10" xfId="0" applyFont="1" applyBorder="1" applyAlignment="1">
      <alignment vertical="center" shrinkToFit="1"/>
    </xf>
    <xf numFmtId="0" fontId="9" fillId="0" borderId="34" xfId="0" applyFont="1" applyBorder="1" applyAlignment="1">
      <alignment vertical="center" shrinkToFit="1"/>
    </xf>
    <xf numFmtId="0" fontId="9" fillId="0" borderId="12" xfId="0" applyFont="1" applyBorder="1" applyAlignment="1">
      <alignment vertical="center" wrapText="1"/>
    </xf>
    <xf numFmtId="0" fontId="9" fillId="0" borderId="0" xfId="0" applyFont="1" applyAlignment="1">
      <alignment vertical="center" wrapText="1"/>
    </xf>
    <xf numFmtId="0" fontId="9" fillId="0" borderId="31" xfId="0" applyFont="1" applyBorder="1" applyAlignment="1">
      <alignment vertical="center" wrapText="1"/>
    </xf>
    <xf numFmtId="0" fontId="9" fillId="0" borderId="7" xfId="0" applyFont="1" applyBorder="1" applyAlignment="1">
      <alignment vertical="center" wrapText="1"/>
    </xf>
    <xf numFmtId="0" fontId="9" fillId="0" borderId="25" xfId="0" applyFont="1" applyBorder="1" applyAlignment="1">
      <alignment vertical="center" wrapText="1"/>
    </xf>
    <xf numFmtId="0" fontId="9" fillId="0" borderId="26" xfId="0" applyFont="1" applyBorder="1" applyAlignment="1">
      <alignment vertical="center" wrapText="1"/>
    </xf>
    <xf numFmtId="0" fontId="9" fillId="0" borderId="7" xfId="0" applyFont="1" applyBorder="1" applyAlignment="1">
      <alignment horizontal="right" vertical="center" wrapText="1"/>
    </xf>
    <xf numFmtId="0" fontId="9" fillId="0" borderId="8" xfId="0" applyFont="1" applyBorder="1" applyAlignment="1">
      <alignment horizontal="right" vertical="center" wrapText="1"/>
    </xf>
    <xf numFmtId="0" fontId="9" fillId="0" borderId="1" xfId="0" applyFont="1" applyBorder="1" applyAlignment="1">
      <alignment horizontal="left" vertical="center" wrapText="1"/>
    </xf>
    <xf numFmtId="0" fontId="9" fillId="0" borderId="2" xfId="0" applyFont="1" applyBorder="1" applyAlignment="1">
      <alignment horizontal="left" vertical="center" wrapText="1"/>
    </xf>
    <xf numFmtId="0" fontId="9" fillId="0" borderId="48" xfId="0" applyFont="1" applyBorder="1" applyAlignment="1">
      <alignment horizontal="left" vertical="center" wrapText="1"/>
    </xf>
    <xf numFmtId="0" fontId="9" fillId="0" borderId="20" xfId="0" applyFont="1" applyBorder="1" applyAlignment="1">
      <alignment horizontal="center" vertical="center" shrinkToFit="1"/>
    </xf>
    <xf numFmtId="0" fontId="9" fillId="0" borderId="21" xfId="0" applyFont="1" applyBorder="1" applyAlignment="1">
      <alignment horizontal="center" vertical="center" shrinkToFit="1"/>
    </xf>
    <xf numFmtId="0" fontId="9" fillId="0" borderId="21" xfId="0" applyFont="1" applyBorder="1" applyAlignment="1">
      <alignment vertical="center"/>
    </xf>
    <xf numFmtId="0" fontId="9" fillId="0" borderId="22" xfId="0" applyFont="1" applyBorder="1" applyAlignment="1">
      <alignment vertical="center"/>
    </xf>
    <xf numFmtId="0" fontId="9" fillId="0" borderId="11" xfId="0" applyFont="1" applyBorder="1" applyAlignment="1">
      <alignment horizontal="right" vertical="center" shrinkToFit="1"/>
    </xf>
    <xf numFmtId="0" fontId="9" fillId="0" borderId="20" xfId="0" applyFont="1" applyBorder="1" applyAlignment="1" applyProtection="1">
      <alignment horizontal="center" vertical="center"/>
      <protection locked="0"/>
    </xf>
    <xf numFmtId="0" fontId="9" fillId="0" borderId="21" xfId="0" applyFont="1" applyBorder="1" applyAlignment="1" applyProtection="1">
      <alignment horizontal="center" vertical="center"/>
      <protection locked="0"/>
    </xf>
    <xf numFmtId="0" fontId="9" fillId="0" borderId="0" xfId="0" applyFont="1" applyAlignment="1">
      <alignment horizontal="distributed" vertical="top" wrapText="1"/>
    </xf>
    <xf numFmtId="0" fontId="9" fillId="0" borderId="13" xfId="0" applyFont="1" applyBorder="1" applyAlignment="1">
      <alignment horizontal="center" vertical="top" wrapText="1"/>
    </xf>
    <xf numFmtId="0" fontId="9" fillId="0" borderId="0" xfId="0" applyFont="1" applyAlignment="1">
      <alignment horizontal="center" vertical="top" wrapText="1"/>
    </xf>
    <xf numFmtId="0" fontId="9" fillId="0" borderId="7" xfId="0" applyFont="1" applyBorder="1" applyAlignment="1">
      <alignment horizontal="distributed" vertical="top" wrapText="1"/>
    </xf>
    <xf numFmtId="0" fontId="9" fillId="0" borderId="0" xfId="0" applyFont="1" applyAlignment="1">
      <alignment horizontal="left" vertical="top"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32"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0" xfId="0" applyFont="1" applyAlignment="1">
      <alignment horizontal="center" vertical="center" wrapText="1"/>
    </xf>
    <xf numFmtId="0" fontId="22" fillId="0" borderId="14"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34" xfId="0" applyFont="1" applyBorder="1" applyAlignment="1">
      <alignment horizontal="center" vertical="center" wrapText="1"/>
    </xf>
    <xf numFmtId="0" fontId="9" fillId="0" borderId="7" xfId="0" applyFont="1" applyBorder="1" applyAlignment="1" applyProtection="1">
      <alignment horizontal="center" vertical="center" wrapText="1"/>
      <protection locked="0"/>
    </xf>
    <xf numFmtId="0" fontId="9" fillId="0" borderId="32" xfId="0" applyFont="1" applyBorder="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9" fillId="0" borderId="14" xfId="0" applyFont="1" applyBorder="1" applyAlignment="1" applyProtection="1">
      <alignment horizontal="center" vertical="center" wrapText="1"/>
      <protection locked="0"/>
    </xf>
    <xf numFmtId="0" fontId="9" fillId="0" borderId="10" xfId="0" applyFont="1" applyBorder="1" applyAlignment="1" applyProtection="1">
      <alignment horizontal="center" vertical="center" wrapText="1"/>
      <protection locked="0"/>
    </xf>
    <xf numFmtId="0" fontId="9" fillId="0" borderId="34" xfId="0" applyFont="1" applyBorder="1" applyAlignment="1" applyProtection="1">
      <alignment horizontal="center" vertical="center" wrapText="1"/>
      <protection locked="0"/>
    </xf>
    <xf numFmtId="0" fontId="9" fillId="0" borderId="31" xfId="0" applyFont="1" applyBorder="1" applyAlignment="1">
      <alignment horizontal="center" vertical="center" wrapText="1"/>
    </xf>
    <xf numFmtId="0" fontId="9" fillId="0" borderId="7" xfId="0" applyFont="1" applyBorder="1" applyAlignment="1">
      <alignment horizontal="center" vertical="center" wrapText="1"/>
    </xf>
    <xf numFmtId="0" fontId="9" fillId="0" borderId="32"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33"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34" xfId="0" applyFont="1" applyBorder="1" applyAlignment="1">
      <alignment horizontal="center" vertical="center" wrapText="1"/>
    </xf>
    <xf numFmtId="0" fontId="9" fillId="0" borderId="8" xfId="0" applyFont="1" applyBorder="1" applyAlignment="1" applyProtection="1">
      <alignment horizontal="center" vertical="center" wrapText="1"/>
      <protection locked="0"/>
    </xf>
    <xf numFmtId="0" fontId="9" fillId="0" borderId="24" xfId="0" applyFont="1" applyBorder="1" applyAlignment="1" applyProtection="1">
      <alignment horizontal="center" vertical="center" wrapText="1"/>
      <protection locked="0"/>
    </xf>
    <xf numFmtId="0" fontId="9" fillId="0" borderId="11" xfId="0" applyFont="1" applyBorder="1" applyAlignment="1" applyProtection="1">
      <alignment horizontal="center" vertical="center" wrapText="1"/>
      <protection locked="0"/>
    </xf>
    <xf numFmtId="0" fontId="9" fillId="0" borderId="0" xfId="0" applyFont="1" applyAlignment="1">
      <alignment horizontal="distributed" vertical="center" wrapText="1"/>
    </xf>
    <xf numFmtId="0" fontId="9" fillId="0" borderId="0" xfId="0" applyFont="1" applyAlignment="1">
      <alignment horizontal="distributed" vertical="top"/>
    </xf>
    <xf numFmtId="0" fontId="9" fillId="0" borderId="31" xfId="0" applyFont="1" applyBorder="1" applyAlignment="1">
      <alignment vertical="center"/>
    </xf>
    <xf numFmtId="0" fontId="9" fillId="0" borderId="13" xfId="0" applyFont="1" applyBorder="1" applyAlignment="1">
      <alignment vertical="center"/>
    </xf>
    <xf numFmtId="0" fontId="9" fillId="0" borderId="33" xfId="0" applyFont="1" applyBorder="1" applyAlignment="1">
      <alignment vertical="center"/>
    </xf>
    <xf numFmtId="0" fontId="4" fillId="0" borderId="7" xfId="0" applyFont="1" applyBorder="1" applyAlignment="1" applyProtection="1">
      <alignment horizontal="center" vertical="center" wrapText="1"/>
      <protection locked="0"/>
    </xf>
    <xf numFmtId="0" fontId="4" fillId="0" borderId="32" xfId="0" applyFont="1" applyBorder="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4" fillId="0" borderId="10" xfId="0" applyFont="1" applyBorder="1" applyAlignment="1" applyProtection="1">
      <alignment horizontal="center" vertical="center" wrapText="1"/>
      <protection locked="0"/>
    </xf>
    <xf numFmtId="0" fontId="4" fillId="0" borderId="34" xfId="0" applyFont="1" applyBorder="1" applyAlignment="1" applyProtection="1">
      <alignment horizontal="center" vertical="center" wrapText="1"/>
      <protection locked="0"/>
    </xf>
    <xf numFmtId="0" fontId="26" fillId="0" borderId="13" xfId="0" applyFont="1" applyBorder="1" applyAlignment="1">
      <alignment horizontal="left" vertical="top" wrapText="1"/>
    </xf>
    <xf numFmtId="0" fontId="26" fillId="0" borderId="0" xfId="0" applyFont="1" applyBorder="1" applyAlignment="1">
      <alignment horizontal="left" vertical="top" wrapText="1"/>
    </xf>
    <xf numFmtId="0" fontId="26" fillId="0" borderId="33" xfId="0" applyFont="1" applyBorder="1" applyAlignment="1">
      <alignment horizontal="left" vertical="top" wrapText="1"/>
    </xf>
    <xf numFmtId="0" fontId="26" fillId="0" borderId="10" xfId="0" applyFont="1" applyBorder="1" applyAlignment="1">
      <alignment horizontal="left" vertical="top" wrapText="1"/>
    </xf>
    <xf numFmtId="0" fontId="9" fillId="0" borderId="10" xfId="0" applyFont="1" applyBorder="1" applyAlignment="1" applyProtection="1">
      <alignment horizontal="center" vertical="center" shrinkToFit="1"/>
      <protection locked="0"/>
    </xf>
    <xf numFmtId="0" fontId="9" fillId="0" borderId="12" xfId="0" applyFont="1" applyBorder="1" applyAlignment="1">
      <alignment horizontal="center" wrapText="1"/>
    </xf>
    <xf numFmtId="0" fontId="9" fillId="0" borderId="0" xfId="0" applyFont="1" applyAlignment="1">
      <alignment horizontal="center" wrapText="1"/>
    </xf>
    <xf numFmtId="0" fontId="9" fillId="0" borderId="14" xfId="0" applyFont="1" applyBorder="1" applyAlignment="1">
      <alignment horizontal="center" wrapText="1"/>
    </xf>
    <xf numFmtId="0" fontId="9" fillId="0" borderId="9" xfId="0" applyFont="1" applyBorder="1" applyAlignment="1">
      <alignment horizontal="center" wrapText="1"/>
    </xf>
    <xf numFmtId="0" fontId="9" fillId="0" borderId="10" xfId="0" applyFont="1" applyBorder="1" applyAlignment="1">
      <alignment horizontal="center" wrapText="1"/>
    </xf>
    <xf numFmtId="0" fontId="9" fillId="0" borderId="34" xfId="0" applyFont="1" applyBorder="1" applyAlignment="1">
      <alignment horizontal="center" wrapText="1"/>
    </xf>
    <xf numFmtId="0" fontId="9" fillId="0" borderId="6" xfId="0" applyFont="1" applyBorder="1" applyAlignment="1">
      <alignment vertical="center" wrapText="1"/>
    </xf>
    <xf numFmtId="0" fontId="9" fillId="0" borderId="32" xfId="0" applyFont="1" applyBorder="1" applyAlignment="1">
      <alignment vertical="center" wrapText="1"/>
    </xf>
    <xf numFmtId="0" fontId="9" fillId="0" borderId="14" xfId="0" applyFont="1" applyBorder="1" applyAlignment="1">
      <alignment vertical="center" wrapText="1"/>
    </xf>
    <xf numFmtId="0" fontId="9" fillId="0" borderId="42" xfId="0" applyFont="1" applyBorder="1" applyAlignment="1">
      <alignment horizontal="left" vertical="center" wrapText="1"/>
    </xf>
    <xf numFmtId="0" fontId="9" fillId="0" borderId="42" xfId="0" applyFont="1" applyBorder="1" applyAlignment="1">
      <alignment horizontal="right" vertical="center" wrapText="1"/>
    </xf>
    <xf numFmtId="0" fontId="9" fillId="0" borderId="47" xfId="0" applyFont="1" applyBorder="1" applyAlignment="1">
      <alignment horizontal="right" vertical="center" wrapText="1"/>
    </xf>
    <xf numFmtId="0" fontId="9" fillId="0" borderId="25" xfId="0" applyFont="1" applyBorder="1" applyAlignment="1">
      <alignment horizontal="left" vertical="center" wrapText="1"/>
    </xf>
    <xf numFmtId="0" fontId="9" fillId="0" borderId="26" xfId="0" applyFont="1" applyBorder="1" applyAlignment="1">
      <alignment horizontal="left" vertical="center" wrapText="1"/>
    </xf>
    <xf numFmtId="0" fontId="9" fillId="0" borderId="28" xfId="0" applyFont="1" applyBorder="1" applyAlignment="1">
      <alignment horizontal="left" vertical="center" wrapText="1"/>
    </xf>
    <xf numFmtId="0" fontId="9" fillId="0" borderId="6" xfId="0" applyFont="1" applyBorder="1" applyAlignment="1">
      <alignment horizontal="center" vertical="center" wrapText="1"/>
    </xf>
    <xf numFmtId="0" fontId="9" fillId="0" borderId="31" xfId="0" applyFont="1" applyBorder="1" applyAlignment="1">
      <alignment horizontal="left" vertical="center" wrapText="1"/>
    </xf>
    <xf numFmtId="0" fontId="9" fillId="0" borderId="7" xfId="0" applyFont="1" applyBorder="1" applyAlignment="1">
      <alignment horizontal="left" vertical="center" wrapText="1"/>
    </xf>
    <xf numFmtId="0" fontId="9" fillId="0" borderId="13" xfId="0" applyFont="1" applyBorder="1" applyAlignment="1">
      <alignment horizontal="left" vertical="center" wrapText="1"/>
    </xf>
    <xf numFmtId="0" fontId="9" fillId="0" borderId="0" xfId="0" applyFont="1" applyAlignment="1">
      <alignment horizontal="left" vertical="center" wrapText="1"/>
    </xf>
    <xf numFmtId="0" fontId="9" fillId="0" borderId="8" xfId="0" applyFont="1" applyBorder="1" applyAlignment="1">
      <alignment horizontal="left" vertical="center" wrapText="1"/>
    </xf>
    <xf numFmtId="0" fontId="9" fillId="0" borderId="24" xfId="0" applyFont="1" applyBorder="1" applyAlignment="1">
      <alignment horizontal="left" vertical="center" wrapText="1"/>
    </xf>
    <xf numFmtId="0" fontId="9" fillId="0" borderId="20" xfId="0" applyFont="1" applyBorder="1" applyAlignment="1">
      <alignment vertical="center" wrapText="1"/>
    </xf>
    <xf numFmtId="0" fontId="9" fillId="0" borderId="21" xfId="0" applyFont="1" applyBorder="1" applyAlignment="1">
      <alignment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9" fillId="0" borderId="20" xfId="0" applyFont="1" applyBorder="1" applyAlignment="1">
      <alignment horizontal="justify" vertical="center" wrapText="1"/>
    </xf>
    <xf numFmtId="0" fontId="9" fillId="0" borderId="21" xfId="0" applyFont="1" applyBorder="1" applyAlignment="1">
      <alignment horizontal="justify" vertical="center" wrapText="1"/>
    </xf>
    <xf numFmtId="0" fontId="9" fillId="0" borderId="25" xfId="0" applyFont="1" applyBorder="1" applyAlignment="1">
      <alignment horizontal="justify" vertical="center" wrapText="1"/>
    </xf>
    <xf numFmtId="0" fontId="9" fillId="0" borderId="26" xfId="0" applyFont="1" applyBorder="1" applyAlignment="1">
      <alignment horizontal="justify" vertical="center" wrapText="1"/>
    </xf>
    <xf numFmtId="0" fontId="9" fillId="0" borderId="22" xfId="0" applyFont="1" applyBorder="1" applyAlignment="1">
      <alignment vertical="center" wrapText="1"/>
    </xf>
    <xf numFmtId="0" fontId="9" fillId="0" borderId="27" xfId="0" applyFont="1" applyBorder="1" applyAlignment="1">
      <alignment vertical="center" wrapText="1"/>
    </xf>
    <xf numFmtId="0" fontId="9" fillId="0" borderId="16" xfId="0" applyFont="1" applyBorder="1" applyAlignment="1">
      <alignment horizontal="left" vertical="center" wrapText="1"/>
    </xf>
    <xf numFmtId="0" fontId="9" fillId="0" borderId="26" xfId="0" applyFont="1" applyBorder="1" applyAlignment="1">
      <alignment horizontal="center" vertical="center" wrapText="1"/>
    </xf>
    <xf numFmtId="0" fontId="9" fillId="0" borderId="27" xfId="0" applyFont="1" applyBorder="1" applyAlignment="1">
      <alignment horizontal="center" vertical="center" wrapText="1"/>
    </xf>
    <xf numFmtId="0" fontId="9" fillId="0" borderId="20" xfId="0" applyFont="1" applyBorder="1" applyAlignment="1" applyProtection="1">
      <alignment horizontal="center" vertical="center" shrinkToFit="1"/>
      <protection locked="0"/>
    </xf>
    <xf numFmtId="0" fontId="9" fillId="0" borderId="21" xfId="0" applyFont="1" applyBorder="1" applyAlignment="1" applyProtection="1">
      <alignment horizontal="center" vertical="center" shrinkToFit="1"/>
      <protection locked="0"/>
    </xf>
    <xf numFmtId="0" fontId="9" fillId="0" borderId="42" xfId="0" applyFont="1" applyBorder="1" applyAlignment="1">
      <alignment horizontal="justify" vertical="center" wrapText="1"/>
    </xf>
    <xf numFmtId="0" fontId="9" fillId="0" borderId="43" xfId="0" applyFont="1" applyBorder="1" applyAlignment="1">
      <alignment horizontal="justify" vertical="center" wrapText="1"/>
    </xf>
    <xf numFmtId="0" fontId="9" fillId="0" borderId="31" xfId="0" applyFont="1" applyBorder="1" applyAlignment="1">
      <alignment horizontal="justify" vertical="center" wrapText="1"/>
    </xf>
    <xf numFmtId="0" fontId="9" fillId="0" borderId="7"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13" xfId="0" applyFont="1" applyBorder="1" applyAlignment="1">
      <alignment horizontal="justify" vertical="center" wrapText="1"/>
    </xf>
    <xf numFmtId="0" fontId="9" fillId="0" borderId="0" xfId="0" applyFont="1" applyAlignment="1">
      <alignment horizontal="justify" vertical="center" wrapText="1"/>
    </xf>
    <xf numFmtId="0" fontId="9" fillId="0" borderId="24" xfId="0" applyFont="1" applyBorder="1" applyAlignment="1">
      <alignment horizontal="justify" vertical="center" wrapText="1"/>
    </xf>
    <xf numFmtId="0" fontId="9" fillId="0" borderId="13" xfId="0" applyFont="1" applyBorder="1" applyAlignment="1">
      <alignment vertical="center" wrapText="1"/>
    </xf>
    <xf numFmtId="0" fontId="9" fillId="0" borderId="20" xfId="0" applyFont="1" applyBorder="1" applyAlignment="1">
      <alignment horizontal="left" vertical="center" wrapText="1"/>
    </xf>
    <xf numFmtId="0" fontId="9" fillId="0" borderId="21" xfId="0" applyFont="1" applyBorder="1" applyAlignment="1">
      <alignment horizontal="left" vertical="center" wrapText="1"/>
    </xf>
    <xf numFmtId="0" fontId="9" fillId="0" borderId="10" xfId="0" applyFont="1" applyBorder="1" applyAlignment="1">
      <alignment vertical="center"/>
    </xf>
    <xf numFmtId="0" fontId="9" fillId="0" borderId="11" xfId="0" applyFont="1" applyBorder="1" applyAlignment="1">
      <alignment vertical="center"/>
    </xf>
    <xf numFmtId="0" fontId="9" fillId="0" borderId="9" xfId="0" applyFont="1" applyBorder="1" applyAlignment="1">
      <alignment vertical="center" wrapText="1"/>
    </xf>
    <xf numFmtId="0" fontId="9" fillId="0" borderId="10" xfId="0" applyFont="1" applyBorder="1" applyAlignment="1">
      <alignment vertical="center" wrapText="1"/>
    </xf>
    <xf numFmtId="0" fontId="9" fillId="0" borderId="34" xfId="0" applyFont="1" applyBorder="1" applyAlignment="1">
      <alignment vertical="center" wrapText="1"/>
    </xf>
    <xf numFmtId="0" fontId="9" fillId="0" borderId="7" xfId="0" applyFont="1" applyBorder="1" applyAlignment="1">
      <alignment vertical="center"/>
    </xf>
    <xf numFmtId="0" fontId="9" fillId="0" borderId="7" xfId="0" applyFont="1" applyBorder="1" applyAlignment="1" applyProtection="1">
      <alignment horizontal="center" vertical="center"/>
      <protection locked="0"/>
    </xf>
    <xf numFmtId="0" fontId="9" fillId="0" borderId="8" xfId="0" applyFont="1" applyBorder="1" applyAlignment="1">
      <alignment vertical="center"/>
    </xf>
    <xf numFmtId="0" fontId="4" fillId="0" borderId="40" xfId="0" applyFont="1" applyBorder="1" applyAlignment="1">
      <alignment horizontal="left" vertical="distributed" wrapText="1"/>
    </xf>
    <xf numFmtId="0" fontId="4" fillId="0" borderId="15" xfId="0" applyFont="1" applyBorder="1" applyAlignment="1">
      <alignment horizontal="left" vertical="distributed" wrapText="1"/>
    </xf>
    <xf numFmtId="0" fontId="4" fillId="0" borderId="37" xfId="0" applyFont="1" applyBorder="1" applyAlignment="1">
      <alignment horizontal="left" vertical="distributed" wrapText="1"/>
    </xf>
    <xf numFmtId="0" fontId="4" fillId="0" borderId="38" xfId="0" applyFont="1" applyBorder="1" applyAlignment="1">
      <alignment horizontal="left" vertical="distributed" wrapText="1"/>
    </xf>
    <xf numFmtId="0" fontId="4" fillId="0" borderId="45" xfId="0" applyFont="1" applyBorder="1" applyAlignment="1">
      <alignment horizontal="left" vertical="distributed" wrapText="1"/>
    </xf>
    <xf numFmtId="0" fontId="4" fillId="0" borderId="46" xfId="0" applyFont="1" applyBorder="1" applyAlignment="1">
      <alignment horizontal="left" vertical="distributed" wrapText="1"/>
    </xf>
    <xf numFmtId="0" fontId="9" fillId="0" borderId="41" xfId="0" applyFont="1" applyBorder="1" applyAlignment="1">
      <alignment horizontal="center" vertical="center" wrapText="1"/>
    </xf>
    <xf numFmtId="0" fontId="9" fillId="0" borderId="42" xfId="0" applyFont="1" applyBorder="1" applyAlignment="1">
      <alignment horizontal="center" vertical="center" wrapText="1"/>
    </xf>
    <xf numFmtId="0" fontId="9" fillId="0" borderId="43" xfId="0" applyFont="1" applyBorder="1" applyAlignment="1">
      <alignment horizontal="center" vertical="center" wrapText="1"/>
    </xf>
    <xf numFmtId="0" fontId="9" fillId="0" borderId="6"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44" xfId="0" applyFont="1" applyBorder="1" applyAlignment="1">
      <alignment horizontal="center" vertical="center" wrapText="1"/>
    </xf>
    <xf numFmtId="0" fontId="9" fillId="0" borderId="0" xfId="0" applyFont="1" applyAlignment="1">
      <alignment vertical="center"/>
    </xf>
    <xf numFmtId="0" fontId="9" fillId="0" borderId="24" xfId="0" applyFont="1" applyBorder="1" applyAlignment="1">
      <alignment vertical="center"/>
    </xf>
    <xf numFmtId="0" fontId="9" fillId="0" borderId="26" xfId="0" applyFont="1" applyBorder="1" applyAlignment="1" applyProtection="1">
      <alignment horizontal="center" vertical="center"/>
      <protection locked="0"/>
    </xf>
    <xf numFmtId="0" fontId="9" fillId="0" borderId="0" xfId="0" applyFont="1" applyAlignment="1">
      <alignment horizontal="distributed" vertical="center"/>
    </xf>
    <xf numFmtId="0" fontId="9" fillId="0" borderId="24" xfId="0" applyFont="1" applyBorder="1" applyAlignment="1">
      <alignment horizontal="distributed" vertical="center"/>
    </xf>
    <xf numFmtId="0" fontId="9" fillId="0" borderId="20" xfId="0" applyFont="1" applyBorder="1" applyAlignment="1" applyProtection="1">
      <alignment horizontal="center" vertical="center" shrinkToFit="1"/>
    </xf>
    <xf numFmtId="0" fontId="9" fillId="0" borderId="21" xfId="0" applyFont="1" applyBorder="1" applyAlignment="1" applyProtection="1">
      <alignment horizontal="center" vertical="center" shrinkToFit="1"/>
    </xf>
    <xf numFmtId="0" fontId="9" fillId="0" borderId="13" xfId="0" applyFont="1" applyBorder="1" applyAlignment="1">
      <alignment horizontal="left" vertical="top"/>
    </xf>
    <xf numFmtId="0" fontId="9" fillId="0" borderId="0" xfId="0" applyFont="1" applyAlignment="1">
      <alignment horizontal="left" vertical="top"/>
    </xf>
    <xf numFmtId="0" fontId="9" fillId="0" borderId="26" xfId="0" applyFont="1" applyBorder="1" applyAlignment="1">
      <alignment vertical="center"/>
    </xf>
    <xf numFmtId="0" fontId="9" fillId="0" borderId="28" xfId="0" applyFont="1" applyBorder="1" applyAlignment="1">
      <alignment vertical="center"/>
    </xf>
    <xf numFmtId="0" fontId="9" fillId="0" borderId="13"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2" xfId="0" quotePrefix="1" applyFont="1" applyBorder="1" applyAlignment="1" applyProtection="1">
      <alignment horizontal="center" vertical="center"/>
      <protection locked="0"/>
    </xf>
    <xf numFmtId="0" fontId="9" fillId="0" borderId="2" xfId="0" applyFont="1" applyBorder="1" applyAlignment="1" applyProtection="1">
      <alignment horizontal="center" vertical="center"/>
      <protection locked="0"/>
    </xf>
    <xf numFmtId="0" fontId="9" fillId="0" borderId="36" xfId="0" applyFont="1" applyBorder="1" applyAlignment="1">
      <alignment horizontal="justify" vertical="center" wrapText="1"/>
    </xf>
    <xf numFmtId="0" fontId="9" fillId="0" borderId="19" xfId="0" applyFont="1" applyBorder="1" applyAlignment="1">
      <alignment horizontal="justify" vertical="center" wrapText="1"/>
    </xf>
    <xf numFmtId="0" fontId="9" fillId="0" borderId="37" xfId="0" applyFont="1" applyBorder="1" applyAlignment="1">
      <alignment horizontal="justify" vertical="center" wrapText="1"/>
    </xf>
    <xf numFmtId="0" fontId="9" fillId="0" borderId="38" xfId="0" applyFont="1" applyBorder="1" applyAlignment="1">
      <alignment horizontal="justify" vertical="center" wrapText="1"/>
    </xf>
    <xf numFmtId="0" fontId="9" fillId="0" borderId="39" xfId="0" applyFont="1" applyBorder="1" applyAlignment="1">
      <alignment horizontal="justify" vertical="center" wrapText="1"/>
    </xf>
    <xf numFmtId="0" fontId="9" fillId="0" borderId="16" xfId="0" applyFont="1" applyBorder="1" applyAlignment="1">
      <alignment horizontal="justify" vertical="center" wrapText="1"/>
    </xf>
    <xf numFmtId="0" fontId="9" fillId="0" borderId="23" xfId="0" applyFont="1" applyBorder="1" applyAlignment="1">
      <alignment vertical="center"/>
    </xf>
    <xf numFmtId="0" fontId="9" fillId="0" borderId="24" xfId="0" applyFont="1" applyBorder="1" applyAlignment="1">
      <alignment vertical="center" wrapText="1"/>
    </xf>
    <xf numFmtId="0" fontId="9" fillId="0" borderId="0" xfId="0" applyFont="1" applyAlignment="1">
      <alignment vertical="top" wrapText="1"/>
    </xf>
    <xf numFmtId="0" fontId="9" fillId="0" borderId="24" xfId="0" applyFont="1" applyBorder="1" applyAlignment="1">
      <alignment vertical="top" wrapText="1"/>
    </xf>
    <xf numFmtId="0" fontId="9" fillId="0" borderId="26" xfId="0" applyFont="1" applyBorder="1" applyAlignment="1" applyProtection="1">
      <alignment horizontal="center" vertical="center" wrapText="1"/>
      <protection locked="0"/>
    </xf>
    <xf numFmtId="0" fontId="9" fillId="0" borderId="28" xfId="0" applyFont="1" applyBorder="1" applyAlignment="1">
      <alignment vertical="center" wrapText="1"/>
    </xf>
    <xf numFmtId="0" fontId="9" fillId="0" borderId="12" xfId="0" applyFont="1" applyBorder="1" applyAlignment="1">
      <alignment horizontal="center" vertical="center" textRotation="255" wrapText="1"/>
    </xf>
    <xf numFmtId="0" fontId="9" fillId="0" borderId="32" xfId="0" applyFont="1" applyBorder="1" applyAlignment="1">
      <alignment horizontal="left" vertical="center" wrapText="1"/>
    </xf>
    <xf numFmtId="0" fontId="9" fillId="0" borderId="14" xfId="0" applyFont="1" applyBorder="1" applyAlignment="1">
      <alignment horizontal="left" vertical="center" wrapText="1"/>
    </xf>
    <xf numFmtId="0" fontId="9" fillId="0" borderId="27" xfId="0" applyFont="1" applyBorder="1" applyAlignment="1">
      <alignment horizontal="left" vertical="center" wrapText="1"/>
    </xf>
    <xf numFmtId="0" fontId="9" fillId="0" borderId="8" xfId="0" applyFont="1" applyBorder="1" applyAlignment="1">
      <alignment vertical="center" wrapText="1"/>
    </xf>
    <xf numFmtId="0" fontId="9" fillId="0" borderId="6" xfId="0" applyFont="1" applyBorder="1" applyAlignment="1">
      <alignment horizontal="center" vertical="center" textRotation="255" wrapText="1"/>
    </xf>
    <xf numFmtId="0" fontId="9" fillId="0" borderId="9" xfId="0" applyFont="1" applyBorder="1" applyAlignment="1">
      <alignment horizontal="center" vertical="center" textRotation="255" wrapText="1"/>
    </xf>
    <xf numFmtId="0" fontId="9" fillId="0" borderId="25"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3" xfId="0" applyFont="1" applyBorder="1" applyAlignment="1">
      <alignment horizontal="left" vertical="center" wrapText="1"/>
    </xf>
    <xf numFmtId="0" fontId="9" fillId="0" borderId="29" xfId="0" applyFont="1" applyBorder="1" applyAlignment="1">
      <alignment horizontal="left" vertical="center" wrapText="1"/>
    </xf>
    <xf numFmtId="0" fontId="9" fillId="0" borderId="30" xfId="0" applyFont="1" applyBorder="1" applyAlignment="1">
      <alignment horizontal="left" vertical="center" wrapText="1"/>
    </xf>
    <xf numFmtId="0" fontId="9" fillId="0" borderId="35" xfId="0" applyFont="1" applyBorder="1" applyAlignment="1">
      <alignment horizontal="left" vertical="center" wrapText="1"/>
    </xf>
    <xf numFmtId="0" fontId="9" fillId="0" borderId="11" xfId="0" applyFont="1" applyBorder="1" applyAlignment="1">
      <alignment vertical="center" wrapText="1"/>
    </xf>
    <xf numFmtId="49" fontId="9" fillId="0" borderId="56" xfId="0" applyNumberFormat="1" applyFont="1" applyBorder="1" applyAlignment="1" applyProtection="1">
      <alignment horizontal="center" vertical="center" wrapText="1"/>
      <protection locked="0"/>
    </xf>
    <xf numFmtId="49" fontId="9" fillId="0" borderId="57" xfId="0" applyNumberFormat="1" applyFont="1" applyBorder="1" applyAlignment="1" applyProtection="1">
      <alignment horizontal="center" vertical="center" wrapText="1"/>
      <protection locked="0"/>
    </xf>
    <xf numFmtId="49" fontId="9" fillId="0" borderId="58" xfId="0" applyNumberFormat="1" applyFont="1" applyBorder="1" applyAlignment="1" applyProtection="1">
      <alignment horizontal="center" vertical="center" wrapText="1"/>
      <protection locked="0"/>
    </xf>
    <xf numFmtId="0" fontId="9" fillId="0" borderId="7" xfId="0" applyFont="1" applyBorder="1" applyAlignment="1">
      <alignment horizontal="distributed" wrapText="1"/>
    </xf>
    <xf numFmtId="0" fontId="9" fillId="0" borderId="32" xfId="0" applyFont="1" applyBorder="1" applyAlignment="1">
      <alignment horizontal="distributed" wrapText="1"/>
    </xf>
    <xf numFmtId="0" fontId="9" fillId="0" borderId="0" xfId="0" applyFont="1" applyAlignment="1">
      <alignment horizontal="distributed" wrapText="1"/>
    </xf>
    <xf numFmtId="0" fontId="9" fillId="0" borderId="14" xfId="0" applyFont="1" applyBorder="1" applyAlignment="1">
      <alignment horizontal="distributed" wrapText="1"/>
    </xf>
    <xf numFmtId="49" fontId="9" fillId="0" borderId="50" xfId="0" applyNumberFormat="1" applyFont="1" applyBorder="1" applyAlignment="1" applyProtection="1">
      <alignment horizontal="center" vertical="center" wrapText="1"/>
      <protection locked="0"/>
    </xf>
    <xf numFmtId="49" fontId="9" fillId="0" borderId="52" xfId="0" applyNumberFormat="1" applyFont="1" applyBorder="1" applyAlignment="1" applyProtection="1">
      <alignment horizontal="center" vertical="center" wrapText="1"/>
      <protection locked="0"/>
    </xf>
    <xf numFmtId="49" fontId="9" fillId="0" borderId="54" xfId="0" applyNumberFormat="1" applyFont="1" applyBorder="1" applyAlignment="1" applyProtection="1">
      <alignment horizontal="center" vertical="center" wrapText="1"/>
      <protection locked="0"/>
    </xf>
    <xf numFmtId="49" fontId="9" fillId="0" borderId="56" xfId="0" applyNumberFormat="1" applyFont="1" applyBorder="1" applyAlignment="1" applyProtection="1">
      <alignment horizontal="center" vertical="center" wrapText="1"/>
    </xf>
    <xf numFmtId="49" fontId="9" fillId="0" borderId="57" xfId="0" applyNumberFormat="1" applyFont="1" applyBorder="1" applyAlignment="1" applyProtection="1">
      <alignment horizontal="center" vertical="center" wrapText="1"/>
    </xf>
    <xf numFmtId="49" fontId="9" fillId="0" borderId="58" xfId="0" applyNumberFormat="1" applyFont="1" applyBorder="1" applyAlignment="1" applyProtection="1">
      <alignment horizontal="center" vertical="center" wrapText="1"/>
    </xf>
    <xf numFmtId="0" fontId="9" fillId="0" borderId="32" xfId="0" applyFont="1" applyBorder="1" applyAlignment="1">
      <alignment horizontal="justify" vertical="center" wrapText="1"/>
    </xf>
    <xf numFmtId="0" fontId="9" fillId="0" borderId="14" xfId="0" applyFont="1" applyBorder="1" applyAlignment="1">
      <alignment horizontal="justify" vertical="center" wrapText="1"/>
    </xf>
    <xf numFmtId="0" fontId="9" fillId="0" borderId="33" xfId="0" applyFont="1" applyBorder="1" applyAlignment="1">
      <alignment horizontal="justify" vertical="center" wrapText="1"/>
    </xf>
    <xf numFmtId="0" fontId="9" fillId="0" borderId="10" xfId="0" applyFont="1" applyBorder="1" applyAlignment="1">
      <alignment horizontal="justify" vertical="center" wrapText="1"/>
    </xf>
    <xf numFmtId="0" fontId="9" fillId="0" borderId="34" xfId="0" applyFont="1" applyBorder="1" applyAlignment="1">
      <alignment horizontal="justify" vertical="center" wrapText="1"/>
    </xf>
    <xf numFmtId="0" fontId="16" fillId="0" borderId="50" xfId="0" applyNumberFormat="1" applyFont="1" applyBorder="1" applyAlignment="1" applyProtection="1">
      <alignment horizontal="center" vertical="center" wrapText="1"/>
      <protection locked="0"/>
    </xf>
    <xf numFmtId="0" fontId="16" fillId="0" borderId="52" xfId="0" applyNumberFormat="1" applyFont="1" applyBorder="1" applyAlignment="1" applyProtection="1">
      <alignment horizontal="center" vertical="center" wrapText="1"/>
      <protection locked="0"/>
    </xf>
    <xf numFmtId="0" fontId="16" fillId="0" borderId="54" xfId="0" applyNumberFormat="1" applyFont="1" applyBorder="1" applyAlignment="1" applyProtection="1">
      <alignment horizontal="center" vertical="center" wrapText="1"/>
      <protection locked="0"/>
    </xf>
    <xf numFmtId="0" fontId="16" fillId="0" borderId="51" xfId="0" applyNumberFormat="1" applyFont="1" applyBorder="1" applyAlignment="1" applyProtection="1">
      <alignment horizontal="center" vertical="center" wrapText="1"/>
      <protection locked="0"/>
    </xf>
    <xf numFmtId="0" fontId="16" fillId="0" borderId="53" xfId="0" applyNumberFormat="1" applyFont="1" applyBorder="1" applyAlignment="1" applyProtection="1">
      <alignment horizontal="center" vertical="center" wrapText="1"/>
      <protection locked="0"/>
    </xf>
    <xf numFmtId="0" fontId="16" fillId="0" borderId="55" xfId="0" applyNumberFormat="1" applyFont="1" applyBorder="1" applyAlignment="1" applyProtection="1">
      <alignment horizontal="center" vertical="center" wrapText="1"/>
      <protection locked="0"/>
    </xf>
    <xf numFmtId="0" fontId="9" fillId="0" borderId="31" xfId="0" applyFont="1" applyBorder="1" applyAlignment="1">
      <alignment horizontal="center" wrapText="1"/>
    </xf>
    <xf numFmtId="0" fontId="9" fillId="0" borderId="7" xfId="0" applyFont="1" applyBorder="1" applyAlignment="1">
      <alignment horizontal="center" wrapText="1"/>
    </xf>
    <xf numFmtId="0" fontId="9" fillId="0" borderId="32" xfId="0" applyFont="1" applyBorder="1" applyAlignment="1">
      <alignment horizontal="center" wrapText="1"/>
    </xf>
    <xf numFmtId="0" fontId="9" fillId="0" borderId="13" xfId="0" applyFont="1" applyBorder="1" applyAlignment="1">
      <alignment horizontal="center" wrapText="1"/>
    </xf>
    <xf numFmtId="0" fontId="9" fillId="0" borderId="31" xfId="0" applyFont="1" applyBorder="1" applyAlignment="1" applyProtection="1">
      <alignment horizontal="center" wrapText="1"/>
      <protection locked="0"/>
    </xf>
    <xf numFmtId="0" fontId="9" fillId="0" borderId="13" xfId="0" applyFont="1" applyBorder="1" applyAlignment="1" applyProtection="1">
      <alignment horizontal="center" wrapText="1"/>
      <protection locked="0"/>
    </xf>
    <xf numFmtId="0" fontId="9" fillId="0" borderId="7" xfId="0" applyFont="1" applyBorder="1" applyAlignment="1">
      <alignment wrapText="1"/>
    </xf>
    <xf numFmtId="0" fontId="9" fillId="0" borderId="32" xfId="0" applyFont="1" applyBorder="1" applyAlignment="1">
      <alignment wrapText="1"/>
    </xf>
    <xf numFmtId="0" fontId="9" fillId="0" borderId="0" xfId="0" applyFont="1" applyAlignment="1">
      <alignment wrapText="1"/>
    </xf>
    <xf numFmtId="0" fontId="9" fillId="0" borderId="14" xfId="0" applyFont="1" applyBorder="1" applyAlignment="1">
      <alignment wrapText="1"/>
    </xf>
    <xf numFmtId="0" fontId="16" fillId="0" borderId="29"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9" fillId="0" borderId="22" xfId="0" applyFont="1" applyBorder="1" applyAlignment="1">
      <alignment horizontal="left" vertical="center" wrapText="1"/>
    </xf>
    <xf numFmtId="0" fontId="9" fillId="0" borderId="13" xfId="0" applyFont="1" applyBorder="1" applyAlignment="1">
      <alignment horizontal="distributed" vertical="center" wrapText="1"/>
    </xf>
    <xf numFmtId="0" fontId="9" fillId="0" borderId="14" xfId="0" applyFont="1" applyBorder="1" applyAlignment="1">
      <alignment horizontal="distributed" vertical="center" wrapText="1"/>
    </xf>
    <xf numFmtId="0" fontId="10" fillId="0" borderId="13" xfId="0" applyFont="1" applyBorder="1" applyAlignment="1">
      <alignment vertical="top" wrapText="1"/>
    </xf>
    <xf numFmtId="0" fontId="10" fillId="0" borderId="0" xfId="0" applyFont="1" applyAlignment="1">
      <alignment vertical="top" wrapText="1"/>
    </xf>
    <xf numFmtId="0" fontId="10" fillId="0" borderId="14" xfId="0" applyFont="1" applyBorder="1" applyAlignment="1">
      <alignment vertical="top" wrapText="1"/>
    </xf>
    <xf numFmtId="0" fontId="9" fillId="0" borderId="15" xfId="0" applyFont="1" applyBorder="1" applyAlignment="1" applyProtection="1">
      <alignment horizontal="center" vertical="center" wrapText="1"/>
      <protection locked="0"/>
    </xf>
    <xf numFmtId="0" fontId="9" fillId="0" borderId="15" xfId="0" applyFont="1" applyBorder="1" applyAlignment="1">
      <alignment horizontal="distributed" wrapText="1"/>
    </xf>
    <xf numFmtId="0" fontId="19" fillId="0" borderId="0" xfId="1" applyFont="1" applyAlignment="1" applyProtection="1">
      <alignment horizontal="center" vertical="center"/>
      <protection locked="0"/>
    </xf>
    <xf numFmtId="0" fontId="8" fillId="0" borderId="0" xfId="1" applyFont="1" applyAlignment="1">
      <alignment horizontal="center" vertical="center"/>
    </xf>
    <xf numFmtId="0" fontId="24" fillId="0" borderId="85" xfId="1" applyFont="1" applyBorder="1" applyAlignment="1" applyProtection="1">
      <alignment horizontal="left" vertical="center" wrapText="1"/>
    </xf>
    <xf numFmtId="0" fontId="24" fillId="0" borderId="86" xfId="1" applyFont="1" applyBorder="1" applyAlignment="1" applyProtection="1">
      <alignment horizontal="left" vertical="center" wrapText="1"/>
    </xf>
    <xf numFmtId="0" fontId="24" fillId="0" borderId="87" xfId="1" applyFont="1" applyBorder="1" applyAlignment="1" applyProtection="1">
      <alignment horizontal="left" vertical="center" wrapText="1"/>
    </xf>
    <xf numFmtId="0" fontId="15" fillId="0" borderId="0" xfId="0" applyFont="1" applyAlignment="1" applyProtection="1">
      <alignment horizontal="center" vertical="center" wrapText="1"/>
      <protection locked="0"/>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16" fillId="0" borderId="17" xfId="0" applyFont="1" applyBorder="1" applyAlignment="1" applyProtection="1">
      <alignment horizontal="center" vertical="center" wrapText="1"/>
      <protection locked="0"/>
    </xf>
    <xf numFmtId="0" fontId="16" fillId="0" borderId="18" xfId="0" applyFont="1" applyBorder="1" applyAlignment="1" applyProtection="1">
      <alignment horizontal="center" vertical="center" wrapText="1"/>
      <protection locked="0"/>
    </xf>
    <xf numFmtId="0" fontId="4" fillId="0" borderId="0" xfId="1" applyFont="1" applyAlignment="1" applyProtection="1">
      <alignment horizontal="center" vertical="center"/>
    </xf>
    <xf numFmtId="176" fontId="9" fillId="0" borderId="0" xfId="1" applyNumberFormat="1" applyFont="1" applyAlignment="1" applyProtection="1">
      <alignment horizontal="right" vertical="center"/>
    </xf>
    <xf numFmtId="0" fontId="21" fillId="0" borderId="0" xfId="0" applyFont="1" applyBorder="1" applyAlignment="1" applyProtection="1">
      <alignment horizontal="left" vertical="center"/>
    </xf>
    <xf numFmtId="0" fontId="7" fillId="0" borderId="1" xfId="1" applyFont="1" applyBorder="1" applyAlignment="1">
      <alignment horizontal="center" vertical="center"/>
    </xf>
    <xf numFmtId="0" fontId="7" fillId="0" borderId="2" xfId="1" applyFont="1" applyBorder="1" applyAlignment="1">
      <alignment horizontal="center" vertical="center"/>
    </xf>
    <xf numFmtId="0" fontId="7" fillId="0" borderId="3" xfId="1" applyFont="1" applyBorder="1" applyAlignment="1">
      <alignment horizontal="center" vertical="center"/>
    </xf>
    <xf numFmtId="0" fontId="5" fillId="0" borderId="1"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4" xfId="0" applyFont="1" applyBorder="1" applyAlignment="1" applyProtection="1">
      <alignment horizontal="center" vertical="center"/>
      <protection locked="0"/>
    </xf>
    <xf numFmtId="0" fontId="5" fillId="0" borderId="5"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49" fontId="9" fillId="0" borderId="59" xfId="0" applyNumberFormat="1" applyFont="1" applyBorder="1" applyAlignment="1" applyProtection="1">
      <alignment horizontal="center" vertical="center" wrapText="1"/>
      <protection locked="0"/>
    </xf>
    <xf numFmtId="49" fontId="9" fillId="0" borderId="60" xfId="0" applyNumberFormat="1" applyFont="1" applyBorder="1" applyAlignment="1" applyProtection="1">
      <alignment horizontal="center" vertical="center" wrapText="1"/>
      <protection locked="0"/>
    </xf>
    <xf numFmtId="49" fontId="9" fillId="0" borderId="61" xfId="0" applyNumberFormat="1" applyFont="1" applyBorder="1" applyAlignment="1" applyProtection="1">
      <alignment horizontal="center" vertical="center" wrapText="1"/>
      <protection locked="0"/>
    </xf>
    <xf numFmtId="0" fontId="9" fillId="0" borderId="33" xfId="0" applyFont="1" applyBorder="1" applyAlignment="1">
      <alignment horizontal="center" vertical="top" wrapText="1"/>
    </xf>
    <xf numFmtId="0" fontId="4" fillId="0" borderId="0" xfId="0" applyFont="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9" fillId="0" borderId="14" xfId="0" applyFont="1" applyBorder="1" applyAlignment="1">
      <alignment horizontal="center" vertical="top" wrapText="1"/>
    </xf>
    <xf numFmtId="0" fontId="9" fillId="0" borderId="34" xfId="0" applyFont="1" applyBorder="1" applyAlignment="1">
      <alignment horizontal="center" vertical="top" wrapText="1"/>
    </xf>
    <xf numFmtId="0" fontId="9" fillId="0" borderId="10" xfId="0" applyFont="1" applyBorder="1" applyAlignment="1">
      <alignment horizontal="center" vertical="top" wrapText="1"/>
    </xf>
    <xf numFmtId="0" fontId="9" fillId="0" borderId="13" xfId="0" applyFont="1" applyBorder="1" applyAlignment="1" applyProtection="1">
      <alignment horizontal="center" vertical="top" wrapText="1"/>
      <protection locked="0"/>
    </xf>
    <xf numFmtId="0" fontId="9" fillId="0" borderId="33" xfId="0" applyFont="1" applyBorder="1" applyAlignment="1" applyProtection="1">
      <alignment horizontal="center" vertical="top" wrapText="1"/>
      <protection locked="0"/>
    </xf>
    <xf numFmtId="0" fontId="9" fillId="0" borderId="14" xfId="0" applyFont="1" applyBorder="1" applyAlignment="1">
      <alignment vertical="top" wrapText="1"/>
    </xf>
    <xf numFmtId="0" fontId="9" fillId="0" borderId="10" xfId="0" applyFont="1" applyBorder="1" applyAlignment="1">
      <alignment vertical="top" wrapText="1"/>
    </xf>
    <xf numFmtId="0" fontId="9" fillId="0" borderId="34" xfId="0" applyFont="1" applyBorder="1" applyAlignment="1">
      <alignment vertical="top" wrapText="1"/>
    </xf>
    <xf numFmtId="0" fontId="9" fillId="0" borderId="14" xfId="0" applyFont="1" applyBorder="1" applyAlignment="1">
      <alignment horizontal="left" vertical="top" wrapText="1"/>
    </xf>
    <xf numFmtId="0" fontId="9" fillId="0" borderId="10" xfId="0" applyFont="1" applyBorder="1" applyAlignment="1">
      <alignment horizontal="left" vertical="top" wrapText="1"/>
    </xf>
    <xf numFmtId="0" fontId="9" fillId="0" borderId="34" xfId="0" applyFont="1" applyBorder="1" applyAlignment="1">
      <alignment horizontal="left" vertical="top" wrapText="1"/>
    </xf>
    <xf numFmtId="0" fontId="9" fillId="0" borderId="49" xfId="0" applyFont="1" applyBorder="1" applyAlignment="1" applyProtection="1">
      <alignment horizontal="center" vertical="center" wrapText="1"/>
      <protection locked="0"/>
    </xf>
    <xf numFmtId="0" fontId="9" fillId="0" borderId="21" xfId="0" applyFont="1" applyBorder="1" applyAlignment="1">
      <alignment horizontal="right" vertical="center" wrapText="1"/>
    </xf>
    <xf numFmtId="0" fontId="16" fillId="0" borderId="91" xfId="0" applyFont="1" applyBorder="1" applyAlignment="1" applyProtection="1">
      <alignment horizontal="center" vertical="center" wrapText="1"/>
      <protection locked="0"/>
    </xf>
    <xf numFmtId="0" fontId="17" fillId="0" borderId="69" xfId="0" applyFont="1" applyBorder="1" applyAlignment="1">
      <alignment horizontal="center" vertical="center"/>
    </xf>
    <xf numFmtId="0" fontId="17" fillId="0" borderId="70" xfId="0" applyFont="1" applyBorder="1" applyAlignment="1">
      <alignment horizontal="center" vertical="center"/>
    </xf>
    <xf numFmtId="0" fontId="17" fillId="0" borderId="65" xfId="0" applyFont="1" applyBorder="1" applyAlignment="1">
      <alignment horizontal="center" vertical="center"/>
    </xf>
    <xf numFmtId="0" fontId="17" fillId="0" borderId="78" xfId="0" applyFont="1" applyBorder="1" applyAlignment="1">
      <alignment horizontal="left" vertical="center"/>
    </xf>
    <xf numFmtId="0" fontId="17" fillId="0" borderId="80" xfId="0" applyFont="1" applyBorder="1" applyAlignment="1">
      <alignment horizontal="left" vertical="center"/>
    </xf>
    <xf numFmtId="0" fontId="17" fillId="0" borderId="79" xfId="0" applyFont="1" applyBorder="1" applyAlignment="1">
      <alignment horizontal="left" vertical="center"/>
    </xf>
    <xf numFmtId="0" fontId="17" fillId="0" borderId="20" xfId="0" applyFont="1" applyBorder="1" applyAlignment="1">
      <alignment vertical="center"/>
    </xf>
    <xf numFmtId="0" fontId="17" fillId="0" borderId="13" xfId="0" applyFont="1" applyBorder="1" applyAlignment="1">
      <alignment vertical="center"/>
    </xf>
    <xf numFmtId="0" fontId="17" fillId="0" borderId="25" xfId="0" applyFont="1" applyBorder="1" applyAlignment="1">
      <alignment vertical="center"/>
    </xf>
    <xf numFmtId="0" fontId="17" fillId="0" borderId="67" xfId="0" applyFont="1" applyBorder="1" applyAlignment="1">
      <alignment horizontal="center" vertical="center"/>
    </xf>
    <xf numFmtId="0" fontId="17" fillId="0" borderId="1" xfId="0" applyFont="1" applyBorder="1" applyAlignment="1">
      <alignment vertical="center" wrapText="1"/>
    </xf>
    <xf numFmtId="0" fontId="17" fillId="0" borderId="1" xfId="0" applyFont="1" applyBorder="1" applyAlignment="1">
      <alignment vertical="center"/>
    </xf>
    <xf numFmtId="0" fontId="17" fillId="0" borderId="78" xfId="0" applyFont="1" applyBorder="1" applyAlignment="1">
      <alignment horizontal="left" vertical="center" wrapText="1"/>
    </xf>
    <xf numFmtId="0" fontId="17" fillId="0" borderId="80" xfId="0" applyFont="1" applyBorder="1" applyAlignment="1">
      <alignment horizontal="left" vertical="center" wrapText="1"/>
    </xf>
    <xf numFmtId="0" fontId="17" fillId="0" borderId="79" xfId="0" applyFont="1" applyBorder="1" applyAlignment="1">
      <alignment horizontal="left" vertical="center" wrapText="1"/>
    </xf>
  </cellXfs>
  <cellStyles count="3">
    <cellStyle name="標準" xfId="0" builtinId="0"/>
    <cellStyle name="標準 2 2" xfId="1" xr:uid="{11AD33CE-3B2E-46FC-94B1-F1D91A36A51C}"/>
    <cellStyle name="標準 3" xfId="2" xr:uid="{31D79A3B-DC43-442C-9E86-E378B69BFC01}"/>
  </cellStyles>
  <dxfs count="24">
    <dxf>
      <font>
        <color auto="1"/>
      </font>
      <fill>
        <patternFill>
          <bgColor theme="0"/>
        </patternFill>
      </fill>
    </dxf>
    <dxf>
      <font>
        <color theme="1" tint="0.499984740745262"/>
      </font>
      <fill>
        <patternFill>
          <bgColor theme="1" tint="0.499984740745262"/>
        </patternFill>
      </fill>
    </dxf>
    <dxf>
      <font>
        <color auto="1"/>
      </font>
      <fill>
        <patternFill>
          <bgColor theme="0"/>
        </patternFill>
      </fill>
    </dxf>
    <dxf>
      <font>
        <color theme="1" tint="0.499984740745262"/>
      </font>
      <fill>
        <patternFill>
          <bgColor theme="1" tint="0.499984740745262"/>
        </patternFill>
      </fill>
    </dxf>
    <dxf>
      <font>
        <color theme="0"/>
      </font>
      <border>
        <vertical/>
        <horizontal/>
      </border>
    </dxf>
    <dxf>
      <font>
        <color theme="0"/>
      </font>
    </dxf>
    <dxf>
      <font>
        <color theme="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color rgb="FF9C0006"/>
      </font>
      <fill>
        <patternFill>
          <bgColor rgb="FFFFC7CE"/>
        </patternFill>
      </fill>
    </dxf>
    <dxf>
      <font>
        <strike val="0"/>
        <color theme="1" tint="0.499984740745262"/>
      </font>
      <fill>
        <patternFill>
          <bgColor theme="1" tint="0.499984740745262"/>
        </patternFill>
      </fill>
    </dxf>
    <dxf>
      <font>
        <strike val="0"/>
        <color theme="1" tint="0.499984740745262"/>
      </font>
      <fill>
        <patternFill>
          <bgColor theme="1" tint="0.499984740745262"/>
        </patternFill>
      </fill>
    </dxf>
    <dxf>
      <font>
        <strike val="0"/>
        <color theme="1" tint="0.499984740745262"/>
      </font>
      <fill>
        <patternFill>
          <bgColor theme="1" tint="0.499984740745262"/>
        </patternFill>
      </fill>
    </dxf>
    <dxf>
      <font>
        <color theme="1" tint="0.499984740745262"/>
      </font>
      <fill>
        <patternFill>
          <bgColor theme="1" tint="0.499984740745262"/>
        </patternFill>
      </fill>
    </dxf>
    <dxf>
      <font>
        <color auto="1"/>
      </font>
      <fill>
        <patternFill patternType="solid">
          <bgColor theme="0"/>
        </patternFill>
      </fill>
    </dxf>
    <dxf>
      <font>
        <strike val="0"/>
        <color auto="1"/>
      </font>
      <fill>
        <patternFill patternType="none">
          <bgColor auto="1"/>
        </patternFill>
      </fill>
    </dxf>
    <dxf>
      <font>
        <strike val="0"/>
        <color theme="1" tint="0.499984740745262"/>
      </font>
      <fill>
        <patternFill>
          <bgColor theme="1" tint="0.499984740745262"/>
        </patternFill>
      </fill>
    </dxf>
    <dxf>
      <font>
        <strike val="0"/>
        <color theme="1" tint="0.499984740745262"/>
      </font>
      <fill>
        <patternFill>
          <bgColor theme="1" tint="0.499984740745262"/>
        </patternFill>
      </fill>
    </dxf>
    <dxf>
      <font>
        <strike val="0"/>
        <color theme="1" tint="0.499984740745262"/>
      </font>
      <fill>
        <patternFill>
          <bgColor theme="1" tint="0.499984740745262"/>
        </patternFill>
      </fill>
    </dxf>
    <dxf>
      <font>
        <color theme="1" tint="0.499984740745262"/>
      </font>
      <fill>
        <patternFill>
          <bgColor theme="1" tint="0.499984740745262"/>
        </patternFill>
      </fill>
    </dxf>
  </dxfs>
  <tableStyles count="0" defaultTableStyle="TableStyleMedium2" defaultPivotStyle="PivotStyleLight16"/>
  <colors>
    <mruColors>
      <color rgb="FFFFCCFF"/>
      <color rgb="FFFF66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metadata.xml" Type="http://schemas.openxmlformats.org/officeDocument/2006/relationships/sheetMetadata"/><Relationship Id="rId8" Target="calcChain.xml" Type="http://schemas.openxmlformats.org/officeDocument/2006/relationships/calcChain"/><Relationship Id="rId9" Target="../customXml/item1.xml" Type="http://schemas.openxmlformats.org/officeDocument/2006/relationships/customXml"/></Relationships>
</file>

<file path=xl/ctrlProps/ctrlProp1.xml><?xml version="1.0" encoding="utf-8"?>
<formControlPr xmlns="http://schemas.microsoft.com/office/spreadsheetml/2009/9/main" objectType="CheckBox" fmlaLink="$AT$20" noThreeD="1"/>
</file>

<file path=xl/ctrlProps/ctrlProp10.xml><?xml version="1.0" encoding="utf-8"?>
<formControlPr xmlns="http://schemas.microsoft.com/office/spreadsheetml/2009/9/main" objectType="CheckBox" fmlaLink="$AT$31" lockText="1" noThreeD="1"/>
</file>

<file path=xl/ctrlProps/ctrlProp11.xml><?xml version="1.0" encoding="utf-8"?>
<formControlPr xmlns="http://schemas.microsoft.com/office/spreadsheetml/2009/9/main" objectType="CheckBox" fmlaLink="$AU$31" lockText="1" noThreeD="1"/>
</file>

<file path=xl/ctrlProps/ctrlProp12.xml><?xml version="1.0" encoding="utf-8"?>
<formControlPr xmlns="http://schemas.microsoft.com/office/spreadsheetml/2009/9/main" objectType="CheckBox" fmlaLink="$AV$31" lockText="1" noThreeD="1"/>
</file>

<file path=xl/ctrlProps/ctrlProp13.xml><?xml version="1.0" encoding="utf-8"?>
<formControlPr xmlns="http://schemas.microsoft.com/office/spreadsheetml/2009/9/main" objectType="CheckBox" fmlaLink="$AT$32" lockText="1" noThreeD="1"/>
</file>

<file path=xl/ctrlProps/ctrlProp14.xml><?xml version="1.0" encoding="utf-8"?>
<formControlPr xmlns="http://schemas.microsoft.com/office/spreadsheetml/2009/9/main" objectType="CheckBox" fmlaLink="$AU$32" lockText="1" noThreeD="1"/>
</file>

<file path=xl/ctrlProps/ctrlProp15.xml><?xml version="1.0" encoding="utf-8"?>
<formControlPr xmlns="http://schemas.microsoft.com/office/spreadsheetml/2009/9/main" objectType="CheckBox" fmlaLink="$AV$32" lockText="1" noThreeD="1"/>
</file>

<file path=xl/ctrlProps/ctrlProp16.xml><?xml version="1.0" encoding="utf-8"?>
<formControlPr xmlns="http://schemas.microsoft.com/office/spreadsheetml/2009/9/main" objectType="CheckBox" fmlaLink="$AW$32" lockText="1" noThreeD="1"/>
</file>

<file path=xl/ctrlProps/ctrlProp17.xml><?xml version="1.0" encoding="utf-8"?>
<formControlPr xmlns="http://schemas.microsoft.com/office/spreadsheetml/2009/9/main" objectType="CheckBox" fmlaLink="$AT$34" lockText="1" noThreeD="1"/>
</file>

<file path=xl/ctrlProps/ctrlProp18.xml><?xml version="1.0" encoding="utf-8"?>
<formControlPr xmlns="http://schemas.microsoft.com/office/spreadsheetml/2009/9/main" objectType="CheckBox" fmlaLink="$AT$36" lockText="1" noThreeD="1"/>
</file>

<file path=xl/ctrlProps/ctrlProp19.xml><?xml version="1.0" encoding="utf-8"?>
<formControlPr xmlns="http://schemas.microsoft.com/office/spreadsheetml/2009/9/main" objectType="CheckBox" fmlaLink="$AU$36" lockText="1" noThreeD="1"/>
</file>

<file path=xl/ctrlProps/ctrlProp2.xml><?xml version="1.0" encoding="utf-8"?>
<formControlPr xmlns="http://schemas.microsoft.com/office/spreadsheetml/2009/9/main" objectType="CheckBox" fmlaLink="$AU$20" lockText="1" noThreeD="1"/>
</file>

<file path=xl/ctrlProps/ctrlProp20.xml><?xml version="1.0" encoding="utf-8"?>
<formControlPr xmlns="http://schemas.microsoft.com/office/spreadsheetml/2009/9/main" objectType="CheckBox" fmlaLink="$AT$38" lockText="1" noThreeD="1"/>
</file>

<file path=xl/ctrlProps/ctrlProp21.xml><?xml version="1.0" encoding="utf-8"?>
<formControlPr xmlns="http://schemas.microsoft.com/office/spreadsheetml/2009/9/main" objectType="CheckBox" fmlaLink="$AU$38" lockText="1" noThreeD="1"/>
</file>

<file path=xl/ctrlProps/ctrlProp22.xml><?xml version="1.0" encoding="utf-8"?>
<formControlPr xmlns="http://schemas.microsoft.com/office/spreadsheetml/2009/9/main" objectType="CheckBox" fmlaLink="$AT$41" lockText="1" noThreeD="1"/>
</file>

<file path=xl/ctrlProps/ctrlProp23.xml><?xml version="1.0" encoding="utf-8"?>
<formControlPr xmlns="http://schemas.microsoft.com/office/spreadsheetml/2009/9/main" objectType="CheckBox" fmlaLink="$AT$42" lockText="1" noThreeD="1"/>
</file>

<file path=xl/ctrlProps/ctrlProp24.xml><?xml version="1.0" encoding="utf-8"?>
<formControlPr xmlns="http://schemas.microsoft.com/office/spreadsheetml/2009/9/main" objectType="CheckBox" fmlaLink="$AU$42" lockText="1" noThreeD="1"/>
</file>

<file path=xl/ctrlProps/ctrlProp25.xml><?xml version="1.0" encoding="utf-8"?>
<formControlPr xmlns="http://schemas.microsoft.com/office/spreadsheetml/2009/9/main" objectType="CheckBox" fmlaLink="$AT$44" lockText="1" noThreeD="1"/>
</file>

<file path=xl/ctrlProps/ctrlProp26.xml><?xml version="1.0" encoding="utf-8"?>
<formControlPr xmlns="http://schemas.microsoft.com/office/spreadsheetml/2009/9/main" objectType="CheckBox" fmlaLink="$AU$44" lockText="1" noThreeD="1"/>
</file>

<file path=xl/ctrlProps/ctrlProp27.xml><?xml version="1.0" encoding="utf-8"?>
<formControlPr xmlns="http://schemas.microsoft.com/office/spreadsheetml/2009/9/main" objectType="CheckBox" fmlaLink="$AT$46" lockText="1" noThreeD="1"/>
</file>

<file path=xl/ctrlProps/ctrlProp28.xml><?xml version="1.0" encoding="utf-8"?>
<formControlPr xmlns="http://schemas.microsoft.com/office/spreadsheetml/2009/9/main" objectType="CheckBox" fmlaLink="$AT$47" lockText="1" noThreeD="1"/>
</file>

<file path=xl/ctrlProps/ctrlProp29.xml><?xml version="1.0" encoding="utf-8"?>
<formControlPr xmlns="http://schemas.microsoft.com/office/spreadsheetml/2009/9/main" objectType="CheckBox" fmlaLink="$AT$49" lockText="1" noThreeD="1"/>
</file>

<file path=xl/ctrlProps/ctrlProp3.xml><?xml version="1.0" encoding="utf-8"?>
<formControlPr xmlns="http://schemas.microsoft.com/office/spreadsheetml/2009/9/main" objectType="CheckBox" fmlaLink="$AT$22" noThreeD="1"/>
</file>

<file path=xl/ctrlProps/ctrlProp30.xml><?xml version="1.0" encoding="utf-8"?>
<formControlPr xmlns="http://schemas.microsoft.com/office/spreadsheetml/2009/9/main" objectType="CheckBox" fmlaLink="$AT$48" lockText="1" noThreeD="1"/>
</file>

<file path=xl/ctrlProps/ctrlProp31.xml><?xml version="1.0" encoding="utf-8"?>
<formControlPr xmlns="http://schemas.microsoft.com/office/spreadsheetml/2009/9/main" objectType="CheckBox" fmlaLink="$AU$48" lockText="1" noThreeD="1"/>
</file>

<file path=xl/ctrlProps/ctrlProp32.xml><?xml version="1.0" encoding="utf-8"?>
<formControlPr xmlns="http://schemas.microsoft.com/office/spreadsheetml/2009/9/main" objectType="CheckBox" fmlaLink="$AV$48" lockText="1" noThreeD="1"/>
</file>

<file path=xl/ctrlProps/ctrlProp33.xml><?xml version="1.0" encoding="utf-8"?>
<formControlPr xmlns="http://schemas.microsoft.com/office/spreadsheetml/2009/9/main" objectType="CheckBox" fmlaLink="$AW$48" lockText="1" noThreeD="1"/>
</file>

<file path=xl/ctrlProps/ctrlProp34.xml><?xml version="1.0" encoding="utf-8"?>
<formControlPr xmlns="http://schemas.microsoft.com/office/spreadsheetml/2009/9/main" objectType="CheckBox" fmlaLink="$AT$50" lockText="1" noThreeD="1"/>
</file>

<file path=xl/ctrlProps/ctrlProp35.xml><?xml version="1.0" encoding="utf-8"?>
<formControlPr xmlns="http://schemas.microsoft.com/office/spreadsheetml/2009/9/main" objectType="CheckBox" fmlaLink="$AT$51" lockText="1" noThreeD="1"/>
</file>

<file path=xl/ctrlProps/ctrlProp36.xml><?xml version="1.0" encoding="utf-8"?>
<formControlPr xmlns="http://schemas.microsoft.com/office/spreadsheetml/2009/9/main" objectType="CheckBox" fmlaLink="$AT$52" lockText="1" noThreeD="1"/>
</file>

<file path=xl/ctrlProps/ctrlProp37.xml><?xml version="1.0" encoding="utf-8"?>
<formControlPr xmlns="http://schemas.microsoft.com/office/spreadsheetml/2009/9/main" objectType="CheckBox" fmlaLink="$AU$52" lockText="1" noThreeD="1"/>
</file>

<file path=xl/ctrlProps/ctrlProp38.xml><?xml version="1.0" encoding="utf-8"?>
<formControlPr xmlns="http://schemas.microsoft.com/office/spreadsheetml/2009/9/main" objectType="CheckBox" fmlaLink="$AV$52" lockText="1" noThreeD="1"/>
</file>

<file path=xl/ctrlProps/ctrlProp39.xml><?xml version="1.0" encoding="utf-8"?>
<formControlPr xmlns="http://schemas.microsoft.com/office/spreadsheetml/2009/9/main" objectType="CheckBox" fmlaLink="$AT$53" lockText="1" noThreeD="1"/>
</file>

<file path=xl/ctrlProps/ctrlProp4.xml><?xml version="1.0" encoding="utf-8"?>
<formControlPr xmlns="http://schemas.microsoft.com/office/spreadsheetml/2009/9/main" objectType="CheckBox" fmlaLink="$AT$23" lockText="1" noThreeD="1"/>
</file>

<file path=xl/ctrlProps/ctrlProp40.xml><?xml version="1.0" encoding="utf-8"?>
<formControlPr xmlns="http://schemas.microsoft.com/office/spreadsheetml/2009/9/main" objectType="CheckBox" fmlaLink="$AT$54" lockText="1" noThreeD="1"/>
</file>

<file path=xl/ctrlProps/ctrlProp41.xml><?xml version="1.0" encoding="utf-8"?>
<formControlPr xmlns="http://schemas.microsoft.com/office/spreadsheetml/2009/9/main" objectType="CheckBox" fmlaLink="$AU$54" lockText="1" noThreeD="1"/>
</file>

<file path=xl/ctrlProps/ctrlProp42.xml><?xml version="1.0" encoding="utf-8"?>
<formControlPr xmlns="http://schemas.microsoft.com/office/spreadsheetml/2009/9/main" objectType="CheckBox" fmlaLink="$AT$56" lockText="1" noThreeD="1"/>
</file>

<file path=xl/ctrlProps/ctrlProp43.xml><?xml version="1.0" encoding="utf-8"?>
<formControlPr xmlns="http://schemas.microsoft.com/office/spreadsheetml/2009/9/main" objectType="CheckBox" fmlaLink="$AT$59" lockText="1" noThreeD="1"/>
</file>

<file path=xl/ctrlProps/ctrlProp44.xml><?xml version="1.0" encoding="utf-8"?>
<formControlPr xmlns="http://schemas.microsoft.com/office/spreadsheetml/2009/9/main" objectType="CheckBox" fmlaLink="$AT$58" lockText="1" noThreeD="1"/>
</file>

<file path=xl/ctrlProps/ctrlProp45.xml><?xml version="1.0" encoding="utf-8"?>
<formControlPr xmlns="http://schemas.microsoft.com/office/spreadsheetml/2009/9/main" objectType="CheckBox" fmlaLink="$AU$58" lockText="1" noThreeD="1"/>
</file>

<file path=xl/ctrlProps/ctrlProp46.xml><?xml version="1.0" encoding="utf-8"?>
<formControlPr xmlns="http://schemas.microsoft.com/office/spreadsheetml/2009/9/main" objectType="CheckBox" fmlaLink="$AT$60" lockText="1" noThreeD="1"/>
</file>

<file path=xl/ctrlProps/ctrlProp47.xml><?xml version="1.0" encoding="utf-8"?>
<formControlPr xmlns="http://schemas.microsoft.com/office/spreadsheetml/2009/9/main" objectType="CheckBox" fmlaLink="$AU$60" lockText="1" noThreeD="1"/>
</file>

<file path=xl/ctrlProps/ctrlProp48.xml><?xml version="1.0" encoding="utf-8"?>
<formControlPr xmlns="http://schemas.microsoft.com/office/spreadsheetml/2009/9/main" objectType="CheckBox" fmlaLink="$AT$61" lockText="1" noThreeD="1"/>
</file>

<file path=xl/ctrlProps/ctrlProp49.xml><?xml version="1.0" encoding="utf-8"?>
<formControlPr xmlns="http://schemas.microsoft.com/office/spreadsheetml/2009/9/main" objectType="CheckBox" fmlaLink="$AT$62" lockText="1" noThreeD="1"/>
</file>

<file path=xl/ctrlProps/ctrlProp5.xml><?xml version="1.0" encoding="utf-8"?>
<formControlPr xmlns="http://schemas.microsoft.com/office/spreadsheetml/2009/9/main" objectType="CheckBox" fmlaLink="$AT$25" lockText="1" noThreeD="1"/>
</file>

<file path=xl/ctrlProps/ctrlProp50.xml><?xml version="1.0" encoding="utf-8"?>
<formControlPr xmlns="http://schemas.microsoft.com/office/spreadsheetml/2009/9/main" objectType="CheckBox" fmlaLink="$AT$63" lockText="1" noThreeD="1"/>
</file>

<file path=xl/ctrlProps/ctrlProp51.xml><?xml version="1.0" encoding="utf-8"?>
<formControlPr xmlns="http://schemas.microsoft.com/office/spreadsheetml/2009/9/main" objectType="CheckBox" fmlaLink="$AU$63" lockText="1" noThreeD="1"/>
</file>

<file path=xl/ctrlProps/ctrlProp52.xml><?xml version="1.0" encoding="utf-8"?>
<formControlPr xmlns="http://schemas.microsoft.com/office/spreadsheetml/2009/9/main" objectType="CheckBox" fmlaLink="$AV$63" lockText="1" noThreeD="1"/>
</file>

<file path=xl/ctrlProps/ctrlProp53.xml><?xml version="1.0" encoding="utf-8"?>
<formControlPr xmlns="http://schemas.microsoft.com/office/spreadsheetml/2009/9/main" objectType="CheckBox" fmlaLink="$AW$63" lockText="1" noThreeD="1"/>
</file>

<file path=xl/ctrlProps/ctrlProp54.xml><?xml version="1.0" encoding="utf-8"?>
<formControlPr xmlns="http://schemas.microsoft.com/office/spreadsheetml/2009/9/main" objectType="CheckBox" fmlaLink="$AT$64" lockText="1" noThreeD="1"/>
</file>

<file path=xl/ctrlProps/ctrlProp55.xml><?xml version="1.0" encoding="utf-8"?>
<formControlPr xmlns="http://schemas.microsoft.com/office/spreadsheetml/2009/9/main" objectType="CheckBox" fmlaLink="$AT$66" lockText="1" noThreeD="1"/>
</file>

<file path=xl/ctrlProps/ctrlProp56.xml><?xml version="1.0" encoding="utf-8"?>
<formControlPr xmlns="http://schemas.microsoft.com/office/spreadsheetml/2009/9/main" objectType="CheckBox" fmlaLink="$AU$66" lockText="1" noThreeD="1"/>
</file>

<file path=xl/ctrlProps/ctrlProp57.xml><?xml version="1.0" encoding="utf-8"?>
<formControlPr xmlns="http://schemas.microsoft.com/office/spreadsheetml/2009/9/main" objectType="CheckBox" fmlaLink="$AT$67" lockText="1" noThreeD="1"/>
</file>

<file path=xl/ctrlProps/ctrlProp58.xml><?xml version="1.0" encoding="utf-8"?>
<formControlPr xmlns="http://schemas.microsoft.com/office/spreadsheetml/2009/9/main" objectType="CheckBox" fmlaLink="$AT$69" lockText="1" noThreeD="1"/>
</file>

<file path=xl/ctrlProps/ctrlProp59.xml><?xml version="1.0" encoding="utf-8"?>
<formControlPr xmlns="http://schemas.microsoft.com/office/spreadsheetml/2009/9/main" objectType="CheckBox" fmlaLink="$AU$69" lockText="1" noThreeD="1"/>
</file>

<file path=xl/ctrlProps/ctrlProp6.xml><?xml version="1.0" encoding="utf-8"?>
<formControlPr xmlns="http://schemas.microsoft.com/office/spreadsheetml/2009/9/main" objectType="CheckBox" fmlaLink="$AT$26" lockText="1" noThreeD="1"/>
</file>

<file path=xl/ctrlProps/ctrlProp60.xml><?xml version="1.0" encoding="utf-8"?>
<formControlPr xmlns="http://schemas.microsoft.com/office/spreadsheetml/2009/9/main" objectType="CheckBox" fmlaLink="$AT$70" lockText="1" noThreeD="1"/>
</file>

<file path=xl/ctrlProps/ctrlProp61.xml><?xml version="1.0" encoding="utf-8"?>
<formControlPr xmlns="http://schemas.microsoft.com/office/spreadsheetml/2009/9/main" objectType="CheckBox" fmlaLink="$AT$71" lockText="1" noThreeD="1"/>
</file>

<file path=xl/ctrlProps/ctrlProp62.xml><?xml version="1.0" encoding="utf-8"?>
<formControlPr xmlns="http://schemas.microsoft.com/office/spreadsheetml/2009/9/main" objectType="CheckBox" fmlaLink="$AU$71" lockText="1" noThreeD="1"/>
</file>

<file path=xl/ctrlProps/ctrlProp63.xml><?xml version="1.0" encoding="utf-8"?>
<formControlPr xmlns="http://schemas.microsoft.com/office/spreadsheetml/2009/9/main" objectType="CheckBox" fmlaLink="$AV$71" lockText="1" noThreeD="1"/>
</file>

<file path=xl/ctrlProps/ctrlProp64.xml><?xml version="1.0" encoding="utf-8"?>
<formControlPr xmlns="http://schemas.microsoft.com/office/spreadsheetml/2009/9/main" objectType="CheckBox" fmlaLink="$AW$71" lockText="1" noThreeD="1"/>
</file>

<file path=xl/ctrlProps/ctrlProp65.xml><?xml version="1.0" encoding="utf-8"?>
<formControlPr xmlns="http://schemas.microsoft.com/office/spreadsheetml/2009/9/main" objectType="CheckBox" fmlaLink="$AV$71" lockText="1" noThreeD="1"/>
</file>

<file path=xl/ctrlProps/ctrlProp66.xml><?xml version="1.0" encoding="utf-8"?>
<formControlPr xmlns="http://schemas.microsoft.com/office/spreadsheetml/2009/9/main" objectType="CheckBox" fmlaLink="$AW$71" lockText="1" noThreeD="1"/>
</file>

<file path=xl/ctrlProps/ctrlProp7.xml><?xml version="1.0" encoding="utf-8"?>
<formControlPr xmlns="http://schemas.microsoft.com/office/spreadsheetml/2009/9/main" objectType="CheckBox" fmlaLink="$AT$27" lockText="1" noThreeD="1"/>
</file>

<file path=xl/ctrlProps/ctrlProp8.xml><?xml version="1.0" encoding="utf-8"?>
<formControlPr xmlns="http://schemas.microsoft.com/office/spreadsheetml/2009/9/main" objectType="CheckBox" fmlaLink="$AT$28" lockText="1" noThreeD="1"/>
</file>

<file path=xl/ctrlProps/ctrlProp9.xml><?xml version="1.0" encoding="utf-8"?>
<formControlPr xmlns="http://schemas.microsoft.com/office/spreadsheetml/2009/9/main" objectType="CheckBox" fmlaLink="$AT$29" lockText="1" noThreeD="1"/>
</file>

<file path=xl/drawings/drawing1.xml><?xml version="1.0" encoding="utf-8"?>
<xdr:wsDr xmlns:xdr="http://schemas.openxmlformats.org/drawingml/2006/spreadsheetDrawing" xmlns:a="http://schemas.openxmlformats.org/drawingml/2006/main">
  <xdr:twoCellAnchor>
    <xdr:from>
      <xdr:col>6</xdr:col>
      <xdr:colOff>85724</xdr:colOff>
      <xdr:row>18</xdr:row>
      <xdr:rowOff>76201</xdr:rowOff>
    </xdr:from>
    <xdr:to>
      <xdr:col>13</xdr:col>
      <xdr:colOff>104774</xdr:colOff>
      <xdr:row>20</xdr:row>
      <xdr:rowOff>104775</xdr:rowOff>
    </xdr:to>
    <xdr:sp macro="" textlink="">
      <xdr:nvSpPr>
        <xdr:cNvPr id="2" name="AutoShape 1">
          <a:extLst>
            <a:ext uri="{FF2B5EF4-FFF2-40B4-BE49-F238E27FC236}">
              <a16:creationId xmlns:a16="http://schemas.microsoft.com/office/drawing/2014/main" id="{00000000-0008-0000-0000-000002000000}"/>
            </a:ext>
          </a:extLst>
        </xdr:cNvPr>
        <xdr:cNvSpPr>
          <a:spLocks noChangeArrowheads="1"/>
        </xdr:cNvSpPr>
      </xdr:nvSpPr>
      <xdr:spPr bwMode="auto">
        <a:xfrm>
          <a:off x="1609724" y="3533776"/>
          <a:ext cx="1285875" cy="276224"/>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27629</xdr:colOff>
      <xdr:row>2</xdr:row>
      <xdr:rowOff>36635</xdr:rowOff>
    </xdr:from>
    <xdr:to>
      <xdr:col>43</xdr:col>
      <xdr:colOff>176037</xdr:colOff>
      <xdr:row>4</xdr:row>
      <xdr:rowOff>141325</xdr:rowOff>
    </xdr:to>
    <xdr:sp macro="" textlink="">
      <xdr:nvSpPr>
        <xdr:cNvPr id="4" name="楕円 3">
          <a:extLst>
            <a:ext uri="{FF2B5EF4-FFF2-40B4-BE49-F238E27FC236}">
              <a16:creationId xmlns:a16="http://schemas.microsoft.com/office/drawing/2014/main" id="{00000000-0008-0000-0000-000004000000}"/>
            </a:ext>
          </a:extLst>
        </xdr:cNvPr>
        <xdr:cNvSpPr/>
      </xdr:nvSpPr>
      <xdr:spPr>
        <a:xfrm>
          <a:off x="7962687" y="637443"/>
          <a:ext cx="514754" cy="449055"/>
        </a:xfrm>
        <a:prstGeom prst="ellipse">
          <a:avLst/>
        </a:prstGeom>
        <a:noFill/>
        <a:ln w="127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xdr:col>
      <xdr:colOff>76199</xdr:colOff>
      <xdr:row>14</xdr:row>
      <xdr:rowOff>38100</xdr:rowOff>
    </xdr:from>
    <xdr:to>
      <xdr:col>5</xdr:col>
      <xdr:colOff>219075</xdr:colOff>
      <xdr:row>15</xdr:row>
      <xdr:rowOff>123825</xdr:rowOff>
    </xdr:to>
    <xdr:sp macro="" textlink="">
      <xdr:nvSpPr>
        <xdr:cNvPr id="6" name="AutoShape 2">
          <a:extLst>
            <a:ext uri="{FF2B5EF4-FFF2-40B4-BE49-F238E27FC236}">
              <a16:creationId xmlns:a16="http://schemas.microsoft.com/office/drawing/2014/main" id="{00000000-0008-0000-0000-000006000000}"/>
            </a:ext>
          </a:extLst>
        </xdr:cNvPr>
        <xdr:cNvSpPr>
          <a:spLocks noChangeArrowheads="1"/>
        </xdr:cNvSpPr>
      </xdr:nvSpPr>
      <xdr:spPr bwMode="auto">
        <a:xfrm>
          <a:off x="342899" y="2476500"/>
          <a:ext cx="1123951" cy="257175"/>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85724</xdr:colOff>
      <xdr:row>18</xdr:row>
      <xdr:rowOff>76201</xdr:rowOff>
    </xdr:from>
    <xdr:to>
      <xdr:col>13</xdr:col>
      <xdr:colOff>104774</xdr:colOff>
      <xdr:row>20</xdr:row>
      <xdr:rowOff>104775</xdr:rowOff>
    </xdr:to>
    <xdr:sp macro="" textlink="">
      <xdr:nvSpPr>
        <xdr:cNvPr id="7" name="AutoShape 1">
          <a:extLst>
            <a:ext uri="{FF2B5EF4-FFF2-40B4-BE49-F238E27FC236}">
              <a16:creationId xmlns:a16="http://schemas.microsoft.com/office/drawing/2014/main" id="{00000000-0008-0000-0000-000007000000}"/>
            </a:ext>
          </a:extLst>
        </xdr:cNvPr>
        <xdr:cNvSpPr>
          <a:spLocks noChangeArrowheads="1"/>
        </xdr:cNvSpPr>
      </xdr:nvSpPr>
      <xdr:spPr bwMode="auto">
        <a:xfrm>
          <a:off x="1609724" y="3533776"/>
          <a:ext cx="1285875" cy="276224"/>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18</xdr:col>
          <xdr:colOff>171450</xdr:colOff>
          <xdr:row>17</xdr:row>
          <xdr:rowOff>38100</xdr:rowOff>
        </xdr:from>
        <xdr:to>
          <xdr:col>20</xdr:col>
          <xdr:colOff>114300</xdr:colOff>
          <xdr:row>19</xdr:row>
          <xdr:rowOff>28575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171450</xdr:colOff>
          <xdr:row>18</xdr:row>
          <xdr:rowOff>76200</xdr:rowOff>
        </xdr:from>
        <xdr:to>
          <xdr:col>20</xdr:col>
          <xdr:colOff>114300</xdr:colOff>
          <xdr:row>20</xdr:row>
          <xdr:rowOff>66675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20</xdr:row>
          <xdr:rowOff>95250</xdr:rowOff>
        </xdr:from>
        <xdr:to>
          <xdr:col>7</xdr:col>
          <xdr:colOff>95250</xdr:colOff>
          <xdr:row>22</xdr:row>
          <xdr:rowOff>47625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21</xdr:row>
          <xdr:rowOff>142875</xdr:rowOff>
        </xdr:from>
        <xdr:to>
          <xdr:col>7</xdr:col>
          <xdr:colOff>95250</xdr:colOff>
          <xdr:row>24</xdr:row>
          <xdr:rowOff>19050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22</xdr:row>
          <xdr:rowOff>161925</xdr:rowOff>
        </xdr:from>
        <xdr:to>
          <xdr:col>7</xdr:col>
          <xdr:colOff>95250</xdr:colOff>
          <xdr:row>25</xdr:row>
          <xdr:rowOff>38100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24</xdr:row>
          <xdr:rowOff>114300</xdr:rowOff>
        </xdr:from>
        <xdr:to>
          <xdr:col>7</xdr:col>
          <xdr:colOff>95250</xdr:colOff>
          <xdr:row>26</xdr:row>
          <xdr:rowOff>28575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25</xdr:row>
          <xdr:rowOff>123825</xdr:rowOff>
        </xdr:from>
        <xdr:to>
          <xdr:col>7</xdr:col>
          <xdr:colOff>95250</xdr:colOff>
          <xdr:row>27</xdr:row>
          <xdr:rowOff>38100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26</xdr:row>
          <xdr:rowOff>123825</xdr:rowOff>
        </xdr:from>
        <xdr:to>
          <xdr:col>7</xdr:col>
          <xdr:colOff>95250</xdr:colOff>
          <xdr:row>28</xdr:row>
          <xdr:rowOff>38100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27</xdr:row>
          <xdr:rowOff>133350</xdr:rowOff>
        </xdr:from>
        <xdr:to>
          <xdr:col>7</xdr:col>
          <xdr:colOff>95250</xdr:colOff>
          <xdr:row>29</xdr:row>
          <xdr:rowOff>47625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142875</xdr:colOff>
          <xdr:row>29</xdr:row>
          <xdr:rowOff>123825</xdr:rowOff>
        </xdr:from>
        <xdr:to>
          <xdr:col>14</xdr:col>
          <xdr:colOff>85725</xdr:colOff>
          <xdr:row>31</xdr:row>
          <xdr:rowOff>38100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29</xdr:row>
          <xdr:rowOff>123825</xdr:rowOff>
        </xdr:from>
        <xdr:to>
          <xdr:col>19</xdr:col>
          <xdr:colOff>85725</xdr:colOff>
          <xdr:row>31</xdr:row>
          <xdr:rowOff>38100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171450</xdr:colOff>
          <xdr:row>29</xdr:row>
          <xdr:rowOff>123825</xdr:rowOff>
        </xdr:from>
        <xdr:to>
          <xdr:col>37</xdr:col>
          <xdr:colOff>114300</xdr:colOff>
          <xdr:row>31</xdr:row>
          <xdr:rowOff>38100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142875</xdr:colOff>
          <xdr:row>30</xdr:row>
          <xdr:rowOff>133350</xdr:rowOff>
        </xdr:from>
        <xdr:to>
          <xdr:col>14</xdr:col>
          <xdr:colOff>85725</xdr:colOff>
          <xdr:row>32</xdr:row>
          <xdr:rowOff>47625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30</xdr:row>
          <xdr:rowOff>123825</xdr:rowOff>
        </xdr:from>
        <xdr:to>
          <xdr:col>19</xdr:col>
          <xdr:colOff>85725</xdr:colOff>
          <xdr:row>32</xdr:row>
          <xdr:rowOff>38100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30</xdr:row>
          <xdr:rowOff>114300</xdr:rowOff>
        </xdr:from>
        <xdr:to>
          <xdr:col>26</xdr:col>
          <xdr:colOff>95250</xdr:colOff>
          <xdr:row>32</xdr:row>
          <xdr:rowOff>28575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38100</xdr:colOff>
          <xdr:row>30</xdr:row>
          <xdr:rowOff>104775</xdr:rowOff>
        </xdr:from>
        <xdr:to>
          <xdr:col>33</xdr:col>
          <xdr:colOff>161925</xdr:colOff>
          <xdr:row>32</xdr:row>
          <xdr:rowOff>19050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32</xdr:row>
          <xdr:rowOff>114300</xdr:rowOff>
        </xdr:from>
        <xdr:to>
          <xdr:col>10</xdr:col>
          <xdr:colOff>104775</xdr:colOff>
          <xdr:row>34</xdr:row>
          <xdr:rowOff>38100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161925</xdr:colOff>
          <xdr:row>34</xdr:row>
          <xdr:rowOff>123825</xdr:rowOff>
        </xdr:from>
        <xdr:to>
          <xdr:col>21</xdr:col>
          <xdr:colOff>104775</xdr:colOff>
          <xdr:row>36</xdr:row>
          <xdr:rowOff>38100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180975</xdr:colOff>
          <xdr:row>34</xdr:row>
          <xdr:rowOff>123825</xdr:rowOff>
        </xdr:from>
        <xdr:to>
          <xdr:col>36</xdr:col>
          <xdr:colOff>123825</xdr:colOff>
          <xdr:row>36</xdr:row>
          <xdr:rowOff>38100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161925</xdr:colOff>
          <xdr:row>36</xdr:row>
          <xdr:rowOff>133350</xdr:rowOff>
        </xdr:from>
        <xdr:to>
          <xdr:col>21</xdr:col>
          <xdr:colOff>104775</xdr:colOff>
          <xdr:row>38</xdr:row>
          <xdr:rowOff>47625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180975</xdr:colOff>
          <xdr:row>36</xdr:row>
          <xdr:rowOff>123825</xdr:rowOff>
        </xdr:from>
        <xdr:to>
          <xdr:col>35</xdr:col>
          <xdr:colOff>123825</xdr:colOff>
          <xdr:row>38</xdr:row>
          <xdr:rowOff>38100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161925</xdr:colOff>
          <xdr:row>39</xdr:row>
          <xdr:rowOff>276225</xdr:rowOff>
        </xdr:from>
        <xdr:to>
          <xdr:col>10</xdr:col>
          <xdr:colOff>104775</xdr:colOff>
          <xdr:row>41</xdr:row>
          <xdr:rowOff>38100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40</xdr:row>
          <xdr:rowOff>123825</xdr:rowOff>
        </xdr:from>
        <xdr:to>
          <xdr:col>21</xdr:col>
          <xdr:colOff>123825</xdr:colOff>
          <xdr:row>42</xdr:row>
          <xdr:rowOff>38100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0</xdr:colOff>
          <xdr:row>40</xdr:row>
          <xdr:rowOff>123825</xdr:rowOff>
        </xdr:from>
        <xdr:to>
          <xdr:col>36</xdr:col>
          <xdr:colOff>123825</xdr:colOff>
          <xdr:row>42</xdr:row>
          <xdr:rowOff>38100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xdr:colOff>
          <xdr:row>42</xdr:row>
          <xdr:rowOff>123825</xdr:rowOff>
        </xdr:from>
        <xdr:to>
          <xdr:col>21</xdr:col>
          <xdr:colOff>133350</xdr:colOff>
          <xdr:row>44</xdr:row>
          <xdr:rowOff>38100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0</xdr:colOff>
          <xdr:row>42</xdr:row>
          <xdr:rowOff>123825</xdr:rowOff>
        </xdr:from>
        <xdr:to>
          <xdr:col>36</xdr:col>
          <xdr:colOff>123825</xdr:colOff>
          <xdr:row>44</xdr:row>
          <xdr:rowOff>38100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44</xdr:row>
          <xdr:rowOff>133350</xdr:rowOff>
        </xdr:from>
        <xdr:to>
          <xdr:col>7</xdr:col>
          <xdr:colOff>123825</xdr:colOff>
          <xdr:row>46</xdr:row>
          <xdr:rowOff>28575</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45</xdr:row>
          <xdr:rowOff>142875</xdr:rowOff>
        </xdr:from>
        <xdr:to>
          <xdr:col>7</xdr:col>
          <xdr:colOff>104775</xdr:colOff>
          <xdr:row>47</xdr:row>
          <xdr:rowOff>38100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47</xdr:row>
          <xdr:rowOff>133350</xdr:rowOff>
        </xdr:from>
        <xdr:to>
          <xdr:col>7</xdr:col>
          <xdr:colOff>104775</xdr:colOff>
          <xdr:row>49</xdr:row>
          <xdr:rowOff>28575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46</xdr:row>
          <xdr:rowOff>133350</xdr:rowOff>
        </xdr:from>
        <xdr:to>
          <xdr:col>12</xdr:col>
          <xdr:colOff>114300</xdr:colOff>
          <xdr:row>48</xdr:row>
          <xdr:rowOff>28575</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171450</xdr:colOff>
          <xdr:row>46</xdr:row>
          <xdr:rowOff>133350</xdr:rowOff>
        </xdr:from>
        <xdr:to>
          <xdr:col>22</xdr:col>
          <xdr:colOff>104775</xdr:colOff>
          <xdr:row>48</xdr:row>
          <xdr:rowOff>28575</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46</xdr:row>
          <xdr:rowOff>133350</xdr:rowOff>
        </xdr:from>
        <xdr:to>
          <xdr:col>29</xdr:col>
          <xdr:colOff>123825</xdr:colOff>
          <xdr:row>48</xdr:row>
          <xdr:rowOff>28575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46</xdr:row>
          <xdr:rowOff>142875</xdr:rowOff>
        </xdr:from>
        <xdr:to>
          <xdr:col>38</xdr:col>
          <xdr:colOff>123825</xdr:colOff>
          <xdr:row>48</xdr:row>
          <xdr:rowOff>38100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48</xdr:row>
          <xdr:rowOff>133350</xdr:rowOff>
        </xdr:from>
        <xdr:to>
          <xdr:col>7</xdr:col>
          <xdr:colOff>104775</xdr:colOff>
          <xdr:row>50</xdr:row>
          <xdr:rowOff>28575</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49</xdr:row>
          <xdr:rowOff>152400</xdr:rowOff>
        </xdr:from>
        <xdr:to>
          <xdr:col>7</xdr:col>
          <xdr:colOff>104775</xdr:colOff>
          <xdr:row>51</xdr:row>
          <xdr:rowOff>47625</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50</xdr:row>
          <xdr:rowOff>133350</xdr:rowOff>
        </xdr:from>
        <xdr:to>
          <xdr:col>16</xdr:col>
          <xdr:colOff>114300</xdr:colOff>
          <xdr:row>52</xdr:row>
          <xdr:rowOff>28575</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50</xdr:row>
          <xdr:rowOff>123825</xdr:rowOff>
        </xdr:from>
        <xdr:to>
          <xdr:col>22</xdr:col>
          <xdr:colOff>133350</xdr:colOff>
          <xdr:row>52</xdr:row>
          <xdr:rowOff>19050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180975</xdr:colOff>
          <xdr:row>50</xdr:row>
          <xdr:rowOff>123825</xdr:rowOff>
        </xdr:from>
        <xdr:to>
          <xdr:col>35</xdr:col>
          <xdr:colOff>114300</xdr:colOff>
          <xdr:row>52</xdr:row>
          <xdr:rowOff>19050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51</xdr:row>
          <xdr:rowOff>123825</xdr:rowOff>
        </xdr:from>
        <xdr:to>
          <xdr:col>18</xdr:col>
          <xdr:colOff>95250</xdr:colOff>
          <xdr:row>53</xdr:row>
          <xdr:rowOff>19050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52</xdr:row>
          <xdr:rowOff>133350</xdr:rowOff>
        </xdr:from>
        <xdr:to>
          <xdr:col>18</xdr:col>
          <xdr:colOff>104775</xdr:colOff>
          <xdr:row>54</xdr:row>
          <xdr:rowOff>28575</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52</xdr:row>
          <xdr:rowOff>142875</xdr:rowOff>
        </xdr:from>
        <xdr:to>
          <xdr:col>27</xdr:col>
          <xdr:colOff>104775</xdr:colOff>
          <xdr:row>54</xdr:row>
          <xdr:rowOff>38100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54</xdr:row>
          <xdr:rowOff>133350</xdr:rowOff>
        </xdr:from>
        <xdr:to>
          <xdr:col>10</xdr:col>
          <xdr:colOff>95250</xdr:colOff>
          <xdr:row>56</xdr:row>
          <xdr:rowOff>28575</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57</xdr:row>
          <xdr:rowOff>133350</xdr:rowOff>
        </xdr:from>
        <xdr:to>
          <xdr:col>10</xdr:col>
          <xdr:colOff>114300</xdr:colOff>
          <xdr:row>59</xdr:row>
          <xdr:rowOff>28575</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56</xdr:row>
          <xdr:rowOff>133350</xdr:rowOff>
        </xdr:from>
        <xdr:to>
          <xdr:col>16</xdr:col>
          <xdr:colOff>104775</xdr:colOff>
          <xdr:row>58</xdr:row>
          <xdr:rowOff>28575</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56</xdr:row>
          <xdr:rowOff>133350</xdr:rowOff>
        </xdr:from>
        <xdr:to>
          <xdr:col>30</xdr:col>
          <xdr:colOff>95250</xdr:colOff>
          <xdr:row>58</xdr:row>
          <xdr:rowOff>28575</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58</xdr:row>
          <xdr:rowOff>133350</xdr:rowOff>
        </xdr:from>
        <xdr:to>
          <xdr:col>16</xdr:col>
          <xdr:colOff>104775</xdr:colOff>
          <xdr:row>60</xdr:row>
          <xdr:rowOff>28575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58</xdr:row>
          <xdr:rowOff>133350</xdr:rowOff>
        </xdr:from>
        <xdr:to>
          <xdr:col>30</xdr:col>
          <xdr:colOff>95250</xdr:colOff>
          <xdr:row>60</xdr:row>
          <xdr:rowOff>28575</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59</xdr:row>
          <xdr:rowOff>133350</xdr:rowOff>
        </xdr:from>
        <xdr:to>
          <xdr:col>7</xdr:col>
          <xdr:colOff>95250</xdr:colOff>
          <xdr:row>61</xdr:row>
          <xdr:rowOff>28575</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60</xdr:row>
          <xdr:rowOff>152400</xdr:rowOff>
        </xdr:from>
        <xdr:to>
          <xdr:col>7</xdr:col>
          <xdr:colOff>85725</xdr:colOff>
          <xdr:row>62</xdr:row>
          <xdr:rowOff>47625</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61</xdr:row>
          <xdr:rowOff>133350</xdr:rowOff>
        </xdr:from>
        <xdr:to>
          <xdr:col>12</xdr:col>
          <xdr:colOff>114300</xdr:colOff>
          <xdr:row>63</xdr:row>
          <xdr:rowOff>28575</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61</xdr:row>
          <xdr:rowOff>133350</xdr:rowOff>
        </xdr:from>
        <xdr:to>
          <xdr:col>22</xdr:col>
          <xdr:colOff>123825</xdr:colOff>
          <xdr:row>63</xdr:row>
          <xdr:rowOff>28575</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180975</xdr:colOff>
          <xdr:row>61</xdr:row>
          <xdr:rowOff>133350</xdr:rowOff>
        </xdr:from>
        <xdr:to>
          <xdr:col>29</xdr:col>
          <xdr:colOff>104775</xdr:colOff>
          <xdr:row>63</xdr:row>
          <xdr:rowOff>28575</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61</xdr:row>
          <xdr:rowOff>133350</xdr:rowOff>
        </xdr:from>
        <xdr:to>
          <xdr:col>39</xdr:col>
          <xdr:colOff>114300</xdr:colOff>
          <xdr:row>63</xdr:row>
          <xdr:rowOff>28575</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62</xdr:row>
          <xdr:rowOff>133350</xdr:rowOff>
        </xdr:from>
        <xdr:to>
          <xdr:col>7</xdr:col>
          <xdr:colOff>85725</xdr:colOff>
          <xdr:row>64</xdr:row>
          <xdr:rowOff>28575</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64</xdr:row>
          <xdr:rowOff>123825</xdr:rowOff>
        </xdr:from>
        <xdr:to>
          <xdr:col>7</xdr:col>
          <xdr:colOff>85725</xdr:colOff>
          <xdr:row>66</xdr:row>
          <xdr:rowOff>19050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64</xdr:row>
          <xdr:rowOff>133350</xdr:rowOff>
        </xdr:from>
        <xdr:to>
          <xdr:col>23</xdr:col>
          <xdr:colOff>114300</xdr:colOff>
          <xdr:row>66</xdr:row>
          <xdr:rowOff>28575</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65</xdr:row>
          <xdr:rowOff>142875</xdr:rowOff>
        </xdr:from>
        <xdr:to>
          <xdr:col>7</xdr:col>
          <xdr:colOff>95250</xdr:colOff>
          <xdr:row>67</xdr:row>
          <xdr:rowOff>38100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67</xdr:row>
          <xdr:rowOff>133350</xdr:rowOff>
        </xdr:from>
        <xdr:to>
          <xdr:col>10</xdr:col>
          <xdr:colOff>104775</xdr:colOff>
          <xdr:row>69</xdr:row>
          <xdr:rowOff>28575</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67</xdr:row>
          <xdr:rowOff>133350</xdr:rowOff>
        </xdr:from>
        <xdr:to>
          <xdr:col>25</xdr:col>
          <xdr:colOff>85725</xdr:colOff>
          <xdr:row>69</xdr:row>
          <xdr:rowOff>28575</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68</xdr:row>
          <xdr:rowOff>133350</xdr:rowOff>
        </xdr:from>
        <xdr:to>
          <xdr:col>7</xdr:col>
          <xdr:colOff>95250</xdr:colOff>
          <xdr:row>70</xdr:row>
          <xdr:rowOff>28575</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69</xdr:row>
          <xdr:rowOff>133350</xdr:rowOff>
        </xdr:from>
        <xdr:to>
          <xdr:col>10</xdr:col>
          <xdr:colOff>104775</xdr:colOff>
          <xdr:row>71</xdr:row>
          <xdr:rowOff>28575</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69</xdr:row>
          <xdr:rowOff>133350</xdr:rowOff>
        </xdr:from>
        <xdr:to>
          <xdr:col>18</xdr:col>
          <xdr:colOff>104775</xdr:colOff>
          <xdr:row>71</xdr:row>
          <xdr:rowOff>28575</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69</xdr:row>
          <xdr:rowOff>133350</xdr:rowOff>
        </xdr:from>
        <xdr:to>
          <xdr:col>24</xdr:col>
          <xdr:colOff>114300</xdr:colOff>
          <xdr:row>71</xdr:row>
          <xdr:rowOff>28575</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69</xdr:row>
          <xdr:rowOff>133350</xdr:rowOff>
        </xdr:from>
        <xdr:to>
          <xdr:col>39</xdr:col>
          <xdr:colOff>104775</xdr:colOff>
          <xdr:row>71</xdr:row>
          <xdr:rowOff>28575</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69</xdr:row>
          <xdr:rowOff>133350</xdr:rowOff>
        </xdr:from>
        <xdr:to>
          <xdr:col>39</xdr:col>
          <xdr:colOff>114300</xdr:colOff>
          <xdr:row>71</xdr:row>
          <xdr:rowOff>28575</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69</xdr:row>
          <xdr:rowOff>133350</xdr:rowOff>
        </xdr:from>
        <xdr:to>
          <xdr:col>39</xdr:col>
          <xdr:colOff>104775</xdr:colOff>
          <xdr:row>71</xdr:row>
          <xdr:rowOff>28575</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2C018-818A-485A-BC98-1C11CD1CBF6C}">
  <sheetPr>
    <tabColor rgb="FFFFCCFF"/>
    <pageSetUpPr fitToPage="1"/>
  </sheetPr>
  <dimension ref="A1:BI136"/>
  <sheetViews>
    <sheetView showGridLines="0" tabSelected="1" view="pageBreakPreview" zoomScaleNormal="100" zoomScaleSheetLayoutView="100" workbookViewId="0">
      <selection activeCell="U2" sqref="U2:W2"/>
    </sheetView>
  </sheetViews>
  <sheetFormatPr defaultRowHeight="18.75" x14ac:dyDescent="0.4"/>
  <cols>
    <col min="1" max="1" width="3.5" style="3" customWidth="1"/>
    <col min="2" max="2" width="3" style="3" customWidth="1"/>
    <col min="3" max="3" width="2.5" style="3" customWidth="1"/>
    <col min="4" max="4" width="3.625" style="3" customWidth="1"/>
    <col min="5" max="5" width="3.75" style="3" customWidth="1"/>
    <col min="6" max="6" width="3.625" style="3" customWidth="1"/>
    <col min="7" max="45" width="2.375" style="3" customWidth="1"/>
    <col min="46" max="46" width="7.625" style="49" hidden="1" customWidth="1"/>
    <col min="47" max="47" width="9" style="49" hidden="1" customWidth="1"/>
    <col min="48" max="49" width="8" style="49" hidden="1" customWidth="1"/>
    <col min="50" max="50" width="72.625" style="181" customWidth="1"/>
    <col min="51" max="60" width="9" style="132" customWidth="1"/>
    <col min="61" max="16384" width="9" style="132"/>
  </cols>
  <sheetData>
    <row r="1" spans="1:60" x14ac:dyDescent="0.4">
      <c r="A1" s="1" t="s">
        <v>0</v>
      </c>
      <c r="B1" s="2"/>
      <c r="C1" s="2"/>
      <c r="D1" s="2"/>
      <c r="E1" s="2"/>
      <c r="F1" s="2"/>
      <c r="G1" s="2"/>
      <c r="H1" s="2"/>
      <c r="I1" s="2"/>
      <c r="J1" s="2"/>
      <c r="K1" s="2"/>
      <c r="L1" s="2"/>
      <c r="M1" s="2"/>
      <c r="N1" s="2"/>
      <c r="O1" s="2"/>
      <c r="P1" s="2"/>
      <c r="Q1" s="2"/>
      <c r="R1" s="2"/>
      <c r="S1" s="2"/>
      <c r="T1" s="2"/>
      <c r="U1" s="2"/>
      <c r="AO1" s="2"/>
      <c r="AP1" s="2"/>
      <c r="AQ1" s="2"/>
      <c r="AR1" s="2"/>
      <c r="AS1" s="2"/>
      <c r="AT1" s="48"/>
      <c r="AU1" s="48"/>
      <c r="AV1" s="48"/>
      <c r="AW1" s="48"/>
      <c r="AX1" s="130"/>
      <c r="AY1" s="131"/>
      <c r="AZ1" s="131"/>
      <c r="BA1" s="131"/>
      <c r="BB1" s="131"/>
      <c r="BC1" s="131"/>
      <c r="BD1" s="131"/>
      <c r="BE1" s="131"/>
      <c r="BF1" s="131"/>
      <c r="BG1" s="131"/>
      <c r="BH1" s="131"/>
    </row>
    <row r="2" spans="1:60" ht="28.5" customHeight="1" x14ac:dyDescent="0.4">
      <c r="A2" s="4"/>
      <c r="B2" s="2"/>
      <c r="C2" s="2"/>
      <c r="D2" s="2"/>
      <c r="E2" s="2"/>
      <c r="F2" s="2"/>
      <c r="G2" s="437" t="s">
        <v>1</v>
      </c>
      <c r="H2" s="438"/>
      <c r="I2" s="438"/>
      <c r="J2" s="438"/>
      <c r="K2" s="438"/>
      <c r="L2" s="438"/>
      <c r="M2" s="438"/>
      <c r="N2" s="438"/>
      <c r="O2" s="438"/>
      <c r="P2" s="438"/>
      <c r="Q2" s="438"/>
      <c r="R2" s="438"/>
      <c r="S2" s="438"/>
      <c r="T2" s="439"/>
      <c r="U2" s="440"/>
      <c r="V2" s="441"/>
      <c r="W2" s="442"/>
      <c r="X2" s="443"/>
      <c r="Y2" s="441"/>
      <c r="Z2" s="442"/>
      <c r="AA2" s="443"/>
      <c r="AB2" s="441"/>
      <c r="AC2" s="442"/>
      <c r="AD2" s="443"/>
      <c r="AE2" s="441"/>
      <c r="AF2" s="442"/>
      <c r="AG2" s="443"/>
      <c r="AH2" s="441"/>
      <c r="AI2" s="444"/>
      <c r="AO2" s="2"/>
      <c r="AP2" s="2"/>
      <c r="AQ2" s="2"/>
      <c r="AR2" s="2"/>
      <c r="AS2" s="2"/>
      <c r="AT2" s="48"/>
      <c r="AU2" s="48"/>
      <c r="AV2" s="48"/>
      <c r="AW2" s="48"/>
      <c r="AX2" s="133"/>
      <c r="AY2" s="131"/>
      <c r="AZ2" s="131"/>
      <c r="BA2" s="131"/>
      <c r="BB2" s="131"/>
      <c r="BC2" s="131"/>
      <c r="BD2" s="131"/>
      <c r="BE2" s="131"/>
      <c r="BF2" s="131"/>
      <c r="BG2" s="131"/>
      <c r="BH2" s="131"/>
    </row>
    <row r="3" spans="1:60" ht="15.75" customHeight="1" x14ac:dyDescent="0.4">
      <c r="A3" s="5"/>
      <c r="B3" s="2"/>
      <c r="C3" s="2"/>
      <c r="D3" s="2"/>
      <c r="E3" s="2"/>
      <c r="F3" s="2"/>
      <c r="G3" s="6" t="s">
        <v>2</v>
      </c>
      <c r="H3" s="6"/>
      <c r="I3" s="6"/>
      <c r="J3" s="2"/>
      <c r="L3" s="2"/>
      <c r="M3" s="2"/>
      <c r="N3" s="2"/>
      <c r="O3" s="2"/>
      <c r="P3" s="2"/>
      <c r="Q3" s="63"/>
      <c r="R3" s="2"/>
      <c r="S3" s="2"/>
      <c r="T3" s="63"/>
      <c r="U3" s="2"/>
      <c r="AO3" s="4"/>
      <c r="AP3" s="421" t="s">
        <v>3</v>
      </c>
      <c r="AQ3" s="421"/>
      <c r="AR3" s="421"/>
      <c r="AS3" s="4"/>
      <c r="AT3" s="48"/>
      <c r="AU3" s="48"/>
      <c r="AV3" s="17"/>
      <c r="AW3" s="125"/>
      <c r="AX3" s="423" t="s">
        <v>428</v>
      </c>
      <c r="AY3" s="134"/>
      <c r="AZ3" s="135"/>
      <c r="BA3" s="135"/>
      <c r="BB3" s="135"/>
      <c r="BC3" s="135"/>
      <c r="BD3" s="135"/>
      <c r="BE3" s="135"/>
      <c r="BF3" s="135"/>
      <c r="BG3" s="135"/>
      <c r="BH3" s="135"/>
    </row>
    <row r="4" spans="1:60" ht="11.25" customHeight="1" x14ac:dyDescent="0.4">
      <c r="A4" s="422" t="s">
        <v>4</v>
      </c>
      <c r="B4" s="422"/>
      <c r="C4" s="422"/>
      <c r="D4" s="422"/>
      <c r="E4" s="422"/>
      <c r="F4" s="422"/>
      <c r="G4" s="422"/>
      <c r="H4" s="422"/>
      <c r="I4" s="422"/>
      <c r="J4" s="422"/>
      <c r="K4" s="422"/>
      <c r="L4" s="422"/>
      <c r="M4" s="422"/>
      <c r="N4" s="422"/>
      <c r="O4" s="422"/>
      <c r="P4" s="422"/>
      <c r="Q4" s="422"/>
      <c r="R4" s="422"/>
      <c r="S4" s="422"/>
      <c r="T4" s="422"/>
      <c r="U4" s="422"/>
      <c r="V4" s="422"/>
      <c r="W4" s="422"/>
      <c r="X4" s="422"/>
      <c r="Y4" s="422"/>
      <c r="Z4" s="422"/>
      <c r="AA4" s="422"/>
      <c r="AB4" s="422"/>
      <c r="AC4" s="422"/>
      <c r="AD4" s="422"/>
      <c r="AE4" s="422"/>
      <c r="AF4" s="422"/>
      <c r="AG4" s="422"/>
      <c r="AH4" s="422"/>
      <c r="AI4" s="422"/>
      <c r="AJ4" s="422"/>
      <c r="AK4" s="422"/>
      <c r="AL4" s="422"/>
      <c r="AM4" s="422"/>
      <c r="AN4" s="422"/>
      <c r="AO4" s="422"/>
      <c r="AP4" s="421"/>
      <c r="AQ4" s="421"/>
      <c r="AR4" s="421"/>
      <c r="AS4" s="77"/>
      <c r="AV4" s="48"/>
      <c r="AW4" s="126"/>
      <c r="AX4" s="424"/>
      <c r="AY4" s="136"/>
      <c r="AZ4" s="137"/>
      <c r="BA4" s="137"/>
      <c r="BB4" s="137"/>
      <c r="BC4" s="137"/>
      <c r="BD4" s="137"/>
      <c r="BE4" s="137"/>
      <c r="BF4" s="137"/>
      <c r="BG4" s="137"/>
      <c r="BH4" s="137"/>
    </row>
    <row r="5" spans="1:60" ht="11.25" customHeight="1" x14ac:dyDescent="0.15">
      <c r="A5" s="422"/>
      <c r="B5" s="422"/>
      <c r="C5" s="422"/>
      <c r="D5" s="422"/>
      <c r="E5" s="422"/>
      <c r="F5" s="422"/>
      <c r="G5" s="422"/>
      <c r="H5" s="422"/>
      <c r="I5" s="422"/>
      <c r="J5" s="422"/>
      <c r="K5" s="422"/>
      <c r="L5" s="422"/>
      <c r="M5" s="422"/>
      <c r="N5" s="422"/>
      <c r="O5" s="422"/>
      <c r="P5" s="422"/>
      <c r="Q5" s="422"/>
      <c r="R5" s="422"/>
      <c r="S5" s="422"/>
      <c r="T5" s="422"/>
      <c r="U5" s="422"/>
      <c r="V5" s="422"/>
      <c r="W5" s="422"/>
      <c r="X5" s="422"/>
      <c r="Y5" s="422"/>
      <c r="Z5" s="422"/>
      <c r="AA5" s="422"/>
      <c r="AB5" s="422"/>
      <c r="AC5" s="422"/>
      <c r="AD5" s="422"/>
      <c r="AE5" s="422"/>
      <c r="AF5" s="422"/>
      <c r="AG5" s="422"/>
      <c r="AH5" s="422"/>
      <c r="AI5" s="422"/>
      <c r="AJ5" s="422"/>
      <c r="AK5" s="422"/>
      <c r="AL5" s="422"/>
      <c r="AM5" s="422"/>
      <c r="AN5" s="422"/>
      <c r="AO5" s="422"/>
      <c r="AP5" s="421"/>
      <c r="AQ5" s="421"/>
      <c r="AR5" s="421"/>
      <c r="AS5" s="77"/>
      <c r="AV5" s="48"/>
      <c r="AW5" s="48"/>
      <c r="AX5" s="424"/>
      <c r="AY5" s="138"/>
      <c r="AZ5" s="139"/>
      <c r="BA5" s="139"/>
      <c r="BB5" s="139"/>
      <c r="BC5" s="139"/>
      <c r="BD5" s="139"/>
      <c r="BE5" s="139"/>
      <c r="BF5" s="139"/>
      <c r="BG5" s="139"/>
      <c r="BH5" s="139"/>
    </row>
    <row r="6" spans="1:60" ht="3.75" customHeight="1" thickBot="1" x14ac:dyDescent="0.4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8"/>
      <c r="AU6" s="48"/>
      <c r="AV6" s="17"/>
      <c r="AW6" s="17"/>
      <c r="AX6" s="425"/>
      <c r="AY6" s="435"/>
      <c r="AZ6" s="435"/>
      <c r="BA6" s="434"/>
      <c r="BB6" s="434"/>
      <c r="BC6" s="434"/>
      <c r="BD6" s="434"/>
      <c r="BE6" s="434"/>
      <c r="BF6" s="434"/>
      <c r="BG6" s="434"/>
      <c r="BH6" s="434"/>
    </row>
    <row r="7" spans="1:60" ht="22.5" customHeight="1" x14ac:dyDescent="0.4">
      <c r="A7" s="430" t="s">
        <v>5</v>
      </c>
      <c r="B7" s="431"/>
      <c r="C7" s="431"/>
      <c r="D7" s="431"/>
      <c r="E7" s="431"/>
      <c r="F7" s="431"/>
      <c r="G7" s="431"/>
      <c r="H7" s="431"/>
      <c r="I7" s="431"/>
      <c r="J7" s="431"/>
      <c r="K7" s="431"/>
      <c r="L7" s="431"/>
      <c r="M7" s="431"/>
      <c r="N7" s="431"/>
      <c r="O7" s="431"/>
      <c r="P7" s="431"/>
      <c r="Q7" s="431"/>
      <c r="R7" s="431"/>
      <c r="S7" s="431"/>
      <c r="T7" s="431"/>
      <c r="U7" s="431"/>
      <c r="V7" s="431"/>
      <c r="W7" s="431"/>
      <c r="X7" s="431"/>
      <c r="Y7" s="431"/>
      <c r="Z7" s="73"/>
      <c r="AA7" s="282" t="s">
        <v>6</v>
      </c>
      <c r="AB7" s="282"/>
      <c r="AC7" s="282"/>
      <c r="AD7" s="282"/>
      <c r="AE7" s="282"/>
      <c r="AF7" s="282"/>
      <c r="AG7" s="282"/>
      <c r="AH7" s="282"/>
      <c r="AI7" s="282"/>
      <c r="AJ7" s="282"/>
      <c r="AK7" s="282"/>
      <c r="AL7" s="282"/>
      <c r="AM7" s="282"/>
      <c r="AN7" s="282"/>
      <c r="AO7" s="282"/>
      <c r="AP7" s="282"/>
      <c r="AQ7" s="282"/>
      <c r="AR7" s="282"/>
      <c r="AS7" s="285"/>
      <c r="AT7" s="426" t="str">
        <f>IF(AI8&gt;=7,IF(AL8&gt;=1,IF(AO8&gt;=1,"TRUE"),"FALSE"),"FALSE")</f>
        <v>FALSE</v>
      </c>
      <c r="AU7" s="48" t="str">
        <f>IF(Z7=7,"TRUE","FALSE")</f>
        <v>FALSE</v>
      </c>
      <c r="AV7" s="48"/>
      <c r="AW7" s="48"/>
      <c r="AX7" s="140"/>
      <c r="AY7" s="135"/>
      <c r="AZ7" s="135"/>
      <c r="BA7" s="135"/>
      <c r="BB7" s="135"/>
      <c r="BC7" s="135"/>
      <c r="BD7" s="135"/>
      <c r="BE7" s="135"/>
      <c r="BF7" s="135"/>
      <c r="BG7" s="135"/>
      <c r="BH7" s="135"/>
    </row>
    <row r="8" spans="1:60" ht="12.75" customHeight="1" thickBot="1" x14ac:dyDescent="0.45">
      <c r="A8" s="427" t="s">
        <v>7</v>
      </c>
      <c r="B8" s="428"/>
      <c r="C8" s="428"/>
      <c r="D8" s="428"/>
      <c r="E8" s="428"/>
      <c r="F8" s="428"/>
      <c r="G8" s="428"/>
      <c r="H8" s="62"/>
      <c r="I8" s="62"/>
      <c r="J8" s="428"/>
      <c r="K8" s="428"/>
      <c r="L8" s="428"/>
      <c r="M8" s="428"/>
      <c r="N8" s="428"/>
      <c r="O8" s="428"/>
      <c r="P8" s="428"/>
      <c r="Q8" s="428"/>
      <c r="R8" s="428"/>
      <c r="S8" s="428"/>
      <c r="T8" s="428"/>
      <c r="U8" s="428"/>
      <c r="V8" s="428"/>
      <c r="W8" s="428"/>
      <c r="X8" s="428"/>
      <c r="Y8" s="428"/>
      <c r="Z8" s="428"/>
      <c r="AA8" s="428"/>
      <c r="AB8" s="428"/>
      <c r="AC8" s="428"/>
      <c r="AD8" s="428"/>
      <c r="AE8" s="428"/>
      <c r="AF8" s="428"/>
      <c r="AG8" s="428" t="s">
        <v>8</v>
      </c>
      <c r="AH8" s="428"/>
      <c r="AI8" s="197"/>
      <c r="AJ8" s="197"/>
      <c r="AK8" s="57" t="s">
        <v>9</v>
      </c>
      <c r="AL8" s="197"/>
      <c r="AM8" s="197"/>
      <c r="AN8" s="57" t="s">
        <v>10</v>
      </c>
      <c r="AO8" s="197"/>
      <c r="AP8" s="197"/>
      <c r="AQ8" s="57" t="s">
        <v>11</v>
      </c>
      <c r="AR8" s="428"/>
      <c r="AS8" s="429"/>
      <c r="AT8" s="426"/>
      <c r="AU8" s="64" t="str" cm="1">
        <f t="array" ref="AU8">_xlfn.IFS(AI8=7,"TRUE",AI8=8,"TRUE",AI8&lt;7,"FALSE",AI8&gt;=9,"FALSE")</f>
        <v>FALSE</v>
      </c>
      <c r="AV8" s="64"/>
      <c r="AW8" s="64"/>
      <c r="AX8" s="141"/>
      <c r="AY8" s="135"/>
      <c r="AZ8" s="135"/>
      <c r="BA8" s="135"/>
      <c r="BB8" s="135"/>
      <c r="BC8" s="135"/>
      <c r="BD8" s="135"/>
      <c r="BE8" s="135"/>
      <c r="BF8" s="135"/>
      <c r="BG8" s="135"/>
      <c r="BH8" s="135"/>
    </row>
    <row r="9" spans="1:60" ht="13.5" customHeight="1" x14ac:dyDescent="0.15">
      <c r="A9" s="363" t="s">
        <v>12</v>
      </c>
      <c r="B9" s="414" t="s">
        <v>13</v>
      </c>
      <c r="C9" s="249"/>
      <c r="D9" s="249"/>
      <c r="E9" s="249"/>
      <c r="F9" s="415"/>
      <c r="G9" s="419"/>
      <c r="H9" s="419"/>
      <c r="I9" s="419"/>
      <c r="J9" s="419"/>
      <c r="K9" s="419"/>
      <c r="L9" s="419"/>
      <c r="M9" s="419"/>
      <c r="N9" s="419"/>
      <c r="O9" s="419"/>
      <c r="P9" s="419"/>
      <c r="Q9" s="419"/>
      <c r="R9" s="419"/>
      <c r="S9" s="419"/>
      <c r="T9" s="419"/>
      <c r="U9" s="419"/>
      <c r="V9" s="419"/>
      <c r="W9" s="419"/>
      <c r="X9" s="419"/>
      <c r="Y9" s="419"/>
      <c r="Z9" s="419"/>
      <c r="AA9" s="420" t="s">
        <v>14</v>
      </c>
      <c r="AB9" s="420"/>
      <c r="AC9" s="420"/>
      <c r="AD9" s="420"/>
      <c r="AE9" s="420"/>
      <c r="AF9" s="419"/>
      <c r="AG9" s="419"/>
      <c r="AH9" s="419"/>
      <c r="AI9" s="419"/>
      <c r="AJ9" s="419"/>
      <c r="AK9" s="419"/>
      <c r="AL9" s="419"/>
      <c r="AM9" s="419"/>
      <c r="AN9" s="419"/>
      <c r="AO9" s="419"/>
      <c r="AP9" s="419"/>
      <c r="AQ9" s="419"/>
      <c r="AR9" s="419"/>
      <c r="AS9" s="462"/>
      <c r="AT9" s="122" t="str">
        <f>IF(G9="","FALSE","TRUE")</f>
        <v>FALSE</v>
      </c>
      <c r="AU9" s="48"/>
      <c r="AV9" s="48"/>
      <c r="AW9" s="65"/>
      <c r="AX9" s="141"/>
      <c r="AY9" s="142"/>
      <c r="AZ9" s="142"/>
      <c r="BA9" s="143"/>
      <c r="BC9" s="143"/>
      <c r="BE9" s="144"/>
      <c r="BF9" s="144"/>
      <c r="BG9" s="144"/>
      <c r="BH9" s="144"/>
    </row>
    <row r="10" spans="1:60" ht="12" customHeight="1" x14ac:dyDescent="0.4">
      <c r="A10" s="363"/>
      <c r="B10" s="414" t="s">
        <v>15</v>
      </c>
      <c r="C10" s="249"/>
      <c r="D10" s="249"/>
      <c r="E10" s="249"/>
      <c r="F10" s="415"/>
      <c r="G10" s="432"/>
      <c r="H10" s="432"/>
      <c r="I10" s="432"/>
      <c r="J10" s="432"/>
      <c r="K10" s="432"/>
      <c r="L10" s="432"/>
      <c r="M10" s="432"/>
      <c r="N10" s="432"/>
      <c r="O10" s="432"/>
      <c r="P10" s="432"/>
      <c r="Q10" s="432"/>
      <c r="R10" s="432"/>
      <c r="S10" s="432"/>
      <c r="T10" s="432"/>
      <c r="U10" s="432"/>
      <c r="V10" s="432"/>
      <c r="W10" s="432"/>
      <c r="X10" s="432"/>
      <c r="Y10" s="432"/>
      <c r="Z10" s="432"/>
      <c r="AA10" s="241" t="s">
        <v>16</v>
      </c>
      <c r="AB10" s="187"/>
      <c r="AC10" s="187"/>
      <c r="AD10" s="187"/>
      <c r="AE10" s="242"/>
      <c r="AF10" s="432"/>
      <c r="AG10" s="432"/>
      <c r="AH10" s="432"/>
      <c r="AI10" s="432"/>
      <c r="AJ10" s="432"/>
      <c r="AK10" s="432"/>
      <c r="AL10" s="432"/>
      <c r="AM10" s="432"/>
      <c r="AN10" s="432"/>
      <c r="AO10" s="432"/>
      <c r="AP10" s="432"/>
      <c r="AQ10" s="432"/>
      <c r="AR10" s="432"/>
      <c r="AS10" s="433"/>
      <c r="AT10" s="112" t="str">
        <f>IF(G10="","FALSE","TRUE")</f>
        <v>FALSE</v>
      </c>
      <c r="AU10" s="48"/>
      <c r="AV10" s="48"/>
      <c r="AW10" s="48"/>
      <c r="AX10" s="141"/>
      <c r="AY10" s="142"/>
      <c r="AZ10" s="142"/>
      <c r="BE10" s="144"/>
      <c r="BF10" s="144"/>
      <c r="BG10" s="144"/>
      <c r="BH10" s="144"/>
    </row>
    <row r="11" spans="1:60" ht="12" customHeight="1" x14ac:dyDescent="0.4">
      <c r="A11" s="363"/>
      <c r="B11" s="241" t="s">
        <v>17</v>
      </c>
      <c r="C11" s="187"/>
      <c r="D11" s="187"/>
      <c r="E11" s="187"/>
      <c r="F11" s="242"/>
      <c r="G11" s="432"/>
      <c r="H11" s="432"/>
      <c r="I11" s="432"/>
      <c r="J11" s="432"/>
      <c r="K11" s="432"/>
      <c r="L11" s="432"/>
      <c r="M11" s="432"/>
      <c r="N11" s="432"/>
      <c r="O11" s="432"/>
      <c r="P11" s="432"/>
      <c r="Q11" s="432"/>
      <c r="R11" s="432"/>
      <c r="S11" s="432"/>
      <c r="T11" s="432"/>
      <c r="U11" s="432"/>
      <c r="V11" s="432"/>
      <c r="W11" s="432"/>
      <c r="X11" s="432"/>
      <c r="Y11" s="432"/>
      <c r="Z11" s="432"/>
      <c r="AA11" s="241"/>
      <c r="AB11" s="187"/>
      <c r="AC11" s="187"/>
      <c r="AD11" s="187"/>
      <c r="AE11" s="242"/>
      <c r="AF11" s="432"/>
      <c r="AG11" s="432"/>
      <c r="AH11" s="432"/>
      <c r="AI11" s="432"/>
      <c r="AJ11" s="432"/>
      <c r="AK11" s="432"/>
      <c r="AL11" s="432"/>
      <c r="AM11" s="432"/>
      <c r="AN11" s="432"/>
      <c r="AO11" s="432"/>
      <c r="AP11" s="432"/>
      <c r="AQ11" s="432"/>
      <c r="AR11" s="432"/>
      <c r="AS11" s="433"/>
      <c r="AT11" s="112" t="str">
        <f>IF(AF9="","FALSE","TRUE")</f>
        <v>FALSE</v>
      </c>
      <c r="AU11" s="48"/>
      <c r="AV11" s="48"/>
      <c r="AW11" s="48"/>
      <c r="AX11" s="141"/>
      <c r="AY11" s="142"/>
      <c r="AZ11" s="142"/>
      <c r="BE11" s="144"/>
      <c r="BF11" s="144"/>
      <c r="BG11" s="144"/>
      <c r="BH11" s="144"/>
    </row>
    <row r="12" spans="1:60" ht="12" customHeight="1" x14ac:dyDescent="0.4">
      <c r="A12" s="363"/>
      <c r="B12" s="414" t="s">
        <v>18</v>
      </c>
      <c r="C12" s="249"/>
      <c r="D12" s="249"/>
      <c r="E12" s="249"/>
      <c r="F12" s="415"/>
      <c r="G12" s="432"/>
      <c r="H12" s="432"/>
      <c r="I12" s="432"/>
      <c r="J12" s="432"/>
      <c r="K12" s="432"/>
      <c r="L12" s="432"/>
      <c r="M12" s="432"/>
      <c r="N12" s="432"/>
      <c r="O12" s="432"/>
      <c r="P12" s="432"/>
      <c r="Q12" s="432"/>
      <c r="R12" s="432"/>
      <c r="S12" s="432"/>
      <c r="T12" s="432"/>
      <c r="U12" s="432"/>
      <c r="V12" s="432"/>
      <c r="W12" s="432"/>
      <c r="X12" s="432"/>
      <c r="Y12" s="432"/>
      <c r="Z12" s="432"/>
      <c r="AA12" s="241"/>
      <c r="AB12" s="187"/>
      <c r="AC12" s="187"/>
      <c r="AD12" s="187"/>
      <c r="AE12" s="242"/>
      <c r="AF12" s="432"/>
      <c r="AG12" s="432"/>
      <c r="AH12" s="432"/>
      <c r="AI12" s="432"/>
      <c r="AJ12" s="432"/>
      <c r="AK12" s="432"/>
      <c r="AL12" s="432"/>
      <c r="AM12" s="432"/>
      <c r="AN12" s="432"/>
      <c r="AO12" s="432"/>
      <c r="AP12" s="432"/>
      <c r="AQ12" s="432"/>
      <c r="AR12" s="432"/>
      <c r="AS12" s="433"/>
      <c r="AT12" s="112" t="str">
        <f>IF(AF10="","FALSE","TRUE")</f>
        <v>FALSE</v>
      </c>
      <c r="AU12" s="66"/>
      <c r="AV12" s="66"/>
      <c r="AW12" s="66"/>
      <c r="AX12" s="145"/>
      <c r="AY12" s="146"/>
      <c r="AZ12" s="147"/>
      <c r="BA12" s="147"/>
      <c r="BB12" s="147"/>
      <c r="BC12" s="147"/>
      <c r="BD12" s="147"/>
      <c r="BE12" s="148"/>
      <c r="BF12" s="148"/>
      <c r="BG12" s="148"/>
      <c r="BH12" s="148"/>
    </row>
    <row r="13" spans="1:60" ht="3.75" customHeight="1" x14ac:dyDescent="0.4">
      <c r="A13" s="363"/>
      <c r="B13" s="416"/>
      <c r="C13" s="417"/>
      <c r="D13" s="417"/>
      <c r="E13" s="417"/>
      <c r="F13" s="418"/>
      <c r="G13" s="432"/>
      <c r="H13" s="432"/>
      <c r="I13" s="432"/>
      <c r="J13" s="432"/>
      <c r="K13" s="432"/>
      <c r="L13" s="432"/>
      <c r="M13" s="432"/>
      <c r="N13" s="432"/>
      <c r="O13" s="432"/>
      <c r="P13" s="432"/>
      <c r="Q13" s="432"/>
      <c r="R13" s="432"/>
      <c r="S13" s="432"/>
      <c r="T13" s="432"/>
      <c r="U13" s="432"/>
      <c r="V13" s="432"/>
      <c r="W13" s="432"/>
      <c r="X13" s="432"/>
      <c r="Y13" s="432"/>
      <c r="Z13" s="432"/>
      <c r="AA13" s="370"/>
      <c r="AB13" s="300"/>
      <c r="AC13" s="300"/>
      <c r="AD13" s="300"/>
      <c r="AE13" s="301"/>
      <c r="AF13" s="432"/>
      <c r="AG13" s="432"/>
      <c r="AH13" s="432"/>
      <c r="AI13" s="432"/>
      <c r="AJ13" s="432"/>
      <c r="AK13" s="432"/>
      <c r="AL13" s="432"/>
      <c r="AM13" s="432"/>
      <c r="AN13" s="432"/>
      <c r="AO13" s="432"/>
      <c r="AP13" s="432"/>
      <c r="AQ13" s="432"/>
      <c r="AR13" s="432"/>
      <c r="AS13" s="433"/>
      <c r="AT13" s="47"/>
      <c r="AU13" s="66"/>
      <c r="AV13" s="66"/>
      <c r="AW13" s="66"/>
      <c r="AX13" s="145"/>
      <c r="AY13" s="146"/>
      <c r="AZ13" s="147"/>
      <c r="BA13" s="147"/>
      <c r="BB13" s="147"/>
      <c r="BC13" s="147"/>
      <c r="BD13" s="147"/>
      <c r="BE13" s="148"/>
      <c r="BF13" s="148"/>
      <c r="BG13" s="148"/>
      <c r="BH13" s="148"/>
    </row>
    <row r="14" spans="1:60" ht="14.25" customHeight="1" x14ac:dyDescent="0.4">
      <c r="A14" s="363"/>
      <c r="B14" s="54" t="s">
        <v>19</v>
      </c>
      <c r="C14" s="288" t="s">
        <v>20</v>
      </c>
      <c r="D14" s="288"/>
      <c r="E14" s="288"/>
      <c r="F14" s="297"/>
      <c r="H14" s="463" t="s">
        <v>21</v>
      </c>
      <c r="I14" s="463"/>
      <c r="J14" s="101"/>
      <c r="K14" s="101"/>
      <c r="L14" s="101"/>
      <c r="M14" s="7" t="s">
        <v>22</v>
      </c>
      <c r="N14" s="101"/>
      <c r="O14" s="101"/>
      <c r="P14" s="101"/>
      <c r="Q14" s="101"/>
      <c r="R14" s="92" t="s">
        <v>23</v>
      </c>
      <c r="AB14" s="55"/>
      <c r="AC14" s="55"/>
      <c r="AD14" s="55"/>
      <c r="AE14" s="20"/>
      <c r="AF14" s="20"/>
      <c r="AG14" s="20"/>
      <c r="AH14" s="20"/>
      <c r="AI14" s="7"/>
      <c r="AJ14" s="20"/>
      <c r="AK14" s="20"/>
      <c r="AL14" s="20"/>
      <c r="AM14" s="20"/>
      <c r="AN14" s="7"/>
      <c r="AO14" s="20"/>
      <c r="AP14" s="20"/>
      <c r="AQ14" s="20"/>
      <c r="AR14" s="20"/>
      <c r="AS14" s="21"/>
      <c r="AT14" s="112" t="str">
        <f>IF(SUM((J14=""),(K14=""),(L14=""),(N14=""),(O14=""),(P14=""),(Q14=""))&gt;=1,"FALSE","TRUE")</f>
        <v>FALSE</v>
      </c>
      <c r="AU14" s="66"/>
      <c r="AV14" s="66"/>
      <c r="AW14" s="66"/>
      <c r="AX14" s="149"/>
      <c r="AY14" s="146"/>
      <c r="AZ14" s="147"/>
      <c r="BA14" s="147"/>
      <c r="BB14" s="147"/>
      <c r="BC14" s="147"/>
      <c r="BD14" s="147"/>
      <c r="BE14" s="148"/>
      <c r="BF14" s="148"/>
      <c r="BG14" s="148"/>
      <c r="BH14" s="148"/>
    </row>
    <row r="15" spans="1:60" ht="13.5" customHeight="1" x14ac:dyDescent="0.4">
      <c r="A15" s="363"/>
      <c r="B15" s="283" t="s">
        <v>24</v>
      </c>
      <c r="C15" s="284"/>
      <c r="D15" s="284"/>
      <c r="E15" s="284"/>
      <c r="F15" s="365"/>
      <c r="G15" s="192"/>
      <c r="H15" s="193"/>
      <c r="I15" s="193"/>
      <c r="J15" s="193"/>
      <c r="K15" s="193"/>
      <c r="L15" s="193"/>
      <c r="M15" s="193"/>
      <c r="N15" s="193"/>
      <c r="O15" s="193"/>
      <c r="P15" s="193"/>
      <c r="Q15" s="193"/>
      <c r="R15" s="193"/>
      <c r="S15" s="193"/>
      <c r="T15" s="193"/>
      <c r="U15" s="193"/>
      <c r="V15" s="193"/>
      <c r="W15" s="193"/>
      <c r="X15" s="193"/>
      <c r="Y15" s="193"/>
      <c r="Z15" s="193"/>
      <c r="AA15" s="193"/>
      <c r="AB15" s="193"/>
      <c r="AC15" s="193"/>
      <c r="AD15" s="234" t="s">
        <v>25</v>
      </c>
      <c r="AE15" s="234"/>
      <c r="AF15" s="234"/>
      <c r="AG15" s="234"/>
      <c r="AH15" s="196"/>
      <c r="AI15" s="196"/>
      <c r="AJ15" s="196"/>
      <c r="AK15" s="44" t="s">
        <v>26</v>
      </c>
      <c r="AL15" s="196"/>
      <c r="AM15" s="196"/>
      <c r="AN15" s="196"/>
      <c r="AO15" s="22" t="s">
        <v>27</v>
      </c>
      <c r="AP15" s="196"/>
      <c r="AQ15" s="196"/>
      <c r="AR15" s="196"/>
      <c r="AS15" s="23"/>
      <c r="AT15" s="112" t="str">
        <f>IF(G15="","FALSE","TRUE")</f>
        <v>FALSE</v>
      </c>
      <c r="AU15" s="48"/>
      <c r="AV15" s="48"/>
      <c r="AW15" s="48"/>
      <c r="AX15" s="141"/>
      <c r="AY15" s="135"/>
      <c r="AZ15" s="150"/>
      <c r="BA15" s="150"/>
      <c r="BB15" s="150"/>
      <c r="BC15" s="150"/>
      <c r="BD15" s="150"/>
      <c r="BE15" s="148"/>
      <c r="BF15" s="148"/>
      <c r="BG15" s="148"/>
      <c r="BH15" s="148"/>
    </row>
    <row r="16" spans="1:60" ht="14.25" customHeight="1" x14ac:dyDescent="0.4">
      <c r="A16" s="363"/>
      <c r="B16" s="277"/>
      <c r="C16" s="278"/>
      <c r="D16" s="278"/>
      <c r="E16" s="278"/>
      <c r="F16" s="366"/>
      <c r="G16" s="194"/>
      <c r="H16" s="195"/>
      <c r="I16" s="195"/>
      <c r="J16" s="195"/>
      <c r="K16" s="195"/>
      <c r="L16" s="195"/>
      <c r="M16" s="195"/>
      <c r="N16" s="195"/>
      <c r="O16" s="195"/>
      <c r="P16" s="195"/>
      <c r="Q16" s="195"/>
      <c r="R16" s="195"/>
      <c r="S16" s="195"/>
      <c r="T16" s="195"/>
      <c r="U16" s="195"/>
      <c r="V16" s="195"/>
      <c r="W16" s="195"/>
      <c r="X16" s="195"/>
      <c r="Y16" s="195"/>
      <c r="Z16" s="195"/>
      <c r="AA16" s="195"/>
      <c r="AB16" s="195"/>
      <c r="AC16" s="195"/>
      <c r="AD16" s="18"/>
      <c r="AE16" s="18"/>
      <c r="AF16" s="18"/>
      <c r="AG16" s="18"/>
      <c r="AH16" s="18"/>
      <c r="AI16" s="18"/>
      <c r="AJ16" s="18"/>
      <c r="AK16" s="18"/>
      <c r="AL16" s="18"/>
      <c r="AM16" s="18"/>
      <c r="AN16" s="18"/>
      <c r="AO16" s="18"/>
      <c r="AP16" s="18"/>
      <c r="AQ16" s="18"/>
      <c r="AR16" s="18"/>
      <c r="AS16" s="19"/>
      <c r="AT16" s="112" t="str">
        <f>IF(SUM((AH15&gt;=1),(AL15&gt;=1),(AP15&gt;=1))=3,"TRUE","FALSE")</f>
        <v>FALSE</v>
      </c>
      <c r="AU16" s="66"/>
      <c r="AV16" s="66"/>
      <c r="AW16" s="66"/>
      <c r="AX16" s="149"/>
      <c r="AY16" s="151"/>
      <c r="AZ16" s="151"/>
      <c r="BA16" s="151"/>
      <c r="BB16" s="151"/>
      <c r="BC16" s="151"/>
      <c r="BD16" s="151"/>
      <c r="BE16" s="148"/>
      <c r="BF16" s="148"/>
      <c r="BG16" s="148"/>
      <c r="BH16" s="148"/>
    </row>
    <row r="17" spans="1:61" ht="42" customHeight="1" thickBot="1" x14ac:dyDescent="0.45">
      <c r="A17" s="363"/>
      <c r="B17" s="313" t="s">
        <v>28</v>
      </c>
      <c r="C17" s="314"/>
      <c r="D17" s="314"/>
      <c r="E17" s="314"/>
      <c r="F17" s="413"/>
      <c r="G17" s="411"/>
      <c r="H17" s="412"/>
      <c r="I17" s="412"/>
      <c r="J17" s="411"/>
      <c r="K17" s="412"/>
      <c r="L17" s="412"/>
      <c r="M17" s="411"/>
      <c r="N17" s="412"/>
      <c r="O17" s="412"/>
      <c r="P17" s="411"/>
      <c r="Q17" s="412"/>
      <c r="R17" s="412"/>
      <c r="S17" s="411"/>
      <c r="T17" s="412"/>
      <c r="U17" s="412"/>
      <c r="V17" s="411"/>
      <c r="W17" s="412"/>
      <c r="X17" s="412"/>
      <c r="Y17" s="411"/>
      <c r="Z17" s="412"/>
      <c r="AA17" s="412"/>
      <c r="AB17" s="411"/>
      <c r="AC17" s="412"/>
      <c r="AD17" s="412"/>
      <c r="AE17" s="411"/>
      <c r="AF17" s="412"/>
      <c r="AG17" s="412"/>
      <c r="AH17" s="411"/>
      <c r="AI17" s="412"/>
      <c r="AJ17" s="412"/>
      <c r="AK17" s="411"/>
      <c r="AL17" s="412"/>
      <c r="AM17" s="412"/>
      <c r="AN17" s="411"/>
      <c r="AO17" s="412"/>
      <c r="AP17" s="412"/>
      <c r="AQ17" s="411"/>
      <c r="AR17" s="412"/>
      <c r="AS17" s="464"/>
      <c r="AT17" s="48" t="str">
        <f>IF(SUM((G17=""),(J17=""),(M17=""),(P17=""),(S17=""),(V17=""),(Y17=""),(AB17=""),(AE17=""),(AH17=""),(AK17=""),(AN17=""),(AQ17=""))&gt;=1,"FALSE","TRUE")</f>
        <v>FALSE</v>
      </c>
      <c r="AU17" s="48"/>
      <c r="AV17" s="48"/>
      <c r="AW17" s="48"/>
      <c r="AX17" s="184"/>
      <c r="AY17" s="135"/>
      <c r="AZ17" s="150"/>
      <c r="BA17" s="150"/>
      <c r="BB17" s="150"/>
      <c r="BC17" s="150"/>
      <c r="BD17" s="150"/>
      <c r="BE17" s="148"/>
      <c r="BF17" s="148"/>
      <c r="BG17" s="148"/>
      <c r="BH17" s="148"/>
    </row>
    <row r="18" spans="1:61" ht="10.5" customHeight="1" x14ac:dyDescent="0.15">
      <c r="A18" s="368" t="s">
        <v>29</v>
      </c>
      <c r="B18" s="306" t="s">
        <v>30</v>
      </c>
      <c r="C18" s="307"/>
      <c r="D18" s="390"/>
      <c r="E18" s="395"/>
      <c r="F18" s="398"/>
      <c r="G18" s="401" t="s">
        <v>31</v>
      </c>
      <c r="H18" s="402"/>
      <c r="I18" s="402"/>
      <c r="J18" s="402"/>
      <c r="K18" s="402"/>
      <c r="L18" s="402"/>
      <c r="M18" s="402"/>
      <c r="N18" s="403"/>
      <c r="O18" s="401" t="s">
        <v>32</v>
      </c>
      <c r="P18" s="402"/>
      <c r="Q18" s="402"/>
      <c r="R18" s="402"/>
      <c r="S18" s="402"/>
      <c r="T18" s="405"/>
      <c r="U18" s="24"/>
      <c r="V18" s="407" t="s">
        <v>33</v>
      </c>
      <c r="W18" s="407"/>
      <c r="X18" s="407"/>
      <c r="Y18" s="408"/>
      <c r="Z18" s="380" t="s">
        <v>34</v>
      </c>
      <c r="AA18" s="380"/>
      <c r="AB18" s="380"/>
      <c r="AC18" s="380"/>
      <c r="AD18" s="380"/>
      <c r="AE18" s="380"/>
      <c r="AF18" s="381"/>
      <c r="AG18" s="384"/>
      <c r="AH18" s="377"/>
      <c r="AI18" s="377"/>
      <c r="AJ18" s="377"/>
      <c r="AK18" s="387" t="s">
        <v>422</v>
      </c>
      <c r="AL18" s="377"/>
      <c r="AM18" s="377"/>
      <c r="AN18" s="377"/>
      <c r="AO18" s="377"/>
      <c r="AP18" s="377"/>
      <c r="AQ18" s="377"/>
      <c r="AR18" s="387" t="s">
        <v>423</v>
      </c>
      <c r="AS18" s="445"/>
      <c r="AT18" s="113" t="str">
        <f>IF(E18="",IF(F18="","FALSE"),"TRUE")</f>
        <v>FALSE</v>
      </c>
      <c r="AU18" s="127" t="str">
        <f>IF(E18&lt;=8,IF(F18&lt;=9,"TRUE"),"FALSE")</f>
        <v>TRUE</v>
      </c>
      <c r="AV18" s="128" t="b">
        <f>IF(E18=9,IF(F18&lt;=6,"TRUE",IF(E18=9,IF(F18=9,"TRUE","FALSE"))))</f>
        <v>0</v>
      </c>
      <c r="AW18" s="65"/>
      <c r="AX18" s="152"/>
      <c r="AY18" s="153"/>
      <c r="AZ18" s="153"/>
      <c r="BA18" s="153"/>
      <c r="BB18" s="153"/>
      <c r="BC18" s="153"/>
      <c r="BD18" s="153"/>
      <c r="BE18" s="153"/>
      <c r="BF18" s="153"/>
      <c r="BG18" s="153"/>
      <c r="BH18" s="153"/>
    </row>
    <row r="19" spans="1:61" ht="9.9499999999999993" customHeight="1" x14ac:dyDescent="0.15">
      <c r="A19" s="363"/>
      <c r="B19" s="309"/>
      <c r="C19" s="310"/>
      <c r="D19" s="391"/>
      <c r="E19" s="396"/>
      <c r="F19" s="399"/>
      <c r="G19" s="219"/>
      <c r="H19" s="449"/>
      <c r="I19" s="449"/>
      <c r="J19" s="449"/>
      <c r="K19" s="449"/>
      <c r="L19" s="449"/>
      <c r="M19" s="449"/>
      <c r="N19" s="451"/>
      <c r="O19" s="404"/>
      <c r="P19" s="266"/>
      <c r="Q19" s="266"/>
      <c r="R19" s="266"/>
      <c r="S19" s="266"/>
      <c r="T19" s="406"/>
      <c r="U19" s="38" t="s">
        <v>35</v>
      </c>
      <c r="V19" s="409"/>
      <c r="W19" s="409"/>
      <c r="X19" s="409"/>
      <c r="Y19" s="410"/>
      <c r="Z19" s="382"/>
      <c r="AA19" s="382"/>
      <c r="AB19" s="382"/>
      <c r="AC19" s="382"/>
      <c r="AD19" s="382"/>
      <c r="AE19" s="382"/>
      <c r="AF19" s="383"/>
      <c r="AG19" s="385"/>
      <c r="AH19" s="378"/>
      <c r="AI19" s="378"/>
      <c r="AJ19" s="378"/>
      <c r="AK19" s="388"/>
      <c r="AL19" s="378"/>
      <c r="AM19" s="378"/>
      <c r="AN19" s="378"/>
      <c r="AO19" s="378"/>
      <c r="AP19" s="378"/>
      <c r="AQ19" s="378"/>
      <c r="AR19" s="388"/>
      <c r="AS19" s="446"/>
      <c r="AT19" s="113" t="str">
        <f>IF(OR(H19="",H19="#N/A"),"FALSE","TRUE")</f>
        <v>FALSE</v>
      </c>
      <c r="AU19" s="65"/>
      <c r="AV19" s="65" t="str">
        <f>IF(H19="","FALSE","TRUE")</f>
        <v>FALSE</v>
      </c>
      <c r="AW19" s="65"/>
      <c r="AX19" s="141"/>
      <c r="AY19" s="153"/>
      <c r="AZ19" s="153"/>
      <c r="BA19" s="153"/>
      <c r="BB19" s="153"/>
      <c r="BC19" s="153"/>
      <c r="BD19" s="153"/>
      <c r="BE19" s="153"/>
      <c r="BF19" s="153"/>
      <c r="BG19" s="153"/>
      <c r="BH19" s="153"/>
    </row>
    <row r="20" spans="1:61" ht="9.9499999999999993" customHeight="1" x14ac:dyDescent="0.4">
      <c r="A20" s="363"/>
      <c r="B20" s="309"/>
      <c r="C20" s="310"/>
      <c r="D20" s="391"/>
      <c r="E20" s="396"/>
      <c r="F20" s="399"/>
      <c r="G20" s="219"/>
      <c r="H20" s="449"/>
      <c r="I20" s="449"/>
      <c r="J20" s="449"/>
      <c r="K20" s="449"/>
      <c r="L20" s="449"/>
      <c r="M20" s="449"/>
      <c r="N20" s="451"/>
      <c r="O20" s="219" t="s">
        <v>36</v>
      </c>
      <c r="P20" s="220"/>
      <c r="Q20" s="220"/>
      <c r="R20" s="220"/>
      <c r="S20" s="220"/>
      <c r="T20" s="454"/>
      <c r="U20" s="39" t="s">
        <v>37</v>
      </c>
      <c r="V20" s="359" t="s">
        <v>38</v>
      </c>
      <c r="W20" s="359"/>
      <c r="X20" s="359"/>
      <c r="Y20" s="456"/>
      <c r="Z20" s="222" t="s">
        <v>39</v>
      </c>
      <c r="AA20" s="222"/>
      <c r="AB20" s="222"/>
      <c r="AC20" s="222"/>
      <c r="AD20" s="222"/>
      <c r="AE20" s="222"/>
      <c r="AF20" s="459"/>
      <c r="AG20" s="385"/>
      <c r="AH20" s="378"/>
      <c r="AI20" s="378"/>
      <c r="AJ20" s="378"/>
      <c r="AK20" s="388"/>
      <c r="AL20" s="378"/>
      <c r="AM20" s="378"/>
      <c r="AN20" s="378"/>
      <c r="AO20" s="378"/>
      <c r="AP20" s="378"/>
      <c r="AQ20" s="378"/>
      <c r="AR20" s="388"/>
      <c r="AS20" s="446"/>
      <c r="AT20" s="113" t="b">
        <v>0</v>
      </c>
      <c r="AU20" s="112" t="b">
        <v>0</v>
      </c>
      <c r="AV20" s="115" t="str">
        <f>IF(SUM((AT20=TRUE),(AU20=TRUE))=1,"TRUE","FALSE")</f>
        <v>FALSE</v>
      </c>
      <c r="AW20" s="65"/>
      <c r="AX20" s="152"/>
      <c r="AY20" s="153"/>
      <c r="AZ20" s="153"/>
      <c r="BA20" s="153"/>
      <c r="BB20" s="153"/>
      <c r="BC20" s="153"/>
      <c r="BD20" s="153"/>
      <c r="BE20" s="153"/>
      <c r="BF20" s="153"/>
      <c r="BG20" s="153"/>
      <c r="BH20" s="153"/>
    </row>
    <row r="21" spans="1:61" ht="9.9499999999999993" customHeight="1" thickBot="1" x14ac:dyDescent="0.45">
      <c r="A21" s="369"/>
      <c r="B21" s="392"/>
      <c r="C21" s="393"/>
      <c r="D21" s="394"/>
      <c r="E21" s="397"/>
      <c r="F21" s="400"/>
      <c r="G21" s="448"/>
      <c r="H21" s="450"/>
      <c r="I21" s="450"/>
      <c r="J21" s="450"/>
      <c r="K21" s="450"/>
      <c r="L21" s="450"/>
      <c r="M21" s="450"/>
      <c r="N21" s="452"/>
      <c r="O21" s="448"/>
      <c r="P21" s="453"/>
      <c r="Q21" s="453"/>
      <c r="R21" s="453"/>
      <c r="S21" s="453"/>
      <c r="T21" s="455"/>
      <c r="U21" s="40"/>
      <c r="V21" s="457"/>
      <c r="W21" s="457"/>
      <c r="X21" s="457"/>
      <c r="Y21" s="458"/>
      <c r="Z21" s="460"/>
      <c r="AA21" s="460"/>
      <c r="AB21" s="460"/>
      <c r="AC21" s="460"/>
      <c r="AD21" s="460"/>
      <c r="AE21" s="460"/>
      <c r="AF21" s="461"/>
      <c r="AG21" s="386"/>
      <c r="AH21" s="379"/>
      <c r="AI21" s="379"/>
      <c r="AJ21" s="379"/>
      <c r="AK21" s="389"/>
      <c r="AL21" s="379"/>
      <c r="AM21" s="379"/>
      <c r="AN21" s="379"/>
      <c r="AO21" s="379"/>
      <c r="AP21" s="379"/>
      <c r="AQ21" s="379"/>
      <c r="AR21" s="389"/>
      <c r="AS21" s="447"/>
      <c r="AT21" s="114" t="str">
        <f>IF(SUM((AG18=""),(AH18=""),(AI18=""),(AJ18=""),(AL18=""),(AM18=""),(AN18=""),(AO18=""),(AP18=""),(AQ18=""),(AS18=""))&gt;=1,"FALSE","TRUE")</f>
        <v>FALSE</v>
      </c>
      <c r="AU21" s="64"/>
      <c r="AV21" s="64"/>
      <c r="AW21" s="64"/>
      <c r="AX21" s="154"/>
      <c r="AY21" s="155"/>
      <c r="AZ21" s="150"/>
      <c r="BA21" s="150"/>
      <c r="BB21" s="155"/>
      <c r="BC21" s="150"/>
      <c r="BD21" s="150"/>
      <c r="BE21" s="150"/>
      <c r="BF21" s="150"/>
      <c r="BG21" s="155"/>
      <c r="BH21" s="156"/>
    </row>
    <row r="22" spans="1:61" ht="14.1" customHeight="1" x14ac:dyDescent="0.4">
      <c r="A22" s="368" t="s">
        <v>40</v>
      </c>
      <c r="B22" s="202" t="s">
        <v>41</v>
      </c>
      <c r="C22" s="203"/>
      <c r="D22" s="203"/>
      <c r="E22" s="203"/>
      <c r="F22" s="272"/>
      <c r="G22" s="8"/>
      <c r="H22" s="203" t="s">
        <v>42</v>
      </c>
      <c r="I22" s="203"/>
      <c r="J22" s="203"/>
      <c r="K22" s="203"/>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3"/>
      <c r="AN22" s="203"/>
      <c r="AO22" s="203"/>
      <c r="AP22" s="203"/>
      <c r="AQ22" s="203"/>
      <c r="AR22" s="203"/>
      <c r="AS22" s="367"/>
      <c r="AT22" s="112" t="b">
        <v>0</v>
      </c>
      <c r="AU22" s="66"/>
      <c r="AV22" s="66"/>
      <c r="AW22" s="66"/>
      <c r="AX22" s="149"/>
      <c r="AY22" s="146"/>
      <c r="AZ22" s="147"/>
      <c r="BA22" s="147"/>
      <c r="BB22" s="147"/>
      <c r="BC22" s="147"/>
      <c r="BD22" s="147"/>
      <c r="BE22" s="147"/>
      <c r="BF22" s="147"/>
      <c r="BG22" s="147"/>
      <c r="BH22" s="147"/>
    </row>
    <row r="23" spans="1:61" ht="14.1" customHeight="1" x14ac:dyDescent="0.4">
      <c r="A23" s="363"/>
      <c r="B23" s="312"/>
      <c r="C23" s="201"/>
      <c r="D23" s="201"/>
      <c r="E23" s="201"/>
      <c r="F23" s="273"/>
      <c r="G23" s="9"/>
      <c r="H23" s="201" t="s">
        <v>43</v>
      </c>
      <c r="I23" s="201"/>
      <c r="J23" s="201"/>
      <c r="K23" s="201"/>
      <c r="L23" s="201"/>
      <c r="M23" s="201" t="s">
        <v>44</v>
      </c>
      <c r="N23" s="201"/>
      <c r="O23" s="201"/>
      <c r="P23" s="201"/>
      <c r="Q23" s="361"/>
      <c r="R23" s="361"/>
      <c r="S23" s="201" t="s">
        <v>45</v>
      </c>
      <c r="T23" s="201"/>
      <c r="U23" s="201"/>
      <c r="V23" s="201"/>
      <c r="W23" s="201"/>
      <c r="X23" s="201"/>
      <c r="Y23" s="201"/>
      <c r="Z23" s="201"/>
      <c r="AA23" s="201"/>
      <c r="AB23" s="201"/>
      <c r="AC23" s="201"/>
      <c r="AD23" s="201"/>
      <c r="AE23" s="201"/>
      <c r="AF23" s="201"/>
      <c r="AG23" s="201"/>
      <c r="AH23" s="201"/>
      <c r="AI23" s="201"/>
      <c r="AJ23" s="201"/>
      <c r="AK23" s="201"/>
      <c r="AL23" s="201"/>
      <c r="AM23" s="201"/>
      <c r="AN23" s="201"/>
      <c r="AO23" s="201"/>
      <c r="AP23" s="201"/>
      <c r="AQ23" s="201"/>
      <c r="AR23" s="201"/>
      <c r="AS23" s="358"/>
      <c r="AT23" s="112" t="b">
        <v>0</v>
      </c>
      <c r="AU23" s="66"/>
      <c r="AV23" s="66"/>
      <c r="AW23" s="66"/>
      <c r="AX23" s="149"/>
      <c r="AY23" s="146"/>
      <c r="AZ23" s="147"/>
      <c r="BA23" s="147"/>
      <c r="BB23" s="147"/>
      <c r="BC23" s="147"/>
      <c r="BD23" s="147"/>
      <c r="BE23" s="147"/>
      <c r="BF23" s="147"/>
      <c r="BG23" s="147"/>
      <c r="BH23" s="147"/>
      <c r="BI23" s="157"/>
    </row>
    <row r="24" spans="1:61" ht="3" customHeight="1" x14ac:dyDescent="0.4">
      <c r="A24" s="363"/>
      <c r="B24" s="204"/>
      <c r="C24" s="205"/>
      <c r="D24" s="205"/>
      <c r="E24" s="205"/>
      <c r="F24" s="298"/>
      <c r="G24" s="37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00"/>
      <c r="AQ24" s="300"/>
      <c r="AR24" s="300"/>
      <c r="AS24" s="371"/>
      <c r="AT24" s="47"/>
      <c r="AU24" s="66"/>
      <c r="AV24" s="66"/>
      <c r="AW24" s="66"/>
      <c r="AX24" s="145"/>
      <c r="AY24" s="146"/>
      <c r="AZ24" s="147"/>
      <c r="BA24" s="147"/>
      <c r="BB24" s="147"/>
      <c r="BC24" s="147"/>
      <c r="BD24" s="147"/>
      <c r="BE24" s="147"/>
      <c r="BF24" s="147"/>
      <c r="BG24" s="147"/>
      <c r="BH24" s="147"/>
    </row>
    <row r="25" spans="1:61" ht="14.1" customHeight="1" x14ac:dyDescent="0.4">
      <c r="A25" s="363"/>
      <c r="B25" s="208" t="s">
        <v>46</v>
      </c>
      <c r="C25" s="209"/>
      <c r="D25" s="209"/>
      <c r="E25" s="209"/>
      <c r="F25" s="372"/>
      <c r="G25" s="9"/>
      <c r="H25" s="201" t="s">
        <v>47</v>
      </c>
      <c r="I25" s="201"/>
      <c r="J25" s="201"/>
      <c r="K25" s="201"/>
      <c r="L25" s="201"/>
      <c r="M25" s="201"/>
      <c r="N25" s="201"/>
      <c r="O25" s="201"/>
      <c r="P25" s="361"/>
      <c r="Q25" s="361"/>
      <c r="R25" s="53" t="s">
        <v>48</v>
      </c>
      <c r="S25" s="361"/>
      <c r="T25" s="361"/>
      <c r="U25" s="201" t="s">
        <v>49</v>
      </c>
      <c r="V25" s="201"/>
      <c r="W25" s="201"/>
      <c r="X25" s="361"/>
      <c r="Y25" s="361"/>
      <c r="Z25" s="201" t="s">
        <v>50</v>
      </c>
      <c r="AA25" s="201"/>
      <c r="AB25" s="201"/>
      <c r="AC25" s="201"/>
      <c r="AD25" s="201"/>
      <c r="AE25" s="201"/>
      <c r="AF25" s="201"/>
      <c r="AG25" s="201"/>
      <c r="AH25" s="201"/>
      <c r="AI25" s="201"/>
      <c r="AJ25" s="201"/>
      <c r="AK25" s="201"/>
      <c r="AL25" s="201"/>
      <c r="AM25" s="201"/>
      <c r="AN25" s="201"/>
      <c r="AO25" s="201"/>
      <c r="AP25" s="201"/>
      <c r="AQ25" s="201"/>
      <c r="AR25" s="201"/>
      <c r="AS25" s="358"/>
      <c r="AT25" s="112" t="b">
        <v>0</v>
      </c>
      <c r="AU25" s="66"/>
      <c r="AV25" s="66"/>
      <c r="AW25" s="66"/>
      <c r="AX25" s="149"/>
      <c r="AY25" s="146"/>
      <c r="AZ25" s="147"/>
      <c r="BA25" s="147"/>
      <c r="BB25" s="147"/>
      <c r="BC25" s="147"/>
      <c r="BD25" s="147"/>
      <c r="BE25" s="147"/>
      <c r="BF25" s="147"/>
      <c r="BG25" s="147"/>
      <c r="BH25" s="147"/>
    </row>
    <row r="26" spans="1:61" ht="14.1" customHeight="1" x14ac:dyDescent="0.4">
      <c r="A26" s="363"/>
      <c r="B26" s="208"/>
      <c r="C26" s="209"/>
      <c r="D26" s="209"/>
      <c r="E26" s="209"/>
      <c r="F26" s="372"/>
      <c r="G26" s="9"/>
      <c r="H26" s="201" t="s">
        <v>51</v>
      </c>
      <c r="I26" s="201"/>
      <c r="J26" s="201"/>
      <c r="K26" s="201"/>
      <c r="L26" s="201"/>
      <c r="M26" s="201"/>
      <c r="N26" s="201"/>
      <c r="O26" s="201"/>
      <c r="P26" s="361"/>
      <c r="Q26" s="361"/>
      <c r="R26" s="53" t="s">
        <v>48</v>
      </c>
      <c r="S26" s="361"/>
      <c r="T26" s="361"/>
      <c r="U26" s="201" t="s">
        <v>52</v>
      </c>
      <c r="V26" s="201"/>
      <c r="W26" s="201"/>
      <c r="X26" s="201"/>
      <c r="Y26" s="201"/>
      <c r="Z26" s="201"/>
      <c r="AA26" s="201"/>
      <c r="AB26" s="201"/>
      <c r="AC26" s="201"/>
      <c r="AD26" s="201"/>
      <c r="AE26" s="201"/>
      <c r="AF26" s="201"/>
      <c r="AG26" s="201"/>
      <c r="AH26" s="201"/>
      <c r="AI26" s="201"/>
      <c r="AJ26" s="201"/>
      <c r="AK26" s="201"/>
      <c r="AL26" s="201"/>
      <c r="AM26" s="201"/>
      <c r="AN26" s="201"/>
      <c r="AO26" s="201"/>
      <c r="AP26" s="201"/>
      <c r="AQ26" s="201"/>
      <c r="AR26" s="201"/>
      <c r="AS26" s="358"/>
      <c r="AT26" s="112" t="b">
        <v>0</v>
      </c>
      <c r="AU26" s="66"/>
      <c r="AV26" s="66"/>
      <c r="AW26" s="66"/>
      <c r="AX26" s="149"/>
      <c r="AY26" s="146"/>
      <c r="AZ26" s="147"/>
      <c r="BA26" s="147"/>
      <c r="BB26" s="147"/>
      <c r="BC26" s="147"/>
      <c r="BD26" s="147"/>
      <c r="BE26" s="147"/>
      <c r="BF26" s="147"/>
      <c r="BG26" s="147"/>
      <c r="BH26" s="147"/>
    </row>
    <row r="27" spans="1:61" ht="14.1" customHeight="1" x14ac:dyDescent="0.4">
      <c r="A27" s="363"/>
      <c r="B27" s="208"/>
      <c r="C27" s="209"/>
      <c r="D27" s="209"/>
      <c r="E27" s="209"/>
      <c r="F27" s="372"/>
      <c r="G27" s="9"/>
      <c r="H27" s="201" t="s">
        <v>53</v>
      </c>
      <c r="I27" s="201"/>
      <c r="J27" s="201"/>
      <c r="K27" s="201"/>
      <c r="L27" s="201"/>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201"/>
      <c r="AL27" s="201"/>
      <c r="AM27" s="201"/>
      <c r="AN27" s="201"/>
      <c r="AO27" s="201"/>
      <c r="AP27" s="201"/>
      <c r="AQ27" s="201"/>
      <c r="AR27" s="201"/>
      <c r="AS27" s="358"/>
      <c r="AT27" s="112" t="b">
        <v>0</v>
      </c>
      <c r="AU27" s="66"/>
      <c r="AV27" s="66"/>
      <c r="AW27" s="66"/>
      <c r="AX27" s="149"/>
      <c r="AY27" s="146"/>
      <c r="AZ27" s="147"/>
      <c r="BA27" s="147"/>
      <c r="BB27" s="147"/>
      <c r="BC27" s="147"/>
      <c r="BD27" s="147"/>
      <c r="BE27" s="147"/>
      <c r="BF27" s="147"/>
      <c r="BG27" s="147"/>
      <c r="BH27" s="147"/>
    </row>
    <row r="28" spans="1:61" ht="14.1" customHeight="1" thickBot="1" x14ac:dyDescent="0.45">
      <c r="A28" s="369"/>
      <c r="B28" s="373"/>
      <c r="C28" s="374"/>
      <c r="D28" s="374"/>
      <c r="E28" s="374"/>
      <c r="F28" s="375"/>
      <c r="G28" s="10"/>
      <c r="H28" s="318" t="s">
        <v>54</v>
      </c>
      <c r="I28" s="318"/>
      <c r="J28" s="318"/>
      <c r="K28" s="318"/>
      <c r="L28" s="318"/>
      <c r="M28" s="318"/>
      <c r="N28" s="318"/>
      <c r="O28" s="318"/>
      <c r="P28" s="318"/>
      <c r="Q28" s="318"/>
      <c r="R28" s="318"/>
      <c r="S28" s="318"/>
      <c r="T28" s="318"/>
      <c r="U28" s="318"/>
      <c r="V28" s="318"/>
      <c r="W28" s="318"/>
      <c r="X28" s="318"/>
      <c r="Y28" s="318"/>
      <c r="Z28" s="318"/>
      <c r="AA28" s="318"/>
      <c r="AB28" s="318"/>
      <c r="AC28" s="318"/>
      <c r="AD28" s="318"/>
      <c r="AE28" s="318"/>
      <c r="AF28" s="318"/>
      <c r="AG28" s="318"/>
      <c r="AH28" s="318"/>
      <c r="AI28" s="318"/>
      <c r="AJ28" s="318"/>
      <c r="AK28" s="318"/>
      <c r="AL28" s="318"/>
      <c r="AM28" s="318"/>
      <c r="AN28" s="318"/>
      <c r="AO28" s="318"/>
      <c r="AP28" s="318"/>
      <c r="AQ28" s="318"/>
      <c r="AR28" s="318"/>
      <c r="AS28" s="376"/>
      <c r="AT28" s="112" t="b">
        <v>0</v>
      </c>
      <c r="AU28" s="66"/>
      <c r="AV28" s="66"/>
      <c r="AW28" s="66"/>
      <c r="AX28" s="145"/>
      <c r="AY28" s="146"/>
      <c r="AZ28" s="147"/>
      <c r="BA28" s="147"/>
      <c r="BB28" s="147"/>
      <c r="BC28" s="147"/>
      <c r="BD28" s="147"/>
      <c r="BE28" s="147"/>
      <c r="BF28" s="147"/>
      <c r="BG28" s="147"/>
      <c r="BH28" s="147"/>
    </row>
    <row r="29" spans="1:61" ht="14.1" customHeight="1" x14ac:dyDescent="0.4">
      <c r="A29" s="363" t="s">
        <v>55</v>
      </c>
      <c r="B29" s="281" t="s">
        <v>56</v>
      </c>
      <c r="C29" s="282"/>
      <c r="D29" s="282"/>
      <c r="E29" s="282"/>
      <c r="F29" s="364"/>
      <c r="G29" s="8"/>
      <c r="H29" s="203" t="s">
        <v>57</v>
      </c>
      <c r="I29" s="203"/>
      <c r="J29" s="203"/>
      <c r="K29" s="203"/>
      <c r="L29" s="203"/>
      <c r="M29" s="203"/>
      <c r="N29" s="203"/>
      <c r="O29" s="203"/>
      <c r="P29" s="203"/>
      <c r="Q29" s="203"/>
      <c r="R29" s="203"/>
      <c r="S29" s="203"/>
      <c r="T29" s="203"/>
      <c r="U29" s="203"/>
      <c r="V29" s="203"/>
      <c r="W29" s="203"/>
      <c r="X29" s="203"/>
      <c r="Y29" s="203"/>
      <c r="Z29" s="203"/>
      <c r="AA29" s="203"/>
      <c r="AB29" s="203"/>
      <c r="AC29" s="203"/>
      <c r="AD29" s="203"/>
      <c r="AE29" s="203"/>
      <c r="AF29" s="203"/>
      <c r="AG29" s="203"/>
      <c r="AH29" s="203"/>
      <c r="AI29" s="203"/>
      <c r="AJ29" s="203"/>
      <c r="AK29" s="203"/>
      <c r="AL29" s="203"/>
      <c r="AM29" s="203"/>
      <c r="AN29" s="203"/>
      <c r="AO29" s="203"/>
      <c r="AP29" s="203"/>
      <c r="AQ29" s="203"/>
      <c r="AR29" s="203"/>
      <c r="AS29" s="367"/>
      <c r="AT29" s="112" t="b">
        <v>0</v>
      </c>
      <c r="AU29" s="66"/>
      <c r="AV29" s="66"/>
      <c r="AW29" s="66"/>
      <c r="AX29" s="149"/>
      <c r="AY29" s="146"/>
      <c r="AZ29" s="147"/>
      <c r="BA29" s="147"/>
      <c r="BB29" s="147"/>
      <c r="BC29" s="147"/>
      <c r="BD29" s="147"/>
      <c r="BE29" s="147"/>
      <c r="BF29" s="147"/>
      <c r="BG29" s="147"/>
      <c r="BH29" s="147"/>
    </row>
    <row r="30" spans="1:61" ht="14.1" customHeight="1" x14ac:dyDescent="0.4">
      <c r="A30" s="363"/>
      <c r="B30" s="283"/>
      <c r="C30" s="284"/>
      <c r="D30" s="284"/>
      <c r="E30" s="284"/>
      <c r="F30" s="365"/>
      <c r="G30" s="309" t="s">
        <v>58</v>
      </c>
      <c r="H30" s="310"/>
      <c r="I30" s="310"/>
      <c r="J30" s="310"/>
      <c r="K30" s="310"/>
      <c r="L30" s="310"/>
      <c r="M30" s="310"/>
      <c r="N30" s="310"/>
      <c r="O30" s="310"/>
      <c r="P30" s="310"/>
      <c r="Q30" s="310"/>
      <c r="R30" s="310"/>
      <c r="S30" s="310"/>
      <c r="T30" s="310"/>
      <c r="U30" s="310"/>
      <c r="V30" s="310"/>
      <c r="W30" s="310"/>
      <c r="X30" s="310"/>
      <c r="Y30" s="310"/>
      <c r="Z30" s="310"/>
      <c r="AA30" s="310"/>
      <c r="AB30" s="310"/>
      <c r="AC30" s="310"/>
      <c r="AD30" s="310"/>
      <c r="AE30" s="310"/>
      <c r="AF30" s="310"/>
      <c r="AG30" s="310"/>
      <c r="AH30" s="310"/>
      <c r="AI30" s="310"/>
      <c r="AJ30" s="310"/>
      <c r="AK30" s="310"/>
      <c r="AL30" s="310"/>
      <c r="AM30" s="310"/>
      <c r="AN30" s="310"/>
      <c r="AO30" s="310"/>
      <c r="AP30" s="310"/>
      <c r="AQ30" s="310"/>
      <c r="AR30" s="310"/>
      <c r="AS30" s="311"/>
      <c r="AT30" s="47"/>
      <c r="AU30" s="66"/>
      <c r="AV30" s="66"/>
      <c r="AW30" s="66"/>
      <c r="AX30" s="149"/>
      <c r="AY30" s="146"/>
      <c r="AZ30" s="147"/>
      <c r="BA30" s="147"/>
      <c r="BB30" s="147"/>
      <c r="BC30" s="147"/>
      <c r="BD30" s="147"/>
      <c r="BE30" s="147"/>
      <c r="BF30" s="147"/>
      <c r="BG30" s="147"/>
      <c r="BH30" s="147"/>
    </row>
    <row r="31" spans="1:61" ht="14.1" customHeight="1" x14ac:dyDescent="0.4">
      <c r="A31" s="363"/>
      <c r="B31" s="283"/>
      <c r="C31" s="284"/>
      <c r="D31" s="284"/>
      <c r="E31" s="284"/>
      <c r="F31" s="365"/>
      <c r="G31" s="58"/>
      <c r="H31" s="36"/>
      <c r="I31" s="36"/>
      <c r="J31" s="36"/>
      <c r="K31" s="36"/>
      <c r="L31" s="36"/>
      <c r="M31" s="41" t="s">
        <v>59</v>
      </c>
      <c r="N31" s="37"/>
      <c r="O31" s="201" t="s">
        <v>60</v>
      </c>
      <c r="P31" s="201"/>
      <c r="Q31" s="201"/>
      <c r="R31" s="201"/>
      <c r="S31" s="37"/>
      <c r="T31" s="348" t="s">
        <v>61</v>
      </c>
      <c r="U31" s="348"/>
      <c r="V31" s="348"/>
      <c r="W31" s="348"/>
      <c r="X31" s="348"/>
      <c r="Y31" s="348"/>
      <c r="Z31" s="348"/>
      <c r="AA31" s="348"/>
      <c r="AB31" s="348"/>
      <c r="AC31" s="348"/>
      <c r="AD31" s="348"/>
      <c r="AE31" s="348"/>
      <c r="AF31" s="348"/>
      <c r="AG31" s="348"/>
      <c r="AH31" s="348"/>
      <c r="AI31" s="348"/>
      <c r="AJ31" s="348"/>
      <c r="AK31" s="37"/>
      <c r="AL31" s="201" t="s">
        <v>62</v>
      </c>
      <c r="AM31" s="201"/>
      <c r="AN31" s="201"/>
      <c r="AO31" s="201"/>
      <c r="AP31" s="201"/>
      <c r="AQ31" s="201"/>
      <c r="AR31" s="201"/>
      <c r="AS31" s="358"/>
      <c r="AT31" s="112" t="b">
        <v>0</v>
      </c>
      <c r="AU31" s="66" t="b">
        <v>0</v>
      </c>
      <c r="AV31" s="66" t="b">
        <v>0</v>
      </c>
      <c r="AW31" s="66"/>
      <c r="AX31" s="149"/>
      <c r="AY31" s="146"/>
      <c r="AZ31" s="147"/>
      <c r="BA31" s="147"/>
      <c r="BB31" s="147"/>
      <c r="BC31" s="147"/>
      <c r="BD31" s="147"/>
      <c r="BE31" s="147"/>
      <c r="BF31" s="147"/>
      <c r="BG31" s="147"/>
      <c r="BH31" s="147"/>
    </row>
    <row r="32" spans="1:61" ht="14.1" customHeight="1" x14ac:dyDescent="0.4">
      <c r="A32" s="363"/>
      <c r="B32" s="283"/>
      <c r="C32" s="284"/>
      <c r="D32" s="284"/>
      <c r="E32" s="284"/>
      <c r="F32" s="365"/>
      <c r="G32" s="58"/>
      <c r="H32" s="36"/>
      <c r="I32" s="59"/>
      <c r="J32" s="36"/>
      <c r="K32" s="36"/>
      <c r="L32" s="36"/>
      <c r="M32" s="41" t="s">
        <v>63</v>
      </c>
      <c r="N32" s="37"/>
      <c r="O32" s="201" t="s">
        <v>64</v>
      </c>
      <c r="P32" s="201"/>
      <c r="Q32" s="201"/>
      <c r="R32" s="201"/>
      <c r="S32" s="37"/>
      <c r="T32" s="201" t="s">
        <v>65</v>
      </c>
      <c r="U32" s="201"/>
      <c r="V32" s="201"/>
      <c r="W32" s="201"/>
      <c r="X32" s="201"/>
      <c r="Y32" s="201"/>
      <c r="Z32" s="37"/>
      <c r="AA32" s="335" t="s">
        <v>66</v>
      </c>
      <c r="AB32" s="335"/>
      <c r="AC32" s="335"/>
      <c r="AD32" s="335"/>
      <c r="AE32" s="335"/>
      <c r="AF32" s="335"/>
      <c r="AG32" s="37"/>
      <c r="AH32" s="201" t="s">
        <v>67</v>
      </c>
      <c r="AI32" s="201"/>
      <c r="AJ32" s="201"/>
      <c r="AK32" s="201"/>
      <c r="AL32" s="201"/>
      <c r="AM32" s="201"/>
      <c r="AN32" s="201"/>
      <c r="AO32" s="201"/>
      <c r="AP32" s="201"/>
      <c r="AQ32" s="201"/>
      <c r="AR32" s="201"/>
      <c r="AS32" s="358"/>
      <c r="AT32" s="112" t="b">
        <v>0</v>
      </c>
      <c r="AU32" s="66" t="b">
        <v>0</v>
      </c>
      <c r="AV32" s="66" t="b">
        <v>0</v>
      </c>
      <c r="AW32" s="66" t="b">
        <v>0</v>
      </c>
      <c r="AX32" s="149"/>
      <c r="AY32" s="146"/>
      <c r="AZ32" s="147"/>
      <c r="BA32" s="147"/>
      <c r="BB32" s="147"/>
      <c r="BC32" s="147"/>
      <c r="BD32" s="147"/>
      <c r="BE32" s="147"/>
      <c r="BF32" s="147"/>
      <c r="BG32" s="147"/>
      <c r="BH32" s="147"/>
    </row>
    <row r="33" spans="1:60" ht="14.1" customHeight="1" x14ac:dyDescent="0.4">
      <c r="A33" s="363"/>
      <c r="B33" s="283"/>
      <c r="C33" s="284"/>
      <c r="D33" s="284"/>
      <c r="E33" s="284"/>
      <c r="F33" s="365"/>
      <c r="G33" s="309" t="s">
        <v>68</v>
      </c>
      <c r="H33" s="310"/>
      <c r="I33" s="310"/>
      <c r="J33" s="310"/>
      <c r="K33" s="310"/>
      <c r="L33" s="310"/>
      <c r="M33" s="310"/>
      <c r="N33" s="310"/>
      <c r="O33" s="310"/>
      <c r="P33" s="310"/>
      <c r="Q33" s="310"/>
      <c r="R33" s="310"/>
      <c r="S33" s="310"/>
      <c r="T33" s="310"/>
      <c r="U33" s="310"/>
      <c r="V33" s="310"/>
      <c r="W33" s="310"/>
      <c r="X33" s="310"/>
      <c r="Y33" s="310"/>
      <c r="Z33" s="310"/>
      <c r="AA33" s="310"/>
      <c r="AB33" s="310"/>
      <c r="AC33" s="310"/>
      <c r="AD33" s="310"/>
      <c r="AE33" s="310"/>
      <c r="AF33" s="310"/>
      <c r="AG33" s="310"/>
      <c r="AH33" s="310"/>
      <c r="AI33" s="310"/>
      <c r="AJ33" s="310"/>
      <c r="AK33" s="310"/>
      <c r="AL33" s="310"/>
      <c r="AM33" s="310"/>
      <c r="AN33" s="310"/>
      <c r="AO33" s="310"/>
      <c r="AP33" s="310"/>
      <c r="AQ33" s="310"/>
      <c r="AR33" s="310"/>
      <c r="AS33" s="311"/>
      <c r="AT33" s="47"/>
      <c r="AU33" s="66"/>
      <c r="AV33" s="66"/>
      <c r="AW33" s="66"/>
      <c r="AX33" s="145"/>
      <c r="AY33" s="146"/>
      <c r="AZ33" s="147"/>
      <c r="BA33" s="147"/>
      <c r="BB33" s="147"/>
      <c r="BC33" s="147"/>
      <c r="BD33" s="147"/>
      <c r="BE33" s="147"/>
      <c r="BF33" s="147"/>
      <c r="BG33" s="147"/>
      <c r="BH33" s="147"/>
    </row>
    <row r="34" spans="1:60" ht="14.1" customHeight="1" x14ac:dyDescent="0.4">
      <c r="A34" s="363"/>
      <c r="B34" s="283"/>
      <c r="C34" s="284"/>
      <c r="D34" s="284"/>
      <c r="E34" s="284"/>
      <c r="F34" s="365"/>
      <c r="G34" s="241" t="s">
        <v>69</v>
      </c>
      <c r="H34" s="187"/>
      <c r="I34" s="53" t="s">
        <v>70</v>
      </c>
      <c r="J34" s="37"/>
      <c r="K34" s="284" t="s">
        <v>71</v>
      </c>
      <c r="L34" s="284"/>
      <c r="M34" s="284"/>
      <c r="N34" s="284"/>
      <c r="O34" s="284"/>
      <c r="P34" s="284"/>
      <c r="Q34" s="284"/>
      <c r="R34" s="284"/>
      <c r="S34" s="361"/>
      <c r="T34" s="361"/>
      <c r="U34" s="284" t="s">
        <v>72</v>
      </c>
      <c r="V34" s="284"/>
      <c r="W34" s="28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6"/>
      <c r="AT34" s="112" t="b">
        <v>0</v>
      </c>
      <c r="AU34" s="66"/>
      <c r="AV34" s="66"/>
      <c r="AW34" s="66"/>
      <c r="AX34" s="149"/>
      <c r="AY34" s="146"/>
      <c r="AZ34" s="147"/>
      <c r="BA34" s="147"/>
      <c r="BB34" s="147"/>
      <c r="BC34" s="147"/>
      <c r="BD34" s="147"/>
      <c r="BE34" s="147"/>
      <c r="BF34" s="147"/>
      <c r="BG34" s="147"/>
      <c r="BH34" s="147"/>
    </row>
    <row r="35" spans="1:60" ht="14.1" customHeight="1" x14ac:dyDescent="0.4">
      <c r="A35" s="363"/>
      <c r="B35" s="283"/>
      <c r="C35" s="284"/>
      <c r="D35" s="284"/>
      <c r="E35" s="284"/>
      <c r="F35" s="365"/>
      <c r="G35" s="241" t="s">
        <v>73</v>
      </c>
      <c r="H35" s="187"/>
      <c r="I35" s="187"/>
      <c r="J35" s="187"/>
      <c r="K35" s="201" t="s">
        <v>74</v>
      </c>
      <c r="L35" s="201"/>
      <c r="M35" s="201"/>
      <c r="N35" s="201"/>
      <c r="O35" s="201"/>
      <c r="P35" s="201"/>
      <c r="Q35" s="201"/>
      <c r="R35" s="201"/>
      <c r="S35" s="201"/>
      <c r="T35" s="361"/>
      <c r="U35" s="361"/>
      <c r="V35" s="201" t="s">
        <v>72</v>
      </c>
      <c r="W35" s="201"/>
      <c r="X35" s="201"/>
      <c r="Y35" s="201"/>
      <c r="Z35" s="201"/>
      <c r="AA35" s="201"/>
      <c r="AB35" s="201"/>
      <c r="AC35" s="201"/>
      <c r="AD35" s="201"/>
      <c r="AE35" s="201"/>
      <c r="AF35" s="201"/>
      <c r="AG35" s="201"/>
      <c r="AH35" s="201"/>
      <c r="AI35" s="201"/>
      <c r="AJ35" s="201"/>
      <c r="AK35" s="201"/>
      <c r="AL35" s="201"/>
      <c r="AM35" s="201"/>
      <c r="AN35" s="201"/>
      <c r="AO35" s="201"/>
      <c r="AP35" s="201"/>
      <c r="AQ35" s="201"/>
      <c r="AR35" s="201"/>
      <c r="AS35" s="358"/>
      <c r="AT35" s="47"/>
      <c r="AU35" s="64"/>
      <c r="AV35" s="64"/>
      <c r="AW35" s="64"/>
      <c r="AX35" s="141"/>
      <c r="AY35" s="158"/>
      <c r="AZ35" s="148"/>
      <c r="BA35" s="148"/>
      <c r="BB35" s="148"/>
      <c r="BC35" s="148"/>
      <c r="BD35" s="148"/>
      <c r="BE35" s="148"/>
      <c r="BF35" s="148"/>
      <c r="BG35" s="148"/>
      <c r="BH35" s="158"/>
    </row>
    <row r="36" spans="1:60" ht="13.5" customHeight="1" x14ac:dyDescent="0.4">
      <c r="A36" s="363"/>
      <c r="B36" s="283"/>
      <c r="C36" s="284"/>
      <c r="D36" s="284"/>
      <c r="E36" s="284"/>
      <c r="F36" s="365"/>
      <c r="G36" s="56"/>
      <c r="H36" s="53"/>
      <c r="I36" s="53"/>
      <c r="J36" s="53"/>
      <c r="K36" s="36"/>
      <c r="L36" s="36"/>
      <c r="M36" s="36"/>
      <c r="N36" s="36"/>
      <c r="O36" s="36"/>
      <c r="P36" s="36"/>
      <c r="Q36" s="36"/>
      <c r="R36" s="36"/>
      <c r="S36" s="41"/>
      <c r="T36" s="41" t="s">
        <v>75</v>
      </c>
      <c r="U36" s="37"/>
      <c r="V36" s="335" t="s">
        <v>76</v>
      </c>
      <c r="W36" s="335"/>
      <c r="X36" s="335"/>
      <c r="Y36" s="335"/>
      <c r="Z36" s="335"/>
      <c r="AA36" s="335"/>
      <c r="AB36" s="335"/>
      <c r="AC36" s="335"/>
      <c r="AD36" s="335"/>
      <c r="AE36" s="335"/>
      <c r="AF36" s="335"/>
      <c r="AG36" s="335"/>
      <c r="AH36" s="335"/>
      <c r="AI36" s="335"/>
      <c r="AJ36" s="37"/>
      <c r="AK36" s="335" t="s">
        <v>77</v>
      </c>
      <c r="AL36" s="335"/>
      <c r="AM36" s="335"/>
      <c r="AN36" s="335"/>
      <c r="AO36" s="335"/>
      <c r="AP36" s="335"/>
      <c r="AQ36" s="335"/>
      <c r="AR36" s="335"/>
      <c r="AS36" s="336"/>
      <c r="AT36" s="112" t="b">
        <v>0</v>
      </c>
      <c r="AU36" s="64" t="b">
        <v>0</v>
      </c>
      <c r="AV36" s="64"/>
      <c r="AW36" s="64"/>
      <c r="AX36" s="141"/>
      <c r="AY36" s="158"/>
      <c r="AZ36" s="148"/>
      <c r="BA36" s="148"/>
      <c r="BB36" s="148"/>
      <c r="BC36" s="148"/>
      <c r="BD36" s="148"/>
      <c r="BE36" s="148"/>
      <c r="BF36" s="148"/>
      <c r="BG36" s="148"/>
      <c r="BH36" s="158"/>
    </row>
    <row r="37" spans="1:60" ht="13.5" customHeight="1" x14ac:dyDescent="0.4">
      <c r="A37" s="363"/>
      <c r="B37" s="283"/>
      <c r="C37" s="284"/>
      <c r="D37" s="284"/>
      <c r="E37" s="284"/>
      <c r="F37" s="365"/>
      <c r="G37" s="56"/>
      <c r="H37" s="53"/>
      <c r="I37" s="53"/>
      <c r="J37" s="53"/>
      <c r="K37" s="359" t="s">
        <v>78</v>
      </c>
      <c r="L37" s="359"/>
      <c r="M37" s="359"/>
      <c r="N37" s="359"/>
      <c r="O37" s="359"/>
      <c r="P37" s="359"/>
      <c r="Q37" s="359"/>
      <c r="R37" s="359"/>
      <c r="S37" s="359"/>
      <c r="T37" s="359"/>
      <c r="U37" s="359"/>
      <c r="V37" s="359"/>
      <c r="W37" s="359"/>
      <c r="X37" s="359"/>
      <c r="Y37" s="359"/>
      <c r="Z37" s="359"/>
      <c r="AA37" s="359"/>
      <c r="AB37" s="359"/>
      <c r="AC37" s="359"/>
      <c r="AD37" s="359"/>
      <c r="AE37" s="359"/>
      <c r="AF37" s="359"/>
      <c r="AG37" s="359"/>
      <c r="AH37" s="359"/>
      <c r="AI37" s="359"/>
      <c r="AJ37" s="359"/>
      <c r="AK37" s="359"/>
      <c r="AL37" s="359"/>
      <c r="AM37" s="359"/>
      <c r="AN37" s="359"/>
      <c r="AO37" s="359"/>
      <c r="AP37" s="359"/>
      <c r="AQ37" s="359"/>
      <c r="AR37" s="359"/>
      <c r="AS37" s="360"/>
      <c r="AT37" s="47"/>
      <c r="AX37" s="159"/>
      <c r="AY37" s="160"/>
      <c r="AZ37" s="160"/>
      <c r="BA37" s="160"/>
      <c r="BB37" s="160"/>
      <c r="BC37" s="160"/>
      <c r="BD37" s="160"/>
      <c r="BE37" s="160"/>
      <c r="BF37" s="160"/>
      <c r="BG37" s="160"/>
      <c r="BH37" s="160"/>
    </row>
    <row r="38" spans="1:60" ht="13.5" customHeight="1" x14ac:dyDescent="0.4">
      <c r="A38" s="363"/>
      <c r="B38" s="283"/>
      <c r="C38" s="284"/>
      <c r="D38" s="284"/>
      <c r="E38" s="284"/>
      <c r="F38" s="365"/>
      <c r="G38" s="56"/>
      <c r="H38" s="53"/>
      <c r="I38" s="53"/>
      <c r="J38" s="53"/>
      <c r="K38" s="36"/>
      <c r="L38" s="36"/>
      <c r="M38" s="36"/>
      <c r="N38" s="36"/>
      <c r="O38" s="36"/>
      <c r="P38" s="36"/>
      <c r="Q38" s="36"/>
      <c r="R38" s="36"/>
      <c r="S38" s="41"/>
      <c r="T38" s="41" t="s">
        <v>79</v>
      </c>
      <c r="U38" s="37"/>
      <c r="V38" s="36" t="s">
        <v>80</v>
      </c>
      <c r="W38" s="36"/>
      <c r="X38" s="36"/>
      <c r="Y38" s="36"/>
      <c r="Z38" s="36"/>
      <c r="AA38" s="36"/>
      <c r="AB38" s="36"/>
      <c r="AC38" s="36"/>
      <c r="AD38" s="36"/>
      <c r="AE38" s="36"/>
      <c r="AF38" s="36"/>
      <c r="AG38" s="36"/>
      <c r="AH38" s="36"/>
      <c r="AI38" s="37"/>
      <c r="AJ38" s="284" t="s">
        <v>81</v>
      </c>
      <c r="AK38" s="284"/>
      <c r="AL38" s="284"/>
      <c r="AM38" s="284"/>
      <c r="AN38" s="284"/>
      <c r="AO38" s="284"/>
      <c r="AP38" s="284"/>
      <c r="AQ38" s="284"/>
      <c r="AR38" s="284"/>
      <c r="AS38" s="286"/>
      <c r="AT38" s="112" t="b">
        <v>0</v>
      </c>
      <c r="AU38" s="116" t="b">
        <v>0</v>
      </c>
      <c r="AX38" s="159"/>
      <c r="AY38" s="160"/>
      <c r="AZ38" s="160"/>
      <c r="BA38" s="160"/>
      <c r="BB38" s="160"/>
      <c r="BC38" s="160"/>
      <c r="BD38" s="160"/>
      <c r="BE38" s="160"/>
      <c r="BF38" s="160"/>
      <c r="BG38" s="160"/>
      <c r="BH38" s="160"/>
    </row>
    <row r="39" spans="1:60" ht="13.5" customHeight="1" x14ac:dyDescent="0.2">
      <c r="A39" s="363"/>
      <c r="B39" s="283"/>
      <c r="C39" s="284"/>
      <c r="D39" s="284"/>
      <c r="E39" s="284"/>
      <c r="F39" s="365"/>
      <c r="G39" s="56"/>
      <c r="H39" s="53"/>
      <c r="I39" s="53"/>
      <c r="J39" s="53"/>
      <c r="K39" s="359" t="s">
        <v>82</v>
      </c>
      <c r="L39" s="359"/>
      <c r="M39" s="359"/>
      <c r="N39" s="359"/>
      <c r="O39" s="359"/>
      <c r="P39" s="359"/>
      <c r="Q39" s="359"/>
      <c r="R39" s="359"/>
      <c r="S39" s="359"/>
      <c r="T39" s="359"/>
      <c r="U39" s="359"/>
      <c r="V39" s="359"/>
      <c r="W39" s="359"/>
      <c r="X39" s="359"/>
      <c r="Y39" s="359"/>
      <c r="Z39" s="359"/>
      <c r="AA39" s="359"/>
      <c r="AB39" s="359"/>
      <c r="AC39" s="359"/>
      <c r="AD39" s="359"/>
      <c r="AE39" s="359"/>
      <c r="AF39" s="359"/>
      <c r="AG39" s="359"/>
      <c r="AH39" s="359"/>
      <c r="AI39" s="359"/>
      <c r="AJ39" s="359"/>
      <c r="AK39" s="359"/>
      <c r="AL39" s="359"/>
      <c r="AM39" s="359"/>
      <c r="AN39" s="359"/>
      <c r="AO39" s="359"/>
      <c r="AP39" s="359"/>
      <c r="AQ39" s="359"/>
      <c r="AR39" s="359"/>
      <c r="AS39" s="360"/>
      <c r="AT39" s="47"/>
      <c r="AU39" s="67"/>
      <c r="AV39" s="67"/>
      <c r="AW39" s="67"/>
      <c r="AX39" s="159"/>
      <c r="AY39" s="161"/>
      <c r="AZ39" s="162"/>
      <c r="BA39" s="162"/>
      <c r="BB39" s="162"/>
      <c r="BC39" s="162"/>
      <c r="BD39" s="162"/>
      <c r="BE39" s="162"/>
      <c r="BF39" s="162"/>
      <c r="BG39" s="162"/>
      <c r="BH39" s="161"/>
    </row>
    <row r="40" spans="1:60" ht="25.5" customHeight="1" x14ac:dyDescent="0.4">
      <c r="A40" s="363"/>
      <c r="B40" s="283"/>
      <c r="C40" s="284"/>
      <c r="D40" s="284"/>
      <c r="E40" s="284"/>
      <c r="F40" s="365"/>
      <c r="G40" s="56"/>
      <c r="H40" s="53"/>
      <c r="I40" s="53"/>
      <c r="J40" s="249" t="s">
        <v>83</v>
      </c>
      <c r="K40" s="249"/>
      <c r="L40" s="249"/>
      <c r="M40" s="249"/>
      <c r="N40" s="249"/>
      <c r="O40" s="249"/>
      <c r="P40" s="249"/>
      <c r="Q40" s="249"/>
      <c r="R40" s="249"/>
      <c r="S40" s="249"/>
      <c r="T40" s="249"/>
      <c r="U40" s="249"/>
      <c r="V40" s="249"/>
      <c r="W40" s="249"/>
      <c r="X40" s="249"/>
      <c r="Y40" s="249"/>
      <c r="Z40" s="249"/>
      <c r="AA40" s="249"/>
      <c r="AB40" s="249"/>
      <c r="AC40" s="249"/>
      <c r="AD40" s="249"/>
      <c r="AE40" s="249"/>
      <c r="AF40" s="249"/>
      <c r="AG40" s="249"/>
      <c r="AH40" s="249"/>
      <c r="AI40" s="249"/>
      <c r="AJ40" s="249"/>
      <c r="AK40" s="249"/>
      <c r="AL40" s="249"/>
      <c r="AM40" s="249"/>
      <c r="AN40" s="249"/>
      <c r="AO40" s="249"/>
      <c r="AP40" s="249"/>
      <c r="AQ40" s="249"/>
      <c r="AR40" s="249"/>
      <c r="AS40" s="60"/>
      <c r="AT40" s="47"/>
      <c r="AU40" s="68"/>
      <c r="AV40" s="68"/>
      <c r="AW40" s="68"/>
      <c r="AX40" s="163"/>
      <c r="AY40" s="161"/>
      <c r="AZ40" s="164"/>
      <c r="BA40" s="164"/>
      <c r="BB40" s="164"/>
      <c r="BC40" s="164"/>
      <c r="BD40" s="164"/>
      <c r="BE40" s="164"/>
      <c r="BF40" s="164"/>
      <c r="BG40" s="164"/>
      <c r="BH40" s="161"/>
    </row>
    <row r="41" spans="1:60" ht="13.5" customHeight="1" collapsed="1" x14ac:dyDescent="0.25">
      <c r="A41" s="363"/>
      <c r="B41" s="283"/>
      <c r="C41" s="284"/>
      <c r="D41" s="284"/>
      <c r="E41" s="284"/>
      <c r="F41" s="365"/>
      <c r="G41" s="58" t="s">
        <v>69</v>
      </c>
      <c r="H41" s="36"/>
      <c r="I41" s="36" t="s">
        <v>70</v>
      </c>
      <c r="J41" s="37"/>
      <c r="K41" s="335" t="s">
        <v>84</v>
      </c>
      <c r="L41" s="335"/>
      <c r="M41" s="335"/>
      <c r="N41" s="335"/>
      <c r="O41" s="335"/>
      <c r="P41" s="335"/>
      <c r="Q41" s="335"/>
      <c r="R41" s="335"/>
      <c r="S41" s="335"/>
      <c r="T41" s="335"/>
      <c r="U41" s="337"/>
      <c r="V41" s="337"/>
      <c r="W41" s="335" t="s">
        <v>72</v>
      </c>
      <c r="X41" s="335"/>
      <c r="Y41" s="335"/>
      <c r="Z41" s="335"/>
      <c r="AA41" s="335"/>
      <c r="AB41" s="335"/>
      <c r="AC41" s="335"/>
      <c r="AD41" s="335"/>
      <c r="AE41" s="335"/>
      <c r="AF41" s="335"/>
      <c r="AG41" s="335"/>
      <c r="AH41" s="335"/>
      <c r="AI41" s="335"/>
      <c r="AJ41" s="335"/>
      <c r="AK41" s="335"/>
      <c r="AL41" s="335"/>
      <c r="AM41" s="335"/>
      <c r="AN41" s="335"/>
      <c r="AO41" s="335"/>
      <c r="AP41" s="335"/>
      <c r="AQ41" s="335"/>
      <c r="AR41" s="335"/>
      <c r="AS41" s="336"/>
      <c r="AT41" s="112" t="b">
        <v>0</v>
      </c>
      <c r="AU41" s="67"/>
      <c r="AV41" s="67"/>
      <c r="AW41" s="67"/>
      <c r="AX41" s="165"/>
      <c r="AY41" s="166"/>
      <c r="AZ41" s="162"/>
      <c r="BA41" s="162"/>
      <c r="BB41" s="162"/>
      <c r="BC41" s="162"/>
      <c r="BD41" s="162"/>
      <c r="BE41" s="162"/>
      <c r="BF41" s="162"/>
      <c r="BG41" s="162"/>
      <c r="BH41" s="166"/>
    </row>
    <row r="42" spans="1:60" ht="13.5" customHeight="1" x14ac:dyDescent="0.25">
      <c r="A42" s="363"/>
      <c r="B42" s="283"/>
      <c r="C42" s="284"/>
      <c r="D42" s="284"/>
      <c r="E42" s="284"/>
      <c r="F42" s="365"/>
      <c r="G42" s="58" t="s">
        <v>85</v>
      </c>
      <c r="H42" s="36"/>
      <c r="I42" s="36"/>
      <c r="J42" s="36"/>
      <c r="K42" s="36"/>
      <c r="L42" s="36"/>
      <c r="M42" s="36"/>
      <c r="N42" s="36"/>
      <c r="O42" s="36"/>
      <c r="P42" s="36"/>
      <c r="Q42" s="36"/>
      <c r="R42" s="36"/>
      <c r="S42" s="36"/>
      <c r="T42" s="41" t="s">
        <v>75</v>
      </c>
      <c r="U42" s="37"/>
      <c r="V42" s="201" t="s">
        <v>76</v>
      </c>
      <c r="W42" s="201"/>
      <c r="X42" s="201"/>
      <c r="Y42" s="201"/>
      <c r="Z42" s="201"/>
      <c r="AA42" s="201"/>
      <c r="AB42" s="201"/>
      <c r="AC42" s="201"/>
      <c r="AD42" s="201"/>
      <c r="AE42" s="201"/>
      <c r="AF42" s="201"/>
      <c r="AG42" s="201"/>
      <c r="AH42" s="201"/>
      <c r="AI42" s="201"/>
      <c r="AJ42" s="37"/>
      <c r="AK42" s="201" t="s">
        <v>77</v>
      </c>
      <c r="AL42" s="201"/>
      <c r="AM42" s="201"/>
      <c r="AN42" s="201"/>
      <c r="AO42" s="201"/>
      <c r="AP42" s="201"/>
      <c r="AQ42" s="201"/>
      <c r="AR42" s="201"/>
      <c r="AS42" s="358"/>
      <c r="AT42" s="112" t="b">
        <v>0</v>
      </c>
      <c r="AU42" s="67" t="b">
        <v>0</v>
      </c>
      <c r="AV42" s="67"/>
      <c r="AW42" s="67"/>
      <c r="AX42" s="165"/>
      <c r="AY42" s="166"/>
      <c r="AZ42" s="162"/>
      <c r="BA42" s="162"/>
      <c r="BB42" s="162"/>
      <c r="BC42" s="162"/>
      <c r="BD42" s="162"/>
      <c r="BE42" s="162"/>
      <c r="BF42" s="162"/>
      <c r="BG42" s="162"/>
      <c r="BH42" s="166"/>
    </row>
    <row r="43" spans="1:60" ht="13.5" customHeight="1" x14ac:dyDescent="0.4">
      <c r="A43" s="363"/>
      <c r="B43" s="283"/>
      <c r="C43" s="284"/>
      <c r="D43" s="284"/>
      <c r="E43" s="284"/>
      <c r="F43" s="365"/>
      <c r="G43" s="58"/>
      <c r="H43" s="36"/>
      <c r="I43" s="36"/>
      <c r="J43" s="36"/>
      <c r="K43" s="335" t="s">
        <v>86</v>
      </c>
      <c r="L43" s="335"/>
      <c r="M43" s="335"/>
      <c r="N43" s="335"/>
      <c r="O43" s="335"/>
      <c r="P43" s="335"/>
      <c r="Q43" s="335"/>
      <c r="R43" s="335"/>
      <c r="S43" s="335"/>
      <c r="T43" s="335"/>
      <c r="U43" s="335"/>
      <c r="V43" s="335"/>
      <c r="W43" s="335"/>
      <c r="X43" s="335"/>
      <c r="Y43" s="335"/>
      <c r="Z43" s="335"/>
      <c r="AA43" s="335"/>
      <c r="AB43" s="335"/>
      <c r="AC43" s="335"/>
      <c r="AD43" s="335"/>
      <c r="AE43" s="335"/>
      <c r="AF43" s="335"/>
      <c r="AG43" s="335"/>
      <c r="AH43" s="335"/>
      <c r="AI43" s="335"/>
      <c r="AJ43" s="335"/>
      <c r="AK43" s="335"/>
      <c r="AL43" s="335"/>
      <c r="AM43" s="335"/>
      <c r="AN43" s="335"/>
      <c r="AO43" s="335"/>
      <c r="AP43" s="335"/>
      <c r="AQ43" s="335"/>
      <c r="AR43" s="335"/>
      <c r="AS43" s="336"/>
      <c r="AT43" s="47"/>
      <c r="AU43" s="68"/>
      <c r="AV43" s="68"/>
      <c r="AW43" s="68"/>
      <c r="AX43" s="163"/>
      <c r="AY43" s="161"/>
      <c r="AZ43" s="162"/>
      <c r="BA43" s="164"/>
      <c r="BB43" s="164"/>
      <c r="BC43" s="164"/>
      <c r="BD43" s="164"/>
      <c r="BE43" s="164"/>
      <c r="BF43" s="164"/>
      <c r="BG43" s="164"/>
      <c r="BH43" s="161"/>
    </row>
    <row r="44" spans="1:60" ht="13.5" customHeight="1" x14ac:dyDescent="0.4">
      <c r="A44" s="363"/>
      <c r="B44" s="283"/>
      <c r="C44" s="284"/>
      <c r="D44" s="284"/>
      <c r="E44" s="284"/>
      <c r="F44" s="365"/>
      <c r="G44" s="58"/>
      <c r="H44" s="36"/>
      <c r="I44" s="36"/>
      <c r="J44" s="36"/>
      <c r="K44" s="36"/>
      <c r="L44" s="36"/>
      <c r="M44" s="36"/>
      <c r="N44" s="36"/>
      <c r="O44" s="36"/>
      <c r="P44" s="36"/>
      <c r="Q44" s="36"/>
      <c r="R44" s="36"/>
      <c r="S44" s="36"/>
      <c r="T44" s="41" t="s">
        <v>79</v>
      </c>
      <c r="U44" s="37"/>
      <c r="V44" s="335" t="s">
        <v>80</v>
      </c>
      <c r="W44" s="335"/>
      <c r="X44" s="335"/>
      <c r="Y44" s="335"/>
      <c r="Z44" s="335"/>
      <c r="AA44" s="335"/>
      <c r="AB44" s="335"/>
      <c r="AC44" s="335"/>
      <c r="AD44" s="335"/>
      <c r="AE44" s="335"/>
      <c r="AF44" s="335"/>
      <c r="AG44" s="335"/>
      <c r="AH44" s="335"/>
      <c r="AI44" s="335"/>
      <c r="AJ44" s="37"/>
      <c r="AK44" s="201" t="s">
        <v>87</v>
      </c>
      <c r="AL44" s="201"/>
      <c r="AM44" s="201"/>
      <c r="AN44" s="201"/>
      <c r="AO44" s="201"/>
      <c r="AP44" s="201"/>
      <c r="AQ44" s="201"/>
      <c r="AR44" s="201"/>
      <c r="AS44" s="358"/>
      <c r="AT44" s="112" t="b">
        <v>0</v>
      </c>
      <c r="AU44" s="116" t="b">
        <v>0</v>
      </c>
      <c r="AV44" s="68"/>
      <c r="AW44" s="68"/>
      <c r="AX44" s="159"/>
      <c r="AY44" s="161"/>
      <c r="AZ44" s="162"/>
      <c r="BA44" s="164"/>
      <c r="BB44" s="164"/>
      <c r="BC44" s="164"/>
      <c r="BD44" s="164"/>
      <c r="BE44" s="164"/>
      <c r="BF44" s="164"/>
      <c r="BG44" s="164"/>
      <c r="BH44" s="161"/>
    </row>
    <row r="45" spans="1:60" ht="13.5" customHeight="1" x14ac:dyDescent="0.4">
      <c r="A45" s="363"/>
      <c r="B45" s="283"/>
      <c r="C45" s="284"/>
      <c r="D45" s="284"/>
      <c r="E45" s="284"/>
      <c r="F45" s="365"/>
      <c r="G45" s="58"/>
      <c r="H45" s="36"/>
      <c r="I45" s="36"/>
      <c r="J45" s="36"/>
      <c r="K45" s="359" t="s">
        <v>88</v>
      </c>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60"/>
      <c r="AT45" s="47"/>
      <c r="AU45" s="68"/>
      <c r="AV45" s="68"/>
      <c r="AW45" s="68"/>
      <c r="AX45" s="163"/>
      <c r="AY45" s="164"/>
      <c r="AZ45" s="164"/>
      <c r="BA45" s="164"/>
      <c r="BB45" s="164"/>
      <c r="BC45" s="164"/>
      <c r="BD45" s="164"/>
      <c r="BE45" s="164"/>
      <c r="BF45" s="164"/>
      <c r="BG45" s="164"/>
      <c r="BH45" s="164"/>
    </row>
    <row r="46" spans="1:60" ht="14.1" customHeight="1" x14ac:dyDescent="0.4">
      <c r="A46" s="363"/>
      <c r="B46" s="277"/>
      <c r="C46" s="278"/>
      <c r="D46" s="278"/>
      <c r="E46" s="278"/>
      <c r="F46" s="366"/>
      <c r="G46" s="11"/>
      <c r="H46" s="205" t="s">
        <v>89</v>
      </c>
      <c r="I46" s="205"/>
      <c r="J46" s="205"/>
      <c r="K46" s="205"/>
      <c r="L46" s="205"/>
      <c r="M46" s="205"/>
      <c r="N46" s="205"/>
      <c r="O46" s="205"/>
      <c r="P46" s="205"/>
      <c r="Q46" s="205"/>
      <c r="R46" s="205"/>
      <c r="S46" s="205"/>
      <c r="T46" s="205"/>
      <c r="U46" s="205"/>
      <c r="V46" s="205"/>
      <c r="W46" s="205"/>
      <c r="X46" s="205"/>
      <c r="Y46" s="205"/>
      <c r="Z46" s="205"/>
      <c r="AA46" s="205"/>
      <c r="AB46" s="205"/>
      <c r="AC46" s="205"/>
      <c r="AD46" s="205"/>
      <c r="AE46" s="205"/>
      <c r="AF46" s="205"/>
      <c r="AG46" s="205"/>
      <c r="AH46" s="205"/>
      <c r="AI46" s="205"/>
      <c r="AJ46" s="205"/>
      <c r="AK46" s="205"/>
      <c r="AL46" s="205"/>
      <c r="AM46" s="205"/>
      <c r="AN46" s="205"/>
      <c r="AO46" s="205"/>
      <c r="AP46" s="205"/>
      <c r="AQ46" s="205"/>
      <c r="AR46" s="205"/>
      <c r="AS46" s="362"/>
      <c r="AT46" s="112" t="b">
        <v>0</v>
      </c>
      <c r="AU46" s="68"/>
      <c r="AV46" s="68"/>
      <c r="AW46" s="68"/>
      <c r="AX46" s="163"/>
      <c r="AY46" s="161"/>
      <c r="AZ46" s="167"/>
      <c r="BA46" s="168"/>
      <c r="BB46" s="168"/>
      <c r="BC46" s="168"/>
      <c r="BD46" s="168"/>
      <c r="BE46" s="168"/>
      <c r="BF46" s="168"/>
      <c r="BG46" s="168"/>
      <c r="BH46" s="161"/>
    </row>
    <row r="47" spans="1:60" ht="14.1" customHeight="1" x14ac:dyDescent="0.4">
      <c r="A47" s="363"/>
      <c r="B47" s="312" t="s">
        <v>90</v>
      </c>
      <c r="C47" s="201"/>
      <c r="D47" s="201"/>
      <c r="E47" s="201"/>
      <c r="F47" s="273"/>
      <c r="G47" s="37"/>
      <c r="H47" s="32" t="s">
        <v>91</v>
      </c>
      <c r="I47" s="32"/>
      <c r="J47" s="32"/>
      <c r="K47" s="32"/>
      <c r="L47" s="32"/>
      <c r="M47" s="32"/>
      <c r="N47" s="32"/>
      <c r="O47" s="32"/>
      <c r="P47" s="32"/>
      <c r="Q47" s="32"/>
      <c r="R47" s="32"/>
      <c r="S47" s="32"/>
      <c r="T47" s="32"/>
      <c r="U47" s="32"/>
      <c r="V47" s="350"/>
      <c r="W47" s="350"/>
      <c r="X47" s="36" t="s">
        <v>48</v>
      </c>
      <c r="Y47" s="350"/>
      <c r="Z47" s="350"/>
      <c r="AA47" s="42" t="s">
        <v>49</v>
      </c>
      <c r="AB47" s="36"/>
      <c r="AC47" s="350"/>
      <c r="AD47" s="350"/>
      <c r="AE47" s="33" t="s">
        <v>92</v>
      </c>
      <c r="AH47" s="33"/>
      <c r="AI47" s="33"/>
      <c r="AJ47" s="33"/>
      <c r="AS47" s="25"/>
      <c r="AT47" s="112" t="b">
        <v>0</v>
      </c>
      <c r="AU47" s="68"/>
      <c r="AV47" s="68"/>
      <c r="AW47" s="68"/>
      <c r="AX47" s="159"/>
      <c r="AY47" s="164"/>
      <c r="AZ47" s="168"/>
      <c r="BA47" s="168"/>
      <c r="BB47" s="168"/>
      <c r="BC47" s="168"/>
      <c r="BD47" s="168"/>
      <c r="BE47" s="168"/>
      <c r="BF47" s="168"/>
      <c r="BG47" s="168"/>
      <c r="BH47" s="164"/>
    </row>
    <row r="48" spans="1:60" ht="14.1" customHeight="1" x14ac:dyDescent="0.2">
      <c r="A48" s="363"/>
      <c r="B48" s="312"/>
      <c r="C48" s="201"/>
      <c r="D48" s="201"/>
      <c r="E48" s="201"/>
      <c r="F48" s="273"/>
      <c r="G48" s="346" t="s">
        <v>93</v>
      </c>
      <c r="H48" s="347"/>
      <c r="I48" s="347"/>
      <c r="J48" s="347"/>
      <c r="K48" s="347"/>
      <c r="L48" s="43"/>
      <c r="M48" s="348" t="s">
        <v>94</v>
      </c>
      <c r="N48" s="348"/>
      <c r="O48" s="348"/>
      <c r="P48" s="348"/>
      <c r="Q48" s="348"/>
      <c r="R48" s="348"/>
      <c r="S48" s="348"/>
      <c r="T48" s="348"/>
      <c r="U48" s="348"/>
      <c r="V48" s="37"/>
      <c r="W48" s="335" t="s">
        <v>95</v>
      </c>
      <c r="X48" s="335"/>
      <c r="Y48" s="335"/>
      <c r="Z48" s="335"/>
      <c r="AA48" s="335"/>
      <c r="AB48" s="335"/>
      <c r="AC48" s="37"/>
      <c r="AD48" s="335" t="s">
        <v>96</v>
      </c>
      <c r="AE48" s="335"/>
      <c r="AF48" s="335"/>
      <c r="AG48" s="335"/>
      <c r="AH48" s="335"/>
      <c r="AI48" s="335"/>
      <c r="AJ48" s="335"/>
      <c r="AK48" s="335"/>
      <c r="AL48" s="37"/>
      <c r="AM48" s="36" t="s">
        <v>97</v>
      </c>
      <c r="AO48" s="36"/>
      <c r="AP48" s="36"/>
      <c r="AQ48" s="36"/>
      <c r="AR48" s="36"/>
      <c r="AS48" s="26"/>
      <c r="AT48" s="112" t="b">
        <v>0</v>
      </c>
      <c r="AU48" s="117" t="b">
        <v>0</v>
      </c>
      <c r="AV48" s="117" t="b">
        <v>0</v>
      </c>
      <c r="AW48" s="117" t="b">
        <v>0</v>
      </c>
      <c r="AX48" s="169"/>
      <c r="AY48" s="170"/>
      <c r="AZ48" s="170"/>
      <c r="BA48" s="170"/>
      <c r="BB48" s="170"/>
      <c r="BC48" s="170"/>
      <c r="BD48" s="170"/>
      <c r="BE48" s="170"/>
      <c r="BF48" s="170"/>
      <c r="BG48" s="170"/>
      <c r="BH48" s="170"/>
    </row>
    <row r="49" spans="1:60" ht="14.1" customHeight="1" x14ac:dyDescent="0.15">
      <c r="A49" s="363"/>
      <c r="B49" s="312"/>
      <c r="C49" s="201"/>
      <c r="D49" s="201"/>
      <c r="E49" s="201"/>
      <c r="F49" s="273"/>
      <c r="G49" s="37"/>
      <c r="H49" s="36" t="s">
        <v>98</v>
      </c>
      <c r="I49" s="36"/>
      <c r="J49" s="36"/>
      <c r="K49" s="36"/>
      <c r="L49" s="36"/>
      <c r="M49" s="36"/>
      <c r="N49" s="36"/>
      <c r="O49" s="36"/>
      <c r="P49" s="36"/>
      <c r="Q49" s="36"/>
      <c r="R49" s="36"/>
      <c r="S49" s="36"/>
      <c r="T49" s="36"/>
      <c r="U49" s="36"/>
      <c r="AQ49" s="36"/>
      <c r="AR49" s="36"/>
      <c r="AS49" s="26"/>
      <c r="AT49" s="112" t="b">
        <v>0</v>
      </c>
      <c r="AU49" s="64"/>
      <c r="AV49" s="64"/>
      <c r="AW49" s="64"/>
      <c r="AX49" s="141"/>
      <c r="AY49" s="158"/>
      <c r="AZ49" s="171"/>
      <c r="BA49" s="172"/>
      <c r="BB49" s="172"/>
      <c r="BC49" s="172"/>
      <c r="BD49" s="172"/>
      <c r="BE49" s="172"/>
      <c r="BF49" s="172"/>
      <c r="BG49" s="172"/>
      <c r="BH49" s="158"/>
    </row>
    <row r="50" spans="1:60" ht="14.1" customHeight="1" x14ac:dyDescent="0.4">
      <c r="A50" s="363"/>
      <c r="B50" s="204"/>
      <c r="C50" s="205"/>
      <c r="D50" s="205"/>
      <c r="E50" s="205"/>
      <c r="F50" s="298"/>
      <c r="G50" s="11"/>
      <c r="H50" s="34" t="s">
        <v>99</v>
      </c>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5"/>
      <c r="AT50" s="112" t="b">
        <v>0</v>
      </c>
      <c r="AU50" s="64"/>
      <c r="AV50" s="64"/>
      <c r="AW50" s="64"/>
      <c r="AX50" s="141"/>
      <c r="AY50" s="158"/>
      <c r="AZ50" s="158"/>
      <c r="BA50" s="172"/>
      <c r="BB50" s="172"/>
      <c r="BC50" s="172"/>
      <c r="BD50" s="172"/>
      <c r="BE50" s="172"/>
      <c r="BF50" s="172"/>
      <c r="BG50" s="172"/>
      <c r="BH50" s="158"/>
    </row>
    <row r="51" spans="1:60" ht="14.1" customHeight="1" x14ac:dyDescent="0.15">
      <c r="A51" s="351" t="s">
        <v>100</v>
      </c>
      <c r="B51" s="352"/>
      <c r="C51" s="352"/>
      <c r="D51" s="352"/>
      <c r="E51" s="352"/>
      <c r="F51" s="293"/>
      <c r="G51" s="12"/>
      <c r="H51" s="213" t="s">
        <v>101</v>
      </c>
      <c r="I51" s="213"/>
      <c r="J51" s="213"/>
      <c r="K51" s="213"/>
      <c r="L51" s="213"/>
      <c r="M51" s="213"/>
      <c r="N51" s="213"/>
      <c r="O51" s="213"/>
      <c r="P51" s="213"/>
      <c r="Q51" s="213"/>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357"/>
      <c r="AT51" s="118" t="b">
        <v>0</v>
      </c>
      <c r="AU51" s="64"/>
      <c r="AV51" s="64"/>
      <c r="AW51" s="64"/>
      <c r="AX51" s="141"/>
      <c r="AY51" s="158"/>
      <c r="AZ51" s="171"/>
      <c r="BA51" s="172"/>
      <c r="BB51" s="172"/>
      <c r="BC51" s="172"/>
      <c r="BD51" s="172"/>
      <c r="BE51" s="172"/>
      <c r="BF51" s="172"/>
      <c r="BG51" s="172"/>
      <c r="BH51" s="158"/>
    </row>
    <row r="52" spans="1:60" ht="14.1" customHeight="1" x14ac:dyDescent="0.15">
      <c r="A52" s="353"/>
      <c r="B52" s="354"/>
      <c r="C52" s="354"/>
      <c r="D52" s="354"/>
      <c r="E52" s="354"/>
      <c r="F52" s="309"/>
      <c r="G52" s="252" t="s">
        <v>102</v>
      </c>
      <c r="H52" s="335"/>
      <c r="I52" s="335"/>
      <c r="J52" s="335"/>
      <c r="K52" s="335"/>
      <c r="L52" s="335"/>
      <c r="M52" s="335"/>
      <c r="N52" s="335"/>
      <c r="O52" s="335"/>
      <c r="P52" s="37"/>
      <c r="Q52" s="348" t="s">
        <v>103</v>
      </c>
      <c r="R52" s="348"/>
      <c r="S52" s="348"/>
      <c r="T52" s="348"/>
      <c r="U52" s="348"/>
      <c r="V52" s="37"/>
      <c r="W52" s="348" t="s">
        <v>104</v>
      </c>
      <c r="X52" s="348"/>
      <c r="Y52" s="348"/>
      <c r="Z52" s="348"/>
      <c r="AA52" s="348"/>
      <c r="AB52" s="348"/>
      <c r="AC52" s="348"/>
      <c r="AD52" s="348"/>
      <c r="AE52" s="348"/>
      <c r="AF52" s="348"/>
      <c r="AG52" s="348"/>
      <c r="AH52" s="36"/>
      <c r="AI52" s="37"/>
      <c r="AJ52" s="338" t="s">
        <v>105</v>
      </c>
      <c r="AK52" s="338"/>
      <c r="AL52" s="338"/>
      <c r="AM52" s="338"/>
      <c r="AN52" s="338"/>
      <c r="AO52" s="338"/>
      <c r="AP52" s="338"/>
      <c r="AQ52" s="338"/>
      <c r="AR52" s="338"/>
      <c r="AS52" s="339"/>
      <c r="AT52" s="118" t="b">
        <v>0</v>
      </c>
      <c r="AU52" s="64" t="b">
        <v>0</v>
      </c>
      <c r="AV52" s="64" t="b">
        <v>0</v>
      </c>
      <c r="AW52" s="64"/>
      <c r="AX52" s="141"/>
      <c r="AY52" s="158"/>
      <c r="AZ52" s="171"/>
      <c r="BA52" s="172"/>
      <c r="BB52" s="172"/>
      <c r="BC52" s="172"/>
      <c r="BD52" s="172"/>
      <c r="BE52" s="172"/>
      <c r="BF52" s="172"/>
      <c r="BG52" s="172"/>
      <c r="BH52" s="158"/>
    </row>
    <row r="53" spans="1:60" s="175" customFormat="1" ht="13.5" customHeight="1" x14ac:dyDescent="0.4">
      <c r="A53" s="353"/>
      <c r="B53" s="354"/>
      <c r="C53" s="354"/>
      <c r="D53" s="354"/>
      <c r="E53" s="354"/>
      <c r="F53" s="309"/>
      <c r="G53" s="342" t="s">
        <v>106</v>
      </c>
      <c r="H53" s="343"/>
      <c r="I53" s="343"/>
      <c r="J53" s="343"/>
      <c r="K53" s="343"/>
      <c r="L53" s="343"/>
      <c r="M53" s="343"/>
      <c r="N53" s="343"/>
      <c r="O53" s="343"/>
      <c r="P53" s="343"/>
      <c r="Q53" s="343"/>
      <c r="R53" s="37"/>
      <c r="S53" s="343" t="s">
        <v>107</v>
      </c>
      <c r="T53" s="343"/>
      <c r="U53" s="343"/>
      <c r="V53" s="343"/>
      <c r="W53" s="343"/>
      <c r="X53" s="343"/>
      <c r="Y53" s="343"/>
      <c r="Z53" s="343"/>
      <c r="AA53" s="343"/>
      <c r="AB53" s="343"/>
      <c r="AC53" s="343"/>
      <c r="AD53" s="343"/>
      <c r="AE53" s="343"/>
      <c r="AF53" s="343"/>
      <c r="AG53" s="343"/>
      <c r="AH53" s="343"/>
      <c r="AI53" s="343"/>
      <c r="AJ53" s="343"/>
      <c r="AK53" s="343"/>
      <c r="AL53" s="343"/>
      <c r="AM53" s="343"/>
      <c r="AN53" s="27"/>
      <c r="AO53" s="27"/>
      <c r="AP53" s="27"/>
      <c r="AQ53" s="27"/>
      <c r="AR53" s="27"/>
      <c r="AS53" s="13"/>
      <c r="AT53" s="118" t="b">
        <v>0</v>
      </c>
      <c r="AU53" s="69"/>
      <c r="AV53" s="69"/>
      <c r="AW53" s="69"/>
      <c r="AX53" s="149"/>
      <c r="AY53" s="173"/>
      <c r="AZ53" s="173"/>
      <c r="BA53" s="174"/>
      <c r="BB53" s="174"/>
      <c r="BC53" s="174"/>
      <c r="BD53" s="174"/>
      <c r="BE53" s="174"/>
      <c r="BF53" s="174"/>
      <c r="BG53" s="174"/>
      <c r="BH53" s="173"/>
    </row>
    <row r="54" spans="1:60" ht="14.1" customHeight="1" x14ac:dyDescent="0.15">
      <c r="A54" s="353"/>
      <c r="B54" s="354"/>
      <c r="C54" s="354"/>
      <c r="D54" s="354"/>
      <c r="E54" s="354"/>
      <c r="F54" s="309"/>
      <c r="G54" s="252" t="s">
        <v>108</v>
      </c>
      <c r="H54" s="335"/>
      <c r="I54" s="335"/>
      <c r="J54" s="335"/>
      <c r="K54" s="335"/>
      <c r="L54" s="335"/>
      <c r="M54" s="335"/>
      <c r="N54" s="335"/>
      <c r="O54" s="335"/>
      <c r="P54" s="335"/>
      <c r="Q54" s="335"/>
      <c r="R54" s="37"/>
      <c r="S54" s="335" t="s">
        <v>109</v>
      </c>
      <c r="T54" s="335"/>
      <c r="U54" s="335"/>
      <c r="V54" s="335"/>
      <c r="W54" s="335"/>
      <c r="X54" s="335"/>
      <c r="Y54" s="335"/>
      <c r="Z54" s="335"/>
      <c r="AA54" s="37"/>
      <c r="AB54" s="335" t="s">
        <v>110</v>
      </c>
      <c r="AC54" s="335"/>
      <c r="AD54" s="335"/>
      <c r="AE54" s="335"/>
      <c r="AF54" s="335"/>
      <c r="AG54" s="335"/>
      <c r="AH54" s="335"/>
      <c r="AI54" s="335"/>
      <c r="AJ54" s="335"/>
      <c r="AK54" s="335"/>
      <c r="AL54" s="335"/>
      <c r="AM54" s="335"/>
      <c r="AN54" s="335"/>
      <c r="AO54" s="335"/>
      <c r="AP54" s="335"/>
      <c r="AQ54" s="335"/>
      <c r="AR54" s="335"/>
      <c r="AS54" s="336"/>
      <c r="AT54" s="118" t="b">
        <v>0</v>
      </c>
      <c r="AU54" s="64" t="b">
        <v>0</v>
      </c>
      <c r="AV54" s="64"/>
      <c r="AW54" s="64"/>
      <c r="AX54" s="141"/>
      <c r="AY54" s="158"/>
      <c r="AZ54" s="171"/>
      <c r="BA54" s="172"/>
      <c r="BB54" s="172"/>
      <c r="BC54" s="172"/>
      <c r="BD54" s="172"/>
      <c r="BE54" s="172"/>
      <c r="BF54" s="172"/>
      <c r="BG54" s="172"/>
      <c r="BH54" s="158"/>
    </row>
    <row r="55" spans="1:60" ht="14.1" customHeight="1" x14ac:dyDescent="0.4">
      <c r="A55" s="353"/>
      <c r="B55" s="354"/>
      <c r="C55" s="354"/>
      <c r="D55" s="354"/>
      <c r="E55" s="354"/>
      <c r="F55" s="309"/>
      <c r="G55" s="252" t="s">
        <v>111</v>
      </c>
      <c r="H55" s="335"/>
      <c r="I55" s="335"/>
      <c r="J55" s="335"/>
      <c r="K55" s="335"/>
      <c r="L55" s="335"/>
      <c r="M55" s="335"/>
      <c r="N55" s="335"/>
      <c r="O55" s="335"/>
      <c r="P55" s="335"/>
      <c r="Q55" s="335"/>
      <c r="R55" s="335"/>
      <c r="S55" s="335"/>
      <c r="T55" s="335"/>
      <c r="U55" s="335"/>
      <c r="V55" s="335"/>
      <c r="W55" s="335"/>
      <c r="X55" s="335"/>
      <c r="Y55" s="335"/>
      <c r="Z55" s="335"/>
      <c r="AA55" s="335"/>
      <c r="AB55" s="335"/>
      <c r="AC55" s="335"/>
      <c r="AD55" s="335"/>
      <c r="AE55" s="335"/>
      <c r="AF55" s="335"/>
      <c r="AG55" s="335"/>
      <c r="AH55" s="335"/>
      <c r="AI55" s="335"/>
      <c r="AJ55" s="335"/>
      <c r="AK55" s="335"/>
      <c r="AL55" s="335"/>
      <c r="AM55" s="335"/>
      <c r="AN55" s="335"/>
      <c r="AO55" s="335"/>
      <c r="AP55" s="335"/>
      <c r="AQ55" s="335"/>
      <c r="AR55" s="335"/>
      <c r="AS55" s="336"/>
      <c r="AT55" s="46"/>
      <c r="AU55" s="64"/>
      <c r="AV55" s="64"/>
      <c r="AW55" s="64"/>
      <c r="AX55" s="141"/>
      <c r="AY55" s="158"/>
      <c r="AZ55" s="158"/>
      <c r="BA55" s="172"/>
      <c r="BB55" s="172"/>
      <c r="BC55" s="172"/>
      <c r="BD55" s="172"/>
      <c r="BE55" s="172"/>
      <c r="BF55" s="172"/>
      <c r="BG55" s="172"/>
      <c r="BH55" s="158"/>
    </row>
    <row r="56" spans="1:60" ht="14.1" customHeight="1" x14ac:dyDescent="0.15">
      <c r="A56" s="353"/>
      <c r="B56" s="354"/>
      <c r="C56" s="354"/>
      <c r="D56" s="354"/>
      <c r="E56" s="354"/>
      <c r="F56" s="309"/>
      <c r="G56" s="252" t="s">
        <v>112</v>
      </c>
      <c r="H56" s="335"/>
      <c r="I56" s="335"/>
      <c r="J56" s="37"/>
      <c r="K56" s="335" t="s">
        <v>113</v>
      </c>
      <c r="L56" s="335"/>
      <c r="M56" s="335"/>
      <c r="N56" s="335"/>
      <c r="O56" s="335"/>
      <c r="P56" s="335"/>
      <c r="Q56" s="335"/>
      <c r="R56" s="335"/>
      <c r="S56" s="337"/>
      <c r="T56" s="337"/>
      <c r="U56" s="335" t="s">
        <v>114</v>
      </c>
      <c r="V56" s="335"/>
      <c r="W56" s="335"/>
      <c r="X56" s="335"/>
      <c r="Y56" s="335"/>
      <c r="Z56" s="335"/>
      <c r="AA56" s="335"/>
      <c r="AB56" s="335"/>
      <c r="AC56" s="335"/>
      <c r="AD56" s="335"/>
      <c r="AE56" s="335"/>
      <c r="AF56" s="335"/>
      <c r="AG56" s="335"/>
      <c r="AH56" s="335"/>
      <c r="AI56" s="335"/>
      <c r="AJ56" s="335"/>
      <c r="AK56" s="335"/>
      <c r="AL56" s="335"/>
      <c r="AM56" s="335"/>
      <c r="AN56" s="335"/>
      <c r="AO56" s="335"/>
      <c r="AP56" s="335"/>
      <c r="AQ56" s="335"/>
      <c r="AR56" s="335"/>
      <c r="AS56" s="336"/>
      <c r="AT56" s="118" t="b">
        <v>0</v>
      </c>
      <c r="AU56" s="64"/>
      <c r="AV56" s="64"/>
      <c r="AW56" s="64"/>
      <c r="AX56" s="141"/>
      <c r="AY56" s="158"/>
      <c r="AZ56" s="171"/>
      <c r="BA56" s="172"/>
      <c r="BB56" s="172"/>
      <c r="BC56" s="172"/>
      <c r="BD56" s="172"/>
      <c r="BE56" s="172"/>
      <c r="BF56" s="172"/>
      <c r="BG56" s="172"/>
      <c r="BH56" s="158"/>
    </row>
    <row r="57" spans="1:60" ht="14.1" customHeight="1" x14ac:dyDescent="0.4">
      <c r="A57" s="353"/>
      <c r="B57" s="354"/>
      <c r="C57" s="354"/>
      <c r="D57" s="354"/>
      <c r="E57" s="354"/>
      <c r="F57" s="309"/>
      <c r="G57" s="252" t="s">
        <v>115</v>
      </c>
      <c r="H57" s="335"/>
      <c r="I57" s="335"/>
      <c r="J57" s="335"/>
      <c r="K57" s="335"/>
      <c r="L57" s="335" t="s">
        <v>116</v>
      </c>
      <c r="M57" s="335"/>
      <c r="N57" s="335"/>
      <c r="O57" s="335"/>
      <c r="P57" s="335"/>
      <c r="Q57" s="335"/>
      <c r="R57" s="335"/>
      <c r="S57" s="335"/>
      <c r="T57" s="335"/>
      <c r="U57" s="335"/>
      <c r="V57" s="337"/>
      <c r="W57" s="337"/>
      <c r="X57" s="335" t="s">
        <v>114</v>
      </c>
      <c r="Y57" s="335"/>
      <c r="Z57" s="335"/>
      <c r="AA57" s="335"/>
      <c r="AB57" s="335"/>
      <c r="AC57" s="335"/>
      <c r="AD57" s="335"/>
      <c r="AE57" s="335"/>
      <c r="AF57" s="335"/>
      <c r="AG57" s="335"/>
      <c r="AH57" s="335"/>
      <c r="AI57" s="335"/>
      <c r="AJ57" s="335"/>
      <c r="AK57" s="335"/>
      <c r="AL57" s="335"/>
      <c r="AM57" s="335"/>
      <c r="AN57" s="335"/>
      <c r="AO57" s="335"/>
      <c r="AP57" s="335"/>
      <c r="AQ57" s="335"/>
      <c r="AR57" s="335"/>
      <c r="AS57" s="336"/>
      <c r="AT57" s="112" t="str">
        <f>IF(V57&gt;=1,"TRUE","FALSE")</f>
        <v>FALSE</v>
      </c>
      <c r="AU57" s="64"/>
      <c r="AV57" s="64"/>
      <c r="AW57" s="64"/>
      <c r="AX57" s="141"/>
      <c r="AY57" s="158"/>
      <c r="AZ57" s="158"/>
      <c r="BA57" s="172"/>
      <c r="BB57" s="172"/>
      <c r="BC57" s="172"/>
      <c r="BD57" s="172"/>
      <c r="BE57" s="172"/>
      <c r="BF57" s="172"/>
      <c r="BG57" s="172"/>
      <c r="BH57" s="158"/>
    </row>
    <row r="58" spans="1:60" ht="14.1" customHeight="1" x14ac:dyDescent="0.15">
      <c r="A58" s="353"/>
      <c r="B58" s="354"/>
      <c r="C58" s="354"/>
      <c r="D58" s="354"/>
      <c r="E58" s="354"/>
      <c r="F58" s="309"/>
      <c r="G58" s="252" t="s">
        <v>117</v>
      </c>
      <c r="H58" s="335"/>
      <c r="I58" s="335"/>
      <c r="J58" s="335"/>
      <c r="K58" s="335"/>
      <c r="L58" s="335"/>
      <c r="M58" s="335"/>
      <c r="N58" s="335"/>
      <c r="O58" s="335"/>
      <c r="P58" s="37"/>
      <c r="Q58" s="335" t="s">
        <v>118</v>
      </c>
      <c r="R58" s="335"/>
      <c r="S58" s="335"/>
      <c r="T58" s="335"/>
      <c r="U58" s="335"/>
      <c r="V58" s="335"/>
      <c r="W58" s="335"/>
      <c r="X58" s="335"/>
      <c r="Y58" s="335"/>
      <c r="Z58" s="335"/>
      <c r="AA58" s="335"/>
      <c r="AB58" s="335"/>
      <c r="AC58" s="335"/>
      <c r="AD58" s="37"/>
      <c r="AE58" s="335" t="s">
        <v>119</v>
      </c>
      <c r="AF58" s="335"/>
      <c r="AG58" s="335"/>
      <c r="AH58" s="335"/>
      <c r="AI58" s="335"/>
      <c r="AJ58" s="335"/>
      <c r="AK58" s="335"/>
      <c r="AL58" s="335"/>
      <c r="AM58" s="335"/>
      <c r="AN58" s="335"/>
      <c r="AO58" s="335"/>
      <c r="AP58" s="335"/>
      <c r="AQ58" s="335"/>
      <c r="AR58" s="335"/>
      <c r="AS58" s="336"/>
      <c r="AT58" s="118" t="b">
        <v>0</v>
      </c>
      <c r="AU58" s="64" t="b">
        <v>0</v>
      </c>
      <c r="AV58" s="48"/>
      <c r="AW58" s="48"/>
      <c r="AX58" s="141"/>
      <c r="AY58" s="158"/>
      <c r="AZ58" s="171"/>
      <c r="BA58" s="176"/>
      <c r="BB58" s="176"/>
      <c r="BC58" s="176"/>
      <c r="BD58" s="176"/>
      <c r="BE58" s="176"/>
      <c r="BF58" s="176"/>
      <c r="BG58" s="176"/>
      <c r="BH58" s="158"/>
    </row>
    <row r="59" spans="1:60" ht="14.1" customHeight="1" x14ac:dyDescent="0.4">
      <c r="A59" s="353"/>
      <c r="B59" s="354"/>
      <c r="C59" s="354"/>
      <c r="D59" s="354"/>
      <c r="E59" s="354"/>
      <c r="F59" s="309"/>
      <c r="G59" s="252" t="s">
        <v>112</v>
      </c>
      <c r="H59" s="335"/>
      <c r="I59" s="335"/>
      <c r="J59" s="37"/>
      <c r="K59" s="335" t="s">
        <v>120</v>
      </c>
      <c r="L59" s="335"/>
      <c r="M59" s="335"/>
      <c r="N59" s="335"/>
      <c r="O59" s="335"/>
      <c r="P59" s="335"/>
      <c r="Q59" s="335"/>
      <c r="R59" s="335"/>
      <c r="S59" s="335"/>
      <c r="T59" s="335"/>
      <c r="U59" s="337"/>
      <c r="V59" s="337"/>
      <c r="W59" s="335" t="s">
        <v>114</v>
      </c>
      <c r="X59" s="335"/>
      <c r="Y59" s="335"/>
      <c r="Z59" s="335"/>
      <c r="AA59" s="335"/>
      <c r="AB59" s="335"/>
      <c r="AC59" s="335"/>
      <c r="AD59" s="335"/>
      <c r="AE59" s="335"/>
      <c r="AF59" s="335"/>
      <c r="AG59" s="335"/>
      <c r="AH59" s="335"/>
      <c r="AI59" s="335"/>
      <c r="AJ59" s="335"/>
      <c r="AK59" s="335"/>
      <c r="AL59" s="335"/>
      <c r="AM59" s="335"/>
      <c r="AN59" s="335"/>
      <c r="AO59" s="335"/>
      <c r="AP59" s="335"/>
      <c r="AQ59" s="335"/>
      <c r="AR59" s="335"/>
      <c r="AS59" s="336"/>
      <c r="AT59" s="118" t="b">
        <v>0</v>
      </c>
      <c r="AU59" s="48"/>
      <c r="AV59" s="48"/>
      <c r="AW59" s="48"/>
      <c r="AX59" s="141"/>
      <c r="AY59" s="158"/>
      <c r="AZ59" s="158"/>
      <c r="BA59" s="176"/>
      <c r="BB59" s="176"/>
      <c r="BC59" s="176"/>
      <c r="BD59" s="176"/>
      <c r="BE59" s="176"/>
      <c r="BF59" s="176"/>
      <c r="BG59" s="176"/>
      <c r="BH59" s="158"/>
    </row>
    <row r="60" spans="1:60" ht="14.1" customHeight="1" x14ac:dyDescent="0.15">
      <c r="A60" s="353"/>
      <c r="B60" s="354"/>
      <c r="C60" s="354"/>
      <c r="D60" s="354"/>
      <c r="E60" s="354"/>
      <c r="F60" s="309"/>
      <c r="G60" s="252" t="s">
        <v>117</v>
      </c>
      <c r="H60" s="335"/>
      <c r="I60" s="335"/>
      <c r="J60" s="335"/>
      <c r="K60" s="335"/>
      <c r="L60" s="335"/>
      <c r="M60" s="335"/>
      <c r="N60" s="335"/>
      <c r="O60" s="335"/>
      <c r="P60" s="37"/>
      <c r="Q60" s="335" t="s">
        <v>118</v>
      </c>
      <c r="R60" s="335"/>
      <c r="S60" s="335"/>
      <c r="T60" s="335"/>
      <c r="U60" s="335"/>
      <c r="V60" s="335"/>
      <c r="W60" s="335"/>
      <c r="X60" s="335"/>
      <c r="Y60" s="335"/>
      <c r="Z60" s="335"/>
      <c r="AA60" s="335"/>
      <c r="AB60" s="335"/>
      <c r="AC60" s="335"/>
      <c r="AD60" s="37"/>
      <c r="AE60" s="335" t="s">
        <v>119</v>
      </c>
      <c r="AF60" s="335"/>
      <c r="AG60" s="335"/>
      <c r="AH60" s="335"/>
      <c r="AI60" s="335"/>
      <c r="AJ60" s="335"/>
      <c r="AK60" s="335"/>
      <c r="AL60" s="335"/>
      <c r="AM60" s="335"/>
      <c r="AN60" s="335"/>
      <c r="AO60" s="335"/>
      <c r="AP60" s="335"/>
      <c r="AQ60" s="335"/>
      <c r="AR60" s="335"/>
      <c r="AS60" s="336"/>
      <c r="AT60" s="118" t="b">
        <v>0</v>
      </c>
      <c r="AU60" s="64" t="b">
        <v>0</v>
      </c>
      <c r="AV60" s="64"/>
      <c r="AW60" s="64"/>
      <c r="AX60" s="141"/>
      <c r="AY60" s="158"/>
      <c r="AZ60" s="171"/>
      <c r="BA60" s="172"/>
      <c r="BB60" s="172"/>
      <c r="BC60" s="172"/>
      <c r="BD60" s="172"/>
      <c r="BE60" s="172"/>
      <c r="BF60" s="172"/>
      <c r="BG60" s="172"/>
      <c r="BH60" s="158"/>
    </row>
    <row r="61" spans="1:60" ht="14.1" customHeight="1" x14ac:dyDescent="0.4">
      <c r="A61" s="355"/>
      <c r="B61" s="356"/>
      <c r="C61" s="356"/>
      <c r="D61" s="356"/>
      <c r="E61" s="356"/>
      <c r="F61" s="295"/>
      <c r="G61" s="11"/>
      <c r="H61" s="344" t="s">
        <v>121</v>
      </c>
      <c r="I61" s="344"/>
      <c r="J61" s="344"/>
      <c r="K61" s="344"/>
      <c r="L61" s="344"/>
      <c r="M61" s="344"/>
      <c r="N61" s="344"/>
      <c r="O61" s="344"/>
      <c r="P61" s="344"/>
      <c r="Q61" s="344"/>
      <c r="R61" s="344"/>
      <c r="S61" s="344"/>
      <c r="T61" s="344"/>
      <c r="U61" s="344"/>
      <c r="V61" s="344"/>
      <c r="W61" s="344"/>
      <c r="X61" s="344"/>
      <c r="Y61" s="344"/>
      <c r="Z61" s="344"/>
      <c r="AA61" s="344"/>
      <c r="AB61" s="344"/>
      <c r="AC61" s="344"/>
      <c r="AD61" s="344"/>
      <c r="AE61" s="344"/>
      <c r="AF61" s="344"/>
      <c r="AG61" s="344"/>
      <c r="AH61" s="344"/>
      <c r="AI61" s="344"/>
      <c r="AJ61" s="344"/>
      <c r="AK61" s="344"/>
      <c r="AL61" s="344"/>
      <c r="AM61" s="344"/>
      <c r="AN61" s="344"/>
      <c r="AO61" s="344"/>
      <c r="AP61" s="344"/>
      <c r="AQ61" s="344"/>
      <c r="AR61" s="344"/>
      <c r="AS61" s="345"/>
      <c r="AT61" s="118" t="b">
        <v>0</v>
      </c>
      <c r="AU61" s="64"/>
      <c r="AV61" s="64"/>
      <c r="AW61" s="64"/>
      <c r="AX61" s="141"/>
      <c r="AY61" s="158"/>
      <c r="AZ61" s="158"/>
      <c r="BA61" s="172"/>
      <c r="BB61" s="172"/>
      <c r="BC61" s="172"/>
      <c r="BD61" s="172"/>
      <c r="BE61" s="172"/>
      <c r="BF61" s="172"/>
      <c r="BG61" s="172"/>
      <c r="BH61" s="158"/>
    </row>
    <row r="62" spans="1:60" ht="14.1" customHeight="1" x14ac:dyDescent="0.15">
      <c r="A62" s="200" t="s">
        <v>122</v>
      </c>
      <c r="B62" s="201"/>
      <c r="C62" s="201"/>
      <c r="D62" s="201"/>
      <c r="E62" s="201"/>
      <c r="F62" s="201"/>
      <c r="G62" s="9"/>
      <c r="H62" s="335" t="s">
        <v>123</v>
      </c>
      <c r="I62" s="335"/>
      <c r="J62" s="335"/>
      <c r="K62" s="335"/>
      <c r="L62" s="335"/>
      <c r="M62" s="335"/>
      <c r="N62" s="335"/>
      <c r="O62" s="335"/>
      <c r="P62" s="335"/>
      <c r="Q62" s="335"/>
      <c r="R62" s="335"/>
      <c r="S62" s="335"/>
      <c r="T62" s="335"/>
      <c r="U62" s="335"/>
      <c r="V62" s="335"/>
      <c r="W62" s="335"/>
      <c r="X62" s="349"/>
      <c r="Y62" s="350"/>
      <c r="Z62" s="36" t="s">
        <v>124</v>
      </c>
      <c r="AA62" s="350"/>
      <c r="AB62" s="350"/>
      <c r="AC62" s="335" t="s">
        <v>125</v>
      </c>
      <c r="AD62" s="335"/>
      <c r="AE62" s="335"/>
      <c r="AF62" s="350"/>
      <c r="AG62" s="350"/>
      <c r="AH62" s="335" t="s">
        <v>126</v>
      </c>
      <c r="AI62" s="335"/>
      <c r="AJ62" s="335"/>
      <c r="AK62" s="335"/>
      <c r="AL62" s="335"/>
      <c r="AM62" s="335"/>
      <c r="AN62" s="335"/>
      <c r="AO62" s="335"/>
      <c r="AP62" s="335"/>
      <c r="AQ62" s="335"/>
      <c r="AR62" s="335"/>
      <c r="AS62" s="336"/>
      <c r="AT62" s="118" t="b">
        <v>0</v>
      </c>
      <c r="AU62" s="64"/>
      <c r="AV62" s="64"/>
      <c r="AW62" s="64"/>
      <c r="AX62" s="141"/>
      <c r="AY62" s="158"/>
      <c r="AZ62" s="171"/>
      <c r="BA62" s="172"/>
      <c r="BB62" s="172"/>
      <c r="BC62" s="172"/>
      <c r="BD62" s="172"/>
      <c r="BE62" s="172"/>
      <c r="BF62" s="172"/>
      <c r="BG62" s="172"/>
      <c r="BH62" s="158"/>
    </row>
    <row r="63" spans="1:60" ht="14.1" customHeight="1" x14ac:dyDescent="0.4">
      <c r="A63" s="200"/>
      <c r="B63" s="201"/>
      <c r="C63" s="201"/>
      <c r="D63" s="201"/>
      <c r="E63" s="201"/>
      <c r="F63" s="201"/>
      <c r="G63" s="252" t="s">
        <v>127</v>
      </c>
      <c r="H63" s="335"/>
      <c r="I63" s="335"/>
      <c r="J63" s="335"/>
      <c r="K63" s="335"/>
      <c r="L63" s="37"/>
      <c r="M63" s="335" t="s">
        <v>128</v>
      </c>
      <c r="N63" s="335"/>
      <c r="O63" s="335"/>
      <c r="P63" s="335"/>
      <c r="Q63" s="335"/>
      <c r="R63" s="335"/>
      <c r="S63" s="335"/>
      <c r="T63" s="335"/>
      <c r="U63" s="335"/>
      <c r="V63" s="37"/>
      <c r="W63" s="335" t="s">
        <v>95</v>
      </c>
      <c r="X63" s="335"/>
      <c r="Y63" s="335"/>
      <c r="Z63" s="335"/>
      <c r="AA63" s="335"/>
      <c r="AB63" s="335"/>
      <c r="AC63" s="37"/>
      <c r="AD63" s="335" t="s">
        <v>96</v>
      </c>
      <c r="AE63" s="335"/>
      <c r="AF63" s="335"/>
      <c r="AG63" s="335"/>
      <c r="AH63" s="335"/>
      <c r="AI63" s="335"/>
      <c r="AJ63" s="335"/>
      <c r="AK63" s="335"/>
      <c r="AL63" s="335"/>
      <c r="AM63" s="37"/>
      <c r="AN63" s="335" t="s">
        <v>129</v>
      </c>
      <c r="AO63" s="335"/>
      <c r="AP63" s="335"/>
      <c r="AQ63" s="335"/>
      <c r="AR63" s="335"/>
      <c r="AS63" s="336"/>
      <c r="AT63" s="118" t="b">
        <v>0</v>
      </c>
      <c r="AU63" s="64" t="b">
        <v>0</v>
      </c>
      <c r="AV63" s="64" t="b">
        <v>0</v>
      </c>
      <c r="AW63" s="64" t="b">
        <v>0</v>
      </c>
      <c r="AX63" s="141"/>
      <c r="AY63" s="158"/>
      <c r="AZ63" s="158"/>
      <c r="BA63" s="172"/>
      <c r="BB63" s="172"/>
      <c r="BC63" s="172"/>
      <c r="BD63" s="172"/>
      <c r="BE63" s="172"/>
      <c r="BF63" s="172"/>
      <c r="BG63" s="172"/>
      <c r="BH63" s="158"/>
    </row>
    <row r="64" spans="1:60" ht="14.1" customHeight="1" x14ac:dyDescent="0.4">
      <c r="A64" s="200"/>
      <c r="B64" s="201"/>
      <c r="C64" s="201"/>
      <c r="D64" s="201"/>
      <c r="E64" s="201"/>
      <c r="F64" s="201"/>
      <c r="G64" s="9"/>
      <c r="H64" s="338" t="s">
        <v>130</v>
      </c>
      <c r="I64" s="338"/>
      <c r="J64" s="338"/>
      <c r="K64" s="338"/>
      <c r="L64" s="338"/>
      <c r="M64" s="338"/>
      <c r="N64" s="338"/>
      <c r="O64" s="338"/>
      <c r="P64" s="338"/>
      <c r="Q64" s="338"/>
      <c r="R64" s="338"/>
      <c r="S64" s="338"/>
      <c r="T64" s="338"/>
      <c r="U64" s="338"/>
      <c r="V64" s="338"/>
      <c r="W64" s="338"/>
      <c r="X64" s="338"/>
      <c r="Y64" s="338"/>
      <c r="Z64" s="338"/>
      <c r="AA64" s="338"/>
      <c r="AB64" s="338"/>
      <c r="AC64" s="338"/>
      <c r="AD64" s="338"/>
      <c r="AE64" s="338"/>
      <c r="AF64" s="338"/>
      <c r="AG64" s="338"/>
      <c r="AH64" s="338"/>
      <c r="AI64" s="338"/>
      <c r="AJ64" s="338"/>
      <c r="AK64" s="338"/>
      <c r="AL64" s="338"/>
      <c r="AM64" s="338"/>
      <c r="AN64" s="338"/>
      <c r="AO64" s="338"/>
      <c r="AP64" s="338"/>
      <c r="AQ64" s="338"/>
      <c r="AR64" s="338"/>
      <c r="AS64" s="339"/>
      <c r="AT64" s="118" t="b">
        <v>0</v>
      </c>
      <c r="AU64" s="64"/>
      <c r="AV64" s="64"/>
      <c r="AW64" s="64"/>
      <c r="AX64" s="141"/>
      <c r="AY64" s="158"/>
      <c r="AZ64" s="158"/>
      <c r="BA64" s="172"/>
      <c r="BB64" s="172"/>
      <c r="BC64" s="172"/>
      <c r="BD64" s="172"/>
      <c r="BE64" s="172"/>
      <c r="BF64" s="172"/>
      <c r="BG64" s="172"/>
      <c r="BH64" s="158"/>
    </row>
    <row r="65" spans="1:60" ht="13.5" customHeight="1" x14ac:dyDescent="0.15">
      <c r="A65" s="200"/>
      <c r="B65" s="201"/>
      <c r="C65" s="201"/>
      <c r="D65" s="201"/>
      <c r="E65" s="201"/>
      <c r="F65" s="201"/>
      <c r="G65" s="58"/>
      <c r="H65" s="335" t="s">
        <v>131</v>
      </c>
      <c r="I65" s="335"/>
      <c r="J65" s="335"/>
      <c r="K65" s="335"/>
      <c r="L65" s="335"/>
      <c r="M65" s="335"/>
      <c r="N65" s="335"/>
      <c r="O65" s="335"/>
      <c r="P65" s="335"/>
      <c r="Q65" s="335"/>
      <c r="R65" s="335"/>
      <c r="S65" s="335"/>
      <c r="T65" s="335"/>
      <c r="U65" s="335"/>
      <c r="V65" s="335"/>
      <c r="W65" s="335"/>
      <c r="X65" s="335"/>
      <c r="Y65" s="335"/>
      <c r="Z65" s="335"/>
      <c r="AA65" s="335"/>
      <c r="AB65" s="335"/>
      <c r="AC65" s="335"/>
      <c r="AD65" s="335"/>
      <c r="AE65" s="335"/>
      <c r="AF65" s="335"/>
      <c r="AG65" s="335"/>
      <c r="AH65" s="335"/>
      <c r="AI65" s="335"/>
      <c r="AJ65" s="335"/>
      <c r="AK65" s="335"/>
      <c r="AL65" s="335"/>
      <c r="AM65" s="335"/>
      <c r="AN65" s="335"/>
      <c r="AO65" s="335"/>
      <c r="AP65" s="335"/>
      <c r="AQ65" s="335"/>
      <c r="AR65" s="335"/>
      <c r="AS65" s="336"/>
      <c r="AT65" s="46"/>
      <c r="AU65" s="64"/>
      <c r="AV65" s="64"/>
      <c r="AW65" s="64"/>
      <c r="AX65" s="141"/>
      <c r="AY65" s="158"/>
      <c r="AZ65" s="171"/>
      <c r="BA65" s="172"/>
      <c r="BB65" s="172"/>
      <c r="BC65" s="172"/>
      <c r="BD65" s="172"/>
      <c r="BE65" s="172"/>
      <c r="BF65" s="172"/>
      <c r="BG65" s="172"/>
      <c r="BH65" s="158"/>
    </row>
    <row r="66" spans="1:60" ht="14.1" customHeight="1" thickBot="1" x14ac:dyDescent="0.45">
      <c r="A66" s="317"/>
      <c r="B66" s="318"/>
      <c r="C66" s="318"/>
      <c r="D66" s="318"/>
      <c r="E66" s="318"/>
      <c r="F66" s="318"/>
      <c r="G66" s="10"/>
      <c r="H66" s="315" t="s">
        <v>132</v>
      </c>
      <c r="I66" s="315"/>
      <c r="J66" s="315"/>
      <c r="K66" s="315"/>
      <c r="L66" s="315"/>
      <c r="M66" s="315"/>
      <c r="N66" s="315"/>
      <c r="O66" s="315"/>
      <c r="P66" s="315"/>
      <c r="Q66" s="315"/>
      <c r="R66" s="315"/>
      <c r="S66" s="315"/>
      <c r="T66" s="315"/>
      <c r="U66" s="315"/>
      <c r="V66" s="315"/>
      <c r="W66" s="14"/>
      <c r="X66" s="315" t="s">
        <v>133</v>
      </c>
      <c r="Y66" s="315"/>
      <c r="Z66" s="315"/>
      <c r="AA66" s="315"/>
      <c r="AB66" s="315"/>
      <c r="AC66" s="315"/>
      <c r="AD66" s="315"/>
      <c r="AE66" s="315"/>
      <c r="AF66" s="315"/>
      <c r="AG66" s="315"/>
      <c r="AH66" s="315"/>
      <c r="AI66" s="315"/>
      <c r="AJ66" s="315"/>
      <c r="AK66" s="315"/>
      <c r="AL66" s="315"/>
      <c r="AM66" s="315"/>
      <c r="AN66" s="315"/>
      <c r="AO66" s="315"/>
      <c r="AP66" s="315"/>
      <c r="AQ66" s="315"/>
      <c r="AR66" s="315"/>
      <c r="AS66" s="316"/>
      <c r="AT66" s="118" t="b">
        <v>0</v>
      </c>
      <c r="AU66" s="64" t="b">
        <v>0</v>
      </c>
      <c r="AV66" s="64"/>
      <c r="AW66" s="64"/>
      <c r="AX66" s="141"/>
      <c r="AY66" s="158"/>
      <c r="AZ66" s="158"/>
      <c r="BA66" s="172"/>
      <c r="BB66" s="172"/>
      <c r="BC66" s="172"/>
      <c r="BD66" s="172"/>
      <c r="BE66" s="172"/>
      <c r="BF66" s="172"/>
      <c r="BG66" s="172"/>
      <c r="BH66" s="158"/>
    </row>
    <row r="67" spans="1:60" ht="13.5" customHeight="1" x14ac:dyDescent="0.15">
      <c r="A67" s="332" t="s">
        <v>134</v>
      </c>
      <c r="B67" s="307"/>
      <c r="C67" s="307"/>
      <c r="D67" s="307"/>
      <c r="E67" s="307"/>
      <c r="F67" s="307"/>
      <c r="G67" s="8"/>
      <c r="H67" s="320" t="s">
        <v>135</v>
      </c>
      <c r="I67" s="320"/>
      <c r="J67" s="320"/>
      <c r="K67" s="320"/>
      <c r="L67" s="320"/>
      <c r="M67" s="320"/>
      <c r="N67" s="320"/>
      <c r="O67" s="320"/>
      <c r="P67" s="320"/>
      <c r="Q67" s="320"/>
      <c r="R67" s="320"/>
      <c r="S67" s="320"/>
      <c r="T67" s="320"/>
      <c r="U67" s="320"/>
      <c r="V67" s="320"/>
      <c r="W67" s="320"/>
      <c r="X67" s="320"/>
      <c r="Y67" s="320"/>
      <c r="Z67" s="320"/>
      <c r="AA67" s="320"/>
      <c r="AB67" s="320"/>
      <c r="AC67" s="320"/>
      <c r="AD67" s="320"/>
      <c r="AE67" s="320"/>
      <c r="AF67" s="320"/>
      <c r="AG67" s="320"/>
      <c r="AH67" s="320"/>
      <c r="AI67" s="320"/>
      <c r="AJ67" s="320"/>
      <c r="AK67" s="320"/>
      <c r="AL67" s="320"/>
      <c r="AM67" s="320"/>
      <c r="AN67" s="320"/>
      <c r="AO67" s="320"/>
      <c r="AP67" s="320"/>
      <c r="AQ67" s="320"/>
      <c r="AR67" s="320"/>
      <c r="AS67" s="322"/>
      <c r="AT67" s="118" t="b">
        <v>0</v>
      </c>
      <c r="AU67" s="64"/>
      <c r="AV67" s="64"/>
      <c r="AW67" s="64"/>
      <c r="AX67" s="141"/>
      <c r="AY67" s="158"/>
      <c r="AZ67" s="171"/>
      <c r="BA67" s="172"/>
      <c r="BB67" s="172"/>
      <c r="BC67" s="172"/>
      <c r="BD67" s="172"/>
      <c r="BE67" s="172"/>
      <c r="BF67" s="172"/>
      <c r="BG67" s="172"/>
      <c r="BH67" s="158"/>
    </row>
    <row r="68" spans="1:60" ht="13.5" customHeight="1" x14ac:dyDescent="0.15">
      <c r="A68" s="333"/>
      <c r="B68" s="310"/>
      <c r="C68" s="310"/>
      <c r="D68" s="310"/>
      <c r="E68" s="310"/>
      <c r="F68" s="310"/>
      <c r="G68" s="58"/>
      <c r="H68" s="335" t="s">
        <v>136</v>
      </c>
      <c r="I68" s="335"/>
      <c r="J68" s="335"/>
      <c r="K68" s="335"/>
      <c r="L68" s="335"/>
      <c r="M68" s="335"/>
      <c r="N68" s="335"/>
      <c r="O68" s="335"/>
      <c r="P68" s="335"/>
      <c r="Q68" s="335"/>
      <c r="R68" s="335"/>
      <c r="S68" s="335"/>
      <c r="T68" s="335"/>
      <c r="U68" s="335"/>
      <c r="V68" s="335"/>
      <c r="W68" s="335"/>
      <c r="X68" s="335"/>
      <c r="Y68" s="335"/>
      <c r="Z68" s="335"/>
      <c r="AA68" s="335"/>
      <c r="AB68" s="335"/>
      <c r="AC68" s="335"/>
      <c r="AD68" s="335"/>
      <c r="AE68" s="335"/>
      <c r="AF68" s="335"/>
      <c r="AG68" s="335"/>
      <c r="AH68" s="335"/>
      <c r="AI68" s="335"/>
      <c r="AJ68" s="335"/>
      <c r="AK68" s="335"/>
      <c r="AL68" s="335"/>
      <c r="AM68" s="335"/>
      <c r="AN68" s="335"/>
      <c r="AO68" s="335"/>
      <c r="AP68" s="335"/>
      <c r="AQ68" s="335"/>
      <c r="AR68" s="335"/>
      <c r="AS68" s="336"/>
      <c r="AT68" s="46"/>
      <c r="AU68" s="64"/>
      <c r="AV68" s="64"/>
      <c r="AW68" s="64"/>
      <c r="AX68" s="141"/>
      <c r="AY68" s="158"/>
      <c r="AZ68" s="171"/>
      <c r="BA68" s="172"/>
      <c r="BB68" s="172"/>
      <c r="BC68" s="172"/>
      <c r="BD68" s="172"/>
      <c r="BE68" s="172"/>
      <c r="BF68" s="172"/>
      <c r="BG68" s="172"/>
      <c r="BH68" s="158"/>
    </row>
    <row r="69" spans="1:60" ht="13.5" customHeight="1" x14ac:dyDescent="0.4">
      <c r="A69" s="333"/>
      <c r="B69" s="310"/>
      <c r="C69" s="310"/>
      <c r="D69" s="310"/>
      <c r="E69" s="310"/>
      <c r="F69" s="310"/>
      <c r="G69" s="252" t="s">
        <v>137</v>
      </c>
      <c r="H69" s="335"/>
      <c r="I69" s="335"/>
      <c r="J69" s="37"/>
      <c r="K69" s="335" t="s">
        <v>138</v>
      </c>
      <c r="L69" s="335"/>
      <c r="M69" s="335"/>
      <c r="N69" s="335"/>
      <c r="O69" s="335"/>
      <c r="P69" s="335"/>
      <c r="Q69" s="337"/>
      <c r="R69" s="337"/>
      <c r="S69" s="335" t="s">
        <v>139</v>
      </c>
      <c r="T69" s="335"/>
      <c r="U69" s="335"/>
      <c r="V69" s="335"/>
      <c r="W69" s="335"/>
      <c r="X69" s="335"/>
      <c r="Y69" s="37"/>
      <c r="Z69" s="335" t="s">
        <v>140</v>
      </c>
      <c r="AA69" s="335"/>
      <c r="AB69" s="335"/>
      <c r="AC69" s="335"/>
      <c r="AD69" s="335"/>
      <c r="AE69" s="335"/>
      <c r="AF69" s="335"/>
      <c r="AG69" s="335"/>
      <c r="AH69" s="335"/>
      <c r="AI69" s="335"/>
      <c r="AJ69" s="335"/>
      <c r="AK69" s="335"/>
      <c r="AL69" s="335"/>
      <c r="AM69" s="335"/>
      <c r="AN69" s="335"/>
      <c r="AO69" s="335"/>
      <c r="AP69" s="335"/>
      <c r="AQ69" s="335"/>
      <c r="AR69" s="335"/>
      <c r="AS69" s="336"/>
      <c r="AT69" s="118" t="b">
        <v>0</v>
      </c>
      <c r="AU69" s="64" t="b">
        <v>0</v>
      </c>
      <c r="AV69" s="64"/>
      <c r="AW69" s="64"/>
      <c r="AX69" s="141"/>
      <c r="AY69" s="158"/>
      <c r="AZ69" s="158"/>
      <c r="BA69" s="172"/>
      <c r="BB69" s="172"/>
      <c r="BC69" s="172"/>
      <c r="BD69" s="172"/>
      <c r="BE69" s="172"/>
      <c r="BF69" s="172"/>
      <c r="BG69" s="172"/>
      <c r="BH69" s="158"/>
    </row>
    <row r="70" spans="1:60" ht="13.5" customHeight="1" x14ac:dyDescent="0.15">
      <c r="A70" s="333"/>
      <c r="B70" s="310"/>
      <c r="C70" s="310"/>
      <c r="D70" s="310"/>
      <c r="E70" s="310"/>
      <c r="F70" s="310"/>
      <c r="G70" s="9"/>
      <c r="H70" s="335" t="s">
        <v>141</v>
      </c>
      <c r="I70" s="335"/>
      <c r="J70" s="335"/>
      <c r="K70" s="335"/>
      <c r="L70" s="335"/>
      <c r="M70" s="335"/>
      <c r="N70" s="335"/>
      <c r="O70" s="335"/>
      <c r="P70" s="335"/>
      <c r="Q70" s="335"/>
      <c r="R70" s="335"/>
      <c r="S70" s="335"/>
      <c r="T70" s="335"/>
      <c r="U70" s="335"/>
      <c r="V70" s="335"/>
      <c r="W70" s="335"/>
      <c r="X70" s="335"/>
      <c r="Y70" s="335"/>
      <c r="Z70" s="335"/>
      <c r="AA70" s="335"/>
      <c r="AB70" s="335"/>
      <c r="AC70" s="335"/>
      <c r="AD70" s="335"/>
      <c r="AE70" s="335"/>
      <c r="AF70" s="335"/>
      <c r="AG70" s="335"/>
      <c r="AH70" s="335"/>
      <c r="AI70" s="335"/>
      <c r="AJ70" s="335"/>
      <c r="AK70" s="335"/>
      <c r="AL70" s="335"/>
      <c r="AM70" s="335"/>
      <c r="AN70" s="335"/>
      <c r="AO70" s="335"/>
      <c r="AP70" s="335"/>
      <c r="AQ70" s="335"/>
      <c r="AR70" s="335"/>
      <c r="AS70" s="336"/>
      <c r="AT70" s="118" t="b">
        <v>0</v>
      </c>
      <c r="AU70" s="48"/>
      <c r="AV70" s="48"/>
      <c r="AW70" s="48"/>
      <c r="AX70" s="141"/>
      <c r="AY70" s="158"/>
      <c r="AZ70" s="171"/>
      <c r="BA70" s="176"/>
      <c r="BB70" s="176"/>
      <c r="BC70" s="176"/>
      <c r="BD70" s="176"/>
      <c r="BE70" s="176"/>
      <c r="BF70" s="176"/>
      <c r="BG70" s="176"/>
      <c r="BH70" s="158"/>
    </row>
    <row r="71" spans="1:60" ht="13.5" customHeight="1" thickBot="1" x14ac:dyDescent="0.45">
      <c r="A71" s="333"/>
      <c r="B71" s="310"/>
      <c r="C71" s="310"/>
      <c r="D71" s="310"/>
      <c r="E71" s="310"/>
      <c r="F71" s="310"/>
      <c r="G71" s="253" t="s">
        <v>137</v>
      </c>
      <c r="H71" s="315"/>
      <c r="I71" s="315"/>
      <c r="J71" s="14"/>
      <c r="K71" s="315" t="s">
        <v>142</v>
      </c>
      <c r="L71" s="315"/>
      <c r="M71" s="315"/>
      <c r="N71" s="315"/>
      <c r="O71" s="315"/>
      <c r="P71" s="315"/>
      <c r="Q71" s="315"/>
      <c r="R71" s="14"/>
      <c r="S71" s="315" t="s">
        <v>143</v>
      </c>
      <c r="T71" s="315"/>
      <c r="U71" s="315"/>
      <c r="V71" s="315"/>
      <c r="W71" s="315"/>
      <c r="X71" s="14"/>
      <c r="Y71" s="315" t="s">
        <v>144</v>
      </c>
      <c r="Z71" s="315"/>
      <c r="AA71" s="315"/>
      <c r="AB71" s="315"/>
      <c r="AC71" s="315"/>
      <c r="AD71" s="315"/>
      <c r="AE71" s="315"/>
      <c r="AF71" s="315"/>
      <c r="AG71" s="315"/>
      <c r="AH71" s="315"/>
      <c r="AI71" s="315"/>
      <c r="AJ71" s="315"/>
      <c r="AK71" s="315"/>
      <c r="AL71" s="315"/>
      <c r="AM71" s="14"/>
      <c r="AN71" s="315" t="s">
        <v>145</v>
      </c>
      <c r="AO71" s="315"/>
      <c r="AP71" s="315"/>
      <c r="AQ71" s="315"/>
      <c r="AR71" s="315"/>
      <c r="AS71" s="316"/>
      <c r="AT71" s="118" t="b">
        <v>0</v>
      </c>
      <c r="AU71" s="64" t="b">
        <v>0</v>
      </c>
      <c r="AV71" s="64" t="b">
        <v>0</v>
      </c>
      <c r="AW71" s="64" t="b">
        <v>0</v>
      </c>
      <c r="AX71" s="141"/>
      <c r="AY71" s="158"/>
      <c r="AZ71" s="158"/>
      <c r="BA71" s="176"/>
      <c r="BB71" s="176"/>
      <c r="BC71" s="176"/>
      <c r="BD71" s="176"/>
      <c r="BE71" s="176"/>
      <c r="BF71" s="176"/>
      <c r="BG71" s="176"/>
      <c r="BH71" s="158"/>
    </row>
    <row r="72" spans="1:60" ht="18" customHeight="1" collapsed="1" x14ac:dyDescent="0.15">
      <c r="A72" s="323" t="s">
        <v>146</v>
      </c>
      <c r="B72" s="324"/>
      <c r="C72" s="329" t="s">
        <v>147</v>
      </c>
      <c r="D72" s="329"/>
      <c r="E72" s="329"/>
      <c r="F72" s="329"/>
      <c r="G72" s="329" t="s">
        <v>148</v>
      </c>
      <c r="H72" s="329"/>
      <c r="I72" s="329"/>
      <c r="J72" s="329"/>
      <c r="K72" s="329"/>
      <c r="L72" s="329" t="s">
        <v>149</v>
      </c>
      <c r="M72" s="329"/>
      <c r="N72" s="329"/>
      <c r="O72" s="329"/>
      <c r="P72" s="329"/>
      <c r="Q72" s="329"/>
      <c r="R72" s="330" t="s">
        <v>150</v>
      </c>
      <c r="S72" s="330"/>
      <c r="T72" s="330"/>
      <c r="U72" s="330"/>
      <c r="V72" s="330"/>
      <c r="W72" s="331"/>
      <c r="X72" s="329" t="s">
        <v>151</v>
      </c>
      <c r="Y72" s="329"/>
      <c r="Z72" s="329"/>
      <c r="AA72" s="329"/>
      <c r="AB72" s="329"/>
      <c r="AC72" s="329"/>
      <c r="AD72" s="329" t="s">
        <v>152</v>
      </c>
      <c r="AE72" s="329"/>
      <c r="AF72" s="329"/>
      <c r="AG72" s="329"/>
      <c r="AH72" s="329"/>
      <c r="AI72" s="329" t="s">
        <v>153</v>
      </c>
      <c r="AJ72" s="329"/>
      <c r="AK72" s="329"/>
      <c r="AL72" s="329"/>
      <c r="AM72" s="329"/>
      <c r="AN72" s="329"/>
      <c r="AO72" s="329" t="s">
        <v>154</v>
      </c>
      <c r="AP72" s="329"/>
      <c r="AQ72" s="329"/>
      <c r="AR72" s="329"/>
      <c r="AS72" s="334"/>
      <c r="AT72" s="47"/>
      <c r="AU72" s="64"/>
      <c r="AV72" s="64"/>
      <c r="AW72" s="64"/>
      <c r="AX72" s="141"/>
      <c r="AY72" s="158"/>
      <c r="AZ72" s="171"/>
      <c r="BA72" s="172"/>
      <c r="BB72" s="172"/>
      <c r="BC72" s="172"/>
      <c r="BD72" s="172"/>
      <c r="BE72" s="172"/>
      <c r="BF72" s="172"/>
      <c r="BG72" s="172"/>
      <c r="BH72" s="158"/>
    </row>
    <row r="73" spans="1:60" ht="13.5" customHeight="1" x14ac:dyDescent="0.4">
      <c r="A73" s="325"/>
      <c r="B73" s="326"/>
      <c r="C73" s="340">
        <f>G73+L73+R73+X73+AD73+AI73+AO73</f>
        <v>0</v>
      </c>
      <c r="D73" s="341"/>
      <c r="E73" s="341"/>
      <c r="F73" s="15" t="s">
        <v>155</v>
      </c>
      <c r="G73" s="302"/>
      <c r="H73" s="303"/>
      <c r="I73" s="303"/>
      <c r="J73" s="303"/>
      <c r="K73" s="15" t="s">
        <v>155</v>
      </c>
      <c r="L73" s="302"/>
      <c r="M73" s="303"/>
      <c r="N73" s="303"/>
      <c r="O73" s="303"/>
      <c r="P73" s="303"/>
      <c r="Q73" s="15" t="s">
        <v>155</v>
      </c>
      <c r="R73" s="303"/>
      <c r="S73" s="303"/>
      <c r="T73" s="303"/>
      <c r="U73" s="303"/>
      <c r="V73" s="303"/>
      <c r="W73" s="15" t="s">
        <v>155</v>
      </c>
      <c r="X73" s="302"/>
      <c r="Y73" s="303"/>
      <c r="Z73" s="303"/>
      <c r="AA73" s="303"/>
      <c r="AB73" s="303"/>
      <c r="AC73" s="15" t="s">
        <v>155</v>
      </c>
      <c r="AD73" s="302"/>
      <c r="AE73" s="303"/>
      <c r="AF73" s="303"/>
      <c r="AG73" s="303"/>
      <c r="AH73" s="15" t="s">
        <v>155</v>
      </c>
      <c r="AI73" s="302"/>
      <c r="AJ73" s="303"/>
      <c r="AK73" s="303"/>
      <c r="AL73" s="303"/>
      <c r="AM73" s="303"/>
      <c r="AN73" s="15" t="s">
        <v>155</v>
      </c>
      <c r="AO73" s="302"/>
      <c r="AP73" s="303"/>
      <c r="AQ73" s="303"/>
      <c r="AR73" s="303"/>
      <c r="AS73" s="16" t="s">
        <v>155</v>
      </c>
      <c r="AT73" s="46"/>
      <c r="AU73" s="64"/>
      <c r="AV73" s="64"/>
      <c r="AW73" s="64"/>
      <c r="AX73" s="159"/>
      <c r="AY73" s="158"/>
      <c r="AZ73" s="158"/>
      <c r="BA73" s="172"/>
      <c r="BB73" s="172"/>
      <c r="BC73" s="172"/>
      <c r="BD73" s="172"/>
      <c r="BE73" s="172"/>
      <c r="BF73" s="172"/>
      <c r="BG73" s="172"/>
      <c r="BH73" s="158"/>
    </row>
    <row r="74" spans="1:60" ht="13.5" customHeight="1" thickBot="1" x14ac:dyDescent="0.2">
      <c r="A74" s="327"/>
      <c r="B74" s="328"/>
      <c r="C74" s="28" t="s">
        <v>156</v>
      </c>
      <c r="D74" s="188">
        <f>H74+M74+S74+Y74+AE74+AJ74+AP74</f>
        <v>0</v>
      </c>
      <c r="E74" s="188"/>
      <c r="F74" s="50" t="s">
        <v>157</v>
      </c>
      <c r="G74" s="28" t="s">
        <v>156</v>
      </c>
      <c r="H74" s="264"/>
      <c r="I74" s="264"/>
      <c r="J74" s="189" t="s">
        <v>158</v>
      </c>
      <c r="K74" s="190"/>
      <c r="L74" s="28" t="s">
        <v>156</v>
      </c>
      <c r="M74" s="264"/>
      <c r="N74" s="264"/>
      <c r="O74" s="264"/>
      <c r="P74" s="189" t="s">
        <v>158</v>
      </c>
      <c r="Q74" s="190"/>
      <c r="R74" s="51" t="s">
        <v>156</v>
      </c>
      <c r="S74" s="264"/>
      <c r="T74" s="264"/>
      <c r="U74" s="264"/>
      <c r="V74" s="189" t="s">
        <v>158</v>
      </c>
      <c r="W74" s="190"/>
      <c r="X74" s="28" t="s">
        <v>156</v>
      </c>
      <c r="Y74" s="264"/>
      <c r="Z74" s="264"/>
      <c r="AA74" s="264"/>
      <c r="AB74" s="189" t="s">
        <v>158</v>
      </c>
      <c r="AC74" s="190"/>
      <c r="AD74" s="28" t="s">
        <v>156</v>
      </c>
      <c r="AE74" s="264"/>
      <c r="AF74" s="264"/>
      <c r="AG74" s="189" t="s">
        <v>158</v>
      </c>
      <c r="AH74" s="190"/>
      <c r="AI74" s="28" t="s">
        <v>156</v>
      </c>
      <c r="AJ74" s="264"/>
      <c r="AK74" s="264"/>
      <c r="AL74" s="264"/>
      <c r="AM74" s="189" t="s">
        <v>158</v>
      </c>
      <c r="AN74" s="190"/>
      <c r="AO74" s="28" t="s">
        <v>156</v>
      </c>
      <c r="AP74" s="264"/>
      <c r="AQ74" s="264"/>
      <c r="AR74" s="189" t="s">
        <v>158</v>
      </c>
      <c r="AS74" s="215"/>
      <c r="AT74" s="46"/>
      <c r="AU74" s="64"/>
      <c r="AV74" s="64"/>
      <c r="AW74" s="64"/>
      <c r="AX74" s="141"/>
      <c r="AY74" s="158"/>
      <c r="AZ74" s="171"/>
      <c r="BA74" s="172"/>
      <c r="BB74" s="172"/>
      <c r="BC74" s="172"/>
      <c r="BD74" s="172"/>
      <c r="BE74" s="172"/>
      <c r="BF74" s="172"/>
      <c r="BG74" s="172"/>
      <c r="BH74" s="158"/>
    </row>
    <row r="75" spans="1:60" ht="13.5" customHeight="1" collapsed="1" x14ac:dyDescent="0.4">
      <c r="A75" s="271" t="s">
        <v>159</v>
      </c>
      <c r="B75" s="203"/>
      <c r="C75" s="203"/>
      <c r="D75" s="203"/>
      <c r="E75" s="203"/>
      <c r="F75" s="272"/>
      <c r="G75" s="251" t="s">
        <v>160</v>
      </c>
      <c r="H75" s="320"/>
      <c r="I75" s="320"/>
      <c r="J75" s="320"/>
      <c r="K75" s="320"/>
      <c r="L75" s="320"/>
      <c r="M75" s="320"/>
      <c r="N75" s="320"/>
      <c r="O75" s="320"/>
      <c r="P75" s="320"/>
      <c r="Q75" s="320"/>
      <c r="R75" s="320"/>
      <c r="S75" s="320"/>
      <c r="T75" s="320"/>
      <c r="U75" s="321"/>
      <c r="V75" s="321"/>
      <c r="W75" s="321"/>
      <c r="X75" s="321"/>
      <c r="Y75" s="320" t="s">
        <v>161</v>
      </c>
      <c r="Z75" s="320"/>
      <c r="AA75" s="320"/>
      <c r="AB75" s="320"/>
      <c r="AC75" s="320"/>
      <c r="AD75" s="321"/>
      <c r="AE75" s="321"/>
      <c r="AF75" s="321"/>
      <c r="AG75" s="320" t="s">
        <v>158</v>
      </c>
      <c r="AH75" s="320"/>
      <c r="AI75" s="320"/>
      <c r="AJ75" s="320"/>
      <c r="AK75" s="320"/>
      <c r="AL75" s="320"/>
      <c r="AM75" s="320"/>
      <c r="AN75" s="320"/>
      <c r="AO75" s="320"/>
      <c r="AP75" s="320"/>
      <c r="AQ75" s="320"/>
      <c r="AR75" s="320"/>
      <c r="AS75" s="322"/>
      <c r="AT75" s="185"/>
      <c r="AU75" s="64"/>
      <c r="AV75" s="64"/>
      <c r="AW75" s="64"/>
      <c r="AX75" s="141"/>
      <c r="AY75" s="158"/>
      <c r="AZ75" s="158"/>
      <c r="BA75" s="172"/>
      <c r="BB75" s="172"/>
      <c r="BC75" s="172"/>
      <c r="BD75" s="172"/>
      <c r="BE75" s="172"/>
      <c r="BF75" s="172"/>
      <c r="BG75" s="172"/>
      <c r="BH75" s="158"/>
    </row>
    <row r="76" spans="1:60" ht="13.5" customHeight="1" thickBot="1" x14ac:dyDescent="0.2">
      <c r="A76" s="317"/>
      <c r="B76" s="318"/>
      <c r="C76" s="318"/>
      <c r="D76" s="318"/>
      <c r="E76" s="318"/>
      <c r="F76" s="319"/>
      <c r="G76" s="253" t="s">
        <v>162</v>
      </c>
      <c r="H76" s="315"/>
      <c r="I76" s="315"/>
      <c r="J76" s="315"/>
      <c r="K76" s="315"/>
      <c r="L76" s="315"/>
      <c r="M76" s="315"/>
      <c r="N76" s="315"/>
      <c r="O76" s="315"/>
      <c r="P76" s="315"/>
      <c r="Q76" s="315"/>
      <c r="R76" s="315"/>
      <c r="S76" s="315"/>
      <c r="T76" s="315"/>
      <c r="U76" s="197"/>
      <c r="V76" s="197"/>
      <c r="W76" s="197"/>
      <c r="X76" s="197"/>
      <c r="Y76" s="315" t="s">
        <v>163</v>
      </c>
      <c r="Z76" s="315"/>
      <c r="AA76" s="315"/>
      <c r="AB76" s="315"/>
      <c r="AC76" s="315"/>
      <c r="AD76" s="197"/>
      <c r="AE76" s="197"/>
      <c r="AF76" s="197"/>
      <c r="AG76" s="315" t="s">
        <v>158</v>
      </c>
      <c r="AH76" s="315"/>
      <c r="AI76" s="315"/>
      <c r="AJ76" s="315"/>
      <c r="AK76" s="315"/>
      <c r="AL76" s="315"/>
      <c r="AM76" s="315"/>
      <c r="AN76" s="315"/>
      <c r="AO76" s="315"/>
      <c r="AP76" s="315"/>
      <c r="AQ76" s="315"/>
      <c r="AR76" s="315"/>
      <c r="AS76" s="316"/>
      <c r="AT76" s="185"/>
      <c r="AU76" s="64"/>
      <c r="AV76" s="64"/>
      <c r="AW76" s="64"/>
      <c r="AX76" s="141"/>
      <c r="AY76" s="158"/>
      <c r="AZ76" s="171"/>
      <c r="BA76" s="172"/>
      <c r="BB76" s="172"/>
      <c r="BC76" s="172"/>
      <c r="BD76" s="172"/>
      <c r="BE76" s="172"/>
      <c r="BF76" s="172"/>
      <c r="BG76" s="172"/>
      <c r="BH76" s="158"/>
    </row>
    <row r="77" spans="1:60" ht="15" customHeight="1" x14ac:dyDescent="0.4">
      <c r="A77" s="271" t="s">
        <v>164</v>
      </c>
      <c r="B77" s="203"/>
      <c r="C77" s="203"/>
      <c r="D77" s="203"/>
      <c r="E77" s="203"/>
      <c r="F77" s="203"/>
      <c r="G77" s="281" t="s">
        <v>165</v>
      </c>
      <c r="H77" s="282"/>
      <c r="I77" s="282"/>
      <c r="J77" s="282"/>
      <c r="K77" s="282"/>
      <c r="L77" s="304"/>
      <c r="M77" s="304"/>
      <c r="N77" s="304"/>
      <c r="O77" s="304"/>
      <c r="P77" s="304"/>
      <c r="Q77" s="304"/>
      <c r="R77" s="304"/>
      <c r="S77" s="304"/>
      <c r="T77" s="304"/>
      <c r="U77" s="304"/>
      <c r="V77" s="304"/>
      <c r="W77" s="304"/>
      <c r="X77" s="304"/>
      <c r="Y77" s="304"/>
      <c r="Z77" s="304"/>
      <c r="AA77" s="304"/>
      <c r="AB77" s="304"/>
      <c r="AC77" s="304"/>
      <c r="AD77" s="304"/>
      <c r="AE77" s="304"/>
      <c r="AF77" s="304"/>
      <c r="AG77" s="304"/>
      <c r="AH77" s="304"/>
      <c r="AI77" s="304"/>
      <c r="AJ77" s="304"/>
      <c r="AK77" s="305"/>
      <c r="AL77" s="306" t="s">
        <v>166</v>
      </c>
      <c r="AM77" s="307"/>
      <c r="AN77" s="307"/>
      <c r="AO77" s="307"/>
      <c r="AP77" s="307"/>
      <c r="AQ77" s="307"/>
      <c r="AR77" s="307"/>
      <c r="AS77" s="308"/>
      <c r="AT77" s="47"/>
      <c r="AU77" s="64"/>
      <c r="AV77" s="64"/>
      <c r="AW77" s="64"/>
      <c r="AX77" s="141"/>
      <c r="AY77" s="158"/>
      <c r="AZ77" s="158"/>
      <c r="BA77" s="172"/>
      <c r="BB77" s="172"/>
      <c r="BC77" s="172"/>
      <c r="BD77" s="172"/>
      <c r="BE77" s="172"/>
      <c r="BF77" s="172"/>
      <c r="BG77" s="172"/>
      <c r="BH77" s="158"/>
    </row>
    <row r="78" spans="1:60" ht="10.5" customHeight="1" x14ac:dyDescent="0.15">
      <c r="A78" s="200"/>
      <c r="B78" s="201"/>
      <c r="C78" s="201"/>
      <c r="D78" s="201"/>
      <c r="E78" s="201"/>
      <c r="F78" s="201"/>
      <c r="G78" s="283"/>
      <c r="H78" s="284"/>
      <c r="I78" s="284"/>
      <c r="J78" s="284"/>
      <c r="K78" s="284"/>
      <c r="L78" s="312" t="s">
        <v>167</v>
      </c>
      <c r="M78" s="201"/>
      <c r="N78" s="201"/>
      <c r="O78" s="201"/>
      <c r="P78" s="201"/>
      <c r="Q78" s="201"/>
      <c r="R78" s="313" t="s">
        <v>168</v>
      </c>
      <c r="S78" s="314"/>
      <c r="T78" s="314"/>
      <c r="U78" s="314"/>
      <c r="V78" s="314"/>
      <c r="W78" s="314"/>
      <c r="X78" s="278"/>
      <c r="Y78" s="278"/>
      <c r="Z78" s="278"/>
      <c r="AA78" s="278"/>
      <c r="AB78" s="278"/>
      <c r="AC78" s="283" t="s">
        <v>169</v>
      </c>
      <c r="AD78" s="284"/>
      <c r="AE78" s="284"/>
      <c r="AF78" s="284"/>
      <c r="AG78" s="284"/>
      <c r="AH78" s="284"/>
      <c r="AI78" s="284"/>
      <c r="AJ78" s="284"/>
      <c r="AK78" s="284"/>
      <c r="AL78" s="309"/>
      <c r="AM78" s="310"/>
      <c r="AN78" s="310"/>
      <c r="AO78" s="310"/>
      <c r="AP78" s="310"/>
      <c r="AQ78" s="310"/>
      <c r="AR78" s="310"/>
      <c r="AS78" s="311"/>
      <c r="AT78" s="47"/>
      <c r="AU78" s="48"/>
      <c r="AV78" s="48"/>
      <c r="AW78" s="48"/>
      <c r="AX78" s="141"/>
      <c r="AY78" s="158"/>
      <c r="AZ78" s="171"/>
      <c r="BA78" s="176"/>
      <c r="BB78" s="176"/>
      <c r="BC78" s="176"/>
      <c r="BD78" s="176"/>
      <c r="BE78" s="176"/>
      <c r="BF78" s="176"/>
      <c r="BG78" s="176"/>
      <c r="BH78" s="158"/>
    </row>
    <row r="79" spans="1:60" ht="57" customHeight="1" x14ac:dyDescent="0.4">
      <c r="A79" s="200"/>
      <c r="B79" s="201"/>
      <c r="C79" s="201"/>
      <c r="D79" s="201"/>
      <c r="E79" s="201"/>
      <c r="F79" s="201"/>
      <c r="G79" s="283"/>
      <c r="H79" s="284"/>
      <c r="I79" s="284"/>
      <c r="J79" s="284"/>
      <c r="K79" s="284"/>
      <c r="L79" s="312"/>
      <c r="M79" s="201"/>
      <c r="N79" s="201"/>
      <c r="O79" s="201"/>
      <c r="P79" s="201"/>
      <c r="Q79" s="201"/>
      <c r="R79" s="277"/>
      <c r="S79" s="278"/>
      <c r="T79" s="278"/>
      <c r="U79" s="278"/>
      <c r="V79" s="278"/>
      <c r="W79" s="278"/>
      <c r="X79" s="283" t="s">
        <v>170</v>
      </c>
      <c r="Y79" s="284"/>
      <c r="Z79" s="284"/>
      <c r="AA79" s="284"/>
      <c r="AB79" s="284"/>
      <c r="AC79" s="283"/>
      <c r="AD79" s="284"/>
      <c r="AE79" s="284"/>
      <c r="AF79" s="284"/>
      <c r="AG79" s="284"/>
      <c r="AH79" s="284"/>
      <c r="AI79" s="284"/>
      <c r="AJ79" s="284"/>
      <c r="AK79" s="284"/>
      <c r="AL79" s="309"/>
      <c r="AM79" s="310"/>
      <c r="AN79" s="310"/>
      <c r="AO79" s="310"/>
      <c r="AP79" s="310"/>
      <c r="AQ79" s="310"/>
      <c r="AR79" s="310"/>
      <c r="AS79" s="311"/>
      <c r="AT79" s="47"/>
      <c r="AU79" s="48"/>
      <c r="AV79" s="48"/>
      <c r="AW79" s="48"/>
      <c r="AX79" s="141"/>
      <c r="AY79" s="158"/>
      <c r="AZ79" s="158"/>
      <c r="BA79" s="176"/>
      <c r="BB79" s="176"/>
      <c r="BC79" s="176"/>
      <c r="BD79" s="176"/>
      <c r="BE79" s="176"/>
      <c r="BF79" s="176"/>
      <c r="BG79" s="176"/>
      <c r="BH79" s="158"/>
    </row>
    <row r="80" spans="1:60" ht="13.5" customHeight="1" x14ac:dyDescent="0.15">
      <c r="A80" s="265" t="s">
        <v>171</v>
      </c>
      <c r="B80" s="266"/>
      <c r="C80" s="266"/>
      <c r="D80" s="266"/>
      <c r="E80" s="266"/>
      <c r="F80" s="267"/>
      <c r="G80" s="211">
        <f>L80+R80+AC80</f>
        <v>0</v>
      </c>
      <c r="H80" s="212"/>
      <c r="I80" s="212"/>
      <c r="J80" s="212"/>
      <c r="K80" s="15" t="s">
        <v>155</v>
      </c>
      <c r="L80" s="302"/>
      <c r="M80" s="303"/>
      <c r="N80" s="303"/>
      <c r="O80" s="303"/>
      <c r="P80" s="303"/>
      <c r="Q80" s="15" t="s">
        <v>155</v>
      </c>
      <c r="R80" s="303"/>
      <c r="S80" s="303"/>
      <c r="T80" s="303"/>
      <c r="U80" s="303"/>
      <c r="V80" s="303"/>
      <c r="W80" s="15" t="s">
        <v>155</v>
      </c>
      <c r="X80" s="216"/>
      <c r="Y80" s="217"/>
      <c r="Z80" s="217"/>
      <c r="AA80" s="217"/>
      <c r="AB80" s="15" t="s">
        <v>155</v>
      </c>
      <c r="AC80" s="216"/>
      <c r="AD80" s="217"/>
      <c r="AE80" s="217"/>
      <c r="AF80" s="217"/>
      <c r="AG80" s="217"/>
      <c r="AH80" s="217"/>
      <c r="AI80" s="217"/>
      <c r="AJ80" s="217"/>
      <c r="AK80" s="15" t="s">
        <v>155</v>
      </c>
      <c r="AL80" s="216"/>
      <c r="AM80" s="217"/>
      <c r="AN80" s="217"/>
      <c r="AO80" s="217"/>
      <c r="AP80" s="217"/>
      <c r="AQ80" s="217"/>
      <c r="AR80" s="217"/>
      <c r="AS80" s="16" t="s">
        <v>155</v>
      </c>
      <c r="AT80" s="47"/>
      <c r="AU80" s="48"/>
      <c r="AV80" s="48"/>
      <c r="AW80" s="48"/>
      <c r="AX80" s="141"/>
      <c r="AY80" s="158"/>
      <c r="AZ80" s="171"/>
      <c r="BA80" s="176"/>
      <c r="BB80" s="176"/>
      <c r="BC80" s="176"/>
      <c r="BD80" s="176"/>
      <c r="BE80" s="176"/>
      <c r="BF80" s="176"/>
      <c r="BG80" s="176"/>
      <c r="BH80" s="158"/>
    </row>
    <row r="81" spans="1:60" ht="13.5" customHeight="1" thickBot="1" x14ac:dyDescent="0.45">
      <c r="A81" s="268"/>
      <c r="B81" s="269"/>
      <c r="C81" s="269"/>
      <c r="D81" s="269"/>
      <c r="E81" s="269"/>
      <c r="F81" s="270"/>
      <c r="G81" s="28" t="s">
        <v>156</v>
      </c>
      <c r="H81" s="188">
        <f>M81+S81+AD81</f>
        <v>0</v>
      </c>
      <c r="I81" s="188"/>
      <c r="J81" s="189" t="s">
        <v>158</v>
      </c>
      <c r="K81" s="190"/>
      <c r="L81" s="28" t="s">
        <v>156</v>
      </c>
      <c r="M81" s="264"/>
      <c r="N81" s="264"/>
      <c r="O81" s="264"/>
      <c r="P81" s="189" t="s">
        <v>158</v>
      </c>
      <c r="Q81" s="190"/>
      <c r="R81" s="51" t="s">
        <v>156</v>
      </c>
      <c r="S81" s="264"/>
      <c r="T81" s="264"/>
      <c r="U81" s="264"/>
      <c r="V81" s="189" t="s">
        <v>158</v>
      </c>
      <c r="W81" s="190"/>
      <c r="X81" s="51" t="s">
        <v>156</v>
      </c>
      <c r="Y81" s="197"/>
      <c r="Z81" s="197"/>
      <c r="AA81" s="189" t="s">
        <v>158</v>
      </c>
      <c r="AB81" s="190"/>
      <c r="AC81" s="51" t="s">
        <v>156</v>
      </c>
      <c r="AD81" s="197"/>
      <c r="AE81" s="197"/>
      <c r="AF81" s="197"/>
      <c r="AG81" s="197"/>
      <c r="AH81" s="197"/>
      <c r="AI81" s="197"/>
      <c r="AJ81" s="189" t="s">
        <v>158</v>
      </c>
      <c r="AK81" s="190"/>
      <c r="AL81" s="51" t="s">
        <v>156</v>
      </c>
      <c r="AM81" s="197"/>
      <c r="AN81" s="197"/>
      <c r="AO81" s="197"/>
      <c r="AP81" s="197"/>
      <c r="AQ81" s="197"/>
      <c r="AR81" s="189" t="s">
        <v>158</v>
      </c>
      <c r="AS81" s="215"/>
      <c r="AT81" s="47"/>
      <c r="AU81" s="48"/>
      <c r="AV81" s="48"/>
      <c r="AW81" s="48"/>
      <c r="AX81" s="141"/>
      <c r="AY81" s="158"/>
      <c r="AZ81" s="158"/>
      <c r="BA81" s="176"/>
      <c r="BB81" s="176"/>
      <c r="BC81" s="176"/>
      <c r="BD81" s="176"/>
      <c r="BE81" s="176"/>
      <c r="BF81" s="176"/>
      <c r="BG81" s="176"/>
      <c r="BH81" s="158"/>
    </row>
    <row r="82" spans="1:60" ht="15" customHeight="1" x14ac:dyDescent="0.25">
      <c r="A82" s="280" t="s">
        <v>172</v>
      </c>
      <c r="B82" s="239"/>
      <c r="C82" s="239"/>
      <c r="D82" s="239"/>
      <c r="E82" s="239"/>
      <c r="F82" s="240"/>
      <c r="G82" s="281" t="s">
        <v>173</v>
      </c>
      <c r="H82" s="282"/>
      <c r="I82" s="282"/>
      <c r="J82" s="282"/>
      <c r="K82" s="282"/>
      <c r="L82" s="187"/>
      <c r="M82" s="187"/>
      <c r="N82" s="187"/>
      <c r="O82" s="187"/>
      <c r="P82" s="187"/>
      <c r="Q82" s="187"/>
      <c r="R82" s="187"/>
      <c r="S82" s="187"/>
      <c r="T82" s="187"/>
      <c r="U82" s="187"/>
      <c r="V82" s="187"/>
      <c r="W82" s="187"/>
      <c r="X82" s="187"/>
      <c r="Y82" s="187"/>
      <c r="Z82" s="187"/>
      <c r="AA82" s="187"/>
      <c r="AB82" s="187"/>
      <c r="AC82" s="187"/>
      <c r="AD82" s="187"/>
      <c r="AE82" s="187"/>
      <c r="AF82" s="187"/>
      <c r="AG82" s="187"/>
      <c r="AH82" s="187"/>
      <c r="AI82" s="187"/>
      <c r="AJ82" s="187"/>
      <c r="AK82" s="187"/>
      <c r="AL82" s="187"/>
      <c r="AM82" s="187"/>
      <c r="AN82" s="187"/>
      <c r="AO82" s="242"/>
      <c r="AP82" s="281" t="s">
        <v>174</v>
      </c>
      <c r="AQ82" s="282"/>
      <c r="AR82" s="282"/>
      <c r="AS82" s="285"/>
      <c r="AT82" s="47"/>
      <c r="AU82" s="70"/>
      <c r="AV82" s="70"/>
      <c r="AW82" s="70"/>
      <c r="AX82" s="177"/>
      <c r="AY82" s="178"/>
      <c r="AZ82" s="178"/>
      <c r="BA82" s="178"/>
      <c r="BB82" s="178"/>
      <c r="BC82" s="178"/>
      <c r="BD82" s="178"/>
      <c r="BE82" s="178"/>
      <c r="BF82" s="178"/>
      <c r="BG82" s="178"/>
      <c r="BH82" s="178"/>
    </row>
    <row r="83" spans="1:60" ht="15" customHeight="1" x14ac:dyDescent="0.25">
      <c r="A83" s="186"/>
      <c r="B83" s="187"/>
      <c r="C83" s="187"/>
      <c r="D83" s="187"/>
      <c r="E83" s="187"/>
      <c r="F83" s="242"/>
      <c r="G83" s="283"/>
      <c r="H83" s="284"/>
      <c r="I83" s="284"/>
      <c r="J83" s="284"/>
      <c r="K83" s="284"/>
      <c r="L83" s="287" t="s">
        <v>175</v>
      </c>
      <c r="M83" s="288"/>
      <c r="N83" s="288"/>
      <c r="O83" s="288"/>
      <c r="P83" s="289"/>
      <c r="Q83" s="290"/>
      <c r="R83" s="290"/>
      <c r="S83" s="290"/>
      <c r="T83" s="291"/>
      <c r="U83" s="291"/>
      <c r="V83" s="291"/>
      <c r="W83" s="291"/>
      <c r="X83" s="291"/>
      <c r="Y83" s="291"/>
      <c r="Z83" s="291"/>
      <c r="AA83" s="291"/>
      <c r="AB83" s="292"/>
      <c r="AC83" s="293" t="s">
        <v>176</v>
      </c>
      <c r="AD83" s="294"/>
      <c r="AE83" s="294"/>
      <c r="AF83" s="294"/>
      <c r="AG83" s="293" t="s">
        <v>177</v>
      </c>
      <c r="AH83" s="294"/>
      <c r="AI83" s="294"/>
      <c r="AJ83" s="294"/>
      <c r="AK83" s="294"/>
      <c r="AL83" s="287" t="s">
        <v>178</v>
      </c>
      <c r="AM83" s="288"/>
      <c r="AN83" s="288"/>
      <c r="AO83" s="297"/>
      <c r="AP83" s="283"/>
      <c r="AQ83" s="284"/>
      <c r="AR83" s="284"/>
      <c r="AS83" s="286"/>
      <c r="AT83" s="47"/>
      <c r="AU83" s="70"/>
      <c r="AV83" s="70"/>
      <c r="AW83" s="70"/>
      <c r="AX83" s="177"/>
      <c r="AY83" s="178"/>
      <c r="AZ83" s="178"/>
      <c r="BA83" s="178"/>
      <c r="BB83" s="178"/>
      <c r="BC83" s="178"/>
      <c r="BD83" s="178"/>
      <c r="BE83" s="178"/>
      <c r="BF83" s="178"/>
      <c r="BG83" s="178"/>
      <c r="BH83" s="178"/>
    </row>
    <row r="84" spans="1:60" ht="86.25" customHeight="1" x14ac:dyDescent="0.4">
      <c r="A84" s="186"/>
      <c r="B84" s="187"/>
      <c r="C84" s="187"/>
      <c r="D84" s="187"/>
      <c r="E84" s="187"/>
      <c r="F84" s="242"/>
      <c r="G84" s="283"/>
      <c r="H84" s="284"/>
      <c r="I84" s="284"/>
      <c r="J84" s="284"/>
      <c r="K84" s="284"/>
      <c r="L84" s="204"/>
      <c r="M84" s="205"/>
      <c r="N84" s="205"/>
      <c r="O84" s="205"/>
      <c r="P84" s="299" t="s">
        <v>179</v>
      </c>
      <c r="Q84" s="299"/>
      <c r="R84" s="299"/>
      <c r="S84" s="299"/>
      <c r="T84" s="300" t="s">
        <v>180</v>
      </c>
      <c r="U84" s="300"/>
      <c r="V84" s="300"/>
      <c r="W84" s="301"/>
      <c r="X84" s="277" t="s">
        <v>181</v>
      </c>
      <c r="Y84" s="278"/>
      <c r="Z84" s="278"/>
      <c r="AA84" s="278"/>
      <c r="AB84" s="278"/>
      <c r="AC84" s="295"/>
      <c r="AD84" s="296"/>
      <c r="AE84" s="296"/>
      <c r="AF84" s="296"/>
      <c r="AG84" s="295"/>
      <c r="AH84" s="296"/>
      <c r="AI84" s="296"/>
      <c r="AJ84" s="296"/>
      <c r="AK84" s="296"/>
      <c r="AL84" s="204"/>
      <c r="AM84" s="205"/>
      <c r="AN84" s="205"/>
      <c r="AO84" s="298"/>
      <c r="AP84" s="277"/>
      <c r="AQ84" s="278"/>
      <c r="AR84" s="278"/>
      <c r="AS84" s="279"/>
      <c r="AT84" s="47"/>
      <c r="AU84" s="71"/>
      <c r="AV84" s="71"/>
      <c r="AW84" s="71"/>
      <c r="AX84" s="149"/>
      <c r="AY84" s="179"/>
      <c r="AZ84" s="179"/>
      <c r="BA84" s="179"/>
      <c r="BB84" s="179"/>
      <c r="BC84" s="179"/>
      <c r="BD84" s="179"/>
      <c r="BE84" s="179"/>
      <c r="BF84" s="179"/>
      <c r="BG84" s="179"/>
      <c r="BH84" s="179"/>
    </row>
    <row r="85" spans="1:60" ht="13.5" customHeight="1" x14ac:dyDescent="0.4">
      <c r="A85" s="265" t="s">
        <v>182</v>
      </c>
      <c r="B85" s="266"/>
      <c r="C85" s="266"/>
      <c r="D85" s="266"/>
      <c r="E85" s="266"/>
      <c r="F85" s="267"/>
      <c r="G85" s="211">
        <f>L85+P85+AC85+AG85+AL85</f>
        <v>0</v>
      </c>
      <c r="H85" s="212"/>
      <c r="I85" s="212"/>
      <c r="J85" s="212"/>
      <c r="K85" s="15" t="s">
        <v>155</v>
      </c>
      <c r="L85" s="216"/>
      <c r="M85" s="217"/>
      <c r="N85" s="217"/>
      <c r="O85" s="15" t="s">
        <v>155</v>
      </c>
      <c r="P85" s="216"/>
      <c r="Q85" s="217"/>
      <c r="R85" s="217"/>
      <c r="S85" s="15" t="s">
        <v>155</v>
      </c>
      <c r="T85" s="217"/>
      <c r="U85" s="217"/>
      <c r="V85" s="217"/>
      <c r="W85" s="15" t="s">
        <v>155</v>
      </c>
      <c r="X85" s="216"/>
      <c r="Y85" s="217"/>
      <c r="Z85" s="217"/>
      <c r="AA85" s="217"/>
      <c r="AB85" s="15" t="s">
        <v>155</v>
      </c>
      <c r="AC85" s="216"/>
      <c r="AD85" s="217"/>
      <c r="AE85" s="217"/>
      <c r="AF85" s="15" t="s">
        <v>155</v>
      </c>
      <c r="AG85" s="216"/>
      <c r="AH85" s="217"/>
      <c r="AI85" s="217"/>
      <c r="AJ85" s="217"/>
      <c r="AK85" s="15" t="s">
        <v>155</v>
      </c>
      <c r="AL85" s="216"/>
      <c r="AM85" s="217"/>
      <c r="AN85" s="217"/>
      <c r="AO85" s="15" t="s">
        <v>155</v>
      </c>
      <c r="AP85" s="216"/>
      <c r="AQ85" s="217"/>
      <c r="AR85" s="217"/>
      <c r="AS85" s="16" t="s">
        <v>155</v>
      </c>
      <c r="AT85" s="185"/>
      <c r="AU85" s="66"/>
      <c r="AV85" s="66"/>
      <c r="AW85" s="66"/>
      <c r="AX85" s="145"/>
      <c r="AY85" s="146"/>
      <c r="AZ85" s="147"/>
      <c r="BA85" s="147"/>
      <c r="BB85" s="147"/>
      <c r="BC85" s="147"/>
      <c r="BD85" s="147"/>
      <c r="BE85" s="147"/>
      <c r="BF85" s="147"/>
      <c r="BG85" s="147"/>
      <c r="BH85" s="147"/>
    </row>
    <row r="86" spans="1:60" ht="13.5" customHeight="1" thickBot="1" x14ac:dyDescent="0.45">
      <c r="A86" s="268"/>
      <c r="B86" s="269"/>
      <c r="C86" s="269"/>
      <c r="D86" s="269"/>
      <c r="E86" s="269"/>
      <c r="F86" s="270"/>
      <c r="G86" s="28" t="s">
        <v>156</v>
      </c>
      <c r="H86" s="188">
        <f>M86+Q86+AD86+AH86+AM86</f>
        <v>0</v>
      </c>
      <c r="I86" s="188"/>
      <c r="J86" s="189" t="s">
        <v>158</v>
      </c>
      <c r="K86" s="190"/>
      <c r="L86" s="28" t="s">
        <v>156</v>
      </c>
      <c r="M86" s="52"/>
      <c r="N86" s="189" t="s">
        <v>158</v>
      </c>
      <c r="O86" s="190"/>
      <c r="P86" s="28" t="s">
        <v>156</v>
      </c>
      <c r="Q86" s="124"/>
      <c r="R86" s="189" t="s">
        <v>158</v>
      </c>
      <c r="S86" s="190"/>
      <c r="T86" s="28" t="s">
        <v>156</v>
      </c>
      <c r="U86" s="52"/>
      <c r="V86" s="189" t="s">
        <v>158</v>
      </c>
      <c r="W86" s="190"/>
      <c r="X86" s="28" t="s">
        <v>156</v>
      </c>
      <c r="Y86" s="264"/>
      <c r="Z86" s="264"/>
      <c r="AA86" s="189" t="s">
        <v>158</v>
      </c>
      <c r="AB86" s="190"/>
      <c r="AC86" s="28" t="s">
        <v>156</v>
      </c>
      <c r="AD86" s="52"/>
      <c r="AE86" s="189" t="s">
        <v>158</v>
      </c>
      <c r="AF86" s="190"/>
      <c r="AG86" s="28" t="s">
        <v>156</v>
      </c>
      <c r="AH86" s="264"/>
      <c r="AI86" s="264"/>
      <c r="AJ86" s="189" t="s">
        <v>158</v>
      </c>
      <c r="AK86" s="190"/>
      <c r="AL86" s="28" t="s">
        <v>156</v>
      </c>
      <c r="AM86" s="52"/>
      <c r="AN86" s="198" t="s">
        <v>158</v>
      </c>
      <c r="AO86" s="199"/>
      <c r="AP86" s="28" t="s">
        <v>156</v>
      </c>
      <c r="AQ86" s="52"/>
      <c r="AR86" s="189" t="s">
        <v>158</v>
      </c>
      <c r="AS86" s="215"/>
      <c r="AT86" s="185"/>
      <c r="AU86" s="71"/>
      <c r="AV86" s="71"/>
      <c r="AW86" s="71"/>
      <c r="AX86" s="149"/>
      <c r="AY86" s="179"/>
      <c r="AZ86" s="179"/>
      <c r="BA86" s="179"/>
      <c r="BB86" s="179"/>
      <c r="BC86" s="179"/>
      <c r="BD86" s="179"/>
      <c r="BE86" s="179"/>
      <c r="BF86" s="179"/>
      <c r="BG86" s="179"/>
      <c r="BH86" s="179"/>
    </row>
    <row r="87" spans="1:60" ht="15" customHeight="1" x14ac:dyDescent="0.4">
      <c r="A87" s="271" t="s">
        <v>183</v>
      </c>
      <c r="B87" s="203"/>
      <c r="C87" s="203"/>
      <c r="D87" s="203"/>
      <c r="E87" s="203"/>
      <c r="F87" s="272"/>
      <c r="G87" s="202" t="s">
        <v>184</v>
      </c>
      <c r="H87" s="203"/>
      <c r="I87" s="203"/>
      <c r="J87" s="203"/>
      <c r="K87" s="203"/>
      <c r="L87" s="274"/>
      <c r="M87" s="274"/>
      <c r="N87" s="274"/>
      <c r="O87" s="274"/>
      <c r="P87" s="274"/>
      <c r="Q87" s="274"/>
      <c r="R87" s="274"/>
      <c r="S87" s="274"/>
      <c r="T87" s="274"/>
      <c r="U87" s="274"/>
      <c r="V87" s="274"/>
      <c r="W87" s="274"/>
      <c r="X87" s="274"/>
      <c r="Y87" s="274"/>
      <c r="Z87" s="274"/>
      <c r="AA87" s="274"/>
      <c r="AB87" s="274"/>
      <c r="AC87" s="275"/>
      <c r="AD87" s="275"/>
      <c r="AE87" s="275"/>
      <c r="AF87" s="275"/>
      <c r="AG87" s="275"/>
      <c r="AH87" s="275"/>
      <c r="AI87" s="275"/>
      <c r="AJ87" s="275"/>
      <c r="AK87" s="275"/>
      <c r="AL87" s="275"/>
      <c r="AM87" s="275"/>
      <c r="AN87" s="275"/>
      <c r="AO87" s="275"/>
      <c r="AP87" s="275"/>
      <c r="AQ87" s="275"/>
      <c r="AR87" s="275"/>
      <c r="AS87" s="276"/>
      <c r="AT87" s="47"/>
      <c r="AU87" s="72"/>
      <c r="AV87" s="72"/>
      <c r="AW87" s="72"/>
      <c r="AX87" s="180"/>
      <c r="AY87" s="175"/>
      <c r="AZ87" s="175"/>
      <c r="BA87" s="175"/>
      <c r="BB87" s="175"/>
      <c r="BC87" s="175"/>
      <c r="BD87" s="175"/>
      <c r="BE87" s="175"/>
      <c r="BF87" s="175"/>
      <c r="BG87" s="175"/>
    </row>
    <row r="88" spans="1:60" ht="62.25" customHeight="1" x14ac:dyDescent="0.4">
      <c r="A88" s="200"/>
      <c r="B88" s="201"/>
      <c r="C88" s="201"/>
      <c r="D88" s="201"/>
      <c r="E88" s="201"/>
      <c r="F88" s="273"/>
      <c r="G88" s="204"/>
      <c r="H88" s="205"/>
      <c r="I88" s="205"/>
      <c r="J88" s="205"/>
      <c r="K88" s="205"/>
      <c r="L88" s="277" t="s">
        <v>185</v>
      </c>
      <c r="M88" s="278"/>
      <c r="N88" s="278"/>
      <c r="O88" s="278"/>
      <c r="P88" s="278"/>
      <c r="Q88" s="278"/>
      <c r="R88" s="278"/>
      <c r="S88" s="278"/>
      <c r="T88" s="278"/>
      <c r="U88" s="278"/>
      <c r="V88" s="278"/>
      <c r="W88" s="278"/>
      <c r="X88" s="278"/>
      <c r="Y88" s="278"/>
      <c r="Z88" s="278"/>
      <c r="AA88" s="278"/>
      <c r="AB88" s="278"/>
      <c r="AC88" s="277" t="s">
        <v>186</v>
      </c>
      <c r="AD88" s="278"/>
      <c r="AE88" s="278"/>
      <c r="AF88" s="278"/>
      <c r="AG88" s="278"/>
      <c r="AH88" s="278"/>
      <c r="AI88" s="278"/>
      <c r="AJ88" s="278"/>
      <c r="AK88" s="278"/>
      <c r="AL88" s="277" t="s">
        <v>187</v>
      </c>
      <c r="AM88" s="278"/>
      <c r="AN88" s="278"/>
      <c r="AO88" s="278"/>
      <c r="AP88" s="278"/>
      <c r="AQ88" s="278"/>
      <c r="AR88" s="278"/>
      <c r="AS88" s="279"/>
      <c r="AT88" s="47"/>
      <c r="AX88" s="159"/>
    </row>
    <row r="89" spans="1:60" ht="13.5" customHeight="1" x14ac:dyDescent="0.4">
      <c r="A89" s="265" t="s">
        <v>182</v>
      </c>
      <c r="B89" s="266"/>
      <c r="C89" s="266"/>
      <c r="D89" s="266"/>
      <c r="E89" s="266"/>
      <c r="F89" s="267"/>
      <c r="G89" s="211">
        <f>L89+AC89+AL89</f>
        <v>0</v>
      </c>
      <c r="H89" s="212"/>
      <c r="I89" s="212"/>
      <c r="J89" s="212"/>
      <c r="K89" s="15" t="s">
        <v>155</v>
      </c>
      <c r="L89" s="216"/>
      <c r="M89" s="217"/>
      <c r="N89" s="217"/>
      <c r="O89" s="217"/>
      <c r="P89" s="217"/>
      <c r="Q89" s="217"/>
      <c r="R89" s="217"/>
      <c r="S89" s="217"/>
      <c r="T89" s="217"/>
      <c r="U89" s="217"/>
      <c r="V89" s="217"/>
      <c r="W89" s="217"/>
      <c r="X89" s="217"/>
      <c r="Y89" s="213" t="s">
        <v>155</v>
      </c>
      <c r="Z89" s="213"/>
      <c r="AA89" s="213"/>
      <c r="AB89" s="214"/>
      <c r="AC89" s="216"/>
      <c r="AD89" s="217"/>
      <c r="AE89" s="217"/>
      <c r="AF89" s="217"/>
      <c r="AG89" s="217"/>
      <c r="AH89" s="217"/>
      <c r="AI89" s="217"/>
      <c r="AJ89" s="217"/>
      <c r="AK89" s="15" t="s">
        <v>155</v>
      </c>
      <c r="AL89" s="216"/>
      <c r="AM89" s="217"/>
      <c r="AN89" s="217"/>
      <c r="AO89" s="217"/>
      <c r="AP89" s="217"/>
      <c r="AQ89" s="217"/>
      <c r="AR89" s="217"/>
      <c r="AS89" s="16" t="s">
        <v>155</v>
      </c>
      <c r="AT89" s="47"/>
      <c r="AX89" s="159"/>
    </row>
    <row r="90" spans="1:60" ht="13.5" customHeight="1" thickBot="1" x14ac:dyDescent="0.45">
      <c r="A90" s="268"/>
      <c r="B90" s="269"/>
      <c r="C90" s="269"/>
      <c r="D90" s="269"/>
      <c r="E90" s="269"/>
      <c r="F90" s="270"/>
      <c r="G90" s="28" t="s">
        <v>156</v>
      </c>
      <c r="H90" s="188">
        <f>P90+AD90+AM90</f>
        <v>0</v>
      </c>
      <c r="I90" s="188"/>
      <c r="J90" s="189" t="s">
        <v>158</v>
      </c>
      <c r="K90" s="190"/>
      <c r="L90" s="191" t="s">
        <v>156</v>
      </c>
      <c r="M90" s="189"/>
      <c r="N90" s="189"/>
      <c r="O90" s="189"/>
      <c r="P90" s="197"/>
      <c r="Q90" s="197"/>
      <c r="R90" s="197"/>
      <c r="S90" s="197"/>
      <c r="T90" s="197"/>
      <c r="U90" s="197"/>
      <c r="V90" s="197"/>
      <c r="W90" s="197"/>
      <c r="X90" s="197"/>
      <c r="Y90" s="198" t="s">
        <v>158</v>
      </c>
      <c r="Z90" s="198"/>
      <c r="AA90" s="198"/>
      <c r="AB90" s="199"/>
      <c r="AC90" s="51" t="s">
        <v>156</v>
      </c>
      <c r="AD90" s="197"/>
      <c r="AE90" s="197"/>
      <c r="AF90" s="197"/>
      <c r="AG90" s="197"/>
      <c r="AH90" s="197"/>
      <c r="AI90" s="197"/>
      <c r="AJ90" s="189" t="s">
        <v>158</v>
      </c>
      <c r="AK90" s="190"/>
      <c r="AL90" s="51" t="s">
        <v>156</v>
      </c>
      <c r="AM90" s="197"/>
      <c r="AN90" s="197"/>
      <c r="AO90" s="197"/>
      <c r="AP90" s="197"/>
      <c r="AQ90" s="197"/>
      <c r="AR90" s="189" t="s">
        <v>158</v>
      </c>
      <c r="AS90" s="215"/>
      <c r="AT90" s="47"/>
      <c r="AX90" s="159"/>
    </row>
    <row r="91" spans="1:60" ht="16.5" customHeight="1" x14ac:dyDescent="0.4">
      <c r="A91" s="200" t="s">
        <v>188</v>
      </c>
      <c r="B91" s="201"/>
      <c r="C91" s="201"/>
      <c r="D91" s="201"/>
      <c r="E91" s="201"/>
      <c r="F91" s="201"/>
      <c r="G91" s="202" t="s">
        <v>184</v>
      </c>
      <c r="H91" s="203"/>
      <c r="I91" s="203"/>
      <c r="J91" s="203"/>
      <c r="K91" s="203"/>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7"/>
      <c r="AT91" s="45"/>
      <c r="AX91" s="159"/>
    </row>
    <row r="92" spans="1:60" ht="53.25" customHeight="1" x14ac:dyDescent="0.4">
      <c r="A92" s="200"/>
      <c r="B92" s="201"/>
      <c r="C92" s="201"/>
      <c r="D92" s="201"/>
      <c r="E92" s="201"/>
      <c r="F92" s="201"/>
      <c r="G92" s="204"/>
      <c r="H92" s="205"/>
      <c r="I92" s="205"/>
      <c r="J92" s="205"/>
      <c r="K92" s="205"/>
      <c r="L92" s="208" t="s">
        <v>189</v>
      </c>
      <c r="M92" s="209"/>
      <c r="N92" s="209"/>
      <c r="O92" s="209"/>
      <c r="P92" s="209"/>
      <c r="Q92" s="209"/>
      <c r="R92" s="209"/>
      <c r="S92" s="209"/>
      <c r="T92" s="209"/>
      <c r="U92" s="209"/>
      <c r="V92" s="209"/>
      <c r="W92" s="209"/>
      <c r="X92" s="209"/>
      <c r="Y92" s="209"/>
      <c r="Z92" s="209"/>
      <c r="AA92" s="209"/>
      <c r="AB92" s="209"/>
      <c r="AC92" s="208" t="s">
        <v>186</v>
      </c>
      <c r="AD92" s="209"/>
      <c r="AE92" s="209"/>
      <c r="AF92" s="209"/>
      <c r="AG92" s="209"/>
      <c r="AH92" s="209"/>
      <c r="AI92" s="209"/>
      <c r="AJ92" s="209"/>
      <c r="AK92" s="209"/>
      <c r="AL92" s="208" t="s">
        <v>187</v>
      </c>
      <c r="AM92" s="209"/>
      <c r="AN92" s="209"/>
      <c r="AO92" s="209"/>
      <c r="AP92" s="209"/>
      <c r="AQ92" s="209"/>
      <c r="AR92" s="209"/>
      <c r="AS92" s="210"/>
      <c r="AT92" s="47"/>
      <c r="AX92" s="159"/>
    </row>
    <row r="93" spans="1:60" ht="13.5" customHeight="1" x14ac:dyDescent="0.4">
      <c r="A93" s="200"/>
      <c r="B93" s="201"/>
      <c r="C93" s="201"/>
      <c r="D93" s="201"/>
      <c r="E93" s="201"/>
      <c r="F93" s="201"/>
      <c r="G93" s="211">
        <f>L93+AC93+AL93</f>
        <v>0</v>
      </c>
      <c r="H93" s="212"/>
      <c r="I93" s="212"/>
      <c r="J93" s="212"/>
      <c r="K93" s="15" t="s">
        <v>155</v>
      </c>
      <c r="L93" s="216"/>
      <c r="M93" s="217"/>
      <c r="N93" s="217"/>
      <c r="O93" s="217"/>
      <c r="P93" s="217"/>
      <c r="Q93" s="217"/>
      <c r="R93" s="217"/>
      <c r="S93" s="217"/>
      <c r="T93" s="217"/>
      <c r="U93" s="217"/>
      <c r="V93" s="217"/>
      <c r="W93" s="217"/>
      <c r="X93" s="217"/>
      <c r="Y93" s="213" t="s">
        <v>155</v>
      </c>
      <c r="Z93" s="213"/>
      <c r="AA93" s="213"/>
      <c r="AB93" s="214"/>
      <c r="AC93" s="216"/>
      <c r="AD93" s="217"/>
      <c r="AE93" s="217"/>
      <c r="AF93" s="217"/>
      <c r="AG93" s="217"/>
      <c r="AH93" s="217"/>
      <c r="AI93" s="217"/>
      <c r="AJ93" s="217"/>
      <c r="AK93" s="15" t="s">
        <v>155</v>
      </c>
      <c r="AL93" s="216"/>
      <c r="AM93" s="217"/>
      <c r="AN93" s="217"/>
      <c r="AO93" s="217"/>
      <c r="AP93" s="217"/>
      <c r="AQ93" s="217"/>
      <c r="AR93" s="217"/>
      <c r="AS93" s="16" t="s">
        <v>155</v>
      </c>
      <c r="AT93" s="185"/>
      <c r="AX93" s="159"/>
    </row>
    <row r="94" spans="1:60" ht="13.5" customHeight="1" thickBot="1" x14ac:dyDescent="0.45">
      <c r="A94" s="186" t="s">
        <v>171</v>
      </c>
      <c r="B94" s="187"/>
      <c r="C94" s="187"/>
      <c r="D94" s="187"/>
      <c r="E94" s="187"/>
      <c r="F94" s="187"/>
      <c r="G94" s="28" t="s">
        <v>156</v>
      </c>
      <c r="H94" s="188">
        <f>P94+AD94+AM94</f>
        <v>0</v>
      </c>
      <c r="I94" s="188"/>
      <c r="J94" s="189" t="s">
        <v>158</v>
      </c>
      <c r="K94" s="190"/>
      <c r="L94" s="191" t="s">
        <v>156</v>
      </c>
      <c r="M94" s="189"/>
      <c r="N94" s="189"/>
      <c r="O94" s="189"/>
      <c r="P94" s="197"/>
      <c r="Q94" s="197"/>
      <c r="R94" s="197"/>
      <c r="S94" s="197"/>
      <c r="T94" s="197"/>
      <c r="U94" s="197"/>
      <c r="V94" s="197"/>
      <c r="W94" s="197"/>
      <c r="X94" s="197"/>
      <c r="Y94" s="198" t="s">
        <v>158</v>
      </c>
      <c r="Z94" s="198"/>
      <c r="AA94" s="198"/>
      <c r="AB94" s="199"/>
      <c r="AC94" s="51" t="s">
        <v>156</v>
      </c>
      <c r="AD94" s="197"/>
      <c r="AE94" s="197"/>
      <c r="AF94" s="197"/>
      <c r="AG94" s="197"/>
      <c r="AH94" s="197"/>
      <c r="AI94" s="197"/>
      <c r="AJ94" s="189" t="s">
        <v>158</v>
      </c>
      <c r="AK94" s="190"/>
      <c r="AL94" s="51" t="s">
        <v>156</v>
      </c>
      <c r="AM94" s="197"/>
      <c r="AN94" s="197"/>
      <c r="AO94" s="197"/>
      <c r="AP94" s="197"/>
      <c r="AQ94" s="197"/>
      <c r="AR94" s="189" t="s">
        <v>158</v>
      </c>
      <c r="AS94" s="215"/>
      <c r="AT94" s="185"/>
      <c r="AX94" s="159"/>
    </row>
    <row r="95" spans="1:60" ht="2.25" customHeight="1" collapsed="1" x14ac:dyDescent="0.4">
      <c r="A95" s="223" t="s">
        <v>190</v>
      </c>
      <c r="B95" s="224"/>
      <c r="C95" s="225"/>
      <c r="D95" s="251" t="s">
        <v>191</v>
      </c>
      <c r="E95" s="232"/>
      <c r="F95" s="232"/>
      <c r="G95" s="232"/>
      <c r="H95" s="232"/>
      <c r="I95" s="232"/>
      <c r="J95" s="233"/>
      <c r="K95" s="238" t="s">
        <v>192</v>
      </c>
      <c r="L95" s="239"/>
      <c r="M95" s="232"/>
      <c r="N95" s="232"/>
      <c r="O95" s="232"/>
      <c r="P95" s="232"/>
      <c r="Q95" s="232"/>
      <c r="R95" s="232"/>
      <c r="S95" s="232"/>
      <c r="T95" s="233"/>
      <c r="U95" s="238" t="s">
        <v>193</v>
      </c>
      <c r="V95" s="239"/>
      <c r="W95" s="240"/>
      <c r="Y95" s="31"/>
      <c r="Z95" s="31"/>
      <c r="AA95" s="31"/>
      <c r="AB95" s="254"/>
      <c r="AC95" s="254"/>
      <c r="AD95" s="254"/>
      <c r="AE95" s="254"/>
      <c r="AF95" s="254"/>
      <c r="AG95" s="254"/>
      <c r="AH95" s="255"/>
      <c r="AJ95" s="29"/>
      <c r="AK95" s="232"/>
      <c r="AL95" s="232"/>
      <c r="AM95" s="232"/>
      <c r="AN95" s="232"/>
      <c r="AO95" s="232"/>
      <c r="AP95" s="232"/>
      <c r="AQ95" s="232"/>
      <c r="AR95" s="232"/>
      <c r="AS95" s="246"/>
      <c r="AT95" s="185"/>
      <c r="AX95" s="436"/>
    </row>
    <row r="96" spans="1:60" ht="12" customHeight="1" x14ac:dyDescent="0.4">
      <c r="A96" s="226"/>
      <c r="B96" s="227"/>
      <c r="C96" s="228"/>
      <c r="D96" s="252"/>
      <c r="E96" s="234"/>
      <c r="F96" s="234"/>
      <c r="G96" s="234"/>
      <c r="H96" s="234"/>
      <c r="I96" s="234"/>
      <c r="J96" s="235"/>
      <c r="K96" s="241"/>
      <c r="L96" s="187"/>
      <c r="M96" s="234"/>
      <c r="N96" s="234"/>
      <c r="O96" s="234"/>
      <c r="P96" s="234"/>
      <c r="Q96" s="234"/>
      <c r="R96" s="234"/>
      <c r="S96" s="234"/>
      <c r="T96" s="235"/>
      <c r="U96" s="241"/>
      <c r="V96" s="187"/>
      <c r="W96" s="242"/>
      <c r="X96" s="260" t="s">
        <v>194</v>
      </c>
      <c r="Y96" s="261"/>
      <c r="Z96" s="261"/>
      <c r="AA96" s="261"/>
      <c r="AB96" s="256"/>
      <c r="AC96" s="256"/>
      <c r="AD96" s="256"/>
      <c r="AE96" s="256"/>
      <c r="AF96" s="256"/>
      <c r="AG96" s="256"/>
      <c r="AH96" s="257"/>
      <c r="AI96" s="219" t="s">
        <v>195</v>
      </c>
      <c r="AJ96" s="220"/>
      <c r="AK96" s="234"/>
      <c r="AL96" s="234"/>
      <c r="AM96" s="234"/>
      <c r="AN96" s="234"/>
      <c r="AO96" s="234"/>
      <c r="AP96" s="234"/>
      <c r="AQ96" s="234"/>
      <c r="AR96" s="234"/>
      <c r="AS96" s="247"/>
      <c r="AT96" s="185"/>
      <c r="AX96" s="436"/>
    </row>
    <row r="97" spans="1:50" ht="8.25" customHeight="1" thickBot="1" x14ac:dyDescent="0.45">
      <c r="A97" s="229"/>
      <c r="B97" s="230"/>
      <c r="C97" s="231"/>
      <c r="D97" s="253"/>
      <c r="E97" s="236"/>
      <c r="F97" s="236"/>
      <c r="G97" s="236"/>
      <c r="H97" s="236"/>
      <c r="I97" s="236"/>
      <c r="J97" s="237"/>
      <c r="K97" s="243"/>
      <c r="L97" s="244"/>
      <c r="M97" s="236"/>
      <c r="N97" s="236"/>
      <c r="O97" s="236"/>
      <c r="P97" s="236"/>
      <c r="Q97" s="236"/>
      <c r="R97" s="236"/>
      <c r="S97" s="236"/>
      <c r="T97" s="237"/>
      <c r="U97" s="243"/>
      <c r="V97" s="244"/>
      <c r="W97" s="245"/>
      <c r="X97" s="262"/>
      <c r="Y97" s="263"/>
      <c r="Z97" s="263"/>
      <c r="AA97" s="263"/>
      <c r="AB97" s="258"/>
      <c r="AC97" s="258"/>
      <c r="AD97" s="258"/>
      <c r="AE97" s="258"/>
      <c r="AF97" s="258"/>
      <c r="AG97" s="258"/>
      <c r="AH97" s="259"/>
      <c r="AI97" s="30"/>
      <c r="AJ97" s="61"/>
      <c r="AK97" s="236"/>
      <c r="AL97" s="236"/>
      <c r="AM97" s="236"/>
      <c r="AN97" s="236"/>
      <c r="AO97" s="236"/>
      <c r="AP97" s="236"/>
      <c r="AQ97" s="236"/>
      <c r="AR97" s="236"/>
      <c r="AS97" s="248"/>
      <c r="AT97" s="185"/>
      <c r="AX97" s="436"/>
    </row>
    <row r="98" spans="1:50" ht="12" customHeight="1" x14ac:dyDescent="0.4">
      <c r="A98" s="221" t="s">
        <v>196</v>
      </c>
      <c r="B98" s="221"/>
      <c r="C98" s="221"/>
      <c r="D98" s="221"/>
      <c r="E98" s="221"/>
      <c r="F98" s="221"/>
      <c r="G98" s="221"/>
      <c r="H98" s="221"/>
      <c r="I98" s="221"/>
      <c r="J98" s="221"/>
      <c r="K98" s="221"/>
      <c r="L98" s="221"/>
      <c r="M98" s="221"/>
      <c r="N98" s="221"/>
      <c r="O98" s="221"/>
      <c r="P98" s="221"/>
      <c r="Q98" s="221"/>
      <c r="R98" s="221"/>
      <c r="S98" s="221"/>
      <c r="T98" s="221"/>
      <c r="U98" s="221"/>
      <c r="V98" s="221"/>
      <c r="W98" s="221"/>
      <c r="X98" s="221"/>
      <c r="Y98" s="221"/>
      <c r="Z98" s="221"/>
      <c r="AA98" s="221"/>
      <c r="AB98" s="221"/>
      <c r="AC98" s="221"/>
      <c r="AD98" s="221"/>
      <c r="AE98" s="221"/>
      <c r="AF98" s="221"/>
      <c r="AG98" s="221"/>
      <c r="AH98" s="221"/>
      <c r="AI98" s="221"/>
      <c r="AJ98" s="221"/>
      <c r="AK98" s="221"/>
      <c r="AL98" s="221"/>
      <c r="AM98" s="221"/>
      <c r="AN98" s="221"/>
      <c r="AO98" s="221"/>
      <c r="AP98" s="221"/>
      <c r="AQ98" s="221"/>
      <c r="AR98" s="221"/>
      <c r="AS98" s="221"/>
    </row>
    <row r="99" spans="1:50" ht="14.25" customHeight="1" x14ac:dyDescent="0.4">
      <c r="A99" s="222" t="s">
        <v>197</v>
      </c>
      <c r="B99" s="222"/>
      <c r="C99" s="222"/>
      <c r="D99" s="222"/>
      <c r="E99" s="222"/>
      <c r="F99" s="222"/>
      <c r="G99" s="222"/>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row>
    <row r="100" spans="1:50" ht="9" customHeight="1" x14ac:dyDescent="0.4"/>
    <row r="101" spans="1:50" ht="13.5" customHeight="1" x14ac:dyDescent="0.4">
      <c r="A101" s="249" t="s">
        <v>198</v>
      </c>
      <c r="B101" s="249"/>
      <c r="C101" s="249"/>
      <c r="D101" s="249"/>
      <c r="E101" s="249"/>
      <c r="F101" s="249"/>
      <c r="G101" s="249"/>
      <c r="H101" s="249"/>
      <c r="I101" s="249"/>
      <c r="J101" s="249"/>
      <c r="K101" s="249"/>
      <c r="L101" s="249"/>
      <c r="M101" s="249"/>
      <c r="N101" s="249"/>
      <c r="O101" s="249"/>
      <c r="P101" s="249"/>
      <c r="Q101" s="249"/>
      <c r="R101" s="249"/>
      <c r="S101" s="249"/>
      <c r="T101" s="249"/>
      <c r="U101" s="249"/>
      <c r="V101" s="249"/>
      <c r="W101" s="249"/>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row>
    <row r="102" spans="1:50" ht="13.5" customHeight="1" x14ac:dyDescent="0.4">
      <c r="A102" s="218" t="s">
        <v>199</v>
      </c>
      <c r="B102" s="250"/>
      <c r="C102" s="250"/>
      <c r="D102" s="250"/>
      <c r="E102" s="250"/>
      <c r="F102" s="250"/>
      <c r="G102" s="250"/>
      <c r="H102" s="250"/>
      <c r="I102" s="250"/>
      <c r="J102" s="250"/>
      <c r="K102" s="250"/>
      <c r="L102" s="250"/>
      <c r="M102" s="250"/>
      <c r="N102" s="250"/>
      <c r="O102" s="250"/>
      <c r="P102" s="250"/>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row>
    <row r="103" spans="1:50" ht="13.5" customHeight="1" x14ac:dyDescent="0.4">
      <c r="A103" s="218" t="s">
        <v>200</v>
      </c>
      <c r="B103" s="218"/>
      <c r="C103" s="218"/>
      <c r="D103" s="218"/>
      <c r="E103" s="218"/>
      <c r="F103" s="218"/>
      <c r="G103" s="218"/>
      <c r="H103" s="218"/>
      <c r="I103" s="218"/>
      <c r="J103" s="218"/>
      <c r="K103" s="218"/>
      <c r="L103" s="218"/>
      <c r="M103" s="218"/>
      <c r="N103" s="218"/>
      <c r="O103" s="218"/>
      <c r="P103" s="218"/>
      <c r="Q103" s="218"/>
      <c r="R103" s="218"/>
      <c r="S103" s="218"/>
      <c r="T103" s="218"/>
      <c r="U103" s="218"/>
      <c r="V103" s="218"/>
      <c r="W103" s="218"/>
      <c r="X103" s="218"/>
      <c r="Y103" s="218"/>
      <c r="Z103" s="218"/>
      <c r="AA103" s="218"/>
      <c r="AB103" s="218"/>
      <c r="AC103" s="218"/>
      <c r="AD103" s="218"/>
      <c r="AE103" s="218"/>
      <c r="AF103" s="218"/>
      <c r="AG103" s="218"/>
      <c r="AH103" s="218"/>
      <c r="AI103" s="218"/>
      <c r="AJ103" s="218"/>
      <c r="AK103" s="218"/>
      <c r="AL103" s="218"/>
      <c r="AM103" s="218"/>
      <c r="AN103" s="218"/>
      <c r="AO103" s="218"/>
      <c r="AP103" s="218"/>
      <c r="AQ103" s="218"/>
      <c r="AR103" s="218"/>
      <c r="AS103" s="218"/>
    </row>
    <row r="104" spans="1:50" ht="13.5" customHeight="1" x14ac:dyDescent="0.4">
      <c r="A104" s="218" t="s">
        <v>201</v>
      </c>
      <c r="B104" s="218"/>
      <c r="C104" s="218"/>
      <c r="D104" s="218"/>
      <c r="E104" s="218"/>
      <c r="F104" s="218"/>
      <c r="G104" s="218"/>
      <c r="H104" s="218"/>
      <c r="I104" s="218"/>
      <c r="J104" s="218"/>
      <c r="K104" s="218"/>
      <c r="L104" s="218"/>
      <c r="M104" s="218"/>
      <c r="N104" s="218"/>
      <c r="O104" s="218"/>
      <c r="P104" s="218"/>
      <c r="Q104" s="218"/>
      <c r="R104" s="218"/>
      <c r="S104" s="218"/>
      <c r="T104" s="218"/>
      <c r="U104" s="218"/>
      <c r="V104" s="218"/>
      <c r="W104" s="218"/>
      <c r="X104" s="218"/>
      <c r="Y104" s="218"/>
      <c r="Z104" s="218"/>
      <c r="AA104" s="218"/>
      <c r="AB104" s="218"/>
      <c r="AC104" s="218"/>
      <c r="AD104" s="218"/>
      <c r="AE104" s="218"/>
      <c r="AF104" s="218"/>
      <c r="AG104" s="218"/>
      <c r="AH104" s="218"/>
      <c r="AI104" s="218"/>
      <c r="AJ104" s="218"/>
      <c r="AK104" s="218"/>
      <c r="AL104" s="218"/>
      <c r="AM104" s="218"/>
      <c r="AN104" s="218"/>
      <c r="AO104" s="218"/>
      <c r="AP104" s="218"/>
      <c r="AQ104" s="218"/>
      <c r="AR104" s="218"/>
      <c r="AS104" s="218"/>
    </row>
    <row r="105" spans="1:50" ht="13.5" customHeight="1" x14ac:dyDescent="0.4">
      <c r="A105" s="201" t="s">
        <v>202</v>
      </c>
      <c r="B105" s="201"/>
      <c r="C105" s="201"/>
      <c r="D105" s="201"/>
      <c r="E105" s="201"/>
      <c r="F105" s="201"/>
      <c r="G105" s="201"/>
      <c r="H105" s="201"/>
      <c r="I105" s="201"/>
      <c r="J105" s="201"/>
      <c r="K105" s="201"/>
      <c r="L105" s="201"/>
      <c r="M105" s="201"/>
      <c r="N105" s="201"/>
      <c r="O105" s="201"/>
      <c r="P105" s="201"/>
      <c r="Q105" s="201"/>
      <c r="R105" s="201"/>
      <c r="S105" s="201"/>
      <c r="T105" s="201"/>
      <c r="U105" s="201"/>
      <c r="V105" s="201"/>
      <c r="W105" s="201"/>
      <c r="X105" s="201"/>
      <c r="Y105" s="201"/>
      <c r="Z105" s="201"/>
      <c r="AA105" s="201"/>
      <c r="AB105" s="201"/>
      <c r="AC105" s="201"/>
      <c r="AD105" s="201"/>
      <c r="AE105" s="201"/>
      <c r="AF105" s="201"/>
      <c r="AG105" s="201"/>
      <c r="AH105" s="201"/>
      <c r="AI105" s="201"/>
      <c r="AJ105" s="201"/>
      <c r="AK105" s="201"/>
      <c r="AL105" s="201"/>
      <c r="AM105" s="201"/>
      <c r="AN105" s="201"/>
      <c r="AO105" s="201"/>
      <c r="AP105" s="201"/>
      <c r="AQ105" s="201"/>
      <c r="AR105" s="201"/>
      <c r="AS105" s="201"/>
      <c r="AU105" s="49">
        <v>0</v>
      </c>
    </row>
    <row r="106" spans="1:50" ht="13.5" customHeight="1" x14ac:dyDescent="0.4">
      <c r="A106" s="201"/>
      <c r="B106" s="201"/>
      <c r="C106" s="201"/>
      <c r="D106" s="201"/>
      <c r="E106" s="201"/>
      <c r="F106" s="201"/>
      <c r="G106" s="201"/>
      <c r="H106" s="201"/>
      <c r="I106" s="201"/>
      <c r="J106" s="201"/>
      <c r="K106" s="201"/>
      <c r="L106" s="201"/>
      <c r="M106" s="201"/>
      <c r="N106" s="201"/>
      <c r="O106" s="201"/>
      <c r="P106" s="201"/>
      <c r="Q106" s="201"/>
      <c r="R106" s="201"/>
      <c r="S106" s="201"/>
      <c r="T106" s="201"/>
      <c r="U106" s="201"/>
      <c r="V106" s="201"/>
      <c r="W106" s="201"/>
      <c r="X106" s="201"/>
      <c r="Y106" s="201"/>
      <c r="Z106" s="201"/>
      <c r="AA106" s="201"/>
      <c r="AB106" s="201"/>
      <c r="AC106" s="201"/>
      <c r="AD106" s="201"/>
      <c r="AE106" s="201"/>
      <c r="AF106" s="201"/>
      <c r="AG106" s="201"/>
      <c r="AH106" s="201"/>
      <c r="AI106" s="201"/>
      <c r="AJ106" s="201"/>
      <c r="AK106" s="201"/>
      <c r="AL106" s="201"/>
      <c r="AM106" s="201"/>
      <c r="AN106" s="201"/>
      <c r="AO106" s="201"/>
      <c r="AP106" s="201"/>
      <c r="AQ106" s="201"/>
      <c r="AR106" s="201"/>
      <c r="AS106" s="201"/>
      <c r="AT106" s="78" t="s">
        <v>3</v>
      </c>
      <c r="AU106" s="49">
        <v>1</v>
      </c>
    </row>
    <row r="107" spans="1:50" x14ac:dyDescent="0.4">
      <c r="AT107" s="78" t="s">
        <v>203</v>
      </c>
      <c r="AU107" s="49">
        <v>2</v>
      </c>
    </row>
    <row r="108" spans="1:50" x14ac:dyDescent="0.4">
      <c r="AT108" s="79" t="s">
        <v>204</v>
      </c>
      <c r="AU108" s="49">
        <v>3</v>
      </c>
    </row>
    <row r="109" spans="1:50" x14ac:dyDescent="0.4">
      <c r="AU109" s="49">
        <v>4</v>
      </c>
    </row>
    <row r="110" spans="1:50" x14ac:dyDescent="0.4">
      <c r="AU110" s="49">
        <v>5</v>
      </c>
    </row>
    <row r="111" spans="1:50" x14ac:dyDescent="0.4">
      <c r="AU111" s="49">
        <v>6</v>
      </c>
    </row>
    <row r="112" spans="1:50" x14ac:dyDescent="0.4">
      <c r="AU112" s="49">
        <v>7</v>
      </c>
    </row>
    <row r="113" spans="47:47" x14ac:dyDescent="0.4">
      <c r="AU113" s="49">
        <v>8</v>
      </c>
    </row>
    <row r="114" spans="47:47" x14ac:dyDescent="0.4">
      <c r="AU114" s="49">
        <v>9</v>
      </c>
    </row>
    <row r="115" spans="47:47" x14ac:dyDescent="0.4">
      <c r="AU115" s="49">
        <v>10</v>
      </c>
    </row>
    <row r="116" spans="47:47" x14ac:dyDescent="0.4">
      <c r="AU116" s="49">
        <v>11</v>
      </c>
    </row>
    <row r="117" spans="47:47" x14ac:dyDescent="0.4">
      <c r="AU117" s="49">
        <v>12</v>
      </c>
    </row>
    <row r="118" spans="47:47" x14ac:dyDescent="0.4">
      <c r="AU118" s="49">
        <v>13</v>
      </c>
    </row>
    <row r="119" spans="47:47" x14ac:dyDescent="0.4">
      <c r="AU119" s="49">
        <v>14</v>
      </c>
    </row>
    <row r="120" spans="47:47" x14ac:dyDescent="0.4">
      <c r="AU120" s="49">
        <v>15</v>
      </c>
    </row>
    <row r="121" spans="47:47" x14ac:dyDescent="0.4">
      <c r="AU121" s="49">
        <v>16</v>
      </c>
    </row>
    <row r="122" spans="47:47" x14ac:dyDescent="0.4">
      <c r="AU122" s="49">
        <v>17</v>
      </c>
    </row>
    <row r="123" spans="47:47" x14ac:dyDescent="0.4">
      <c r="AU123" s="49">
        <v>18</v>
      </c>
    </row>
    <row r="124" spans="47:47" x14ac:dyDescent="0.4">
      <c r="AU124" s="49">
        <v>19</v>
      </c>
    </row>
    <row r="125" spans="47:47" x14ac:dyDescent="0.4">
      <c r="AU125" s="49">
        <v>20</v>
      </c>
    </row>
    <row r="126" spans="47:47" x14ac:dyDescent="0.4">
      <c r="AU126" s="49">
        <v>21</v>
      </c>
    </row>
    <row r="127" spans="47:47" x14ac:dyDescent="0.4">
      <c r="AU127" s="49">
        <v>22</v>
      </c>
    </row>
    <row r="128" spans="47:47" x14ac:dyDescent="0.4">
      <c r="AU128" s="49">
        <v>23</v>
      </c>
    </row>
    <row r="129" spans="47:47" x14ac:dyDescent="0.4">
      <c r="AU129" s="49">
        <v>24</v>
      </c>
    </row>
    <row r="130" spans="47:47" x14ac:dyDescent="0.4">
      <c r="AU130" s="49">
        <v>25</v>
      </c>
    </row>
    <row r="131" spans="47:47" x14ac:dyDescent="0.4">
      <c r="AU131" s="49">
        <v>26</v>
      </c>
    </row>
    <row r="132" spans="47:47" x14ac:dyDescent="0.4">
      <c r="AU132" s="49">
        <v>27</v>
      </c>
    </row>
    <row r="133" spans="47:47" x14ac:dyDescent="0.4">
      <c r="AU133" s="49">
        <v>28</v>
      </c>
    </row>
    <row r="134" spans="47:47" x14ac:dyDescent="0.4">
      <c r="AU134" s="49">
        <v>29</v>
      </c>
    </row>
    <row r="135" spans="47:47" x14ac:dyDescent="0.4">
      <c r="AU135" s="49">
        <v>30</v>
      </c>
    </row>
    <row r="136" spans="47:47" x14ac:dyDescent="0.4">
      <c r="AU136" s="49">
        <v>31</v>
      </c>
    </row>
  </sheetData>
  <sheetProtection algorithmName="SHA-512" hashValue="Auhgbd4E7mFxAeZI5DqeIjBAN29xIImHISLGY+UFj7+Mx+BJySwnOr7w4V/zwLuv6pe8c/tGvG0GMVgT4Iywsg==" saltValue="tgoPoJNT5fZFnC8tOZH9Mg==" spinCount="100000" sheet="1" selectLockedCells="1"/>
  <mergeCells count="383">
    <mergeCell ref="AX95:AX97"/>
    <mergeCell ref="G2:T2"/>
    <mergeCell ref="U2:W2"/>
    <mergeCell ref="X2:Z2"/>
    <mergeCell ref="AA2:AC2"/>
    <mergeCell ref="AD2:AF2"/>
    <mergeCell ref="AG2:AI2"/>
    <mergeCell ref="AA32:AF32"/>
    <mergeCell ref="AH32:AS32"/>
    <mergeCell ref="AR18:AR21"/>
    <mergeCell ref="AS18:AS21"/>
    <mergeCell ref="G19:G21"/>
    <mergeCell ref="H19:M21"/>
    <mergeCell ref="N19:N21"/>
    <mergeCell ref="O20:S21"/>
    <mergeCell ref="T20:T21"/>
    <mergeCell ref="V20:Y21"/>
    <mergeCell ref="Z20:AF21"/>
    <mergeCell ref="AF9:AS9"/>
    <mergeCell ref="H14:I14"/>
    <mergeCell ref="AN17:AP17"/>
    <mergeCell ref="AQ17:AS17"/>
    <mergeCell ref="AB17:AD17"/>
    <mergeCell ref="AE17:AG17"/>
    <mergeCell ref="AH17:AJ17"/>
    <mergeCell ref="AK17:AM17"/>
    <mergeCell ref="B15:F16"/>
    <mergeCell ref="AD15:AG15"/>
    <mergeCell ref="B10:F10"/>
    <mergeCell ref="G10:Z13"/>
    <mergeCell ref="AA10:AE13"/>
    <mergeCell ref="AF10:AS13"/>
    <mergeCell ref="BA6:BH6"/>
    <mergeCell ref="AY6:AZ6"/>
    <mergeCell ref="AP3:AR5"/>
    <mergeCell ref="A4:AO5"/>
    <mergeCell ref="AX3:AX6"/>
    <mergeCell ref="AA7:AS7"/>
    <mergeCell ref="AT7:AT8"/>
    <mergeCell ref="A8:G8"/>
    <mergeCell ref="J8:AF8"/>
    <mergeCell ref="AG8:AH8"/>
    <mergeCell ref="AI8:AJ8"/>
    <mergeCell ref="AL8:AM8"/>
    <mergeCell ref="AO8:AP8"/>
    <mergeCell ref="AR8:AS8"/>
    <mergeCell ref="A7:Y7"/>
    <mergeCell ref="A18:A21"/>
    <mergeCell ref="B18:D21"/>
    <mergeCell ref="E18:E21"/>
    <mergeCell ref="F18:F21"/>
    <mergeCell ref="G18:N18"/>
    <mergeCell ref="O18:S19"/>
    <mergeCell ref="T18:T19"/>
    <mergeCell ref="V18:Y19"/>
    <mergeCell ref="V17:X17"/>
    <mergeCell ref="Y17:AA17"/>
    <mergeCell ref="B17:F17"/>
    <mergeCell ref="G17:I17"/>
    <mergeCell ref="J17:L17"/>
    <mergeCell ref="M17:O17"/>
    <mergeCell ref="P17:R17"/>
    <mergeCell ref="S17:U17"/>
    <mergeCell ref="A9:A17"/>
    <mergeCell ref="B11:F11"/>
    <mergeCell ref="B12:F12"/>
    <mergeCell ref="B13:F13"/>
    <mergeCell ref="B9:F9"/>
    <mergeCell ref="G9:Z9"/>
    <mergeCell ref="AA9:AE9"/>
    <mergeCell ref="C14:F14"/>
    <mergeCell ref="AL18:AL21"/>
    <mergeCell ref="AM18:AM21"/>
    <mergeCell ref="AN18:AN21"/>
    <mergeCell ref="AO18:AO21"/>
    <mergeCell ref="AP18:AP21"/>
    <mergeCell ref="AQ18:AQ21"/>
    <mergeCell ref="Z18:AF19"/>
    <mergeCell ref="AG18:AG21"/>
    <mergeCell ref="AH18:AH21"/>
    <mergeCell ref="AI18:AI21"/>
    <mergeCell ref="AJ18:AJ21"/>
    <mergeCell ref="AK18:AK21"/>
    <mergeCell ref="A22:A28"/>
    <mergeCell ref="B22:F24"/>
    <mergeCell ref="H22:AS22"/>
    <mergeCell ref="H23:L23"/>
    <mergeCell ref="M23:P23"/>
    <mergeCell ref="Q23:R23"/>
    <mergeCell ref="S23:AS23"/>
    <mergeCell ref="G24:AS24"/>
    <mergeCell ref="B25:F28"/>
    <mergeCell ref="H26:O26"/>
    <mergeCell ref="P26:Q26"/>
    <mergeCell ref="S26:T26"/>
    <mergeCell ref="U26:AS26"/>
    <mergeCell ref="H27:AS27"/>
    <mergeCell ref="H28:AS28"/>
    <mergeCell ref="H25:O25"/>
    <mergeCell ref="P25:Q25"/>
    <mergeCell ref="S25:T25"/>
    <mergeCell ref="U25:W25"/>
    <mergeCell ref="X25:Y25"/>
    <mergeCell ref="Z25:AS25"/>
    <mergeCell ref="G33:AS33"/>
    <mergeCell ref="G34:H34"/>
    <mergeCell ref="A29:A50"/>
    <mergeCell ref="B29:F46"/>
    <mergeCell ref="H29:AS29"/>
    <mergeCell ref="G30:AS30"/>
    <mergeCell ref="O31:R31"/>
    <mergeCell ref="T31:AJ31"/>
    <mergeCell ref="AL31:AS31"/>
    <mergeCell ref="O32:R32"/>
    <mergeCell ref="T32:Y32"/>
    <mergeCell ref="K37:AS37"/>
    <mergeCell ref="AJ38:AS38"/>
    <mergeCell ref="K39:AS39"/>
    <mergeCell ref="K41:T41"/>
    <mergeCell ref="U41:V41"/>
    <mergeCell ref="W41:AS41"/>
    <mergeCell ref="G35:J35"/>
    <mergeCell ref="K35:S35"/>
    <mergeCell ref="T35:U35"/>
    <mergeCell ref="V35:AS35"/>
    <mergeCell ref="V42:AI42"/>
    <mergeCell ref="AK42:AS42"/>
    <mergeCell ref="B47:F50"/>
    <mergeCell ref="K43:AS43"/>
    <mergeCell ref="V44:AI44"/>
    <mergeCell ref="AK44:AS44"/>
    <mergeCell ref="K45:AS45"/>
    <mergeCell ref="V47:W47"/>
    <mergeCell ref="Y47:Z47"/>
    <mergeCell ref="K34:R34"/>
    <mergeCell ref="S34:T34"/>
    <mergeCell ref="U34:AS34"/>
    <mergeCell ref="V36:AI36"/>
    <mergeCell ref="AK36:AS36"/>
    <mergeCell ref="H46:AS46"/>
    <mergeCell ref="AC47:AD47"/>
    <mergeCell ref="J40:AR40"/>
    <mergeCell ref="G48:K48"/>
    <mergeCell ref="W48:AB48"/>
    <mergeCell ref="AD48:AK48"/>
    <mergeCell ref="M48:U48"/>
    <mergeCell ref="A62:F66"/>
    <mergeCell ref="H62:W62"/>
    <mergeCell ref="X62:Y62"/>
    <mergeCell ref="AA62:AB62"/>
    <mergeCell ref="AC62:AE62"/>
    <mergeCell ref="AF62:AG62"/>
    <mergeCell ref="AH62:AS62"/>
    <mergeCell ref="G59:I59"/>
    <mergeCell ref="K59:T59"/>
    <mergeCell ref="U59:V59"/>
    <mergeCell ref="W59:AS59"/>
    <mergeCell ref="G60:O60"/>
    <mergeCell ref="Q60:AC60"/>
    <mergeCell ref="AE60:AS60"/>
    <mergeCell ref="A51:F61"/>
    <mergeCell ref="H51:AS51"/>
    <mergeCell ref="G52:O52"/>
    <mergeCell ref="Q52:U52"/>
    <mergeCell ref="W52:AG52"/>
    <mergeCell ref="AJ52:AS52"/>
    <mergeCell ref="G53:Q53"/>
    <mergeCell ref="S53:AM53"/>
    <mergeCell ref="G54:Q54"/>
    <mergeCell ref="H61:AS61"/>
    <mergeCell ref="G63:K63"/>
    <mergeCell ref="M63:U63"/>
    <mergeCell ref="W63:AB63"/>
    <mergeCell ref="AD63:AL63"/>
    <mergeCell ref="AN63:AS63"/>
    <mergeCell ref="G57:K57"/>
    <mergeCell ref="L57:U57"/>
    <mergeCell ref="V57:W57"/>
    <mergeCell ref="X57:AS57"/>
    <mergeCell ref="G58:O58"/>
    <mergeCell ref="Q58:AC58"/>
    <mergeCell ref="AE58:AS58"/>
    <mergeCell ref="S54:Z54"/>
    <mergeCell ref="AB54:AS54"/>
    <mergeCell ref="G55:AS55"/>
    <mergeCell ref="G56:I56"/>
    <mergeCell ref="K56:R56"/>
    <mergeCell ref="S56:T56"/>
    <mergeCell ref="U56:AS56"/>
    <mergeCell ref="H64:AS64"/>
    <mergeCell ref="H65:AS65"/>
    <mergeCell ref="H66:V66"/>
    <mergeCell ref="X66:AS66"/>
    <mergeCell ref="C73:E73"/>
    <mergeCell ref="G73:J73"/>
    <mergeCell ref="L73:P73"/>
    <mergeCell ref="R73:V73"/>
    <mergeCell ref="X73:AB73"/>
    <mergeCell ref="AD73:AG73"/>
    <mergeCell ref="AI73:AM73"/>
    <mergeCell ref="AO73:AR73"/>
    <mergeCell ref="Y71:AL71"/>
    <mergeCell ref="AN71:AS71"/>
    <mergeCell ref="AE74:AF74"/>
    <mergeCell ref="AG74:AH74"/>
    <mergeCell ref="AJ74:AL74"/>
    <mergeCell ref="AM74:AN74"/>
    <mergeCell ref="C72:F72"/>
    <mergeCell ref="G72:K72"/>
    <mergeCell ref="L72:Q72"/>
    <mergeCell ref="R72:W72"/>
    <mergeCell ref="A67:F71"/>
    <mergeCell ref="H67:AS67"/>
    <mergeCell ref="X72:AC72"/>
    <mergeCell ref="AD72:AH72"/>
    <mergeCell ref="AI72:AN72"/>
    <mergeCell ref="AO72:AS72"/>
    <mergeCell ref="H68:AS68"/>
    <mergeCell ref="G69:I69"/>
    <mergeCell ref="K69:P69"/>
    <mergeCell ref="Q69:R69"/>
    <mergeCell ref="S69:X69"/>
    <mergeCell ref="Z69:AS69"/>
    <mergeCell ref="H70:AS70"/>
    <mergeCell ref="G71:I71"/>
    <mergeCell ref="K71:Q71"/>
    <mergeCell ref="S71:W71"/>
    <mergeCell ref="D74:E74"/>
    <mergeCell ref="H74:I74"/>
    <mergeCell ref="J74:K74"/>
    <mergeCell ref="M74:O74"/>
    <mergeCell ref="P74:Q74"/>
    <mergeCell ref="S74:U74"/>
    <mergeCell ref="V74:W74"/>
    <mergeCell ref="AT75:AT76"/>
    <mergeCell ref="G76:T76"/>
    <mergeCell ref="U76:X76"/>
    <mergeCell ref="Y76:AC76"/>
    <mergeCell ref="AD76:AF76"/>
    <mergeCell ref="AG76:AS76"/>
    <mergeCell ref="AP74:AQ74"/>
    <mergeCell ref="AR74:AS74"/>
    <mergeCell ref="A75:F76"/>
    <mergeCell ref="G75:T75"/>
    <mergeCell ref="U75:X75"/>
    <mergeCell ref="Y75:AC75"/>
    <mergeCell ref="AD75:AF75"/>
    <mergeCell ref="AG75:AS75"/>
    <mergeCell ref="Y74:AA74"/>
    <mergeCell ref="AB74:AC74"/>
    <mergeCell ref="A72:B74"/>
    <mergeCell ref="G80:J80"/>
    <mergeCell ref="L80:P80"/>
    <mergeCell ref="R80:V80"/>
    <mergeCell ref="X80:AA80"/>
    <mergeCell ref="AC80:AJ80"/>
    <mergeCell ref="AJ81:AK81"/>
    <mergeCell ref="AM81:AQ81"/>
    <mergeCell ref="AR81:AS81"/>
    <mergeCell ref="A77:F79"/>
    <mergeCell ref="G77:K79"/>
    <mergeCell ref="L77:Y77"/>
    <mergeCell ref="Z77:AK77"/>
    <mergeCell ref="AL77:AS79"/>
    <mergeCell ref="L78:Q79"/>
    <mergeCell ref="R78:W79"/>
    <mergeCell ref="X78:AB78"/>
    <mergeCell ref="AC78:AK79"/>
    <mergeCell ref="X79:AB79"/>
    <mergeCell ref="A82:F84"/>
    <mergeCell ref="G82:K84"/>
    <mergeCell ref="L82:AO82"/>
    <mergeCell ref="AP82:AS84"/>
    <mergeCell ref="L83:O84"/>
    <mergeCell ref="P83:S83"/>
    <mergeCell ref="T83:AB83"/>
    <mergeCell ref="AC83:AF84"/>
    <mergeCell ref="A80:F81"/>
    <mergeCell ref="AG83:AK84"/>
    <mergeCell ref="AL83:AO84"/>
    <mergeCell ref="P84:S84"/>
    <mergeCell ref="T84:W84"/>
    <mergeCell ref="X84:AB84"/>
    <mergeCell ref="AL80:AR80"/>
    <mergeCell ref="H81:I81"/>
    <mergeCell ref="J81:K81"/>
    <mergeCell ref="M81:O81"/>
    <mergeCell ref="P81:Q81"/>
    <mergeCell ref="S81:U81"/>
    <mergeCell ref="V81:W81"/>
    <mergeCell ref="Y81:Z81"/>
    <mergeCell ref="AA81:AB81"/>
    <mergeCell ref="AD81:AI81"/>
    <mergeCell ref="L85:N85"/>
    <mergeCell ref="P85:R85"/>
    <mergeCell ref="T85:V85"/>
    <mergeCell ref="X85:AA85"/>
    <mergeCell ref="AC85:AE85"/>
    <mergeCell ref="AG85:AJ85"/>
    <mergeCell ref="AL85:AN85"/>
    <mergeCell ref="R86:S86"/>
    <mergeCell ref="V86:W86"/>
    <mergeCell ref="Y86:Z86"/>
    <mergeCell ref="AP85:AR85"/>
    <mergeCell ref="AT85:AT86"/>
    <mergeCell ref="AA86:AB86"/>
    <mergeCell ref="AE86:AF86"/>
    <mergeCell ref="AH86:AI86"/>
    <mergeCell ref="AJ86:AK86"/>
    <mergeCell ref="A89:F90"/>
    <mergeCell ref="G89:J89"/>
    <mergeCell ref="Y89:AB89"/>
    <mergeCell ref="AC89:AJ89"/>
    <mergeCell ref="AN86:AO86"/>
    <mergeCell ref="AR86:AS86"/>
    <mergeCell ref="A87:F88"/>
    <mergeCell ref="G87:K88"/>
    <mergeCell ref="L87:AB87"/>
    <mergeCell ref="AC87:AS87"/>
    <mergeCell ref="L88:AB88"/>
    <mergeCell ref="AC88:AK88"/>
    <mergeCell ref="AL88:AS88"/>
    <mergeCell ref="H86:I86"/>
    <mergeCell ref="J86:K86"/>
    <mergeCell ref="N86:O86"/>
    <mergeCell ref="A85:F86"/>
    <mergeCell ref="G85:J85"/>
    <mergeCell ref="AL93:AR93"/>
    <mergeCell ref="AL89:AR89"/>
    <mergeCell ref="H90:I90"/>
    <mergeCell ref="J90:K90"/>
    <mergeCell ref="L90:O90"/>
    <mergeCell ref="P90:X90"/>
    <mergeCell ref="Y90:AB90"/>
    <mergeCell ref="AD90:AI90"/>
    <mergeCell ref="AJ90:AK90"/>
    <mergeCell ref="AM90:AQ90"/>
    <mergeCell ref="AR90:AS90"/>
    <mergeCell ref="L89:X89"/>
    <mergeCell ref="L93:X93"/>
    <mergeCell ref="A104:AS104"/>
    <mergeCell ref="A105:AS105"/>
    <mergeCell ref="A106:AS106"/>
    <mergeCell ref="AT95:AT97"/>
    <mergeCell ref="AI96:AJ96"/>
    <mergeCell ref="A98:AS98"/>
    <mergeCell ref="A99:AV99"/>
    <mergeCell ref="A95:C97"/>
    <mergeCell ref="M95:T97"/>
    <mergeCell ref="U95:W97"/>
    <mergeCell ref="AK95:AS97"/>
    <mergeCell ref="A101:AS101"/>
    <mergeCell ref="A102:AS102"/>
    <mergeCell ref="A103:AS103"/>
    <mergeCell ref="E95:J97"/>
    <mergeCell ref="D95:D97"/>
    <mergeCell ref="K95:L97"/>
    <mergeCell ref="AB95:AH97"/>
    <mergeCell ref="X96:AA97"/>
    <mergeCell ref="AT93:AT94"/>
    <mergeCell ref="A94:F94"/>
    <mergeCell ref="H94:I94"/>
    <mergeCell ref="J94:K94"/>
    <mergeCell ref="L94:O94"/>
    <mergeCell ref="G15:AC16"/>
    <mergeCell ref="AL15:AN15"/>
    <mergeCell ref="AH15:AJ15"/>
    <mergeCell ref="AP15:AR15"/>
    <mergeCell ref="P94:X94"/>
    <mergeCell ref="Y94:AB94"/>
    <mergeCell ref="AD94:AI94"/>
    <mergeCell ref="A91:F93"/>
    <mergeCell ref="G91:K92"/>
    <mergeCell ref="L91:AS91"/>
    <mergeCell ref="L92:AB92"/>
    <mergeCell ref="AC92:AK92"/>
    <mergeCell ref="AL92:AS92"/>
    <mergeCell ref="G93:J93"/>
    <mergeCell ref="Y93:AB93"/>
    <mergeCell ref="AJ94:AK94"/>
    <mergeCell ref="AM94:AQ94"/>
    <mergeCell ref="AR94:AS94"/>
    <mergeCell ref="AC93:AJ93"/>
  </mergeCells>
  <phoneticPr fontId="3"/>
  <conditionalFormatting sqref="A29:AS46 A48:AS50 A47:V47 X47:Y47 AA47:AS47">
    <cfRule type="expression" dxfId="23" priority="11">
      <formula>$AT$22=TRUE</formula>
    </cfRule>
  </conditionalFormatting>
  <conditionalFormatting sqref="A67:AS70 A71:AL71 AN71:AS71">
    <cfRule type="expression" dxfId="22" priority="8">
      <formula>"OR($S$34=99,$U$41=99,$S$56=99,$U$59=99)"</formula>
    </cfRule>
    <cfRule type="expression" dxfId="21" priority="9">
      <formula>OR($Q$23&gt;=70,$S$34&gt;=70,$T$35&gt;=70,$U$41&gt;=70,$S$56&gt;=70,$V$57&gt;=70,$U$59&gt;=70)</formula>
    </cfRule>
    <cfRule type="expression" dxfId="20" priority="10">
      <formula>$AT$22=TRUE</formula>
    </cfRule>
  </conditionalFormatting>
  <conditionalFormatting sqref="A91:AS92 A94:AS94 A93:L93 Y93:AS93">
    <cfRule type="expression" dxfId="19" priority="6">
      <formula>AND($AT$22=TRUE,$AT$51=TRUE,OR($V$57&gt;=1,$U$59&gt;=1))</formula>
    </cfRule>
  </conditionalFormatting>
  <conditionalFormatting sqref="A82:AS86">
    <cfRule type="expression" dxfId="18" priority="5">
      <formula>AND($AT$22=TRUE,$AT$51=TRUE)</formula>
    </cfRule>
  </conditionalFormatting>
  <conditionalFormatting sqref="A91:AS94">
    <cfRule type="expression" dxfId="17" priority="4">
      <formula>SUM($T$35&gt;=66,$U$41&gt;=66,$V$57&gt;=66,$U$59&gt;=66)&lt;1</formula>
    </cfRule>
  </conditionalFormatting>
  <conditionalFormatting sqref="AM71">
    <cfRule type="expression" dxfId="16" priority="1">
      <formula>"OR($S$34=99,$U$41=99,$S$56=99,$U$59=99)"</formula>
    </cfRule>
    <cfRule type="expression" dxfId="15" priority="2">
      <formula>OR($Q$23&gt;=70,$S$34&gt;=70,$T$35&gt;=70,$U$41&gt;=70,$S$56&gt;=70,$V$57&gt;=70,$U$59&gt;=70)</formula>
    </cfRule>
    <cfRule type="expression" dxfId="14" priority="3">
      <formula>$AT$22=TRUE</formula>
    </cfRule>
  </conditionalFormatting>
  <dataValidations count="8">
    <dataValidation imeMode="halfAlpha" allowBlank="1" showInputMessage="1" showErrorMessage="1" sqref="AK15 AE14:AH14 AJ14:AM14 AS14:AS15 R14 AO14:AO15 AP14:AR14" xr:uid="{32E608DF-FD81-49DD-AD47-A7F4D50E7D54}"/>
    <dataValidation type="list" allowBlank="1" showInputMessage="1" showErrorMessage="1" sqref="AP3:AR5" xr:uid="{E934F26F-01E1-4099-9D64-4E9E842C1A98}">
      <formula1>$AT$106:$AT$108</formula1>
    </dataValidation>
    <dataValidation type="list" imeMode="off" allowBlank="1" showInputMessage="1" sqref="AS18:AS21 J14:L14 G17:AS17 AG18:AJ21 AL18:AQ21" xr:uid="{240C2ABD-C418-4C8B-926D-14E4009AF168}">
      <formula1>$AU$105:$AU$114</formula1>
    </dataValidation>
    <dataValidation type="list" errorStyle="information" imeMode="off" allowBlank="1" sqref="AL8:AM8" xr:uid="{0FC2F2D1-10F2-4F04-AC1E-B963C70C982A}">
      <formula1>$AU$106:$AU$117</formula1>
    </dataValidation>
    <dataValidation type="list" imeMode="off" allowBlank="1" sqref="AO8:AP8" xr:uid="{2372C9CD-1777-43AD-82D1-9BF9E321766D}">
      <formula1>$AU$106:$AU$136</formula1>
    </dataValidation>
    <dataValidation type="list" imeMode="off" allowBlank="1" sqref="J14:L14 N14:Q14 E18:F21" xr:uid="{C127D465-66BA-4119-AC22-88CE2D460A6A}">
      <formula1>$AU$105:$AU$114</formula1>
    </dataValidation>
    <dataValidation imeMode="hiragana" allowBlank="1" showInputMessage="1" showErrorMessage="1" sqref="E95:J97 M95:T97 AB95:AH97 AK95:AS97 G9:Z13 AF9:AS13 G15:AC16 H19:M21" xr:uid="{7D3EF747-8E6C-49BB-9962-01E43558C470}"/>
    <dataValidation imeMode="off" allowBlank="1" showInputMessage="1" showErrorMessage="1" sqref="Z7 AI8:AJ8 AH15:AJ15 AL15:AN15 AP15:AR15 Q23:R23 P25:Q25 S25:T25 X25:Y25 P26:Q26 S26:T26 S34:T34 T35:U35 U41:V41 V47:W47 Y47:Z47 AC47:AD47 S56:T56 V57:W57 U59:V59 X62:Y62 AA62:AB62 AF62:AG62 Q69:R69 G73:J73 L73:P73 AO73:AR73 X73:AB73 R73:V73 AI73:AM73 AD73:AG73 H74:I74 M74:O74 S74:U74 Y74:AA74 AE74:AF74 AJ74:AL74 AP74:AQ74 L80:P80 M81:O81 R80:V80 S81:U81 X80:AA80 Y81:Z81 AC80:AJ80 AD81:AI81 AM81:AQ81 AL80:AR80 L85:N85 P85:R85 T85:V85 X85:AA85 AC85:AE85 AG85:AJ85 AL85:AN85 AP85:AR85 M86 Q86 U86 Y86:Z86 AD86 AH86:AI86 AM86 AQ86 L89:X89 P90:X90 AC89:AJ89 AD90:AI90 AL89:AR89 AM90:AQ90 L93:X93 P94:X94 AC93:AJ93 AD94:AI94 AL93:AR93 AM94:AQ94" xr:uid="{A525B452-B18F-401E-AB72-7D7D8B29BA4C}"/>
  </dataValidations>
  <printOptions horizontalCentered="1"/>
  <pageMargins left="0.70866141732283472" right="0.70866141732283472" top="1.3385826771653544" bottom="0.74803149606299213" header="0.31496062992125984" footer="0.31496062992125984"/>
  <pageSetup paperSize="9" scale="71" fitToHeight="0" orientation="portrait" r:id="rId1"/>
  <rowBreaks count="1" manualBreakCount="1">
    <brk id="6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locked="0" defaultSize="0" autoFill="0" autoLine="0" autoPict="0">
                <anchor moveWithCells="1">
                  <from>
                    <xdr:col>18</xdr:col>
                    <xdr:colOff>171450</xdr:colOff>
                    <xdr:row>17</xdr:row>
                    <xdr:rowOff>38100</xdr:rowOff>
                  </from>
                  <to>
                    <xdr:col>20</xdr:col>
                    <xdr:colOff>114300</xdr:colOff>
                    <xdr:row>19</xdr:row>
                    <xdr:rowOff>28575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18</xdr:col>
                    <xdr:colOff>171450</xdr:colOff>
                    <xdr:row>18</xdr:row>
                    <xdr:rowOff>76200</xdr:rowOff>
                  </from>
                  <to>
                    <xdr:col>20</xdr:col>
                    <xdr:colOff>114300</xdr:colOff>
                    <xdr:row>20</xdr:row>
                    <xdr:rowOff>66675</xdr:rowOff>
                  </to>
                </anchor>
              </controlPr>
            </control>
          </mc:Choice>
        </mc:AlternateContent>
        <mc:AlternateContent xmlns:mc="http://schemas.openxmlformats.org/markup-compatibility/2006">
          <mc:Choice Requires="x14">
            <control shapeId="1027" r:id="rId6" name="Check Box 3">
              <controlPr locked="0" defaultSize="0" autoFill="0" autoLine="0" autoPict="0">
                <anchor moveWithCells="1">
                  <from>
                    <xdr:col>5</xdr:col>
                    <xdr:colOff>247650</xdr:colOff>
                    <xdr:row>20</xdr:row>
                    <xdr:rowOff>95250</xdr:rowOff>
                  </from>
                  <to>
                    <xdr:col>7</xdr:col>
                    <xdr:colOff>95250</xdr:colOff>
                    <xdr:row>22</xdr:row>
                    <xdr:rowOff>47625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5</xdr:col>
                    <xdr:colOff>247650</xdr:colOff>
                    <xdr:row>21</xdr:row>
                    <xdr:rowOff>142875</xdr:rowOff>
                  </from>
                  <to>
                    <xdr:col>7</xdr:col>
                    <xdr:colOff>95250</xdr:colOff>
                    <xdr:row>24</xdr:row>
                    <xdr:rowOff>19050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5</xdr:col>
                    <xdr:colOff>247650</xdr:colOff>
                    <xdr:row>22</xdr:row>
                    <xdr:rowOff>161925</xdr:rowOff>
                  </from>
                  <to>
                    <xdr:col>7</xdr:col>
                    <xdr:colOff>95250</xdr:colOff>
                    <xdr:row>25</xdr:row>
                    <xdr:rowOff>38100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5</xdr:col>
                    <xdr:colOff>247650</xdr:colOff>
                    <xdr:row>24</xdr:row>
                    <xdr:rowOff>114300</xdr:rowOff>
                  </from>
                  <to>
                    <xdr:col>7</xdr:col>
                    <xdr:colOff>95250</xdr:colOff>
                    <xdr:row>26</xdr:row>
                    <xdr:rowOff>28575</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5</xdr:col>
                    <xdr:colOff>247650</xdr:colOff>
                    <xdr:row>25</xdr:row>
                    <xdr:rowOff>123825</xdr:rowOff>
                  </from>
                  <to>
                    <xdr:col>7</xdr:col>
                    <xdr:colOff>95250</xdr:colOff>
                    <xdr:row>27</xdr:row>
                    <xdr:rowOff>38100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5</xdr:col>
                    <xdr:colOff>247650</xdr:colOff>
                    <xdr:row>26</xdr:row>
                    <xdr:rowOff>123825</xdr:rowOff>
                  </from>
                  <to>
                    <xdr:col>7</xdr:col>
                    <xdr:colOff>95250</xdr:colOff>
                    <xdr:row>28</xdr:row>
                    <xdr:rowOff>38100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5</xdr:col>
                    <xdr:colOff>247650</xdr:colOff>
                    <xdr:row>27</xdr:row>
                    <xdr:rowOff>133350</xdr:rowOff>
                  </from>
                  <to>
                    <xdr:col>7</xdr:col>
                    <xdr:colOff>95250</xdr:colOff>
                    <xdr:row>29</xdr:row>
                    <xdr:rowOff>47625</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12</xdr:col>
                    <xdr:colOff>142875</xdr:colOff>
                    <xdr:row>29</xdr:row>
                    <xdr:rowOff>123825</xdr:rowOff>
                  </from>
                  <to>
                    <xdr:col>14</xdr:col>
                    <xdr:colOff>85725</xdr:colOff>
                    <xdr:row>31</xdr:row>
                    <xdr:rowOff>38100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17</xdr:col>
                    <xdr:colOff>142875</xdr:colOff>
                    <xdr:row>29</xdr:row>
                    <xdr:rowOff>123825</xdr:rowOff>
                  </from>
                  <to>
                    <xdr:col>19</xdr:col>
                    <xdr:colOff>85725</xdr:colOff>
                    <xdr:row>31</xdr:row>
                    <xdr:rowOff>38100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35</xdr:col>
                    <xdr:colOff>171450</xdr:colOff>
                    <xdr:row>29</xdr:row>
                    <xdr:rowOff>123825</xdr:rowOff>
                  </from>
                  <to>
                    <xdr:col>37</xdr:col>
                    <xdr:colOff>114300</xdr:colOff>
                    <xdr:row>31</xdr:row>
                    <xdr:rowOff>38100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12</xdr:col>
                    <xdr:colOff>142875</xdr:colOff>
                    <xdr:row>30</xdr:row>
                    <xdr:rowOff>133350</xdr:rowOff>
                  </from>
                  <to>
                    <xdr:col>14</xdr:col>
                    <xdr:colOff>85725</xdr:colOff>
                    <xdr:row>32</xdr:row>
                    <xdr:rowOff>47625</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17</xdr:col>
                    <xdr:colOff>142875</xdr:colOff>
                    <xdr:row>30</xdr:row>
                    <xdr:rowOff>123825</xdr:rowOff>
                  </from>
                  <to>
                    <xdr:col>19</xdr:col>
                    <xdr:colOff>85725</xdr:colOff>
                    <xdr:row>32</xdr:row>
                    <xdr:rowOff>38100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24</xdr:col>
                    <xdr:colOff>152400</xdr:colOff>
                    <xdr:row>30</xdr:row>
                    <xdr:rowOff>114300</xdr:rowOff>
                  </from>
                  <to>
                    <xdr:col>26</xdr:col>
                    <xdr:colOff>95250</xdr:colOff>
                    <xdr:row>32</xdr:row>
                    <xdr:rowOff>28575</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32</xdr:col>
                    <xdr:colOff>38100</xdr:colOff>
                    <xdr:row>30</xdr:row>
                    <xdr:rowOff>104775</xdr:rowOff>
                  </from>
                  <to>
                    <xdr:col>33</xdr:col>
                    <xdr:colOff>161925</xdr:colOff>
                    <xdr:row>32</xdr:row>
                    <xdr:rowOff>19050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8</xdr:col>
                    <xdr:colOff>152400</xdr:colOff>
                    <xdr:row>32</xdr:row>
                    <xdr:rowOff>114300</xdr:rowOff>
                  </from>
                  <to>
                    <xdr:col>10</xdr:col>
                    <xdr:colOff>104775</xdr:colOff>
                    <xdr:row>34</xdr:row>
                    <xdr:rowOff>38100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19</xdr:col>
                    <xdr:colOff>161925</xdr:colOff>
                    <xdr:row>34</xdr:row>
                    <xdr:rowOff>123825</xdr:rowOff>
                  </from>
                  <to>
                    <xdr:col>21</xdr:col>
                    <xdr:colOff>104775</xdr:colOff>
                    <xdr:row>36</xdr:row>
                    <xdr:rowOff>38100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34</xdr:col>
                    <xdr:colOff>180975</xdr:colOff>
                    <xdr:row>34</xdr:row>
                    <xdr:rowOff>123825</xdr:rowOff>
                  </from>
                  <to>
                    <xdr:col>36</xdr:col>
                    <xdr:colOff>123825</xdr:colOff>
                    <xdr:row>36</xdr:row>
                    <xdr:rowOff>38100</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19</xdr:col>
                    <xdr:colOff>161925</xdr:colOff>
                    <xdr:row>36</xdr:row>
                    <xdr:rowOff>133350</xdr:rowOff>
                  </from>
                  <to>
                    <xdr:col>21</xdr:col>
                    <xdr:colOff>104775</xdr:colOff>
                    <xdr:row>38</xdr:row>
                    <xdr:rowOff>47625</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33</xdr:col>
                    <xdr:colOff>180975</xdr:colOff>
                    <xdr:row>36</xdr:row>
                    <xdr:rowOff>123825</xdr:rowOff>
                  </from>
                  <to>
                    <xdr:col>35</xdr:col>
                    <xdr:colOff>123825</xdr:colOff>
                    <xdr:row>38</xdr:row>
                    <xdr:rowOff>38100</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8</xdr:col>
                    <xdr:colOff>161925</xdr:colOff>
                    <xdr:row>39</xdr:row>
                    <xdr:rowOff>276225</xdr:rowOff>
                  </from>
                  <to>
                    <xdr:col>10</xdr:col>
                    <xdr:colOff>104775</xdr:colOff>
                    <xdr:row>41</xdr:row>
                    <xdr:rowOff>38100</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from>
                    <xdr:col>20</xdr:col>
                    <xdr:colOff>0</xdr:colOff>
                    <xdr:row>40</xdr:row>
                    <xdr:rowOff>123825</xdr:rowOff>
                  </from>
                  <to>
                    <xdr:col>21</xdr:col>
                    <xdr:colOff>123825</xdr:colOff>
                    <xdr:row>42</xdr:row>
                    <xdr:rowOff>38100</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from>
                    <xdr:col>35</xdr:col>
                    <xdr:colOff>0</xdr:colOff>
                    <xdr:row>40</xdr:row>
                    <xdr:rowOff>123825</xdr:rowOff>
                  </from>
                  <to>
                    <xdr:col>36</xdr:col>
                    <xdr:colOff>123825</xdr:colOff>
                    <xdr:row>42</xdr:row>
                    <xdr:rowOff>38100</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from>
                    <xdr:col>20</xdr:col>
                    <xdr:colOff>9525</xdr:colOff>
                    <xdr:row>42</xdr:row>
                    <xdr:rowOff>123825</xdr:rowOff>
                  </from>
                  <to>
                    <xdr:col>21</xdr:col>
                    <xdr:colOff>133350</xdr:colOff>
                    <xdr:row>44</xdr:row>
                    <xdr:rowOff>38100</xdr:rowOff>
                  </to>
                </anchor>
              </controlPr>
            </control>
          </mc:Choice>
        </mc:AlternateContent>
        <mc:AlternateContent xmlns:mc="http://schemas.openxmlformats.org/markup-compatibility/2006">
          <mc:Choice Requires="x14">
            <control shapeId="1050" r:id="rId29" name="Check Box 26">
              <controlPr defaultSize="0" autoFill="0" autoLine="0" autoPict="0">
                <anchor moveWithCells="1">
                  <from>
                    <xdr:col>35</xdr:col>
                    <xdr:colOff>0</xdr:colOff>
                    <xdr:row>42</xdr:row>
                    <xdr:rowOff>123825</xdr:rowOff>
                  </from>
                  <to>
                    <xdr:col>36</xdr:col>
                    <xdr:colOff>123825</xdr:colOff>
                    <xdr:row>44</xdr:row>
                    <xdr:rowOff>38100</xdr:rowOff>
                  </to>
                </anchor>
              </controlPr>
            </control>
          </mc:Choice>
        </mc:AlternateContent>
        <mc:AlternateContent xmlns:mc="http://schemas.openxmlformats.org/markup-compatibility/2006">
          <mc:Choice Requires="x14">
            <control shapeId="1051" r:id="rId30" name="Check Box 27">
              <controlPr defaultSize="0" autoFill="0" autoLine="0" autoPict="0">
                <anchor moveWithCells="1">
                  <from>
                    <xdr:col>5</xdr:col>
                    <xdr:colOff>276225</xdr:colOff>
                    <xdr:row>44</xdr:row>
                    <xdr:rowOff>133350</xdr:rowOff>
                  </from>
                  <to>
                    <xdr:col>7</xdr:col>
                    <xdr:colOff>123825</xdr:colOff>
                    <xdr:row>46</xdr:row>
                    <xdr:rowOff>28575</xdr:rowOff>
                  </to>
                </anchor>
              </controlPr>
            </control>
          </mc:Choice>
        </mc:AlternateContent>
        <mc:AlternateContent xmlns:mc="http://schemas.openxmlformats.org/markup-compatibility/2006">
          <mc:Choice Requires="x14">
            <control shapeId="1052" r:id="rId31" name="Check Box 28">
              <controlPr defaultSize="0" autoFill="0" autoLine="0" autoPict="0">
                <anchor moveWithCells="1">
                  <from>
                    <xdr:col>5</xdr:col>
                    <xdr:colOff>266700</xdr:colOff>
                    <xdr:row>45</xdr:row>
                    <xdr:rowOff>142875</xdr:rowOff>
                  </from>
                  <to>
                    <xdr:col>7</xdr:col>
                    <xdr:colOff>104775</xdr:colOff>
                    <xdr:row>47</xdr:row>
                    <xdr:rowOff>38100</xdr:rowOff>
                  </to>
                </anchor>
              </controlPr>
            </control>
          </mc:Choice>
        </mc:AlternateContent>
        <mc:AlternateContent xmlns:mc="http://schemas.openxmlformats.org/markup-compatibility/2006">
          <mc:Choice Requires="x14">
            <control shapeId="1053" r:id="rId32" name="Check Box 29">
              <controlPr defaultSize="0" autoFill="0" autoLine="0" autoPict="0">
                <anchor moveWithCells="1">
                  <from>
                    <xdr:col>5</xdr:col>
                    <xdr:colOff>266700</xdr:colOff>
                    <xdr:row>47</xdr:row>
                    <xdr:rowOff>133350</xdr:rowOff>
                  </from>
                  <to>
                    <xdr:col>7</xdr:col>
                    <xdr:colOff>104775</xdr:colOff>
                    <xdr:row>49</xdr:row>
                    <xdr:rowOff>28575</xdr:rowOff>
                  </to>
                </anchor>
              </controlPr>
            </control>
          </mc:Choice>
        </mc:AlternateContent>
        <mc:AlternateContent xmlns:mc="http://schemas.openxmlformats.org/markup-compatibility/2006">
          <mc:Choice Requires="x14">
            <control shapeId="1054" r:id="rId33" name="Check Box 30">
              <controlPr defaultSize="0" autoFill="0" autoLine="0" autoPict="0">
                <anchor moveWithCells="1">
                  <from>
                    <xdr:col>10</xdr:col>
                    <xdr:colOff>180975</xdr:colOff>
                    <xdr:row>46</xdr:row>
                    <xdr:rowOff>133350</xdr:rowOff>
                  </from>
                  <to>
                    <xdr:col>12</xdr:col>
                    <xdr:colOff>114300</xdr:colOff>
                    <xdr:row>48</xdr:row>
                    <xdr:rowOff>28575</xdr:rowOff>
                  </to>
                </anchor>
              </controlPr>
            </control>
          </mc:Choice>
        </mc:AlternateContent>
        <mc:AlternateContent xmlns:mc="http://schemas.openxmlformats.org/markup-compatibility/2006">
          <mc:Choice Requires="x14">
            <control shapeId="1055" r:id="rId34" name="Check Box 31">
              <controlPr defaultSize="0" autoFill="0" autoLine="0" autoPict="0">
                <anchor moveWithCells="1">
                  <from>
                    <xdr:col>20</xdr:col>
                    <xdr:colOff>171450</xdr:colOff>
                    <xdr:row>46</xdr:row>
                    <xdr:rowOff>133350</xdr:rowOff>
                  </from>
                  <to>
                    <xdr:col>22</xdr:col>
                    <xdr:colOff>104775</xdr:colOff>
                    <xdr:row>48</xdr:row>
                    <xdr:rowOff>28575</xdr:rowOff>
                  </to>
                </anchor>
              </controlPr>
            </control>
          </mc:Choice>
        </mc:AlternateContent>
        <mc:AlternateContent xmlns:mc="http://schemas.openxmlformats.org/markup-compatibility/2006">
          <mc:Choice Requires="x14">
            <control shapeId="1056" r:id="rId35" name="Check Box 32">
              <controlPr defaultSize="0" autoFill="0" autoLine="0" autoPict="0">
                <anchor moveWithCells="1">
                  <from>
                    <xdr:col>28</xdr:col>
                    <xdr:colOff>9525</xdr:colOff>
                    <xdr:row>46</xdr:row>
                    <xdr:rowOff>133350</xdr:rowOff>
                  </from>
                  <to>
                    <xdr:col>29</xdr:col>
                    <xdr:colOff>123825</xdr:colOff>
                    <xdr:row>48</xdr:row>
                    <xdr:rowOff>28575</xdr:rowOff>
                  </to>
                </anchor>
              </controlPr>
            </control>
          </mc:Choice>
        </mc:AlternateContent>
        <mc:AlternateContent xmlns:mc="http://schemas.openxmlformats.org/markup-compatibility/2006">
          <mc:Choice Requires="x14">
            <control shapeId="1057" r:id="rId36" name="Check Box 33">
              <controlPr defaultSize="0" autoFill="0" autoLine="0" autoPict="0">
                <anchor moveWithCells="1">
                  <from>
                    <xdr:col>37</xdr:col>
                    <xdr:colOff>0</xdr:colOff>
                    <xdr:row>46</xdr:row>
                    <xdr:rowOff>142875</xdr:rowOff>
                  </from>
                  <to>
                    <xdr:col>38</xdr:col>
                    <xdr:colOff>123825</xdr:colOff>
                    <xdr:row>48</xdr:row>
                    <xdr:rowOff>38100</xdr:rowOff>
                  </to>
                </anchor>
              </controlPr>
            </control>
          </mc:Choice>
        </mc:AlternateContent>
        <mc:AlternateContent xmlns:mc="http://schemas.openxmlformats.org/markup-compatibility/2006">
          <mc:Choice Requires="x14">
            <control shapeId="1058" r:id="rId37" name="Check Box 34">
              <controlPr defaultSize="0" autoFill="0" autoLine="0" autoPict="0">
                <anchor moveWithCells="1">
                  <from>
                    <xdr:col>5</xdr:col>
                    <xdr:colOff>266700</xdr:colOff>
                    <xdr:row>48</xdr:row>
                    <xdr:rowOff>133350</xdr:rowOff>
                  </from>
                  <to>
                    <xdr:col>7</xdr:col>
                    <xdr:colOff>104775</xdr:colOff>
                    <xdr:row>50</xdr:row>
                    <xdr:rowOff>28575</xdr:rowOff>
                  </to>
                </anchor>
              </controlPr>
            </control>
          </mc:Choice>
        </mc:AlternateContent>
        <mc:AlternateContent xmlns:mc="http://schemas.openxmlformats.org/markup-compatibility/2006">
          <mc:Choice Requires="x14">
            <control shapeId="1059" r:id="rId38" name="Check Box 35">
              <controlPr defaultSize="0" autoFill="0" autoLine="0" autoPict="0">
                <anchor moveWithCells="1">
                  <from>
                    <xdr:col>5</xdr:col>
                    <xdr:colOff>266700</xdr:colOff>
                    <xdr:row>49</xdr:row>
                    <xdr:rowOff>152400</xdr:rowOff>
                  </from>
                  <to>
                    <xdr:col>7</xdr:col>
                    <xdr:colOff>104775</xdr:colOff>
                    <xdr:row>51</xdr:row>
                    <xdr:rowOff>47625</xdr:rowOff>
                  </to>
                </anchor>
              </controlPr>
            </control>
          </mc:Choice>
        </mc:AlternateContent>
        <mc:AlternateContent xmlns:mc="http://schemas.openxmlformats.org/markup-compatibility/2006">
          <mc:Choice Requires="x14">
            <control shapeId="1060" r:id="rId39" name="Check Box 36">
              <controlPr defaultSize="0" autoFill="0" autoLine="0" autoPict="0">
                <anchor moveWithCells="1">
                  <from>
                    <xdr:col>14</xdr:col>
                    <xdr:colOff>180975</xdr:colOff>
                    <xdr:row>50</xdr:row>
                    <xdr:rowOff>133350</xdr:rowOff>
                  </from>
                  <to>
                    <xdr:col>16</xdr:col>
                    <xdr:colOff>114300</xdr:colOff>
                    <xdr:row>52</xdr:row>
                    <xdr:rowOff>28575</xdr:rowOff>
                  </to>
                </anchor>
              </controlPr>
            </control>
          </mc:Choice>
        </mc:AlternateContent>
        <mc:AlternateContent xmlns:mc="http://schemas.openxmlformats.org/markup-compatibility/2006">
          <mc:Choice Requires="x14">
            <control shapeId="1061" r:id="rId40" name="Check Box 37">
              <controlPr defaultSize="0" autoFill="0" autoLine="0" autoPict="0">
                <anchor moveWithCells="1">
                  <from>
                    <xdr:col>21</xdr:col>
                    <xdr:colOff>19050</xdr:colOff>
                    <xdr:row>50</xdr:row>
                    <xdr:rowOff>123825</xdr:rowOff>
                  </from>
                  <to>
                    <xdr:col>22</xdr:col>
                    <xdr:colOff>133350</xdr:colOff>
                    <xdr:row>52</xdr:row>
                    <xdr:rowOff>19050</xdr:rowOff>
                  </to>
                </anchor>
              </controlPr>
            </control>
          </mc:Choice>
        </mc:AlternateContent>
        <mc:AlternateContent xmlns:mc="http://schemas.openxmlformats.org/markup-compatibility/2006">
          <mc:Choice Requires="x14">
            <control shapeId="1062" r:id="rId41" name="Check Box 38">
              <controlPr defaultSize="0" autoFill="0" autoLine="0" autoPict="0">
                <anchor moveWithCells="1">
                  <from>
                    <xdr:col>33</xdr:col>
                    <xdr:colOff>180975</xdr:colOff>
                    <xdr:row>50</xdr:row>
                    <xdr:rowOff>123825</xdr:rowOff>
                  </from>
                  <to>
                    <xdr:col>35</xdr:col>
                    <xdr:colOff>114300</xdr:colOff>
                    <xdr:row>52</xdr:row>
                    <xdr:rowOff>19050</xdr:rowOff>
                  </to>
                </anchor>
              </controlPr>
            </control>
          </mc:Choice>
        </mc:AlternateContent>
        <mc:AlternateContent xmlns:mc="http://schemas.openxmlformats.org/markup-compatibility/2006">
          <mc:Choice Requires="x14">
            <control shapeId="1063" r:id="rId42" name="Check Box 39">
              <controlPr defaultSize="0" autoFill="0" autoLine="0" autoPict="0">
                <anchor moveWithCells="1">
                  <from>
                    <xdr:col>16</xdr:col>
                    <xdr:colOff>171450</xdr:colOff>
                    <xdr:row>51</xdr:row>
                    <xdr:rowOff>123825</xdr:rowOff>
                  </from>
                  <to>
                    <xdr:col>18</xdr:col>
                    <xdr:colOff>95250</xdr:colOff>
                    <xdr:row>53</xdr:row>
                    <xdr:rowOff>19050</xdr:rowOff>
                  </to>
                </anchor>
              </controlPr>
            </control>
          </mc:Choice>
        </mc:AlternateContent>
        <mc:AlternateContent xmlns:mc="http://schemas.openxmlformats.org/markup-compatibility/2006">
          <mc:Choice Requires="x14">
            <control shapeId="1064" r:id="rId43" name="Check Box 40">
              <controlPr defaultSize="0" autoFill="0" autoLine="0" autoPict="0">
                <anchor moveWithCells="1">
                  <from>
                    <xdr:col>16</xdr:col>
                    <xdr:colOff>180975</xdr:colOff>
                    <xdr:row>52</xdr:row>
                    <xdr:rowOff>133350</xdr:rowOff>
                  </from>
                  <to>
                    <xdr:col>18</xdr:col>
                    <xdr:colOff>104775</xdr:colOff>
                    <xdr:row>54</xdr:row>
                    <xdr:rowOff>28575</xdr:rowOff>
                  </to>
                </anchor>
              </controlPr>
            </control>
          </mc:Choice>
        </mc:AlternateContent>
        <mc:AlternateContent xmlns:mc="http://schemas.openxmlformats.org/markup-compatibility/2006">
          <mc:Choice Requires="x14">
            <control shapeId="1065" r:id="rId44" name="Check Box 41">
              <controlPr defaultSize="0" autoFill="0" autoLine="0" autoPict="0">
                <anchor moveWithCells="1">
                  <from>
                    <xdr:col>25</xdr:col>
                    <xdr:colOff>180975</xdr:colOff>
                    <xdr:row>52</xdr:row>
                    <xdr:rowOff>142875</xdr:rowOff>
                  </from>
                  <to>
                    <xdr:col>27</xdr:col>
                    <xdr:colOff>104775</xdr:colOff>
                    <xdr:row>54</xdr:row>
                    <xdr:rowOff>38100</xdr:rowOff>
                  </to>
                </anchor>
              </controlPr>
            </control>
          </mc:Choice>
        </mc:AlternateContent>
        <mc:AlternateContent xmlns:mc="http://schemas.openxmlformats.org/markup-compatibility/2006">
          <mc:Choice Requires="x14">
            <control shapeId="1066" r:id="rId45" name="Check Box 42">
              <controlPr defaultSize="0" autoFill="0" autoLine="0" autoPict="0">
                <anchor moveWithCells="1">
                  <from>
                    <xdr:col>8</xdr:col>
                    <xdr:colOff>171450</xdr:colOff>
                    <xdr:row>54</xdr:row>
                    <xdr:rowOff>133350</xdr:rowOff>
                  </from>
                  <to>
                    <xdr:col>10</xdr:col>
                    <xdr:colOff>95250</xdr:colOff>
                    <xdr:row>56</xdr:row>
                    <xdr:rowOff>28575</xdr:rowOff>
                  </to>
                </anchor>
              </controlPr>
            </control>
          </mc:Choice>
        </mc:AlternateContent>
        <mc:AlternateContent xmlns:mc="http://schemas.openxmlformats.org/markup-compatibility/2006">
          <mc:Choice Requires="x14">
            <control shapeId="1067" r:id="rId46" name="Check Box 43">
              <controlPr defaultSize="0" autoFill="0" autoLine="0" autoPict="0">
                <anchor moveWithCells="1">
                  <from>
                    <xdr:col>9</xdr:col>
                    <xdr:colOff>9525</xdr:colOff>
                    <xdr:row>57</xdr:row>
                    <xdr:rowOff>133350</xdr:rowOff>
                  </from>
                  <to>
                    <xdr:col>10</xdr:col>
                    <xdr:colOff>114300</xdr:colOff>
                    <xdr:row>59</xdr:row>
                    <xdr:rowOff>28575</xdr:rowOff>
                  </to>
                </anchor>
              </controlPr>
            </control>
          </mc:Choice>
        </mc:AlternateContent>
        <mc:AlternateContent xmlns:mc="http://schemas.openxmlformats.org/markup-compatibility/2006">
          <mc:Choice Requires="x14">
            <control shapeId="1068" r:id="rId47" name="Check Box 44">
              <controlPr defaultSize="0" autoFill="0" autoLine="0" autoPict="0">
                <anchor moveWithCells="1">
                  <from>
                    <xdr:col>15</xdr:col>
                    <xdr:colOff>0</xdr:colOff>
                    <xdr:row>56</xdr:row>
                    <xdr:rowOff>133350</xdr:rowOff>
                  </from>
                  <to>
                    <xdr:col>16</xdr:col>
                    <xdr:colOff>104775</xdr:colOff>
                    <xdr:row>58</xdr:row>
                    <xdr:rowOff>28575</xdr:rowOff>
                  </to>
                </anchor>
              </controlPr>
            </control>
          </mc:Choice>
        </mc:AlternateContent>
        <mc:AlternateContent xmlns:mc="http://schemas.openxmlformats.org/markup-compatibility/2006">
          <mc:Choice Requires="x14">
            <control shapeId="1069" r:id="rId48" name="Check Box 45">
              <controlPr defaultSize="0" autoFill="0" autoLine="0" autoPict="0">
                <anchor moveWithCells="1">
                  <from>
                    <xdr:col>28</xdr:col>
                    <xdr:colOff>171450</xdr:colOff>
                    <xdr:row>56</xdr:row>
                    <xdr:rowOff>133350</xdr:rowOff>
                  </from>
                  <to>
                    <xdr:col>30</xdr:col>
                    <xdr:colOff>95250</xdr:colOff>
                    <xdr:row>58</xdr:row>
                    <xdr:rowOff>28575</xdr:rowOff>
                  </to>
                </anchor>
              </controlPr>
            </control>
          </mc:Choice>
        </mc:AlternateContent>
        <mc:AlternateContent xmlns:mc="http://schemas.openxmlformats.org/markup-compatibility/2006">
          <mc:Choice Requires="x14">
            <control shapeId="1070" r:id="rId49" name="Check Box 46">
              <controlPr defaultSize="0" autoFill="0" autoLine="0" autoPict="0">
                <anchor moveWithCells="1">
                  <from>
                    <xdr:col>15</xdr:col>
                    <xdr:colOff>0</xdr:colOff>
                    <xdr:row>58</xdr:row>
                    <xdr:rowOff>133350</xdr:rowOff>
                  </from>
                  <to>
                    <xdr:col>16</xdr:col>
                    <xdr:colOff>104775</xdr:colOff>
                    <xdr:row>60</xdr:row>
                    <xdr:rowOff>28575</xdr:rowOff>
                  </to>
                </anchor>
              </controlPr>
            </control>
          </mc:Choice>
        </mc:AlternateContent>
        <mc:AlternateContent xmlns:mc="http://schemas.openxmlformats.org/markup-compatibility/2006">
          <mc:Choice Requires="x14">
            <control shapeId="1071" r:id="rId50" name="Check Box 47">
              <controlPr defaultSize="0" autoFill="0" autoLine="0" autoPict="0">
                <anchor moveWithCells="1">
                  <from>
                    <xdr:col>28</xdr:col>
                    <xdr:colOff>171450</xdr:colOff>
                    <xdr:row>58</xdr:row>
                    <xdr:rowOff>133350</xdr:rowOff>
                  </from>
                  <to>
                    <xdr:col>30</xdr:col>
                    <xdr:colOff>95250</xdr:colOff>
                    <xdr:row>60</xdr:row>
                    <xdr:rowOff>28575</xdr:rowOff>
                  </to>
                </anchor>
              </controlPr>
            </control>
          </mc:Choice>
        </mc:AlternateContent>
        <mc:AlternateContent xmlns:mc="http://schemas.openxmlformats.org/markup-compatibility/2006">
          <mc:Choice Requires="x14">
            <control shapeId="1072" r:id="rId51" name="Check Box 48">
              <controlPr defaultSize="0" autoFill="0" autoLine="0" autoPict="0">
                <anchor moveWithCells="1">
                  <from>
                    <xdr:col>5</xdr:col>
                    <xdr:colOff>266700</xdr:colOff>
                    <xdr:row>59</xdr:row>
                    <xdr:rowOff>133350</xdr:rowOff>
                  </from>
                  <to>
                    <xdr:col>7</xdr:col>
                    <xdr:colOff>95250</xdr:colOff>
                    <xdr:row>61</xdr:row>
                    <xdr:rowOff>28575</xdr:rowOff>
                  </to>
                </anchor>
              </controlPr>
            </control>
          </mc:Choice>
        </mc:AlternateContent>
        <mc:AlternateContent xmlns:mc="http://schemas.openxmlformats.org/markup-compatibility/2006">
          <mc:Choice Requires="x14">
            <control shapeId="1073" r:id="rId52" name="Check Box 49">
              <controlPr defaultSize="0" autoFill="0" autoLine="0" autoPict="0">
                <anchor moveWithCells="1">
                  <from>
                    <xdr:col>5</xdr:col>
                    <xdr:colOff>257175</xdr:colOff>
                    <xdr:row>60</xdr:row>
                    <xdr:rowOff>152400</xdr:rowOff>
                  </from>
                  <to>
                    <xdr:col>7</xdr:col>
                    <xdr:colOff>85725</xdr:colOff>
                    <xdr:row>62</xdr:row>
                    <xdr:rowOff>47625</xdr:rowOff>
                  </to>
                </anchor>
              </controlPr>
            </control>
          </mc:Choice>
        </mc:AlternateContent>
        <mc:AlternateContent xmlns:mc="http://schemas.openxmlformats.org/markup-compatibility/2006">
          <mc:Choice Requires="x14">
            <control shapeId="1074" r:id="rId53" name="Check Box 50">
              <controlPr defaultSize="0" autoFill="0" autoLine="0" autoPict="0">
                <anchor moveWithCells="1">
                  <from>
                    <xdr:col>11</xdr:col>
                    <xdr:colOff>0</xdr:colOff>
                    <xdr:row>61</xdr:row>
                    <xdr:rowOff>133350</xdr:rowOff>
                  </from>
                  <to>
                    <xdr:col>12</xdr:col>
                    <xdr:colOff>114300</xdr:colOff>
                    <xdr:row>63</xdr:row>
                    <xdr:rowOff>28575</xdr:rowOff>
                  </to>
                </anchor>
              </controlPr>
            </control>
          </mc:Choice>
        </mc:AlternateContent>
        <mc:AlternateContent xmlns:mc="http://schemas.openxmlformats.org/markup-compatibility/2006">
          <mc:Choice Requires="x14">
            <control shapeId="1075" r:id="rId54" name="Check Box 51">
              <controlPr defaultSize="0" autoFill="0" autoLine="0" autoPict="0">
                <anchor moveWithCells="1">
                  <from>
                    <xdr:col>21</xdr:col>
                    <xdr:colOff>19050</xdr:colOff>
                    <xdr:row>61</xdr:row>
                    <xdr:rowOff>133350</xdr:rowOff>
                  </from>
                  <to>
                    <xdr:col>22</xdr:col>
                    <xdr:colOff>123825</xdr:colOff>
                    <xdr:row>63</xdr:row>
                    <xdr:rowOff>28575</xdr:rowOff>
                  </to>
                </anchor>
              </controlPr>
            </control>
          </mc:Choice>
        </mc:AlternateContent>
        <mc:AlternateContent xmlns:mc="http://schemas.openxmlformats.org/markup-compatibility/2006">
          <mc:Choice Requires="x14">
            <control shapeId="1076" r:id="rId55" name="Check Box 52">
              <controlPr defaultSize="0" autoFill="0" autoLine="0" autoPict="0">
                <anchor moveWithCells="1">
                  <from>
                    <xdr:col>27</xdr:col>
                    <xdr:colOff>180975</xdr:colOff>
                    <xdr:row>61</xdr:row>
                    <xdr:rowOff>133350</xdr:rowOff>
                  </from>
                  <to>
                    <xdr:col>29</xdr:col>
                    <xdr:colOff>104775</xdr:colOff>
                    <xdr:row>63</xdr:row>
                    <xdr:rowOff>28575</xdr:rowOff>
                  </to>
                </anchor>
              </controlPr>
            </control>
          </mc:Choice>
        </mc:AlternateContent>
        <mc:AlternateContent xmlns:mc="http://schemas.openxmlformats.org/markup-compatibility/2006">
          <mc:Choice Requires="x14">
            <control shapeId="1077" r:id="rId56" name="Check Box 53">
              <controlPr defaultSize="0" autoFill="0" autoLine="0" autoPict="0">
                <anchor moveWithCells="1">
                  <from>
                    <xdr:col>38</xdr:col>
                    <xdr:colOff>9525</xdr:colOff>
                    <xdr:row>61</xdr:row>
                    <xdr:rowOff>133350</xdr:rowOff>
                  </from>
                  <to>
                    <xdr:col>39</xdr:col>
                    <xdr:colOff>114300</xdr:colOff>
                    <xdr:row>63</xdr:row>
                    <xdr:rowOff>28575</xdr:rowOff>
                  </to>
                </anchor>
              </controlPr>
            </control>
          </mc:Choice>
        </mc:AlternateContent>
        <mc:AlternateContent xmlns:mc="http://schemas.openxmlformats.org/markup-compatibility/2006">
          <mc:Choice Requires="x14">
            <control shapeId="1078" r:id="rId57" name="Check Box 54">
              <controlPr defaultSize="0" autoFill="0" autoLine="0" autoPict="0">
                <anchor moveWithCells="1">
                  <from>
                    <xdr:col>5</xdr:col>
                    <xdr:colOff>257175</xdr:colOff>
                    <xdr:row>62</xdr:row>
                    <xdr:rowOff>133350</xdr:rowOff>
                  </from>
                  <to>
                    <xdr:col>7</xdr:col>
                    <xdr:colOff>85725</xdr:colOff>
                    <xdr:row>64</xdr:row>
                    <xdr:rowOff>28575</xdr:rowOff>
                  </to>
                </anchor>
              </controlPr>
            </control>
          </mc:Choice>
        </mc:AlternateContent>
        <mc:AlternateContent xmlns:mc="http://schemas.openxmlformats.org/markup-compatibility/2006">
          <mc:Choice Requires="x14">
            <control shapeId="1079" r:id="rId58" name="Check Box 55">
              <controlPr defaultSize="0" autoFill="0" autoLine="0" autoPict="0">
                <anchor moveWithCells="1">
                  <from>
                    <xdr:col>5</xdr:col>
                    <xdr:colOff>257175</xdr:colOff>
                    <xdr:row>64</xdr:row>
                    <xdr:rowOff>123825</xdr:rowOff>
                  </from>
                  <to>
                    <xdr:col>7</xdr:col>
                    <xdr:colOff>85725</xdr:colOff>
                    <xdr:row>66</xdr:row>
                    <xdr:rowOff>19050</xdr:rowOff>
                  </to>
                </anchor>
              </controlPr>
            </control>
          </mc:Choice>
        </mc:AlternateContent>
        <mc:AlternateContent xmlns:mc="http://schemas.openxmlformats.org/markup-compatibility/2006">
          <mc:Choice Requires="x14">
            <control shapeId="1080" r:id="rId59" name="Check Box 56">
              <controlPr defaultSize="0" autoFill="0" autoLine="0" autoPict="0">
                <anchor moveWithCells="1">
                  <from>
                    <xdr:col>22</xdr:col>
                    <xdr:colOff>0</xdr:colOff>
                    <xdr:row>64</xdr:row>
                    <xdr:rowOff>133350</xdr:rowOff>
                  </from>
                  <to>
                    <xdr:col>23</xdr:col>
                    <xdr:colOff>114300</xdr:colOff>
                    <xdr:row>66</xdr:row>
                    <xdr:rowOff>28575</xdr:rowOff>
                  </to>
                </anchor>
              </controlPr>
            </control>
          </mc:Choice>
        </mc:AlternateContent>
        <mc:AlternateContent xmlns:mc="http://schemas.openxmlformats.org/markup-compatibility/2006">
          <mc:Choice Requires="x14">
            <control shapeId="1081" r:id="rId60" name="Check Box 57">
              <controlPr defaultSize="0" autoFill="0" autoLine="0" autoPict="0">
                <anchor moveWithCells="1">
                  <from>
                    <xdr:col>5</xdr:col>
                    <xdr:colOff>266700</xdr:colOff>
                    <xdr:row>65</xdr:row>
                    <xdr:rowOff>142875</xdr:rowOff>
                  </from>
                  <to>
                    <xdr:col>7</xdr:col>
                    <xdr:colOff>95250</xdr:colOff>
                    <xdr:row>67</xdr:row>
                    <xdr:rowOff>38100</xdr:rowOff>
                  </to>
                </anchor>
              </controlPr>
            </control>
          </mc:Choice>
        </mc:AlternateContent>
        <mc:AlternateContent xmlns:mc="http://schemas.openxmlformats.org/markup-compatibility/2006">
          <mc:Choice Requires="x14">
            <control shapeId="1082" r:id="rId61" name="Check Box 58">
              <controlPr defaultSize="0" autoFill="0" autoLine="0" autoPict="0">
                <anchor moveWithCells="1">
                  <from>
                    <xdr:col>8</xdr:col>
                    <xdr:colOff>180975</xdr:colOff>
                    <xdr:row>67</xdr:row>
                    <xdr:rowOff>133350</xdr:rowOff>
                  </from>
                  <to>
                    <xdr:col>10</xdr:col>
                    <xdr:colOff>104775</xdr:colOff>
                    <xdr:row>69</xdr:row>
                    <xdr:rowOff>28575</xdr:rowOff>
                  </to>
                </anchor>
              </controlPr>
            </control>
          </mc:Choice>
        </mc:AlternateContent>
        <mc:AlternateContent xmlns:mc="http://schemas.openxmlformats.org/markup-compatibility/2006">
          <mc:Choice Requires="x14">
            <control shapeId="1083" r:id="rId62" name="Check Box 59">
              <controlPr defaultSize="0" autoFill="0" autoLine="0" autoPict="0">
                <anchor moveWithCells="1">
                  <from>
                    <xdr:col>23</xdr:col>
                    <xdr:colOff>171450</xdr:colOff>
                    <xdr:row>67</xdr:row>
                    <xdr:rowOff>133350</xdr:rowOff>
                  </from>
                  <to>
                    <xdr:col>25</xdr:col>
                    <xdr:colOff>85725</xdr:colOff>
                    <xdr:row>69</xdr:row>
                    <xdr:rowOff>28575</xdr:rowOff>
                  </to>
                </anchor>
              </controlPr>
            </control>
          </mc:Choice>
        </mc:AlternateContent>
        <mc:AlternateContent xmlns:mc="http://schemas.openxmlformats.org/markup-compatibility/2006">
          <mc:Choice Requires="x14">
            <control shapeId="1084" r:id="rId63" name="Check Box 60">
              <controlPr defaultSize="0" autoFill="0" autoLine="0" autoPict="0">
                <anchor moveWithCells="1">
                  <from>
                    <xdr:col>5</xdr:col>
                    <xdr:colOff>266700</xdr:colOff>
                    <xdr:row>68</xdr:row>
                    <xdr:rowOff>133350</xdr:rowOff>
                  </from>
                  <to>
                    <xdr:col>7</xdr:col>
                    <xdr:colOff>95250</xdr:colOff>
                    <xdr:row>70</xdr:row>
                    <xdr:rowOff>28575</xdr:rowOff>
                  </to>
                </anchor>
              </controlPr>
            </control>
          </mc:Choice>
        </mc:AlternateContent>
        <mc:AlternateContent xmlns:mc="http://schemas.openxmlformats.org/markup-compatibility/2006">
          <mc:Choice Requires="x14">
            <control shapeId="1085" r:id="rId64" name="Check Box 61">
              <controlPr defaultSize="0" autoFill="0" autoLine="0" autoPict="0">
                <anchor moveWithCells="1">
                  <from>
                    <xdr:col>8</xdr:col>
                    <xdr:colOff>180975</xdr:colOff>
                    <xdr:row>69</xdr:row>
                    <xdr:rowOff>133350</xdr:rowOff>
                  </from>
                  <to>
                    <xdr:col>10</xdr:col>
                    <xdr:colOff>104775</xdr:colOff>
                    <xdr:row>71</xdr:row>
                    <xdr:rowOff>28575</xdr:rowOff>
                  </to>
                </anchor>
              </controlPr>
            </control>
          </mc:Choice>
        </mc:AlternateContent>
        <mc:AlternateContent xmlns:mc="http://schemas.openxmlformats.org/markup-compatibility/2006">
          <mc:Choice Requires="x14">
            <control shapeId="1086" r:id="rId65" name="Check Box 62">
              <controlPr defaultSize="0" autoFill="0" autoLine="0" autoPict="0">
                <anchor moveWithCells="1">
                  <from>
                    <xdr:col>17</xdr:col>
                    <xdr:colOff>0</xdr:colOff>
                    <xdr:row>69</xdr:row>
                    <xdr:rowOff>133350</xdr:rowOff>
                  </from>
                  <to>
                    <xdr:col>18</xdr:col>
                    <xdr:colOff>104775</xdr:colOff>
                    <xdr:row>71</xdr:row>
                    <xdr:rowOff>28575</xdr:rowOff>
                  </to>
                </anchor>
              </controlPr>
            </control>
          </mc:Choice>
        </mc:AlternateContent>
        <mc:AlternateContent xmlns:mc="http://schemas.openxmlformats.org/markup-compatibility/2006">
          <mc:Choice Requires="x14">
            <control shapeId="1087" r:id="rId66" name="Check Box 63">
              <controlPr defaultSize="0" autoFill="0" autoLine="0" autoPict="0">
                <anchor moveWithCells="1">
                  <from>
                    <xdr:col>23</xdr:col>
                    <xdr:colOff>9525</xdr:colOff>
                    <xdr:row>69</xdr:row>
                    <xdr:rowOff>133350</xdr:rowOff>
                  </from>
                  <to>
                    <xdr:col>24</xdr:col>
                    <xdr:colOff>114300</xdr:colOff>
                    <xdr:row>71</xdr:row>
                    <xdr:rowOff>28575</xdr:rowOff>
                  </to>
                </anchor>
              </controlPr>
            </control>
          </mc:Choice>
        </mc:AlternateContent>
        <mc:AlternateContent xmlns:mc="http://schemas.openxmlformats.org/markup-compatibility/2006">
          <mc:Choice Requires="x14">
            <control shapeId="1088" r:id="rId67" name="Check Box 64">
              <controlPr locked="0" defaultSize="0" autoFill="0" autoLine="0" autoPict="0">
                <anchor moveWithCells="1">
                  <from>
                    <xdr:col>38</xdr:col>
                    <xdr:colOff>0</xdr:colOff>
                    <xdr:row>69</xdr:row>
                    <xdr:rowOff>133350</xdr:rowOff>
                  </from>
                  <to>
                    <xdr:col>39</xdr:col>
                    <xdr:colOff>104775</xdr:colOff>
                    <xdr:row>71</xdr:row>
                    <xdr:rowOff>28575</xdr:rowOff>
                  </to>
                </anchor>
              </controlPr>
            </control>
          </mc:Choice>
        </mc:AlternateContent>
        <mc:AlternateContent xmlns:mc="http://schemas.openxmlformats.org/markup-compatibility/2006">
          <mc:Choice Requires="x14">
            <control shapeId="1099" r:id="rId68" name="Check Box 75">
              <controlPr defaultSize="0" autoFill="0" autoLine="0" autoPict="0">
                <anchor moveWithCells="1">
                  <from>
                    <xdr:col>38</xdr:col>
                    <xdr:colOff>9525</xdr:colOff>
                    <xdr:row>69</xdr:row>
                    <xdr:rowOff>133350</xdr:rowOff>
                  </from>
                  <to>
                    <xdr:col>39</xdr:col>
                    <xdr:colOff>114300</xdr:colOff>
                    <xdr:row>71</xdr:row>
                    <xdr:rowOff>28575</xdr:rowOff>
                  </to>
                </anchor>
              </controlPr>
            </control>
          </mc:Choice>
        </mc:AlternateContent>
        <mc:AlternateContent xmlns:mc="http://schemas.openxmlformats.org/markup-compatibility/2006">
          <mc:Choice Requires="x14">
            <control shapeId="1100" r:id="rId69" name="Check Box 76">
              <controlPr defaultSize="0" autoFill="0" autoLine="0" autoPict="0">
                <anchor moveWithCells="1">
                  <from>
                    <xdr:col>38</xdr:col>
                    <xdr:colOff>0</xdr:colOff>
                    <xdr:row>69</xdr:row>
                    <xdr:rowOff>133350</xdr:rowOff>
                  </from>
                  <to>
                    <xdr:col>39</xdr:col>
                    <xdr:colOff>104775</xdr:colOff>
                    <xdr:row>71</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50B82-AEA4-4856-987A-BBC854236A10}">
  <sheetPr>
    <tabColor rgb="FFFF6600"/>
    <pageSetUpPr fitToPage="1"/>
  </sheetPr>
  <dimension ref="A2:F97"/>
  <sheetViews>
    <sheetView zoomScale="121" zoomScaleNormal="115" workbookViewId="0"/>
  </sheetViews>
  <sheetFormatPr defaultRowHeight="15.75" x14ac:dyDescent="0.4"/>
  <cols>
    <col min="1" max="1" width="6.375" style="75" customWidth="1"/>
    <col min="2" max="2" width="41.75" style="74" customWidth="1"/>
    <col min="3" max="3" width="6.5" style="74" customWidth="1"/>
    <col min="4" max="4" width="7.625" style="75" hidden="1" customWidth="1"/>
    <col min="5" max="5" width="119.5" style="106" customWidth="1"/>
    <col min="6" max="16384" width="9" style="74"/>
  </cols>
  <sheetData>
    <row r="2" spans="1:5" ht="16.5" thickBot="1" x14ac:dyDescent="0.45">
      <c r="A2" s="80" t="s">
        <v>413</v>
      </c>
    </row>
    <row r="3" spans="1:5" ht="32.25" customHeight="1" thickTop="1" thickBot="1" x14ac:dyDescent="0.45">
      <c r="A3" s="91" t="s">
        <v>205</v>
      </c>
      <c r="B3" s="87" t="s">
        <v>206</v>
      </c>
      <c r="C3" s="90" t="s">
        <v>207</v>
      </c>
      <c r="D3" s="83" t="s">
        <v>208</v>
      </c>
      <c r="E3" s="121" t="s">
        <v>209</v>
      </c>
    </row>
    <row r="4" spans="1:5" ht="16.5" thickTop="1" x14ac:dyDescent="0.4">
      <c r="A4" s="183" t="s">
        <v>210</v>
      </c>
      <c r="B4" s="182" t="s">
        <v>435</v>
      </c>
      <c r="C4" s="76">
        <v>1</v>
      </c>
      <c r="D4" s="81" t="str">
        <f>IF(記入様式!AU7="TRUE","無","有")</f>
        <v>有</v>
      </c>
      <c r="E4" s="107" t="s">
        <v>429</v>
      </c>
    </row>
    <row r="5" spans="1:5" x14ac:dyDescent="0.4">
      <c r="A5" s="466" t="s">
        <v>210</v>
      </c>
      <c r="B5" s="468" t="s">
        <v>211</v>
      </c>
      <c r="C5" s="76">
        <v>2</v>
      </c>
      <c r="D5" s="81" t="str">
        <f>IF(記入様式!AT7="TRUE","無","有")</f>
        <v>有</v>
      </c>
      <c r="E5" s="107" t="s">
        <v>212</v>
      </c>
    </row>
    <row r="6" spans="1:5" x14ac:dyDescent="0.4">
      <c r="A6" s="467"/>
      <c r="B6" s="470"/>
      <c r="C6" s="76">
        <v>3</v>
      </c>
      <c r="D6" s="81" t="str">
        <f>IF(記入様式!AU8="TRUE","無","有")</f>
        <v>有</v>
      </c>
      <c r="E6" s="107" t="s">
        <v>430</v>
      </c>
    </row>
    <row r="7" spans="1:5" x14ac:dyDescent="0.4">
      <c r="A7" s="474" t="s">
        <v>213</v>
      </c>
      <c r="B7" s="88" t="s">
        <v>214</v>
      </c>
      <c r="C7" s="76">
        <v>4</v>
      </c>
      <c r="D7" s="81" t="str">
        <f>IF(記入様式!AT9="TRUE","無","有")</f>
        <v>有</v>
      </c>
      <c r="E7" s="108" t="s">
        <v>212</v>
      </c>
    </row>
    <row r="8" spans="1:5" x14ac:dyDescent="0.4">
      <c r="A8" s="474"/>
      <c r="B8" s="88" t="s">
        <v>215</v>
      </c>
      <c r="C8" s="76">
        <v>5</v>
      </c>
      <c r="D8" s="81" t="str">
        <f>IF(記入様式!AT10="TRUE","無","有")</f>
        <v>有</v>
      </c>
      <c r="E8" s="108" t="s">
        <v>212</v>
      </c>
    </row>
    <row r="9" spans="1:5" x14ac:dyDescent="0.4">
      <c r="A9" s="474" t="s">
        <v>216</v>
      </c>
      <c r="B9" s="88" t="s">
        <v>217</v>
      </c>
      <c r="C9" s="76">
        <v>6</v>
      </c>
      <c r="D9" s="81" t="str">
        <f>IF(記入様式!AT11="TRUE","無","有")</f>
        <v>有</v>
      </c>
      <c r="E9" s="108" t="s">
        <v>212</v>
      </c>
    </row>
    <row r="10" spans="1:5" x14ac:dyDescent="0.4">
      <c r="A10" s="474"/>
      <c r="B10" s="88" t="s">
        <v>218</v>
      </c>
      <c r="C10" s="76">
        <v>7</v>
      </c>
      <c r="D10" s="81" t="str">
        <f>IF(記入様式!AT12="TRUE","無","有")</f>
        <v>有</v>
      </c>
      <c r="E10" s="108" t="s">
        <v>212</v>
      </c>
    </row>
    <row r="11" spans="1:5" x14ac:dyDescent="0.4">
      <c r="A11" s="474" t="s">
        <v>219</v>
      </c>
      <c r="B11" s="88" t="s">
        <v>220</v>
      </c>
      <c r="C11" s="76">
        <v>8</v>
      </c>
      <c r="D11" s="81" t="str">
        <f>IF(記入様式!AT14="TRUE","無","有")</f>
        <v>有</v>
      </c>
      <c r="E11" s="108" t="s">
        <v>212</v>
      </c>
    </row>
    <row r="12" spans="1:5" x14ac:dyDescent="0.4">
      <c r="A12" s="474"/>
      <c r="B12" s="88" t="s">
        <v>221</v>
      </c>
      <c r="C12" s="76">
        <v>9</v>
      </c>
      <c r="D12" s="81" t="str">
        <f>IF(記入様式!AT15="TRUE","無","有")</f>
        <v>有</v>
      </c>
      <c r="E12" s="108" t="s">
        <v>212</v>
      </c>
    </row>
    <row r="13" spans="1:5" x14ac:dyDescent="0.4">
      <c r="A13" s="474"/>
      <c r="B13" s="88" t="s">
        <v>25</v>
      </c>
      <c r="C13" s="76">
        <v>10</v>
      </c>
      <c r="D13" s="81" t="str">
        <f>IF(記入様式!AT16="TRUE","無","有")</f>
        <v>有</v>
      </c>
      <c r="E13" s="108" t="s">
        <v>212</v>
      </c>
    </row>
    <row r="14" spans="1:5" x14ac:dyDescent="0.4">
      <c r="A14" s="84" t="s">
        <v>222</v>
      </c>
      <c r="B14" s="88" t="s">
        <v>223</v>
      </c>
      <c r="C14" s="76">
        <v>11</v>
      </c>
      <c r="D14" s="81" t="str">
        <f>IF(記入様式!AT17="FALSE","有","無")</f>
        <v>有</v>
      </c>
      <c r="E14" s="108" t="s">
        <v>434</v>
      </c>
    </row>
    <row r="15" spans="1:5" x14ac:dyDescent="0.4">
      <c r="A15" s="465" t="s">
        <v>224</v>
      </c>
      <c r="B15" s="468" t="s">
        <v>225</v>
      </c>
      <c r="C15" s="76">
        <v>12</v>
      </c>
      <c r="D15" s="81" t="str">
        <f>IF(記入様式!AT18="TRUE","無","有")</f>
        <v>有</v>
      </c>
      <c r="E15" s="108" t="s">
        <v>212</v>
      </c>
    </row>
    <row r="16" spans="1:5" x14ac:dyDescent="0.4">
      <c r="A16" s="466"/>
      <c r="B16" s="469"/>
      <c r="C16" s="76">
        <v>13</v>
      </c>
      <c r="D16" s="123" t="str">
        <f>IF(記入様式!AU18="TRUE","無",IF(記入様式!AV18="TRUE","無","有"))</f>
        <v>無</v>
      </c>
      <c r="E16" s="108" t="s">
        <v>414</v>
      </c>
    </row>
    <row r="17" spans="1:6" x14ac:dyDescent="0.4">
      <c r="A17" s="467"/>
      <c r="B17" s="470"/>
      <c r="C17" s="76">
        <v>14</v>
      </c>
      <c r="D17" s="123" t="str">
        <f>IF(記入様式!AV19="TRUE","無","有")</f>
        <v>有</v>
      </c>
      <c r="E17" s="108" t="s">
        <v>427</v>
      </c>
    </row>
    <row r="18" spans="1:6" x14ac:dyDescent="0.4">
      <c r="A18" s="84" t="s">
        <v>226</v>
      </c>
      <c r="B18" s="88" t="s">
        <v>227</v>
      </c>
      <c r="C18" s="76">
        <v>15</v>
      </c>
      <c r="D18" s="81" t="str">
        <f>IF(SUM((記入様式!AT20=TRUE),(記入様式!AU20=TRUE))=1,"無","有")</f>
        <v>有</v>
      </c>
      <c r="E18" s="109" t="s">
        <v>228</v>
      </c>
    </row>
    <row r="19" spans="1:6" x14ac:dyDescent="0.4">
      <c r="A19" s="84" t="s">
        <v>229</v>
      </c>
      <c r="B19" s="88" t="s">
        <v>230</v>
      </c>
      <c r="C19" s="76">
        <v>16</v>
      </c>
      <c r="D19" s="81" t="str">
        <f>IF(SUM((記入様式!AG18=""),(記入様式!AH18=""),(記入様式!AI18=""),(記入様式!AJ18=""),(記入様式!AL18=""),(記入様式!AM18=""),(記入様式!AN18=""),(記入様式!AO18=""),(記入様式!AP18=""),(記入様式!AQ18=""),(記入様式!AS18=""))&gt;=1,"有","無")</f>
        <v>有</v>
      </c>
      <c r="E19" s="109" t="s">
        <v>212</v>
      </c>
    </row>
    <row r="20" spans="1:6" x14ac:dyDescent="0.4">
      <c r="A20" s="465" t="s">
        <v>231</v>
      </c>
      <c r="B20" s="468" t="s">
        <v>232</v>
      </c>
      <c r="C20" s="76">
        <v>17</v>
      </c>
      <c r="D20" s="81" t="str">
        <f>IF(SUM((記入様式!AT22=TRUE),(記入様式!AT23=TRUE))=1,"無","有")</f>
        <v>有</v>
      </c>
      <c r="E20" s="109" t="s">
        <v>228</v>
      </c>
    </row>
    <row r="21" spans="1:6" x14ac:dyDescent="0.4">
      <c r="A21" s="466"/>
      <c r="B21" s="469"/>
      <c r="C21" s="76">
        <v>18</v>
      </c>
      <c r="D21" s="81" t="str">
        <f>IF(記入様式!AT23=TRUE,IF(記入様式!Q23&gt;=1,"無","有"),"無")</f>
        <v>無</v>
      </c>
      <c r="E21" s="109" t="s">
        <v>233</v>
      </c>
    </row>
    <row r="22" spans="1:6" x14ac:dyDescent="0.4">
      <c r="A22" s="466"/>
      <c r="B22" s="469"/>
      <c r="C22" s="76">
        <v>19</v>
      </c>
      <c r="D22" s="81" t="str">
        <f>IF(記入様式!AT23=FALSE,IF(記入様式!Q23="","無","有"),"無")</f>
        <v>無</v>
      </c>
      <c r="E22" s="109" t="s">
        <v>234</v>
      </c>
    </row>
    <row r="23" spans="1:6" ht="31.5" x14ac:dyDescent="0.4">
      <c r="A23" s="467"/>
      <c r="B23" s="470"/>
      <c r="C23" s="76">
        <v>20</v>
      </c>
      <c r="D23" s="81" t="str">
        <f>IF(記入様式!Q23&gt;=1,IF(記入様式!Q23&lt;60,"有","無"),"無")</f>
        <v>無</v>
      </c>
      <c r="E23" s="110" t="s">
        <v>424</v>
      </c>
    </row>
    <row r="24" spans="1:6" x14ac:dyDescent="0.4">
      <c r="A24" s="465" t="s">
        <v>235</v>
      </c>
      <c r="B24" s="471" t="s">
        <v>236</v>
      </c>
      <c r="C24" s="76">
        <v>21</v>
      </c>
      <c r="D24" s="81" t="str">
        <f>IF(SUM((記入様式!AT25=TRUE),(記入様式!AT26=TRUE),(記入様式!AT27=TRUE),(記入様式!AT28=TRUE))=1,"無","有")</f>
        <v>有</v>
      </c>
      <c r="E24" s="109" t="s">
        <v>237</v>
      </c>
    </row>
    <row r="25" spans="1:6" x14ac:dyDescent="0.4">
      <c r="A25" s="466"/>
      <c r="B25" s="472"/>
      <c r="C25" s="76">
        <v>22</v>
      </c>
      <c r="D25" s="81" t="str">
        <f>IF(記入様式!AT25=TRUE,IF(SUM((記入様式!P25=""),(記入様式!S25=""),(記入様式!X25=""))&gt;=1,"有","無"),"無")</f>
        <v>無</v>
      </c>
      <c r="E25" s="109" t="s">
        <v>238</v>
      </c>
    </row>
    <row r="26" spans="1:6" x14ac:dyDescent="0.4">
      <c r="A26" s="466"/>
      <c r="B26" s="472"/>
      <c r="C26" s="76">
        <v>23</v>
      </c>
      <c r="D26" s="81" t="str">
        <f>IF(記入様式!AT25=FALSE,IF(SUM((記入様式!P25=""),(記入様式!S25=""),(記入様式!X25=""))=3,"無","有"),"無")</f>
        <v>無</v>
      </c>
      <c r="E26" s="109" t="s">
        <v>239</v>
      </c>
    </row>
    <row r="27" spans="1:6" x14ac:dyDescent="0.4">
      <c r="A27" s="466"/>
      <c r="B27" s="472"/>
      <c r="C27" s="76">
        <v>24</v>
      </c>
      <c r="D27" s="81" t="str">
        <f>IF(記入様式!AT26=TRUE,IF(SUM((記入様式!P26=""),(記入様式!S26=""))&gt;=1,"有","無"),"無")</f>
        <v>無</v>
      </c>
      <c r="E27" s="109" t="s">
        <v>240</v>
      </c>
    </row>
    <row r="28" spans="1:6" x14ac:dyDescent="0.4">
      <c r="A28" s="467"/>
      <c r="B28" s="473"/>
      <c r="C28" s="76">
        <v>25</v>
      </c>
      <c r="D28" s="81" t="str">
        <f>IF(記入様式!AT26=FALSE,IF(SUM((記入様式!P26=""),(記入様式!S26=""))=2,"無","有"),"無")</f>
        <v>無</v>
      </c>
      <c r="E28" s="109" t="s">
        <v>241</v>
      </c>
    </row>
    <row r="29" spans="1:6" x14ac:dyDescent="0.4">
      <c r="A29" s="465" t="s">
        <v>242</v>
      </c>
      <c r="B29" s="468" t="s">
        <v>243</v>
      </c>
      <c r="C29" s="76">
        <v>26</v>
      </c>
      <c r="D29" s="81" t="str">
        <f>IF(記入様式!AT23=TRUE,IF(SUM((記入様式!AT29=TRUE),(記入様式!AT46=TRUE))=1,"無","有"),"無")</f>
        <v>無</v>
      </c>
      <c r="E29" s="109" t="s">
        <v>244</v>
      </c>
    </row>
    <row r="30" spans="1:6" x14ac:dyDescent="0.4">
      <c r="A30" s="466"/>
      <c r="B30" s="469"/>
      <c r="C30" s="76">
        <v>27</v>
      </c>
      <c r="D30" s="81" t="str">
        <f>IF(記入様式!AT29=TRUE,IF(SUM((記入様式!AT31=TRUE),(記入様式!AU31=TRUE),(記入様式!AV31=TRUE),(記入様式!AT32=TRUE),(記入様式!AU32=TRUE),(記入様式!AV32=TRUE),(記入様式!AW32=TRUE))&gt;=1,"無","有"),"無")</f>
        <v>無</v>
      </c>
      <c r="E30" s="109" t="s">
        <v>245</v>
      </c>
    </row>
    <row r="31" spans="1:6" ht="31.5" x14ac:dyDescent="0.4">
      <c r="A31" s="466"/>
      <c r="B31" s="469"/>
      <c r="C31" s="76">
        <v>28</v>
      </c>
      <c r="D31" s="81" t="str">
        <f>IF(AND((記入様式!AT29=TRUE),(AND(記入様式!S34&gt;=1,記入様式!S34&lt;=65))),IF(SUM((記入様式!AT31=TRUE),(記入様式!AU31=TRUE),(記入様式!AV31=TRUE))&gt;=1,"無","有"),"無")</f>
        <v>無</v>
      </c>
      <c r="E31" s="110" t="s">
        <v>246</v>
      </c>
      <c r="F31" s="82"/>
    </row>
    <row r="32" spans="1:6" x14ac:dyDescent="0.4">
      <c r="A32" s="466"/>
      <c r="B32" s="469"/>
      <c r="C32" s="76">
        <v>29</v>
      </c>
      <c r="D32" s="81" t="str">
        <f>IF(AND(記入様式!AT29=TRUE,AND(記入様式!Q23&gt;=1,記入様式!Q23&lt;=64)),IF(SUM((記入様式!AT31=TRUE),(記入様式!AU31=TRUE),(記入様式!AV31=TRUE))&gt;=1,"無","有"),"無")</f>
        <v>無</v>
      </c>
      <c r="E32" s="110" t="s">
        <v>247</v>
      </c>
      <c r="F32" s="82"/>
    </row>
    <row r="33" spans="1:6" ht="47.25" x14ac:dyDescent="0.4">
      <c r="A33" s="466"/>
      <c r="B33" s="469"/>
      <c r="C33" s="76">
        <v>30</v>
      </c>
      <c r="D33" s="81" t="str">
        <f>IF(AND(記入様式!AT29=TRUE,AND(記入様式!Q23&gt;=1,記入様式!Q23=65)),IF(SUM((記入様式!AT31=TRUE),(記入様式!AU31=TRUE),(記入様式!AV31=TRUE))&lt;1,"無","有"),"無")</f>
        <v>無</v>
      </c>
      <c r="E33" s="110" t="s">
        <v>431</v>
      </c>
      <c r="F33" s="82"/>
    </row>
    <row r="34" spans="1:6" ht="31.5" x14ac:dyDescent="0.4">
      <c r="A34" s="466"/>
      <c r="B34" s="469"/>
      <c r="C34" s="76">
        <v>31</v>
      </c>
      <c r="D34" s="81" t="str">
        <f>IF(AND(記入様式!AT29=TRUE,OR((記入様式!S34&gt;65),(記入様式!T35&gt;65),(記入様式!U41&gt;65))),IF(SUM((記入様式!AT32=TRUE),(記入様式!AU32=TRUE),(記入様式!AV32=TRUE),(記入様式!AW32=TRUE))&gt;=1,"無","有"),"無")</f>
        <v>無</v>
      </c>
      <c r="E34" s="110" t="s">
        <v>248</v>
      </c>
      <c r="F34" s="82"/>
    </row>
    <row r="35" spans="1:6" x14ac:dyDescent="0.4">
      <c r="A35" s="466"/>
      <c r="B35" s="469"/>
      <c r="C35" s="76">
        <v>32</v>
      </c>
      <c r="D35" s="81" t="str">
        <f>IF(記入様式!AT29=FALSE,IF(SUM((記入様式!AT31=TRUE),(記入様式!AU31=TRUE),(記入様式!AV31=TRUE),(記入様式!AT32=TRUE),(記入様式!AU32=TRUE),(記入様式!AV32=TRUE),(記入様式!AW32=TRUE))&gt;=1,"有","無"),"無")</f>
        <v>無</v>
      </c>
      <c r="E35" s="109" t="s">
        <v>249</v>
      </c>
    </row>
    <row r="36" spans="1:6" x14ac:dyDescent="0.4">
      <c r="A36" s="466"/>
      <c r="B36" s="469"/>
      <c r="C36" s="76">
        <v>33</v>
      </c>
      <c r="D36" s="81" t="str">
        <f>IF(記入様式!AT29=TRUE,IF(SUM((記入様式!AT34=TRUE),(記入様式!AT41=TRUE))=1,"無","有"),"無")</f>
        <v>無</v>
      </c>
      <c r="E36" s="109" t="s">
        <v>250</v>
      </c>
    </row>
    <row r="37" spans="1:6" x14ac:dyDescent="0.4">
      <c r="A37" s="466"/>
      <c r="B37" s="469"/>
      <c r="C37" s="76">
        <v>34</v>
      </c>
      <c r="D37" s="81" t="str">
        <f>IF(記入様式!AT29=FALSE,IF(SUM((記入様式!AT34=TRUE),(記入様式!AT41=TRUE))&gt;=1,"有","無"),"無")</f>
        <v>無</v>
      </c>
      <c r="E37" s="109" t="s">
        <v>251</v>
      </c>
    </row>
    <row r="38" spans="1:6" x14ac:dyDescent="0.4">
      <c r="A38" s="466"/>
      <c r="B38" s="469"/>
      <c r="C38" s="76">
        <v>35</v>
      </c>
      <c r="D38" s="81" t="str">
        <f>IF(記入様式!AT34=TRUE,IF(記入様式!S34="","有","無"),"無")</f>
        <v>無</v>
      </c>
      <c r="E38" s="109" t="s">
        <v>252</v>
      </c>
    </row>
    <row r="39" spans="1:6" ht="31.5" x14ac:dyDescent="0.4">
      <c r="A39" s="466"/>
      <c r="B39" s="469"/>
      <c r="C39" s="76">
        <v>36</v>
      </c>
      <c r="D39" s="81" t="str">
        <f>IF(AND(記入様式!Q23&lt;65,記入様式!S34&lt;65),"有","無")</f>
        <v>有</v>
      </c>
      <c r="E39" s="129" t="s">
        <v>433</v>
      </c>
    </row>
    <row r="40" spans="1:6" x14ac:dyDescent="0.4">
      <c r="A40" s="466"/>
      <c r="B40" s="469"/>
      <c r="C40" s="76">
        <v>37</v>
      </c>
      <c r="D40" s="81" t="str">
        <f>IF(記入様式!AT34=FALSE,IF(記入様式!S34="","無","有"),"無")</f>
        <v>無</v>
      </c>
      <c r="E40" s="109" t="s">
        <v>253</v>
      </c>
    </row>
    <row r="41" spans="1:6" x14ac:dyDescent="0.4">
      <c r="A41" s="466"/>
      <c r="B41" s="469"/>
      <c r="C41" s="76">
        <v>38</v>
      </c>
      <c r="D41" s="81" t="str">
        <f>IF(記入様式!S34="",IF(記入様式!T35="","無","有"),"無")</f>
        <v>無</v>
      </c>
      <c r="E41" s="109" t="s">
        <v>254</v>
      </c>
    </row>
    <row r="42" spans="1:6" x14ac:dyDescent="0.4">
      <c r="A42" s="466"/>
      <c r="B42" s="469"/>
      <c r="C42" s="76">
        <v>39</v>
      </c>
      <c r="D42" s="81" t="str">
        <f>IF(記入様式!S34&gt;=1,IF(記入様式!S34&lt;60,"有","無"),"無")</f>
        <v>無</v>
      </c>
      <c r="E42" s="109" t="s">
        <v>415</v>
      </c>
    </row>
    <row r="43" spans="1:6" ht="47.25" x14ac:dyDescent="0.4">
      <c r="A43" s="466"/>
      <c r="B43" s="469"/>
      <c r="C43" s="76">
        <v>40</v>
      </c>
      <c r="D43" s="81" t="str">
        <f>IF(記入様式!S34&gt;=1,IF(記入様式!S34&lt;記入様式!Q23,"有","無"),"無")</f>
        <v>無</v>
      </c>
      <c r="E43" s="110" t="s">
        <v>432</v>
      </c>
    </row>
    <row r="44" spans="1:6" x14ac:dyDescent="0.4">
      <c r="A44" s="466"/>
      <c r="B44" s="469"/>
      <c r="C44" s="76">
        <v>41</v>
      </c>
      <c r="D44" s="81" t="str">
        <f>IF(AND(記入様式!T35&gt;=1,記入様式!T35&lt;=65),IF(SUM((記入様式!AT36=TRUE),(記入様式!AU36=TRUE))=1,"無","有"),"無")</f>
        <v>無</v>
      </c>
      <c r="E44" s="110" t="s">
        <v>255</v>
      </c>
    </row>
    <row r="45" spans="1:6" x14ac:dyDescent="0.4">
      <c r="A45" s="466"/>
      <c r="B45" s="469"/>
      <c r="C45" s="76">
        <v>42</v>
      </c>
      <c r="D45" s="81" t="str">
        <f>IF(記入様式!T35&gt;=66,IF(SUM((記入様式!AT38=TRUE),(記入様式!AU38=TRUE))=1,"無","有"),"無")</f>
        <v>無</v>
      </c>
      <c r="E45" s="109" t="s">
        <v>256</v>
      </c>
    </row>
    <row r="46" spans="1:6" x14ac:dyDescent="0.4">
      <c r="A46" s="466"/>
      <c r="B46" s="469"/>
      <c r="C46" s="76">
        <v>43</v>
      </c>
      <c r="D46" s="81" t="str">
        <f>IF(記入様式!T35="",IF(SUM((記入様式!AT36=TRUE),(記入様式!AU36=TRUE),(記入様式!AT38=TRUE),(記入様式!AU38=TRUE))&gt;=1,"有","無"),"無")</f>
        <v>無</v>
      </c>
      <c r="E46" s="109" t="s">
        <v>257</v>
      </c>
    </row>
    <row r="47" spans="1:6" x14ac:dyDescent="0.4">
      <c r="A47" s="466"/>
      <c r="B47" s="469"/>
      <c r="C47" s="76">
        <v>44</v>
      </c>
      <c r="D47" s="81" t="str">
        <f>IF(記入様式!AT41=TRUE,IF(記入様式!U41="","有","無"),"無")</f>
        <v>無</v>
      </c>
      <c r="E47" s="109" t="s">
        <v>258</v>
      </c>
    </row>
    <row r="48" spans="1:6" x14ac:dyDescent="0.4">
      <c r="A48" s="466"/>
      <c r="B48" s="469"/>
      <c r="C48" s="76">
        <v>45</v>
      </c>
      <c r="D48" s="81" t="str">
        <f>IF(記入様式!AT41=FALSE,IF(記入様式!U41="","無","有"),"無")</f>
        <v>無</v>
      </c>
      <c r="E48" s="109" t="s">
        <v>259</v>
      </c>
    </row>
    <row r="49" spans="1:5" x14ac:dyDescent="0.4">
      <c r="A49" s="466"/>
      <c r="B49" s="469"/>
      <c r="C49" s="76">
        <v>46</v>
      </c>
      <c r="D49" s="81" t="str">
        <f>IF(AND(記入様式!U41&gt;=1,記入様式!U41&lt;=65),IF(SUM((記入様式!AT42=TRUE),(記入様式!AU42=TRUE))=1,"無","有"),"無")</f>
        <v>無</v>
      </c>
      <c r="E49" s="109" t="s">
        <v>260</v>
      </c>
    </row>
    <row r="50" spans="1:5" x14ac:dyDescent="0.4">
      <c r="A50" s="466"/>
      <c r="B50" s="469"/>
      <c r="C50" s="76">
        <v>47</v>
      </c>
      <c r="D50" s="81" t="str">
        <f>IF(記入様式!U41&gt;=66,IF(SUM((記入様式!AT44=TRUE),(記入様式!AU44=TRUE))=1,"無","有"),"無")</f>
        <v>無</v>
      </c>
      <c r="E50" s="109" t="s">
        <v>261</v>
      </c>
    </row>
    <row r="51" spans="1:5" x14ac:dyDescent="0.4">
      <c r="A51" s="466"/>
      <c r="B51" s="469"/>
      <c r="C51" s="76">
        <v>48</v>
      </c>
      <c r="D51" s="81" t="str">
        <f>IF(記入様式!U41="",IF(SUM((記入様式!AT42=TRUE),(記入様式!AU42=TRUE),(記入様式!AT44=TRUE),(記入様式!AU44=TRUE))&gt;=1,"有","無"),"無")</f>
        <v>無</v>
      </c>
      <c r="E51" s="109" t="s">
        <v>262</v>
      </c>
    </row>
    <row r="52" spans="1:5" x14ac:dyDescent="0.4">
      <c r="A52" s="466"/>
      <c r="B52" s="469"/>
      <c r="C52" s="76">
        <v>49</v>
      </c>
      <c r="D52" s="81" t="str">
        <f>IF(記入様式!U41 &gt;=1,IF(記入様式!U41&lt;60,"有","無"),"無")</f>
        <v>無</v>
      </c>
      <c r="E52" s="109" t="s">
        <v>416</v>
      </c>
    </row>
    <row r="53" spans="1:5" x14ac:dyDescent="0.4">
      <c r="A53" s="467"/>
      <c r="B53" s="470"/>
      <c r="C53" s="76">
        <v>50</v>
      </c>
      <c r="D53" s="81" t="str">
        <f>IF(記入様式!U41&gt;=1,IF(記入様式!U41&lt;=記入様式!Q23,"有","無"),"無")</f>
        <v>無</v>
      </c>
      <c r="E53" s="109" t="s">
        <v>417</v>
      </c>
    </row>
    <row r="54" spans="1:5" x14ac:dyDescent="0.4">
      <c r="A54" s="465" t="s">
        <v>263</v>
      </c>
      <c r="B54" s="471" t="s">
        <v>264</v>
      </c>
      <c r="C54" s="76">
        <v>51</v>
      </c>
      <c r="D54" s="81" t="str">
        <f>IF(記入様式!AT23=TRUE,IF(SUM((記入様式!AT47=TRUE),(記入様式!AT49=TRUE),(記入様式!AT50=TRUE))=1,"無","有"),"無")</f>
        <v>無</v>
      </c>
      <c r="E54" s="109" t="s">
        <v>265</v>
      </c>
    </row>
    <row r="55" spans="1:5" x14ac:dyDescent="0.4">
      <c r="A55" s="466"/>
      <c r="B55" s="472"/>
      <c r="C55" s="76">
        <v>52</v>
      </c>
      <c r="D55" s="81" t="str">
        <f>IF(記入様式!AT47=TRUE,IF(SUM((記入様式!V47=""),(記入様式!Y47=""),(記入様式!AC47=""))&gt;=1,"有","無"),"無")</f>
        <v>無</v>
      </c>
      <c r="E55" s="109" t="s">
        <v>238</v>
      </c>
    </row>
    <row r="56" spans="1:5" x14ac:dyDescent="0.4">
      <c r="A56" s="466"/>
      <c r="B56" s="472"/>
      <c r="C56" s="76">
        <v>53</v>
      </c>
      <c r="D56" s="81" t="str">
        <f>IF(記入様式!AT47=FALSE,IF(SUM((記入様式!V47=""),(記入様式!Y47=""),(記入様式!AC47=""))=3,"無","有"),"無")</f>
        <v>無</v>
      </c>
      <c r="E56" s="109" t="s">
        <v>266</v>
      </c>
    </row>
    <row r="57" spans="1:5" x14ac:dyDescent="0.4">
      <c r="A57" s="466"/>
      <c r="B57" s="472"/>
      <c r="C57" s="76">
        <v>54</v>
      </c>
      <c r="D57" s="81" t="str">
        <f>IF(記入様式!$AT$47=TRUE,IF(SUM((記入様式!$AT$48=TRUE),(記入様式!$AU$48=TRUE),(記入様式!$AV$48=TRUE),(記入様式!$AW$48=TRUE))=1,"無","有"),"無")</f>
        <v>無</v>
      </c>
      <c r="E57" s="109" t="s">
        <v>436</v>
      </c>
    </row>
    <row r="58" spans="1:5" x14ac:dyDescent="0.4">
      <c r="A58" s="467"/>
      <c r="B58" s="473"/>
      <c r="C58" s="76">
        <v>55</v>
      </c>
      <c r="D58" s="81" t="str">
        <f>IF(記入様式!$AT$47=FALSE,IF(SUM((記入様式!$AT$48=TRUE),(記入様式!$AU$48=TRUE),(記入様式!$AV$48=TRUE),(記入様式!$AW$48=TRUE))&gt;=1,"有","無"),"無")</f>
        <v>無</v>
      </c>
      <c r="E58" s="109" t="s">
        <v>268</v>
      </c>
    </row>
    <row r="59" spans="1:5" x14ac:dyDescent="0.4">
      <c r="A59" s="465" t="s">
        <v>269</v>
      </c>
      <c r="B59" s="477" t="s">
        <v>270</v>
      </c>
      <c r="C59" s="76">
        <v>56</v>
      </c>
      <c r="D59" s="81" t="str">
        <f>IF(SUM((記入様式!AT51=TRUE),(記入様式!AT61=TRUE))=1,"無","有")</f>
        <v>有</v>
      </c>
      <c r="E59" s="109" t="s">
        <v>271</v>
      </c>
    </row>
    <row r="60" spans="1:5" x14ac:dyDescent="0.4">
      <c r="A60" s="466"/>
      <c r="B60" s="478"/>
      <c r="C60" s="76">
        <v>57</v>
      </c>
      <c r="D60" s="81" t="str">
        <f>IF(記入様式!AT51=TRUE,IF(SUM((記入様式!AT52=TRUE),(記入様式!AU52=TRUE),(記入様式!AV52=TRUE),(記入様式!AT53=TRUE))&gt;=1,"無","有"),"無")</f>
        <v>無</v>
      </c>
      <c r="E60" s="109" t="s">
        <v>272</v>
      </c>
    </row>
    <row r="61" spans="1:5" x14ac:dyDescent="0.4">
      <c r="A61" s="466"/>
      <c r="B61" s="478"/>
      <c r="C61" s="76">
        <v>58</v>
      </c>
      <c r="D61" s="81" t="str">
        <f>IF(記入様式!AT51=FALSE,IF(SUM((記入様式!AT52=TRUE),(記入様式!AU52=TRUE),(記入様式!AV52=TRUE),(記入様式!AT53=TRUE))&gt;=1,"有","無"),"無")</f>
        <v>無</v>
      </c>
      <c r="E61" s="109" t="s">
        <v>273</v>
      </c>
    </row>
    <row r="62" spans="1:5" x14ac:dyDescent="0.4">
      <c r="A62" s="466"/>
      <c r="B62" s="478"/>
      <c r="C62" s="76">
        <v>59</v>
      </c>
      <c r="D62" s="81" t="str">
        <f>IF(記入様式!AT51=TRUE,IF(SUM((記入様式!AT54=TRUE),(記入様式!AU54=TRUE))=1,"無","有"),"無")</f>
        <v>無</v>
      </c>
      <c r="E62" s="109" t="s">
        <v>274</v>
      </c>
    </row>
    <row r="63" spans="1:5" x14ac:dyDescent="0.4">
      <c r="A63" s="466"/>
      <c r="B63" s="478"/>
      <c r="C63" s="76">
        <v>60</v>
      </c>
      <c r="D63" s="81" t="str">
        <f>IF(記入様式!AT51=FALSE,IF(SUM((記入様式!AT54=TRUE),(記入様式!AU54=TRUE))&gt;=1,"有","無"),"無")</f>
        <v>無</v>
      </c>
      <c r="E63" s="109" t="s">
        <v>275</v>
      </c>
    </row>
    <row r="64" spans="1:5" x14ac:dyDescent="0.4">
      <c r="A64" s="466"/>
      <c r="B64" s="478"/>
      <c r="C64" s="76">
        <v>61</v>
      </c>
      <c r="D64" s="81" t="str">
        <f>IF(記入様式!AT51=TRUE,IF(SUM((記入様式!AT56=TRUE),(記入様式!AT59=TRUE))=1,"無","有"),"無")</f>
        <v>無</v>
      </c>
      <c r="E64" s="109" t="s">
        <v>276</v>
      </c>
    </row>
    <row r="65" spans="1:5" x14ac:dyDescent="0.4">
      <c r="A65" s="466"/>
      <c r="B65" s="478"/>
      <c r="C65" s="76">
        <v>62</v>
      </c>
      <c r="D65" s="81" t="str">
        <f>IF(記入様式!AT51=FALSE,IF(SUM((記入様式!AT56=TRUE),(記入様式!S56&gt;=1),(記入様式!V57&gt;=1),(記入様式!AT58=TRUE),(記入様式!AU58=TRUE),(記入様式!AT59=TRUE),(記入様式!U59&gt;=1),(記入様式!AT60=TRUE),(記入様式!AU60=TRUE))&gt;=1,"有","無"),"無")</f>
        <v>無</v>
      </c>
      <c r="E65" s="109" t="s">
        <v>277</v>
      </c>
    </row>
    <row r="66" spans="1:5" x14ac:dyDescent="0.4">
      <c r="A66" s="466"/>
      <c r="B66" s="478"/>
      <c r="C66" s="76">
        <v>63</v>
      </c>
      <c r="D66" s="81" t="str">
        <f>IF(記入様式!AT56=TRUE,IF(記入様式!S56="","有","無"),"無")</f>
        <v>無</v>
      </c>
      <c r="E66" s="109" t="s">
        <v>278</v>
      </c>
    </row>
    <row r="67" spans="1:5" x14ac:dyDescent="0.4">
      <c r="A67" s="466"/>
      <c r="B67" s="478"/>
      <c r="C67" s="76">
        <v>64</v>
      </c>
      <c r="D67" s="81" t="str">
        <f>IF(記入様式!S56="",IF(記入様式!V57&gt;=1,"有","無"),"無")</f>
        <v>無</v>
      </c>
      <c r="E67" s="109" t="s">
        <v>279</v>
      </c>
    </row>
    <row r="68" spans="1:5" x14ac:dyDescent="0.4">
      <c r="A68" s="466"/>
      <c r="B68" s="478"/>
      <c r="C68" s="76">
        <v>65</v>
      </c>
      <c r="D68" s="81" t="str">
        <f>IF(記入様式!S56 &gt;=1,IF(記入様式!S56&lt;=65,"有","無"),"無")</f>
        <v>無</v>
      </c>
      <c r="E68" s="109" t="s">
        <v>418</v>
      </c>
    </row>
    <row r="69" spans="1:5" x14ac:dyDescent="0.4">
      <c r="A69" s="466"/>
      <c r="B69" s="478"/>
      <c r="C69" s="76">
        <v>66</v>
      </c>
      <c r="D69" s="81" t="str">
        <f>IF(記入様式!V57&gt;=1,IF(SUM((記入様式!AT58=TRUE),(記入様式!AU58=TRUE))=1,"無","有"),"無")</f>
        <v>無</v>
      </c>
      <c r="E69" s="109" t="s">
        <v>280</v>
      </c>
    </row>
    <row r="70" spans="1:5" x14ac:dyDescent="0.4">
      <c r="A70" s="466"/>
      <c r="B70" s="478"/>
      <c r="C70" s="76">
        <v>67</v>
      </c>
      <c r="D70" s="81" t="str">
        <f>IF(記入様式!V57="",IF(SUM((記入様式!AT58=TRUE),(記入様式!AU58=TRUE))&gt;=1,"有","無"),"無")</f>
        <v>無</v>
      </c>
      <c r="E70" s="109" t="s">
        <v>281</v>
      </c>
    </row>
    <row r="71" spans="1:5" x14ac:dyDescent="0.4">
      <c r="A71" s="466"/>
      <c r="B71" s="478"/>
      <c r="C71" s="76">
        <v>68</v>
      </c>
      <c r="D71" s="81" t="str">
        <f>IF(記入様式!U59&gt;=1,IF(SUM((記入様式!AT60=TRUE),(記入様式!AU60=TRUE))=1,"無","有"),"無")</f>
        <v>無</v>
      </c>
      <c r="E71" s="109" t="s">
        <v>282</v>
      </c>
    </row>
    <row r="72" spans="1:5" x14ac:dyDescent="0.4">
      <c r="A72" s="466"/>
      <c r="B72" s="478"/>
      <c r="C72" s="76">
        <v>69</v>
      </c>
      <c r="D72" s="81" t="str">
        <f>IF(記入様式!U59="",IF(SUM((記入様式!AT60=TRUE),(記入様式!AU60=TRUE))&gt;=1,"有","無"),"無")</f>
        <v>無</v>
      </c>
      <c r="E72" s="109" t="s">
        <v>283</v>
      </c>
    </row>
    <row r="73" spans="1:5" x14ac:dyDescent="0.4">
      <c r="A73" s="467"/>
      <c r="B73" s="479"/>
      <c r="C73" s="76">
        <v>70</v>
      </c>
      <c r="D73" s="81" t="str">
        <f>IF(記入様式!U59 &gt;=1,IF(記入様式!U59&lt;=65,"有","無"),"無")</f>
        <v>無</v>
      </c>
      <c r="E73" s="109" t="s">
        <v>419</v>
      </c>
    </row>
    <row r="74" spans="1:5" x14ac:dyDescent="0.4">
      <c r="A74" s="474" t="s">
        <v>284</v>
      </c>
      <c r="B74" s="476" t="s">
        <v>285</v>
      </c>
      <c r="C74" s="76">
        <v>71</v>
      </c>
      <c r="D74" s="81" t="str">
        <f>IF(SUM((記入様式!AT62=TRUE),(記入様式!AT64=TRUE),(記入様式!AT66=TRUE),(記入様式!AU66=TRUE))=1,"無","有")</f>
        <v>有</v>
      </c>
      <c r="E74" s="109" t="s">
        <v>286</v>
      </c>
    </row>
    <row r="75" spans="1:5" x14ac:dyDescent="0.4">
      <c r="A75" s="474"/>
      <c r="B75" s="476"/>
      <c r="C75" s="76">
        <v>72</v>
      </c>
      <c r="D75" s="81" t="str">
        <f>IF(記入様式!AT62=TRUE,IF(SUM((記入様式!X62&gt;=1),(記入様式!AA62&gt;=1),(記入様式!AF62&gt;=1))=3,"無","有"),"無")</f>
        <v>無</v>
      </c>
      <c r="E75" s="109" t="s">
        <v>238</v>
      </c>
    </row>
    <row r="76" spans="1:5" x14ac:dyDescent="0.4">
      <c r="A76" s="474"/>
      <c r="B76" s="476"/>
      <c r="C76" s="76">
        <v>73</v>
      </c>
      <c r="D76" s="81" t="str">
        <f>IF(記入様式!AT62=FALSE,IF(SUM((記入様式!X62&gt;=1),(記入様式!AA62&gt;=1),(記入様式!AF62&gt;=1))&gt;=1,"有","無"),"無")</f>
        <v>無</v>
      </c>
      <c r="E76" s="109" t="s">
        <v>266</v>
      </c>
    </row>
    <row r="77" spans="1:5" x14ac:dyDescent="0.4">
      <c r="A77" s="474"/>
      <c r="B77" s="476"/>
      <c r="C77" s="76">
        <v>74</v>
      </c>
      <c r="D77" s="81" t="str">
        <f>IF(記入様式!AT62=TRUE,IF(SUM((記入様式!AT63=TRUE),(記入様式!AU63=TRUE),(記入様式!AV63=TRUE),(記入様式!AW63=TRUE))=1,"無","有"),"無")</f>
        <v>無</v>
      </c>
      <c r="E77" s="109" t="s">
        <v>267</v>
      </c>
    </row>
    <row r="78" spans="1:5" x14ac:dyDescent="0.4">
      <c r="A78" s="474"/>
      <c r="B78" s="476"/>
      <c r="C78" s="76">
        <v>75</v>
      </c>
      <c r="D78" s="81" t="str">
        <f>IF(記入様式!AT62=FALSE,IF(SUM((記入様式!AT63=TRUE),(記入様式!AU63=TRUE),(記入様式!AV63=TRUE),(記入様式!AW63=TRUE))&gt;=1,"有","無"),"無")</f>
        <v>無</v>
      </c>
      <c r="E78" s="109" t="s">
        <v>287</v>
      </c>
    </row>
    <row r="79" spans="1:5" x14ac:dyDescent="0.4">
      <c r="A79" s="474" t="s">
        <v>288</v>
      </c>
      <c r="B79" s="476" t="s">
        <v>289</v>
      </c>
      <c r="C79" s="76">
        <v>76</v>
      </c>
      <c r="D79" s="81" t="str">
        <f>IF(AND(記入様式!$Q$23&lt;70,記入様式!$S$34&lt;70,記入様式!$T$35&lt;70,記入様式!$U$41&lt;70,記入様式!$S$56&lt;70,記入様式!$V$57&lt;70,記入様式!$U$59&lt;70),IF(SUM((記入様式!AT67=TRUE),(記入様式!AT70=TRUE))=1,"無","有"),"無")</f>
        <v>有</v>
      </c>
      <c r="E79" s="109" t="s">
        <v>290</v>
      </c>
    </row>
    <row r="80" spans="1:5" x14ac:dyDescent="0.4">
      <c r="A80" s="474"/>
      <c r="B80" s="476"/>
      <c r="C80" s="76">
        <v>77</v>
      </c>
      <c r="D80" s="81" t="str">
        <f>IF(記入様式!AT67=TRUE,IF(SUM((記入様式!AT69=TRUE),(記入様式!AU69=TRUE))=1,"無","有"),"無")</f>
        <v>無</v>
      </c>
      <c r="E80" s="109" t="s">
        <v>291</v>
      </c>
    </row>
    <row r="81" spans="1:5" x14ac:dyDescent="0.4">
      <c r="A81" s="474"/>
      <c r="B81" s="476"/>
      <c r="C81" s="76">
        <v>78</v>
      </c>
      <c r="D81" s="81" t="str">
        <f>IF(AND(記入様式!AT67=TRUE,記入様式!AT69=TRUE),IF(記入様式!Q69&gt;=1,"無","有"),"無")</f>
        <v>無</v>
      </c>
      <c r="E81" s="109" t="s">
        <v>292</v>
      </c>
    </row>
    <row r="82" spans="1:5" x14ac:dyDescent="0.4">
      <c r="A82" s="474"/>
      <c r="B82" s="476"/>
      <c r="C82" s="76">
        <v>79</v>
      </c>
      <c r="D82" s="81" t="str">
        <f>IF(記入様式!AT67=FALSE,IF(SUM((記入様式!AT69=TRUE),(記入様式!AU69=TRUE),(記入様式!Q69&gt;=1))&gt;=1,"有","無"),"無")</f>
        <v>無</v>
      </c>
      <c r="E82" s="109" t="s">
        <v>293</v>
      </c>
    </row>
    <row r="83" spans="1:5" x14ac:dyDescent="0.4">
      <c r="A83" s="474"/>
      <c r="B83" s="476"/>
      <c r="C83" s="76">
        <v>80</v>
      </c>
      <c r="D83" s="81" t="str">
        <f>IF(記入様式!AT70=TRUE,IF(SUM((記入様式!AT71=TRUE),(記入様式!AU71=TRUE),(記入様式!AV71=TRUE),(記入様式!AW71=TRUE))=1,"無","有"),"無")</f>
        <v>無</v>
      </c>
      <c r="E83" s="109" t="s">
        <v>294</v>
      </c>
    </row>
    <row r="84" spans="1:5" x14ac:dyDescent="0.4">
      <c r="A84" s="102" t="s">
        <v>295</v>
      </c>
      <c r="B84" s="105" t="s">
        <v>420</v>
      </c>
      <c r="C84" s="76">
        <v>81</v>
      </c>
      <c r="D84" s="81" t="str">
        <f>IF(SUM((記入様式!D74&gt;記入様式!C73),(記入様式!H74&gt;記入様式!G73),(記入様式!M74&gt;記入様式!L73),(記入様式!S74&gt;記入様式!R73),(記入様式!Y74&gt;記入様式!X73),(記入様式!AE74&gt;記入様式!AD73),(記入様式!AJ74&gt;記入様式!AI73),(記入様式!AP74&gt;記入様式!AO73))&gt;=1,"有","無")</f>
        <v>無</v>
      </c>
      <c r="E84" s="109" t="s">
        <v>296</v>
      </c>
    </row>
    <row r="85" spans="1:5" x14ac:dyDescent="0.4">
      <c r="A85" s="474" t="s">
        <v>297</v>
      </c>
      <c r="B85" s="475" t="s">
        <v>298</v>
      </c>
      <c r="C85" s="76">
        <v>82</v>
      </c>
      <c r="D85" s="81" t="str">
        <f>IF(記入様式!U76&gt;記入様式!U75,"有","無")</f>
        <v>無</v>
      </c>
      <c r="E85" s="109" t="s">
        <v>299</v>
      </c>
    </row>
    <row r="86" spans="1:5" x14ac:dyDescent="0.4">
      <c r="A86" s="474"/>
      <c r="B86" s="475"/>
      <c r="C86" s="76">
        <v>83</v>
      </c>
      <c r="D86" s="81" t="str">
        <f>IF(SUM((記入様式!AD75&gt;記入様式!U75),(記入様式!AD76&gt;記入様式!U76))&gt;=1,"有","無")</f>
        <v>無</v>
      </c>
      <c r="E86" s="109" t="s">
        <v>296</v>
      </c>
    </row>
    <row r="87" spans="1:5" x14ac:dyDescent="0.4">
      <c r="A87" s="474" t="s">
        <v>300</v>
      </c>
      <c r="B87" s="475" t="s">
        <v>301</v>
      </c>
      <c r="C87" s="76">
        <v>84</v>
      </c>
      <c r="D87" s="81" t="str">
        <f>IF(SUM((記入様式!H81&gt;記入様式!G80),(記入様式!M81&gt;記入様式!L80),(記入様式!S81&gt;記入様式!R80),(記入様式!Y81&gt;記入様式!X80),(記入様式!AD81&gt;記入様式!AC80),(記入様式!AM81&gt;記入様式!AL80))&gt;=1,"有","無")</f>
        <v>無</v>
      </c>
      <c r="E87" s="109" t="s">
        <v>296</v>
      </c>
    </row>
    <row r="88" spans="1:5" x14ac:dyDescent="0.4">
      <c r="A88" s="474"/>
      <c r="B88" s="475"/>
      <c r="C88" s="76">
        <v>85</v>
      </c>
      <c r="D88" s="81" t="str">
        <f>IF(記入様式!X80&gt;記入様式!R80,"有","無")</f>
        <v>無</v>
      </c>
      <c r="E88" s="109" t="s">
        <v>302</v>
      </c>
    </row>
    <row r="89" spans="1:5" x14ac:dyDescent="0.4">
      <c r="A89" s="474"/>
      <c r="B89" s="475"/>
      <c r="C89" s="76">
        <v>86</v>
      </c>
      <c r="D89" s="81" t="str">
        <f>IF(記入様式!Y81&gt;記入様式!S81,"有","無")</f>
        <v>無</v>
      </c>
      <c r="E89" s="109" t="s">
        <v>303</v>
      </c>
    </row>
    <row r="90" spans="1:5" x14ac:dyDescent="0.4">
      <c r="A90" s="102" t="s">
        <v>304</v>
      </c>
      <c r="B90" s="104" t="s">
        <v>305</v>
      </c>
      <c r="C90" s="76">
        <v>87</v>
      </c>
      <c r="D90" s="81" t="str">
        <f>IF(SUM((記入様式!H86&gt;記入様式!G85),(記入様式!M86&gt;記入様式!L85),(記入様式!Q86&gt;記入様式!P85),(記入様式!U86&gt;記入様式!T85),(記入様式!Y86&gt;記入様式!X85),(記入様式!AD86&gt;記入様式!AC85),(記入様式!AH86&gt;記入様式!AG85),(記入様式!AM86&gt;記入様式!AL85),(記入様式!AQ86&gt;記入様式!AP85))&gt;=1,"有","無")</f>
        <v>無</v>
      </c>
      <c r="E90" s="109" t="s">
        <v>296</v>
      </c>
    </row>
    <row r="91" spans="1:5" ht="31.5" x14ac:dyDescent="0.4">
      <c r="A91" s="102" t="s">
        <v>306</v>
      </c>
      <c r="B91" s="104" t="s">
        <v>421</v>
      </c>
      <c r="C91" s="76">
        <v>88</v>
      </c>
      <c r="D91" s="81" t="str">
        <f>IF(SUM((記入様式!H90&gt;記入様式!G89),(記入様式!P90&gt;記入様式!L89),(記入様式!AD90&gt;記入様式!AC89),(記入様式!AM90&gt;記入様式!AL89))&gt;=1,"有","無")</f>
        <v>無</v>
      </c>
      <c r="E91" s="109" t="s">
        <v>296</v>
      </c>
    </row>
    <row r="92" spans="1:5" ht="31.5" x14ac:dyDescent="0.4">
      <c r="A92" s="103" t="s">
        <v>307</v>
      </c>
      <c r="B92" s="119" t="s">
        <v>308</v>
      </c>
      <c r="C92" s="76">
        <v>89</v>
      </c>
      <c r="D92" s="81" t="str">
        <f>IF(SUM((記入様式!H94&gt;記入様式!G93),(記入様式!P94&gt;記入様式!L93),(記入様式!AD94&gt;記入様式!AC93),(記入様式!AM94&gt;記入様式!AL93))&gt;=1,"有","無")</f>
        <v>無</v>
      </c>
      <c r="E92" s="109" t="s">
        <v>296</v>
      </c>
    </row>
    <row r="93" spans="1:5" x14ac:dyDescent="0.4">
      <c r="A93" s="84" t="s">
        <v>210</v>
      </c>
      <c r="B93" s="88" t="s">
        <v>309</v>
      </c>
      <c r="C93" s="76">
        <v>90</v>
      </c>
      <c r="D93" s="81" t="str">
        <f>IF(記入様式!E95="","有","無")</f>
        <v>有</v>
      </c>
      <c r="E93" s="108" t="s">
        <v>425</v>
      </c>
    </row>
    <row r="94" spans="1:5" x14ac:dyDescent="0.4">
      <c r="A94" s="84" t="s">
        <v>210</v>
      </c>
      <c r="B94" s="88" t="s">
        <v>310</v>
      </c>
      <c r="C94" s="76">
        <v>91</v>
      </c>
      <c r="D94" s="81" t="str">
        <f>IF(記入様式!M95="","有","無")</f>
        <v>有</v>
      </c>
      <c r="E94" s="108" t="s">
        <v>426</v>
      </c>
    </row>
    <row r="95" spans="1:5" x14ac:dyDescent="0.4">
      <c r="A95" s="84" t="s">
        <v>210</v>
      </c>
      <c r="B95" s="88" t="s">
        <v>311</v>
      </c>
      <c r="C95" s="76">
        <v>92</v>
      </c>
      <c r="D95" s="81" t="str">
        <f>IF(記入様式!AB95="","有","無")</f>
        <v>有</v>
      </c>
      <c r="E95" s="108" t="s">
        <v>212</v>
      </c>
    </row>
    <row r="96" spans="1:5" ht="16.5" thickBot="1" x14ac:dyDescent="0.45">
      <c r="A96" s="85" t="s">
        <v>210</v>
      </c>
      <c r="B96" s="89" t="s">
        <v>312</v>
      </c>
      <c r="C96" s="76">
        <v>93</v>
      </c>
      <c r="D96" s="86" t="str">
        <f>IF(記入様式!AK95="","有","無")</f>
        <v>有</v>
      </c>
      <c r="E96" s="111" t="s">
        <v>212</v>
      </c>
    </row>
    <row r="97" spans="3:3" ht="16.5" thickTop="1" x14ac:dyDescent="0.4">
      <c r="C97" s="120"/>
    </row>
  </sheetData>
  <sheetProtection algorithmName="SHA-512" hashValue="i/Z9fZKwmo/9M38rhmgrsOfSHpiqChFBUSofgRgKmAZfKxgQHJBQNBuwCoTSeguINcSpJYALMhwPZUs2sLrm8g==" saltValue="cO8rKUvypaoMAJLeejKetA==" spinCount="100000" sheet="1" selectLockedCells="1"/>
  <mergeCells count="25">
    <mergeCell ref="A87:A89"/>
    <mergeCell ref="B87:B89"/>
    <mergeCell ref="A24:A28"/>
    <mergeCell ref="A85:A86"/>
    <mergeCell ref="B85:B86"/>
    <mergeCell ref="A79:A83"/>
    <mergeCell ref="B79:B83"/>
    <mergeCell ref="B59:B73"/>
    <mergeCell ref="A59:A73"/>
    <mergeCell ref="B54:B58"/>
    <mergeCell ref="A54:A58"/>
    <mergeCell ref="A29:A53"/>
    <mergeCell ref="B74:B78"/>
    <mergeCell ref="A74:A78"/>
    <mergeCell ref="B29:B53"/>
    <mergeCell ref="A7:A8"/>
    <mergeCell ref="A9:A10"/>
    <mergeCell ref="A11:A13"/>
    <mergeCell ref="A5:A6"/>
    <mergeCell ref="B5:B6"/>
    <mergeCell ref="A20:A23"/>
    <mergeCell ref="B20:B23"/>
    <mergeCell ref="B24:B28"/>
    <mergeCell ref="A15:A17"/>
    <mergeCell ref="B15:B17"/>
  </mergeCells>
  <phoneticPr fontId="3"/>
  <conditionalFormatting sqref="D1:E1048576">
    <cfRule type="cellIs" dxfId="13" priority="21" operator="equal">
      <formula>"有"</formula>
    </cfRule>
  </conditionalFormatting>
  <conditionalFormatting sqref="E4:E78">
    <cfRule type="expression" dxfId="12" priority="19">
      <formula>$D4="有"</formula>
    </cfRule>
  </conditionalFormatting>
  <conditionalFormatting sqref="E79">
    <cfRule type="expression" dxfId="11" priority="18">
      <formula>$D79="有"</formula>
    </cfRule>
  </conditionalFormatting>
  <conditionalFormatting sqref="E80:E81">
    <cfRule type="expression" dxfId="10" priority="17">
      <formula>$D80="有"</formula>
    </cfRule>
  </conditionalFormatting>
  <conditionalFormatting sqref="E82">
    <cfRule type="expression" dxfId="9" priority="16">
      <formula>$D82="有"</formula>
    </cfRule>
  </conditionalFormatting>
  <conditionalFormatting sqref="E83">
    <cfRule type="expression" dxfId="8" priority="15">
      <formula>$D83="有"</formula>
    </cfRule>
  </conditionalFormatting>
  <conditionalFormatting sqref="E93:E96">
    <cfRule type="expression" dxfId="7" priority="14">
      <formula>$D93="有"</formula>
    </cfRule>
  </conditionalFormatting>
  <conditionalFormatting sqref="E4:E96">
    <cfRule type="expression" dxfId="6" priority="9">
      <formula>$D4="無"</formula>
    </cfRule>
  </conditionalFormatting>
  <conditionalFormatting sqref="E4:E6">
    <cfRule type="expression" dxfId="5" priority="5">
      <formula>$D$4="無"</formula>
    </cfRule>
  </conditionalFormatting>
  <conditionalFormatting sqref="D4:D96">
    <cfRule type="cellIs" dxfId="4" priority="1" operator="equal">
      <formula>"無"</formula>
    </cfRule>
  </conditionalFormatting>
  <pageMargins left="0.7" right="0.7" top="0.75" bottom="0.75" header="0.3" footer="0.3"/>
  <pageSetup paperSize="9" scale="65"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4" id="{3BD6D75C-8A8E-4441-BA68-A45E05DB4CEA}">
            <xm:f>記入様式!$AT$22=TRUE</xm:f>
            <x14:dxf>
              <font>
                <color theme="1" tint="0.499984740745262"/>
              </font>
              <fill>
                <patternFill>
                  <bgColor theme="1" tint="0.499984740745262"/>
                </patternFill>
              </fill>
            </x14:dxf>
          </x14:cfRule>
          <xm:sqref>A79:B83 D79:E83</xm:sqref>
        </x14:conditionalFormatting>
        <x14:conditionalFormatting xmlns:xm="http://schemas.microsoft.com/office/excel/2006/main">
          <x14:cfRule type="expression" priority="7" id="{D63C1F95-0347-43ED-84B8-82756873B50E}">
            <xm:f>AND(記入様式!$AT$22=TRUE,記入様式!$AT$51=TRUE)</xm:f>
            <x14:dxf>
              <font>
                <color auto="1"/>
              </font>
              <fill>
                <patternFill>
                  <bgColor theme="0"/>
                </patternFill>
              </fill>
            </x14:dxf>
          </x14:cfRule>
          <xm:sqref>A90:B90 D90:E90</xm:sqref>
        </x14:conditionalFormatting>
        <x14:conditionalFormatting xmlns:xm="http://schemas.microsoft.com/office/excel/2006/main">
          <x14:cfRule type="expression" priority="3" id="{90808EB7-979B-43D0-A035-A0EEFB515575}">
            <xm:f>SUM(記入様式!$T$35&gt;=66,記入様式!$U$41&gt;=66,記入様式!$V$57&gt;=66,記入様式!$U$59&gt;=66)&lt;1</xm:f>
            <x14:dxf>
              <font>
                <color theme="1" tint="0.499984740745262"/>
              </font>
              <fill>
                <patternFill>
                  <bgColor theme="1" tint="0.499984740745262"/>
                </patternFill>
              </fill>
            </x14:dxf>
          </x14:cfRule>
          <x14:cfRule type="expression" priority="12" id="{5134F167-AE7F-490A-9EB6-18625376CDA9}">
            <xm:f>AND(記入様式!$AT$22,記入様式!$AT$51=TRUE,OR(記入様式!$V$57&gt;=1,記入様式!$U$59&gt;=1))</xm:f>
            <x14:dxf>
              <font>
                <color auto="1"/>
              </font>
              <fill>
                <patternFill>
                  <bgColor theme="0"/>
                </patternFill>
              </fill>
            </x14:dxf>
          </x14:cfRule>
          <xm:sqref>A92:B92 D92:E92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7C43E-C2DE-44EE-8E36-CD3002F8B958}">
  <dimension ref="A1:D101"/>
  <sheetViews>
    <sheetView workbookViewId="0"/>
  </sheetViews>
  <sheetFormatPr defaultRowHeight="18.75" x14ac:dyDescent="0.4"/>
  <cols>
    <col min="2" max="3" width="13.5" style="93" customWidth="1"/>
    <col min="4" max="4" width="49.5" bestFit="1" customWidth="1"/>
  </cols>
  <sheetData>
    <row r="1" spans="1:4" ht="19.5" thickBot="1" x14ac:dyDescent="0.45">
      <c r="A1" s="100"/>
      <c r="B1" s="96"/>
      <c r="C1" s="96" t="s">
        <v>225</v>
      </c>
      <c r="D1" s="96" t="s">
        <v>313</v>
      </c>
    </row>
    <row r="2" spans="1:4" ht="19.5" thickTop="1" x14ac:dyDescent="0.4">
      <c r="A2" s="95">
        <v>0</v>
      </c>
      <c r="B2" s="97">
        <v>1</v>
      </c>
      <c r="C2" s="97" t="str">
        <f>A2&amp;B2</f>
        <v>01</v>
      </c>
      <c r="D2" s="95" t="s">
        <v>314</v>
      </c>
    </row>
    <row r="3" spans="1:4" x14ac:dyDescent="0.4">
      <c r="A3" s="94">
        <v>0</v>
      </c>
      <c r="B3" s="98">
        <v>2</v>
      </c>
      <c r="C3" s="97" t="str">
        <f t="shared" ref="C3:C66" si="0">A3&amp;B3</f>
        <v>02</v>
      </c>
      <c r="D3" s="94" t="s">
        <v>315</v>
      </c>
    </row>
    <row r="4" spans="1:4" x14ac:dyDescent="0.4">
      <c r="A4" s="94">
        <v>0</v>
      </c>
      <c r="B4" s="98">
        <v>3</v>
      </c>
      <c r="C4" s="97" t="str">
        <f t="shared" si="0"/>
        <v>03</v>
      </c>
      <c r="D4" s="94" t="s">
        <v>316</v>
      </c>
    </row>
    <row r="5" spans="1:4" x14ac:dyDescent="0.4">
      <c r="A5" s="94">
        <v>0</v>
      </c>
      <c r="B5" s="98">
        <v>4</v>
      </c>
      <c r="C5" s="97" t="str">
        <f t="shared" si="0"/>
        <v>04</v>
      </c>
      <c r="D5" s="94" t="s">
        <v>317</v>
      </c>
    </row>
    <row r="6" spans="1:4" x14ac:dyDescent="0.4">
      <c r="A6" s="94">
        <v>0</v>
      </c>
      <c r="B6" s="98">
        <v>5</v>
      </c>
      <c r="C6" s="97" t="str">
        <f t="shared" si="0"/>
        <v>05</v>
      </c>
      <c r="D6" s="94" t="s">
        <v>318</v>
      </c>
    </row>
    <row r="7" spans="1:4" x14ac:dyDescent="0.4">
      <c r="A7" s="94">
        <v>0</v>
      </c>
      <c r="B7" s="98">
        <v>6</v>
      </c>
      <c r="C7" s="97" t="str">
        <f t="shared" si="0"/>
        <v>06</v>
      </c>
      <c r="D7" s="94" t="s">
        <v>319</v>
      </c>
    </row>
    <row r="8" spans="1:4" x14ac:dyDescent="0.4">
      <c r="A8" s="94">
        <v>0</v>
      </c>
      <c r="B8" s="98">
        <v>7</v>
      </c>
      <c r="C8" s="97" t="str">
        <f t="shared" si="0"/>
        <v>07</v>
      </c>
      <c r="D8" s="94" t="s">
        <v>320</v>
      </c>
    </row>
    <row r="9" spans="1:4" x14ac:dyDescent="0.4">
      <c r="A9" s="94">
        <v>0</v>
      </c>
      <c r="B9" s="98">
        <v>8</v>
      </c>
      <c r="C9" s="97" t="str">
        <f t="shared" si="0"/>
        <v>08</v>
      </c>
      <c r="D9" s="94" t="s">
        <v>321</v>
      </c>
    </row>
    <row r="10" spans="1:4" x14ac:dyDescent="0.4">
      <c r="A10" s="94">
        <v>0</v>
      </c>
      <c r="B10" s="98">
        <v>9</v>
      </c>
      <c r="C10" s="97" t="str">
        <f t="shared" si="0"/>
        <v>09</v>
      </c>
      <c r="D10" s="94" t="s">
        <v>322</v>
      </c>
    </row>
    <row r="11" spans="1:4" x14ac:dyDescent="0.4">
      <c r="A11" s="94">
        <v>1</v>
      </c>
      <c r="B11" s="98">
        <v>0</v>
      </c>
      <c r="C11" s="97" t="str">
        <f t="shared" si="0"/>
        <v>10</v>
      </c>
      <c r="D11" s="94" t="s">
        <v>323</v>
      </c>
    </row>
    <row r="12" spans="1:4" x14ac:dyDescent="0.4">
      <c r="A12" s="94">
        <v>1</v>
      </c>
      <c r="B12" s="98">
        <v>1</v>
      </c>
      <c r="C12" s="97" t="str">
        <f t="shared" si="0"/>
        <v>11</v>
      </c>
      <c r="D12" s="94" t="s">
        <v>324</v>
      </c>
    </row>
    <row r="13" spans="1:4" x14ac:dyDescent="0.4">
      <c r="A13" s="94">
        <v>1</v>
      </c>
      <c r="B13" s="98">
        <v>2</v>
      </c>
      <c r="C13" s="97" t="str">
        <f t="shared" si="0"/>
        <v>12</v>
      </c>
      <c r="D13" s="94" t="s">
        <v>325</v>
      </c>
    </row>
    <row r="14" spans="1:4" x14ac:dyDescent="0.4">
      <c r="A14" s="94">
        <v>1</v>
      </c>
      <c r="B14" s="98">
        <v>3</v>
      </c>
      <c r="C14" s="97" t="str">
        <f t="shared" si="0"/>
        <v>13</v>
      </c>
      <c r="D14" s="94" t="s">
        <v>326</v>
      </c>
    </row>
    <row r="15" spans="1:4" x14ac:dyDescent="0.4">
      <c r="A15" s="94">
        <v>1</v>
      </c>
      <c r="B15" s="98">
        <v>4</v>
      </c>
      <c r="C15" s="97" t="str">
        <f t="shared" si="0"/>
        <v>14</v>
      </c>
      <c r="D15" s="94" t="s">
        <v>327</v>
      </c>
    </row>
    <row r="16" spans="1:4" x14ac:dyDescent="0.4">
      <c r="A16" s="94">
        <v>1</v>
      </c>
      <c r="B16" s="98">
        <v>5</v>
      </c>
      <c r="C16" s="97" t="str">
        <f t="shared" si="0"/>
        <v>15</v>
      </c>
      <c r="D16" s="94" t="s">
        <v>328</v>
      </c>
    </row>
    <row r="17" spans="1:4" x14ac:dyDescent="0.4">
      <c r="A17" s="94">
        <v>1</v>
      </c>
      <c r="B17" s="98">
        <v>6</v>
      </c>
      <c r="C17" s="97" t="str">
        <f t="shared" si="0"/>
        <v>16</v>
      </c>
      <c r="D17" s="94" t="s">
        <v>329</v>
      </c>
    </row>
    <row r="18" spans="1:4" x14ac:dyDescent="0.4">
      <c r="A18" s="94">
        <v>1</v>
      </c>
      <c r="B18" s="98">
        <v>7</v>
      </c>
      <c r="C18" s="97" t="str">
        <f t="shared" si="0"/>
        <v>17</v>
      </c>
      <c r="D18" s="94" t="s">
        <v>330</v>
      </c>
    </row>
    <row r="19" spans="1:4" x14ac:dyDescent="0.4">
      <c r="A19" s="94">
        <v>1</v>
      </c>
      <c r="B19" s="98">
        <v>8</v>
      </c>
      <c r="C19" s="97" t="str">
        <f t="shared" si="0"/>
        <v>18</v>
      </c>
      <c r="D19" s="94" t="s">
        <v>331</v>
      </c>
    </row>
    <row r="20" spans="1:4" x14ac:dyDescent="0.4">
      <c r="A20" s="94">
        <v>1</v>
      </c>
      <c r="B20" s="98">
        <v>9</v>
      </c>
      <c r="C20" s="97" t="str">
        <f t="shared" si="0"/>
        <v>19</v>
      </c>
      <c r="D20" s="94" t="s">
        <v>332</v>
      </c>
    </row>
    <row r="21" spans="1:4" x14ac:dyDescent="0.4">
      <c r="A21" s="94">
        <v>2</v>
      </c>
      <c r="B21" s="98">
        <v>0</v>
      </c>
      <c r="C21" s="97" t="str">
        <f t="shared" si="0"/>
        <v>20</v>
      </c>
      <c r="D21" s="94" t="s">
        <v>333</v>
      </c>
    </row>
    <row r="22" spans="1:4" x14ac:dyDescent="0.4">
      <c r="A22" s="94">
        <v>2</v>
      </c>
      <c r="B22" s="98">
        <v>1</v>
      </c>
      <c r="C22" s="97" t="str">
        <f t="shared" si="0"/>
        <v>21</v>
      </c>
      <c r="D22" s="94" t="s">
        <v>334</v>
      </c>
    </row>
    <row r="23" spans="1:4" x14ac:dyDescent="0.4">
      <c r="A23" s="94">
        <v>2</v>
      </c>
      <c r="B23" s="98">
        <v>2</v>
      </c>
      <c r="C23" s="97" t="str">
        <f t="shared" si="0"/>
        <v>22</v>
      </c>
      <c r="D23" s="94" t="s">
        <v>335</v>
      </c>
    </row>
    <row r="24" spans="1:4" x14ac:dyDescent="0.4">
      <c r="A24" s="94">
        <v>2</v>
      </c>
      <c r="B24" s="98">
        <v>3</v>
      </c>
      <c r="C24" s="97" t="str">
        <f t="shared" si="0"/>
        <v>23</v>
      </c>
      <c r="D24" s="94" t="s">
        <v>336</v>
      </c>
    </row>
    <row r="25" spans="1:4" x14ac:dyDescent="0.4">
      <c r="A25" s="94">
        <v>2</v>
      </c>
      <c r="B25" s="98">
        <v>4</v>
      </c>
      <c r="C25" s="97" t="str">
        <f t="shared" si="0"/>
        <v>24</v>
      </c>
      <c r="D25" s="94" t="s">
        <v>337</v>
      </c>
    </row>
    <row r="26" spans="1:4" x14ac:dyDescent="0.4">
      <c r="A26" s="94">
        <v>2</v>
      </c>
      <c r="B26" s="98">
        <v>5</v>
      </c>
      <c r="C26" s="97" t="str">
        <f t="shared" si="0"/>
        <v>25</v>
      </c>
      <c r="D26" s="94" t="s">
        <v>338</v>
      </c>
    </row>
    <row r="27" spans="1:4" x14ac:dyDescent="0.4">
      <c r="A27" s="94">
        <v>2</v>
      </c>
      <c r="B27" s="98">
        <v>6</v>
      </c>
      <c r="C27" s="97" t="str">
        <f t="shared" si="0"/>
        <v>26</v>
      </c>
      <c r="D27" s="94" t="s">
        <v>339</v>
      </c>
    </row>
    <row r="28" spans="1:4" x14ac:dyDescent="0.4">
      <c r="A28" s="94">
        <v>2</v>
      </c>
      <c r="B28" s="98">
        <v>7</v>
      </c>
      <c r="C28" s="97" t="str">
        <f t="shared" si="0"/>
        <v>27</v>
      </c>
      <c r="D28" s="94" t="s">
        <v>340</v>
      </c>
    </row>
    <row r="29" spans="1:4" x14ac:dyDescent="0.4">
      <c r="A29" s="94">
        <v>2</v>
      </c>
      <c r="B29" s="98">
        <v>8</v>
      </c>
      <c r="C29" s="97" t="str">
        <f t="shared" si="0"/>
        <v>28</v>
      </c>
      <c r="D29" s="94" t="s">
        <v>341</v>
      </c>
    </row>
    <row r="30" spans="1:4" x14ac:dyDescent="0.4">
      <c r="A30" s="94">
        <v>2</v>
      </c>
      <c r="B30" s="98">
        <v>9</v>
      </c>
      <c r="C30" s="97" t="str">
        <f t="shared" si="0"/>
        <v>29</v>
      </c>
      <c r="D30" s="94" t="s">
        <v>342</v>
      </c>
    </row>
    <row r="31" spans="1:4" x14ac:dyDescent="0.4">
      <c r="A31" s="94">
        <v>3</v>
      </c>
      <c r="B31" s="98">
        <v>0</v>
      </c>
      <c r="C31" s="97" t="str">
        <f t="shared" si="0"/>
        <v>30</v>
      </c>
      <c r="D31" s="94" t="s">
        <v>343</v>
      </c>
    </row>
    <row r="32" spans="1:4" x14ac:dyDescent="0.4">
      <c r="A32" s="94">
        <v>3</v>
      </c>
      <c r="B32" s="98">
        <v>1</v>
      </c>
      <c r="C32" s="97" t="str">
        <f t="shared" si="0"/>
        <v>31</v>
      </c>
      <c r="D32" s="94" t="s">
        <v>344</v>
      </c>
    </row>
    <row r="33" spans="1:4" x14ac:dyDescent="0.4">
      <c r="A33" s="94">
        <v>3</v>
      </c>
      <c r="B33" s="98">
        <v>2</v>
      </c>
      <c r="C33" s="97" t="str">
        <f t="shared" si="0"/>
        <v>32</v>
      </c>
      <c r="D33" s="94" t="s">
        <v>345</v>
      </c>
    </row>
    <row r="34" spans="1:4" x14ac:dyDescent="0.4">
      <c r="A34" s="94">
        <v>3</v>
      </c>
      <c r="B34" s="98">
        <v>3</v>
      </c>
      <c r="C34" s="97" t="str">
        <f t="shared" si="0"/>
        <v>33</v>
      </c>
      <c r="D34" s="94" t="s">
        <v>346</v>
      </c>
    </row>
    <row r="35" spans="1:4" x14ac:dyDescent="0.4">
      <c r="A35" s="94">
        <v>3</v>
      </c>
      <c r="B35" s="98">
        <v>4</v>
      </c>
      <c r="C35" s="97" t="str">
        <f t="shared" si="0"/>
        <v>34</v>
      </c>
      <c r="D35" s="94" t="s">
        <v>347</v>
      </c>
    </row>
    <row r="36" spans="1:4" x14ac:dyDescent="0.4">
      <c r="A36" s="94">
        <v>3</v>
      </c>
      <c r="B36" s="98">
        <v>5</v>
      </c>
      <c r="C36" s="97" t="str">
        <f t="shared" si="0"/>
        <v>35</v>
      </c>
      <c r="D36" s="94" t="s">
        <v>348</v>
      </c>
    </row>
    <row r="37" spans="1:4" x14ac:dyDescent="0.4">
      <c r="A37" s="94">
        <v>3</v>
      </c>
      <c r="B37" s="98">
        <v>6</v>
      </c>
      <c r="C37" s="97" t="str">
        <f t="shared" si="0"/>
        <v>36</v>
      </c>
      <c r="D37" s="94" t="s">
        <v>349</v>
      </c>
    </row>
    <row r="38" spans="1:4" x14ac:dyDescent="0.4">
      <c r="A38" s="94">
        <v>3</v>
      </c>
      <c r="B38" s="98">
        <v>7</v>
      </c>
      <c r="C38" s="97" t="str">
        <f t="shared" si="0"/>
        <v>37</v>
      </c>
      <c r="D38" s="94" t="s">
        <v>350</v>
      </c>
    </row>
    <row r="39" spans="1:4" x14ac:dyDescent="0.4">
      <c r="A39" s="94">
        <v>3</v>
      </c>
      <c r="B39" s="98">
        <v>8</v>
      </c>
      <c r="C39" s="97" t="str">
        <f t="shared" si="0"/>
        <v>38</v>
      </c>
      <c r="D39" s="94" t="s">
        <v>351</v>
      </c>
    </row>
    <row r="40" spans="1:4" x14ac:dyDescent="0.4">
      <c r="A40" s="94">
        <v>3</v>
      </c>
      <c r="B40" s="98">
        <v>9</v>
      </c>
      <c r="C40" s="97" t="str">
        <f t="shared" si="0"/>
        <v>39</v>
      </c>
      <c r="D40" s="94" t="s">
        <v>352</v>
      </c>
    </row>
    <row r="41" spans="1:4" x14ac:dyDescent="0.4">
      <c r="A41" s="94">
        <v>4</v>
      </c>
      <c r="B41" s="98">
        <v>0</v>
      </c>
      <c r="C41" s="97" t="str">
        <f t="shared" si="0"/>
        <v>40</v>
      </c>
      <c r="D41" s="94" t="s">
        <v>353</v>
      </c>
    </row>
    <row r="42" spans="1:4" x14ac:dyDescent="0.4">
      <c r="A42" s="94">
        <v>4</v>
      </c>
      <c r="B42" s="98">
        <v>1</v>
      </c>
      <c r="C42" s="97" t="str">
        <f t="shared" si="0"/>
        <v>41</v>
      </c>
      <c r="D42" s="94" t="s">
        <v>354</v>
      </c>
    </row>
    <row r="43" spans="1:4" x14ac:dyDescent="0.4">
      <c r="A43" s="94">
        <v>4</v>
      </c>
      <c r="B43" s="98">
        <v>2</v>
      </c>
      <c r="C43" s="97" t="str">
        <f t="shared" si="0"/>
        <v>42</v>
      </c>
      <c r="D43" s="94" t="s">
        <v>355</v>
      </c>
    </row>
    <row r="44" spans="1:4" x14ac:dyDescent="0.4">
      <c r="A44" s="94">
        <v>4</v>
      </c>
      <c r="B44" s="98">
        <v>3</v>
      </c>
      <c r="C44" s="97" t="str">
        <f t="shared" si="0"/>
        <v>43</v>
      </c>
      <c r="D44" s="94" t="s">
        <v>356</v>
      </c>
    </row>
    <row r="45" spans="1:4" x14ac:dyDescent="0.4">
      <c r="A45" s="94">
        <v>4</v>
      </c>
      <c r="B45" s="98">
        <v>4</v>
      </c>
      <c r="C45" s="97" t="str">
        <f t="shared" si="0"/>
        <v>44</v>
      </c>
      <c r="D45" s="94" t="s">
        <v>357</v>
      </c>
    </row>
    <row r="46" spans="1:4" x14ac:dyDescent="0.4">
      <c r="A46" s="94">
        <v>4</v>
      </c>
      <c r="B46" s="98">
        <v>5</v>
      </c>
      <c r="C46" s="97" t="str">
        <f t="shared" si="0"/>
        <v>45</v>
      </c>
      <c r="D46" s="94" t="s">
        <v>358</v>
      </c>
    </row>
    <row r="47" spans="1:4" x14ac:dyDescent="0.4">
      <c r="A47" s="94">
        <v>4</v>
      </c>
      <c r="B47" s="98">
        <v>6</v>
      </c>
      <c r="C47" s="97" t="str">
        <f t="shared" si="0"/>
        <v>46</v>
      </c>
      <c r="D47" s="94" t="s">
        <v>359</v>
      </c>
    </row>
    <row r="48" spans="1:4" x14ac:dyDescent="0.4">
      <c r="A48" s="94">
        <v>4</v>
      </c>
      <c r="B48" s="98">
        <v>7</v>
      </c>
      <c r="C48" s="97" t="str">
        <f t="shared" si="0"/>
        <v>47</v>
      </c>
      <c r="D48" s="94" t="s">
        <v>360</v>
      </c>
    </row>
    <row r="49" spans="1:4" x14ac:dyDescent="0.4">
      <c r="A49" s="94">
        <v>4</v>
      </c>
      <c r="B49" s="98">
        <v>8</v>
      </c>
      <c r="C49" s="97" t="str">
        <f t="shared" si="0"/>
        <v>48</v>
      </c>
      <c r="D49" s="94" t="s">
        <v>361</v>
      </c>
    </row>
    <row r="50" spans="1:4" x14ac:dyDescent="0.4">
      <c r="A50" s="94">
        <v>4</v>
      </c>
      <c r="B50" s="98">
        <v>9</v>
      </c>
      <c r="C50" s="97" t="str">
        <f t="shared" si="0"/>
        <v>49</v>
      </c>
      <c r="D50" s="94" t="s">
        <v>362</v>
      </c>
    </row>
    <row r="51" spans="1:4" x14ac:dyDescent="0.4">
      <c r="A51" s="94">
        <v>5</v>
      </c>
      <c r="B51" s="98">
        <v>0</v>
      </c>
      <c r="C51" s="97" t="str">
        <f t="shared" si="0"/>
        <v>50</v>
      </c>
      <c r="D51" s="94" t="s">
        <v>363</v>
      </c>
    </row>
    <row r="52" spans="1:4" x14ac:dyDescent="0.4">
      <c r="A52" s="94">
        <v>5</v>
      </c>
      <c r="B52" s="98">
        <v>1</v>
      </c>
      <c r="C52" s="97" t="str">
        <f t="shared" si="0"/>
        <v>51</v>
      </c>
      <c r="D52" s="94" t="s">
        <v>364</v>
      </c>
    </row>
    <row r="53" spans="1:4" x14ac:dyDescent="0.4">
      <c r="A53" s="94">
        <v>5</v>
      </c>
      <c r="B53" s="98">
        <v>2</v>
      </c>
      <c r="C53" s="97" t="str">
        <f t="shared" si="0"/>
        <v>52</v>
      </c>
      <c r="D53" s="94" t="s">
        <v>365</v>
      </c>
    </row>
    <row r="54" spans="1:4" x14ac:dyDescent="0.4">
      <c r="A54" s="94">
        <v>5</v>
      </c>
      <c r="B54" s="98">
        <v>3</v>
      </c>
      <c r="C54" s="97" t="str">
        <f t="shared" si="0"/>
        <v>53</v>
      </c>
      <c r="D54" s="94" t="s">
        <v>366</v>
      </c>
    </row>
    <row r="55" spans="1:4" x14ac:dyDescent="0.4">
      <c r="A55" s="94">
        <v>5</v>
      </c>
      <c r="B55" s="98">
        <v>4</v>
      </c>
      <c r="C55" s="97" t="str">
        <f t="shared" si="0"/>
        <v>54</v>
      </c>
      <c r="D55" s="94" t="s">
        <v>367</v>
      </c>
    </row>
    <row r="56" spans="1:4" x14ac:dyDescent="0.4">
      <c r="A56" s="94">
        <v>5</v>
      </c>
      <c r="B56" s="98">
        <v>5</v>
      </c>
      <c r="C56" s="97" t="str">
        <f t="shared" si="0"/>
        <v>55</v>
      </c>
      <c r="D56" s="94" t="s">
        <v>368</v>
      </c>
    </row>
    <row r="57" spans="1:4" x14ac:dyDescent="0.4">
      <c r="A57" s="94">
        <v>5</v>
      </c>
      <c r="B57" s="98">
        <v>6</v>
      </c>
      <c r="C57" s="97" t="str">
        <f t="shared" si="0"/>
        <v>56</v>
      </c>
      <c r="D57" s="94" t="s">
        <v>369</v>
      </c>
    </row>
    <row r="58" spans="1:4" x14ac:dyDescent="0.4">
      <c r="A58" s="94">
        <v>5</v>
      </c>
      <c r="B58" s="98">
        <v>7</v>
      </c>
      <c r="C58" s="97" t="str">
        <f t="shared" si="0"/>
        <v>57</v>
      </c>
      <c r="D58" s="94" t="s">
        <v>370</v>
      </c>
    </row>
    <row r="59" spans="1:4" x14ac:dyDescent="0.4">
      <c r="A59" s="94">
        <v>5</v>
      </c>
      <c r="B59" s="98">
        <v>8</v>
      </c>
      <c r="C59" s="97" t="str">
        <f t="shared" si="0"/>
        <v>58</v>
      </c>
      <c r="D59" s="94" t="s">
        <v>371</v>
      </c>
    </row>
    <row r="60" spans="1:4" x14ac:dyDescent="0.4">
      <c r="A60" s="94">
        <v>5</v>
      </c>
      <c r="B60" s="98">
        <v>9</v>
      </c>
      <c r="C60" s="97" t="str">
        <f t="shared" si="0"/>
        <v>59</v>
      </c>
      <c r="D60" s="94" t="s">
        <v>372</v>
      </c>
    </row>
    <row r="61" spans="1:4" x14ac:dyDescent="0.4">
      <c r="A61" s="94">
        <v>6</v>
      </c>
      <c r="B61" s="98">
        <v>0</v>
      </c>
      <c r="C61" s="97" t="str">
        <f t="shared" si="0"/>
        <v>60</v>
      </c>
      <c r="D61" s="94" t="s">
        <v>373</v>
      </c>
    </row>
    <row r="62" spans="1:4" x14ac:dyDescent="0.4">
      <c r="A62" s="94">
        <v>6</v>
      </c>
      <c r="B62" s="98">
        <v>1</v>
      </c>
      <c r="C62" s="97" t="str">
        <f t="shared" si="0"/>
        <v>61</v>
      </c>
      <c r="D62" s="94" t="s">
        <v>374</v>
      </c>
    </row>
    <row r="63" spans="1:4" x14ac:dyDescent="0.4">
      <c r="A63" s="94">
        <v>6</v>
      </c>
      <c r="B63" s="98">
        <v>2</v>
      </c>
      <c r="C63" s="97" t="str">
        <f t="shared" si="0"/>
        <v>62</v>
      </c>
      <c r="D63" s="94" t="s">
        <v>375</v>
      </c>
    </row>
    <row r="64" spans="1:4" x14ac:dyDescent="0.4">
      <c r="A64" s="94">
        <v>6</v>
      </c>
      <c r="B64" s="98">
        <v>3</v>
      </c>
      <c r="C64" s="97" t="str">
        <f t="shared" si="0"/>
        <v>63</v>
      </c>
      <c r="D64" s="94" t="s">
        <v>376</v>
      </c>
    </row>
    <row r="65" spans="1:4" x14ac:dyDescent="0.4">
      <c r="A65" s="94">
        <v>6</v>
      </c>
      <c r="B65" s="98">
        <v>4</v>
      </c>
      <c r="C65" s="97" t="str">
        <f t="shared" si="0"/>
        <v>64</v>
      </c>
      <c r="D65" s="94" t="s">
        <v>377</v>
      </c>
    </row>
    <row r="66" spans="1:4" x14ac:dyDescent="0.4">
      <c r="A66" s="94">
        <v>6</v>
      </c>
      <c r="B66" s="98">
        <v>5</v>
      </c>
      <c r="C66" s="97" t="str">
        <f t="shared" si="0"/>
        <v>65</v>
      </c>
      <c r="D66" s="94" t="s">
        <v>378</v>
      </c>
    </row>
    <row r="67" spans="1:4" x14ac:dyDescent="0.4">
      <c r="A67" s="94">
        <v>6</v>
      </c>
      <c r="B67" s="98">
        <v>6</v>
      </c>
      <c r="C67" s="97" t="str">
        <f t="shared" ref="C67:C100" si="1">A67&amp;B67</f>
        <v>66</v>
      </c>
      <c r="D67" s="94" t="s">
        <v>379</v>
      </c>
    </row>
    <row r="68" spans="1:4" x14ac:dyDescent="0.4">
      <c r="A68" s="94">
        <v>6</v>
      </c>
      <c r="B68" s="98">
        <v>7</v>
      </c>
      <c r="C68" s="97" t="str">
        <f t="shared" si="1"/>
        <v>67</v>
      </c>
      <c r="D68" s="94" t="s">
        <v>380</v>
      </c>
    </row>
    <row r="69" spans="1:4" x14ac:dyDescent="0.4">
      <c r="A69" s="94">
        <v>6</v>
      </c>
      <c r="B69" s="98">
        <v>8</v>
      </c>
      <c r="C69" s="97" t="str">
        <f t="shared" si="1"/>
        <v>68</v>
      </c>
      <c r="D69" s="94" t="s">
        <v>381</v>
      </c>
    </row>
    <row r="70" spans="1:4" x14ac:dyDescent="0.4">
      <c r="A70" s="94">
        <v>6</v>
      </c>
      <c r="B70" s="98">
        <v>9</v>
      </c>
      <c r="C70" s="97" t="str">
        <f t="shared" si="1"/>
        <v>69</v>
      </c>
      <c r="D70" s="94" t="s">
        <v>382</v>
      </c>
    </row>
    <row r="71" spans="1:4" x14ac:dyDescent="0.4">
      <c r="A71" s="94">
        <v>7</v>
      </c>
      <c r="B71" s="98">
        <v>0</v>
      </c>
      <c r="C71" s="97" t="str">
        <f t="shared" si="1"/>
        <v>70</v>
      </c>
      <c r="D71" s="94" t="s">
        <v>383</v>
      </c>
    </row>
    <row r="72" spans="1:4" x14ac:dyDescent="0.4">
      <c r="A72" s="94">
        <v>7</v>
      </c>
      <c r="B72" s="98">
        <v>1</v>
      </c>
      <c r="C72" s="97" t="str">
        <f t="shared" si="1"/>
        <v>71</v>
      </c>
      <c r="D72" s="94" t="s">
        <v>384</v>
      </c>
    </row>
    <row r="73" spans="1:4" x14ac:dyDescent="0.4">
      <c r="A73" s="94">
        <v>7</v>
      </c>
      <c r="B73" s="98">
        <v>2</v>
      </c>
      <c r="C73" s="97" t="str">
        <f t="shared" si="1"/>
        <v>72</v>
      </c>
      <c r="D73" s="94" t="s">
        <v>385</v>
      </c>
    </row>
    <row r="74" spans="1:4" x14ac:dyDescent="0.4">
      <c r="A74" s="94">
        <v>7</v>
      </c>
      <c r="B74" s="98">
        <v>3</v>
      </c>
      <c r="C74" s="97" t="str">
        <f t="shared" si="1"/>
        <v>73</v>
      </c>
      <c r="D74" s="94" t="s">
        <v>386</v>
      </c>
    </row>
    <row r="75" spans="1:4" x14ac:dyDescent="0.4">
      <c r="A75" s="94">
        <v>7</v>
      </c>
      <c r="B75" s="98">
        <v>4</v>
      </c>
      <c r="C75" s="97" t="str">
        <f t="shared" si="1"/>
        <v>74</v>
      </c>
      <c r="D75" s="94" t="s">
        <v>387</v>
      </c>
    </row>
    <row r="76" spans="1:4" x14ac:dyDescent="0.4">
      <c r="A76" s="94">
        <v>7</v>
      </c>
      <c r="B76" s="98">
        <v>5</v>
      </c>
      <c r="C76" s="97" t="str">
        <f t="shared" si="1"/>
        <v>75</v>
      </c>
      <c r="D76" s="94" t="s">
        <v>388</v>
      </c>
    </row>
    <row r="77" spans="1:4" x14ac:dyDescent="0.4">
      <c r="A77" s="94">
        <v>7</v>
      </c>
      <c r="B77" s="98">
        <v>6</v>
      </c>
      <c r="C77" s="97" t="str">
        <f t="shared" si="1"/>
        <v>76</v>
      </c>
      <c r="D77" s="94" t="s">
        <v>389</v>
      </c>
    </row>
    <row r="78" spans="1:4" x14ac:dyDescent="0.4">
      <c r="A78" s="94">
        <v>7</v>
      </c>
      <c r="B78" s="98">
        <v>7</v>
      </c>
      <c r="C78" s="97" t="str">
        <f t="shared" si="1"/>
        <v>77</v>
      </c>
      <c r="D78" s="94" t="s">
        <v>390</v>
      </c>
    </row>
    <row r="79" spans="1:4" x14ac:dyDescent="0.4">
      <c r="A79" s="94">
        <v>7</v>
      </c>
      <c r="B79" s="98">
        <v>8</v>
      </c>
      <c r="C79" s="97" t="str">
        <f t="shared" si="1"/>
        <v>78</v>
      </c>
      <c r="D79" s="94" t="s">
        <v>391</v>
      </c>
    </row>
    <row r="80" spans="1:4" x14ac:dyDescent="0.4">
      <c r="A80" s="94">
        <v>7</v>
      </c>
      <c r="B80" s="98">
        <v>9</v>
      </c>
      <c r="C80" s="97" t="str">
        <f t="shared" si="1"/>
        <v>79</v>
      </c>
      <c r="D80" s="94" t="s">
        <v>392</v>
      </c>
    </row>
    <row r="81" spans="1:4" x14ac:dyDescent="0.4">
      <c r="A81" s="94">
        <v>8</v>
      </c>
      <c r="B81" s="98">
        <v>0</v>
      </c>
      <c r="C81" s="97" t="str">
        <f t="shared" si="1"/>
        <v>80</v>
      </c>
      <c r="D81" s="94" t="s">
        <v>393</v>
      </c>
    </row>
    <row r="82" spans="1:4" x14ac:dyDescent="0.4">
      <c r="A82" s="94">
        <v>8</v>
      </c>
      <c r="B82" s="98">
        <v>1</v>
      </c>
      <c r="C82" s="97" t="str">
        <f t="shared" si="1"/>
        <v>81</v>
      </c>
      <c r="D82" s="94" t="s">
        <v>394</v>
      </c>
    </row>
    <row r="83" spans="1:4" x14ac:dyDescent="0.4">
      <c r="A83" s="94">
        <v>8</v>
      </c>
      <c r="B83" s="98">
        <v>2</v>
      </c>
      <c r="C83" s="97" t="str">
        <f t="shared" si="1"/>
        <v>82</v>
      </c>
      <c r="D83" s="94" t="s">
        <v>395</v>
      </c>
    </row>
    <row r="84" spans="1:4" x14ac:dyDescent="0.4">
      <c r="A84" s="94">
        <v>8</v>
      </c>
      <c r="B84" s="98">
        <v>3</v>
      </c>
      <c r="C84" s="97" t="str">
        <f t="shared" si="1"/>
        <v>83</v>
      </c>
      <c r="D84" s="94" t="s">
        <v>396</v>
      </c>
    </row>
    <row r="85" spans="1:4" x14ac:dyDescent="0.4">
      <c r="A85" s="94">
        <v>8</v>
      </c>
      <c r="B85" s="98">
        <v>4</v>
      </c>
      <c r="C85" s="97" t="str">
        <f t="shared" si="1"/>
        <v>84</v>
      </c>
      <c r="D85" s="94" t="s">
        <v>397</v>
      </c>
    </row>
    <row r="86" spans="1:4" x14ac:dyDescent="0.4">
      <c r="A86" s="94">
        <v>8</v>
      </c>
      <c r="B86" s="98">
        <v>5</v>
      </c>
      <c r="C86" s="97" t="str">
        <f t="shared" si="1"/>
        <v>85</v>
      </c>
      <c r="D86" s="94" t="s">
        <v>398</v>
      </c>
    </row>
    <row r="87" spans="1:4" x14ac:dyDescent="0.4">
      <c r="A87" s="94">
        <v>8</v>
      </c>
      <c r="B87" s="98">
        <v>6</v>
      </c>
      <c r="C87" s="97" t="str">
        <f t="shared" si="1"/>
        <v>86</v>
      </c>
      <c r="D87" s="94" t="s">
        <v>399</v>
      </c>
    </row>
    <row r="88" spans="1:4" x14ac:dyDescent="0.4">
      <c r="A88" s="94">
        <v>8</v>
      </c>
      <c r="B88" s="98">
        <v>7</v>
      </c>
      <c r="C88" s="97" t="str">
        <f t="shared" si="1"/>
        <v>87</v>
      </c>
      <c r="D88" s="94" t="s">
        <v>400</v>
      </c>
    </row>
    <row r="89" spans="1:4" x14ac:dyDescent="0.4">
      <c r="A89" s="94">
        <v>8</v>
      </c>
      <c r="B89" s="98">
        <v>8</v>
      </c>
      <c r="C89" s="97" t="str">
        <f t="shared" si="1"/>
        <v>88</v>
      </c>
      <c r="D89" s="94" t="s">
        <v>401</v>
      </c>
    </row>
    <row r="90" spans="1:4" x14ac:dyDescent="0.4">
      <c r="A90" s="94">
        <v>8</v>
      </c>
      <c r="B90" s="98">
        <v>9</v>
      </c>
      <c r="C90" s="97" t="str">
        <f t="shared" si="1"/>
        <v>89</v>
      </c>
      <c r="D90" s="94" t="s">
        <v>402</v>
      </c>
    </row>
    <row r="91" spans="1:4" x14ac:dyDescent="0.4">
      <c r="A91" s="94">
        <v>9</v>
      </c>
      <c r="B91" s="98">
        <v>0</v>
      </c>
      <c r="C91" s="97" t="str">
        <f t="shared" si="1"/>
        <v>90</v>
      </c>
      <c r="D91" s="94" t="s">
        <v>403</v>
      </c>
    </row>
    <row r="92" spans="1:4" x14ac:dyDescent="0.4">
      <c r="A92" s="94">
        <v>9</v>
      </c>
      <c r="B92" s="98">
        <v>1</v>
      </c>
      <c r="C92" s="97" t="str">
        <f t="shared" si="1"/>
        <v>91</v>
      </c>
      <c r="D92" s="94" t="s">
        <v>404</v>
      </c>
    </row>
    <row r="93" spans="1:4" x14ac:dyDescent="0.4">
      <c r="A93" s="94">
        <v>9</v>
      </c>
      <c r="B93" s="98">
        <v>2</v>
      </c>
      <c r="C93" s="97" t="str">
        <f t="shared" si="1"/>
        <v>92</v>
      </c>
      <c r="D93" s="94" t="s">
        <v>405</v>
      </c>
    </row>
    <row r="94" spans="1:4" x14ac:dyDescent="0.4">
      <c r="A94" s="94">
        <v>9</v>
      </c>
      <c r="B94" s="98">
        <v>3</v>
      </c>
      <c r="C94" s="97" t="str">
        <f t="shared" si="1"/>
        <v>93</v>
      </c>
      <c r="D94" s="94" t="s">
        <v>406</v>
      </c>
    </row>
    <row r="95" spans="1:4" x14ac:dyDescent="0.4">
      <c r="A95" s="94">
        <v>9</v>
      </c>
      <c r="B95" s="98">
        <v>4</v>
      </c>
      <c r="C95" s="97" t="str">
        <f t="shared" si="1"/>
        <v>94</v>
      </c>
      <c r="D95" s="94" t="s">
        <v>407</v>
      </c>
    </row>
    <row r="96" spans="1:4" x14ac:dyDescent="0.4">
      <c r="A96" s="94">
        <v>9</v>
      </c>
      <c r="B96" s="98">
        <v>5</v>
      </c>
      <c r="C96" s="97" t="str">
        <f t="shared" si="1"/>
        <v>95</v>
      </c>
      <c r="D96" s="94" t="s">
        <v>408</v>
      </c>
    </row>
    <row r="97" spans="1:4" x14ac:dyDescent="0.4">
      <c r="A97" s="94">
        <v>9</v>
      </c>
      <c r="B97" s="98">
        <v>6</v>
      </c>
      <c r="C97" s="97" t="str">
        <f t="shared" si="1"/>
        <v>96</v>
      </c>
      <c r="D97" s="94" t="s">
        <v>409</v>
      </c>
    </row>
    <row r="98" spans="1:4" x14ac:dyDescent="0.4">
      <c r="A98" s="94">
        <v>9</v>
      </c>
      <c r="B98" s="98">
        <v>7</v>
      </c>
      <c r="C98" s="97" t="str">
        <f t="shared" si="1"/>
        <v>97</v>
      </c>
      <c r="D98" s="94" t="s">
        <v>410</v>
      </c>
    </row>
    <row r="99" spans="1:4" x14ac:dyDescent="0.4">
      <c r="A99" s="94">
        <v>9</v>
      </c>
      <c r="B99" s="98">
        <v>8</v>
      </c>
      <c r="C99" s="97" t="str">
        <f t="shared" si="1"/>
        <v>98</v>
      </c>
      <c r="D99" s="94" t="s">
        <v>411</v>
      </c>
    </row>
    <row r="100" spans="1:4" x14ac:dyDescent="0.4">
      <c r="A100" s="94">
        <v>9</v>
      </c>
      <c r="B100" s="98">
        <v>9</v>
      </c>
      <c r="C100" s="97" t="str">
        <f t="shared" si="1"/>
        <v>99</v>
      </c>
      <c r="D100" s="94" t="s">
        <v>412</v>
      </c>
    </row>
    <row r="101" spans="1:4" x14ac:dyDescent="0.4">
      <c r="B101" s="99"/>
    </row>
  </sheetData>
  <sheetProtection algorithmName="SHA-512" hashValue="2tht+r86gqzjz9Pk0aeHLmgF3oziYkpyWpXw3BjoUEm6uXFeu7saDJ7ENmHGfAwMrljFBpHqxQjp40B+VTyjxA==" saltValue="7HPSh/gsloHZSfcPgVrAiQ==" spinCount="100000" sheet="1" objects="1" scenarios="1" selectLockedCells="1"/>
  <phoneticPr fontId="3"/>
  <pageMargins left="0.7" right="0.7" top="0.75" bottom="0.75" header="0.3" footer="0.3"/>
  <pageSetup paperSize="9"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Owner xmlns="00727007-9bab-47fe-9024-c8a3f9ca87c1">
      <UserInfo>
        <DisplayName/>
        <AccountId xsi:nil="true"/>
        <AccountType/>
      </UserInfo>
    </Owner>
    <lcf76f155ced4ddcb4097134ff3c332f xmlns="00727007-9bab-47fe-9024-c8a3f9ca87c1">
      <Terms xmlns="http://schemas.microsoft.com/office/infopath/2007/PartnerControls"/>
    </lcf76f155ced4ddcb4097134ff3c332f>
    <TaxCatchAll xmlns="263dbbe5-076b-4606-a03b-9598f5f2f35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4D6DEB4698D2B43966F4AA0A1969118" ma:contentTypeVersion="14" ma:contentTypeDescription="新しいドキュメントを作成します。" ma:contentTypeScope="" ma:versionID="8a85b0fb433e3f514e203d5786fe6999">
  <xsd:schema xmlns:xsd="http://www.w3.org/2001/XMLSchema" xmlns:xs="http://www.w3.org/2001/XMLSchema" xmlns:p="http://schemas.microsoft.com/office/2006/metadata/properties" xmlns:ns2="00727007-9bab-47fe-9024-c8a3f9ca87c1" xmlns:ns3="263dbbe5-076b-4606-a03b-9598f5f2f35a" targetNamespace="http://schemas.microsoft.com/office/2006/metadata/properties" ma:root="true" ma:fieldsID="7d138fdcf5353a01031c6e234eeb8030" ns2:_="" ns3:_="">
    <xsd:import namespace="00727007-9bab-47fe-9024-c8a3f9ca87c1"/>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727007-9bab-47fe-9024-c8a3f9ca87c1"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6ceaa8db-eabc-4bc6-b39e-f01cc0510f30}"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CE5BAB1-41FF-4A74-B66B-ECC9CE2C5A09}">
  <ds:schemaRefs>
    <ds:schemaRef ds:uri="http://purl.org/dc/dcmitype/"/>
    <ds:schemaRef ds:uri="http://schemas.microsoft.com/office/2006/metadata/properties"/>
    <ds:schemaRef ds:uri="http://www.w3.org/XML/1998/namespace"/>
    <ds:schemaRef ds:uri="http://schemas.microsoft.com/office/2006/documentManagement/types"/>
    <ds:schemaRef ds:uri="http://schemas.microsoft.com/office/infopath/2007/PartnerControls"/>
    <ds:schemaRef ds:uri="http://purl.org/dc/elements/1.1/"/>
    <ds:schemaRef ds:uri="00727007-9bab-47fe-9024-c8a3f9ca87c1"/>
    <ds:schemaRef ds:uri="http://schemas.openxmlformats.org/package/2006/metadata/core-properties"/>
    <ds:schemaRef ds:uri="263dbbe5-076b-4606-a03b-9598f5f2f35a"/>
    <ds:schemaRef ds:uri="http://purl.org/dc/terms/"/>
  </ds:schemaRefs>
</ds:datastoreItem>
</file>

<file path=customXml/itemProps2.xml><?xml version="1.0" encoding="utf-8"?>
<ds:datastoreItem xmlns:ds="http://schemas.openxmlformats.org/officeDocument/2006/customXml" ds:itemID="{E7F12258-DC52-4563-88E8-29C4EB508F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727007-9bab-47fe-9024-c8a3f9ca87c1"/>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7F4FF38-BBDD-41E8-886F-7D51EA3A3DD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記入様式</vt:lpstr>
      <vt:lpstr>エラーチェックシート</vt:lpstr>
      <vt:lpstr>産業分類一覧</vt:lpstr>
      <vt:lpstr>エラーチェックシート!Print_Area</vt:lpstr>
      <vt:lpstr>記入様式!Print_Area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0x01010094D6DEB4698D2B43966F4AA0A1969118</vt:lpwstr>
  </property>
  <property fmtid="{D5CDD505-2E9C-101B-9397-08002B2CF9AE}" pid="4" name="ComplianceAssetId">
    <vt:lpwstr/>
  </property>
  <property fmtid="{D5CDD505-2E9C-101B-9397-08002B2CF9AE}" pid="5" name="TriggerFlowInfo">
    <vt:lpwstr/>
  </property>
</Properties>
</file>