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04556721-195D-49BB-B417-7D5A6323DD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①年次別発生状況" sheetId="8" r:id="rId1"/>
    <sheet name="②原因食品別" sheetId="10" r:id="rId2"/>
    <sheet name="③原因施設別" sheetId="9" r:id="rId3"/>
    <sheet name="④病因物質別" sheetId="11" r:id="rId4"/>
  </sheets>
  <definedNames>
    <definedName name="_xlnm.Print_Area" localSheetId="2">③原因施設別!$A$1:$AR$18</definedName>
    <definedName name="_xlnm.Print_Titles" localSheetId="1">②原因食品別!$A:$B,②原因食品別!$1:$3</definedName>
    <definedName name="_xlnm.Print_Titles" localSheetId="3">④病因物質別!$A:$C,④病因物質別!$1:$3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6" i="9" l="1"/>
  <c r="BT7" i="9"/>
  <c r="BT8" i="9"/>
  <c r="BT9" i="9"/>
  <c r="BT10" i="9"/>
  <c r="BT11" i="9"/>
  <c r="BT12" i="9"/>
  <c r="BT13" i="9"/>
  <c r="BT14" i="9"/>
  <c r="BT16" i="9"/>
  <c r="BT17" i="9"/>
  <c r="BT18" i="9"/>
  <c r="BT5" i="9"/>
  <c r="BS36" i="11"/>
  <c r="BS35" i="11"/>
  <c r="BS34" i="11"/>
  <c r="BS33" i="11"/>
  <c r="BS32" i="11"/>
  <c r="BS31" i="11"/>
  <c r="BS30" i="11"/>
  <c r="BS29" i="11"/>
  <c r="BS28" i="11"/>
  <c r="BS27" i="11"/>
  <c r="BS26" i="11"/>
  <c r="BS25" i="11"/>
  <c r="BS24" i="11"/>
  <c r="BS23" i="11"/>
  <c r="BS22" i="11"/>
  <c r="BS21" i="11"/>
  <c r="BS20" i="11"/>
  <c r="BS19" i="11"/>
  <c r="BS18" i="11"/>
  <c r="BS17" i="11"/>
  <c r="BS16" i="11"/>
  <c r="BS15" i="11"/>
  <c r="BS14" i="11"/>
  <c r="BS13" i="11"/>
  <c r="BS12" i="11"/>
  <c r="BS11" i="11"/>
  <c r="BS10" i="11"/>
  <c r="BS9" i="11"/>
  <c r="BS8" i="11"/>
  <c r="BS7" i="11"/>
  <c r="BS6" i="11"/>
  <c r="BS5" i="11"/>
  <c r="BS4" i="11"/>
  <c r="BR21" i="10"/>
  <c r="BR22" i="10"/>
  <c r="BR23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P4" i="10"/>
  <c r="BQ10" i="11" l="1"/>
  <c r="BQ18" i="11"/>
  <c r="BQ32" i="11"/>
  <c r="BR18" i="9" l="1"/>
  <c r="BR12" i="9"/>
  <c r="BR10" i="9"/>
  <c r="BR8" i="9"/>
  <c r="BR5" i="9"/>
  <c r="BP23" i="10"/>
  <c r="BP15" i="10"/>
  <c r="BP9" i="10"/>
  <c r="BP18" i="10" l="1"/>
  <c r="BP6" i="10"/>
  <c r="BP7" i="10"/>
  <c r="BP8" i="10"/>
  <c r="BP10" i="10"/>
  <c r="BP11" i="10"/>
  <c r="BP12" i="10"/>
  <c r="BP13" i="10"/>
  <c r="BP14" i="10"/>
  <c r="BP16" i="10"/>
  <c r="BP17" i="10"/>
  <c r="BP19" i="10"/>
  <c r="BP20" i="10"/>
  <c r="BP21" i="10"/>
  <c r="BP22" i="10"/>
  <c r="BP5" i="10"/>
  <c r="BR17" i="9"/>
  <c r="BR11" i="9"/>
  <c r="BR9" i="9"/>
  <c r="BR6" i="9"/>
  <c r="BQ35" i="11"/>
  <c r="BQ29" i="11"/>
  <c r="BQ23" i="11"/>
  <c r="BO23" i="11"/>
  <c r="BQ16" i="11"/>
  <c r="BQ7" i="11"/>
  <c r="BQ8" i="11"/>
  <c r="BQ9" i="11"/>
  <c r="BQ11" i="11"/>
  <c r="BQ12" i="11"/>
  <c r="BQ13" i="11"/>
  <c r="BQ14" i="11"/>
  <c r="BQ15" i="11"/>
  <c r="BQ17" i="11"/>
  <c r="BQ19" i="11"/>
  <c r="BQ20" i="11"/>
  <c r="BQ21" i="11"/>
  <c r="BQ22" i="11"/>
  <c r="BQ24" i="11"/>
  <c r="BQ25" i="11"/>
  <c r="BQ26" i="11"/>
  <c r="BQ27" i="11"/>
  <c r="BQ28" i="11"/>
  <c r="BQ30" i="11"/>
  <c r="BQ31" i="11"/>
  <c r="BQ33" i="11"/>
  <c r="BQ34" i="11"/>
  <c r="BQ36" i="11"/>
  <c r="BQ6" i="11"/>
  <c r="BQ5" i="11"/>
  <c r="BQ4" i="11"/>
  <c r="BR7" i="9" l="1"/>
  <c r="BR13" i="9"/>
  <c r="BR14" i="9"/>
  <c r="BR16" i="9"/>
  <c r="BP5" i="9"/>
  <c r="BO11" i="11" l="1"/>
  <c r="BO6" i="11"/>
  <c r="BO7" i="11"/>
  <c r="BO8" i="11"/>
  <c r="BO9" i="11"/>
  <c r="BO10" i="11"/>
  <c r="BO12" i="11"/>
  <c r="BO13" i="11"/>
  <c r="BO14" i="11"/>
  <c r="BO15" i="11"/>
  <c r="BO16" i="11"/>
  <c r="BO17" i="11"/>
  <c r="BO18" i="11"/>
  <c r="BO19" i="11"/>
  <c r="BO20" i="11"/>
  <c r="BO21" i="11"/>
  <c r="BO22" i="11"/>
  <c r="BO24" i="11"/>
  <c r="BO25" i="11"/>
  <c r="BO26" i="11"/>
  <c r="BO27" i="11"/>
  <c r="BO28" i="11"/>
  <c r="BO29" i="11"/>
  <c r="BO30" i="11"/>
  <c r="BO31" i="11"/>
  <c r="BO32" i="11"/>
  <c r="BO33" i="11"/>
  <c r="BO34" i="11"/>
  <c r="BO35" i="11"/>
  <c r="BO36" i="11"/>
  <c r="BO5" i="11"/>
  <c r="BO4" i="11"/>
  <c r="BP6" i="9"/>
  <c r="BP7" i="9"/>
  <c r="BP18" i="9"/>
  <c r="BP17" i="9"/>
  <c r="BP16" i="9"/>
  <c r="BP11" i="9"/>
  <c r="BP8" i="9"/>
  <c r="BP9" i="9"/>
  <c r="BP10" i="9"/>
  <c r="BP12" i="9"/>
  <c r="BP13" i="9"/>
  <c r="BP14" i="9"/>
  <c r="BN21" i="10"/>
  <c r="BN7" i="10"/>
  <c r="BL7" i="10"/>
  <c r="BN5" i="10"/>
  <c r="BN6" i="10"/>
  <c r="BN8" i="10"/>
  <c r="BN9" i="10"/>
  <c r="BN10" i="10"/>
  <c r="BN11" i="10"/>
  <c r="BN12" i="10"/>
  <c r="BN13" i="10"/>
  <c r="BN14" i="10"/>
  <c r="BN15" i="10"/>
  <c r="BN16" i="10"/>
  <c r="BN17" i="10"/>
  <c r="BN18" i="10"/>
  <c r="BN19" i="10"/>
  <c r="BN20" i="10"/>
  <c r="BN22" i="10"/>
  <c r="BN23" i="10"/>
  <c r="BN4" i="10"/>
  <c r="BL4" i="10"/>
  <c r="BM5" i="11" l="1"/>
  <c r="BM6" i="11"/>
  <c r="BM7" i="11"/>
  <c r="BM8" i="11"/>
  <c r="BM9" i="11"/>
  <c r="BM10" i="11"/>
  <c r="BM11" i="11"/>
  <c r="BM12" i="11"/>
  <c r="BM13" i="11"/>
  <c r="BM14" i="11"/>
  <c r="BM15" i="11"/>
  <c r="BM16" i="11"/>
  <c r="BM17" i="11"/>
  <c r="BM18" i="11"/>
  <c r="BM19" i="11"/>
  <c r="BM20" i="11"/>
  <c r="BM21" i="11"/>
  <c r="BM22" i="11"/>
  <c r="BM23" i="11"/>
  <c r="BM24" i="11"/>
  <c r="BM25" i="11"/>
  <c r="BM26" i="11"/>
  <c r="BM27" i="11"/>
  <c r="BM28" i="11"/>
  <c r="BM29" i="11"/>
  <c r="BM30" i="11"/>
  <c r="BM31" i="11"/>
  <c r="BM32" i="11"/>
  <c r="BM33" i="11"/>
  <c r="BM34" i="11"/>
  <c r="BM35" i="11"/>
  <c r="BM36" i="11"/>
  <c r="BM4" i="11"/>
  <c r="BN10" i="9"/>
  <c r="BN18" i="9"/>
  <c r="BN6" i="9"/>
  <c r="BN7" i="9"/>
  <c r="BN8" i="9"/>
  <c r="BN9" i="9"/>
  <c r="BN11" i="9"/>
  <c r="BN12" i="9"/>
  <c r="BN13" i="9"/>
  <c r="BN14" i="9"/>
  <c r="BN16" i="9"/>
  <c r="BN17" i="9"/>
  <c r="BN5" i="9"/>
  <c r="BL5" i="10"/>
  <c r="BL6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K28" i="11" l="1"/>
  <c r="BK36" i="11"/>
  <c r="BK35" i="11"/>
  <c r="BK34" i="11"/>
  <c r="BK33" i="11"/>
  <c r="BK32" i="11"/>
  <c r="BK31" i="11"/>
  <c r="BK30" i="11"/>
  <c r="BK29" i="11"/>
  <c r="BK27" i="11"/>
  <c r="BK26" i="11"/>
  <c r="BK25" i="11"/>
  <c r="BK24" i="11"/>
  <c r="BK23" i="11"/>
  <c r="BK22" i="11"/>
  <c r="BK21" i="11"/>
  <c r="BK20" i="11"/>
  <c r="BK19" i="11"/>
  <c r="BK18" i="11"/>
  <c r="BK17" i="11"/>
  <c r="BK16" i="11"/>
  <c r="BK15" i="11"/>
  <c r="BK14" i="11"/>
  <c r="BK13" i="11"/>
  <c r="BK12" i="11"/>
  <c r="BK11" i="11"/>
  <c r="BK10" i="11"/>
  <c r="BK9" i="11"/>
  <c r="BK8" i="11"/>
  <c r="BK7" i="11"/>
  <c r="BK6" i="11"/>
  <c r="BK5" i="11"/>
  <c r="BK4" i="11"/>
  <c r="BJ12" i="9"/>
  <c r="BL12" i="9"/>
  <c r="BL18" i="9"/>
  <c r="BL17" i="9"/>
  <c r="BL16" i="9"/>
  <c r="BL14" i="9"/>
  <c r="BL13" i="9"/>
  <c r="BL11" i="9"/>
  <c r="BL10" i="9"/>
  <c r="BL9" i="9"/>
  <c r="BL8" i="9"/>
  <c r="BL7" i="9"/>
  <c r="BL6" i="9"/>
  <c r="BL5" i="9"/>
  <c r="BJ23" i="10"/>
  <c r="BH23" i="10"/>
  <c r="BJ5" i="10"/>
  <c r="BJ6" i="10"/>
  <c r="BJ7" i="10"/>
  <c r="BJ8" i="10"/>
  <c r="BJ9" i="10"/>
  <c r="BJ10" i="10"/>
  <c r="BJ11" i="10"/>
  <c r="BJ12" i="10"/>
  <c r="BJ13" i="10"/>
  <c r="BJ14" i="10"/>
  <c r="BJ15" i="10"/>
  <c r="BJ16" i="10"/>
  <c r="BJ17" i="10"/>
  <c r="BJ18" i="10"/>
  <c r="BJ19" i="10"/>
  <c r="BJ20" i="10"/>
  <c r="BJ21" i="10"/>
  <c r="BJ22" i="10"/>
  <c r="BJ4" i="10"/>
  <c r="BH6" i="10"/>
  <c r="BH5" i="10"/>
  <c r="BH4" i="10"/>
  <c r="BI5" i="11"/>
  <c r="BI6" i="11"/>
  <c r="BI7" i="11"/>
  <c r="BI8" i="11"/>
  <c r="BI9" i="11"/>
  <c r="BI10" i="11"/>
  <c r="BI11" i="11"/>
  <c r="BI12" i="11"/>
  <c r="BI13" i="11"/>
  <c r="BI14" i="11"/>
  <c r="BI15" i="11"/>
  <c r="BI16" i="11"/>
  <c r="BI17" i="11"/>
  <c r="BI18" i="11"/>
  <c r="BI19" i="11"/>
  <c r="BI20" i="11"/>
  <c r="BI21" i="11"/>
  <c r="BI22" i="11"/>
  <c r="BI23" i="11"/>
  <c r="BI24" i="11"/>
  <c r="BI25" i="11"/>
  <c r="BI26" i="11"/>
  <c r="BI27" i="11"/>
  <c r="BI29" i="11"/>
  <c r="BI30" i="11"/>
  <c r="BI31" i="11"/>
  <c r="BI32" i="11"/>
  <c r="BI33" i="11"/>
  <c r="BI34" i="11"/>
  <c r="BI35" i="11"/>
  <c r="BI36" i="11"/>
  <c r="BI4" i="11"/>
  <c r="BJ6" i="9"/>
  <c r="BJ7" i="9"/>
  <c r="BJ8" i="9"/>
  <c r="BJ9" i="9"/>
  <c r="BJ10" i="9"/>
  <c r="BJ11" i="9"/>
  <c r="BJ13" i="9"/>
  <c r="BJ14" i="9"/>
  <c r="BJ16" i="9"/>
  <c r="BJ17" i="9"/>
  <c r="BJ18" i="9"/>
  <c r="BJ5" i="9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F4" i="10"/>
  <c r="BG36" i="11"/>
  <c r="BC5" i="11"/>
  <c r="BC6" i="11"/>
  <c r="BC7" i="11"/>
  <c r="BC8" i="11"/>
  <c r="BC9" i="11"/>
  <c r="BC10" i="11"/>
  <c r="BC11" i="11"/>
  <c r="BC12" i="11"/>
  <c r="BC13" i="11"/>
  <c r="BC14" i="11"/>
  <c r="BC15" i="11"/>
  <c r="BC16" i="11"/>
  <c r="BC17" i="11"/>
  <c r="BC18" i="11"/>
  <c r="BC19" i="11"/>
  <c r="BC20" i="11"/>
  <c r="BC21" i="11"/>
  <c r="BC22" i="11"/>
  <c r="BC23" i="11"/>
  <c r="BC24" i="11"/>
  <c r="BC25" i="11"/>
  <c r="BC26" i="11"/>
  <c r="BC27" i="11"/>
  <c r="BC28" i="11"/>
  <c r="BC29" i="11"/>
  <c r="BC30" i="11"/>
  <c r="BC31" i="11"/>
  <c r="BC32" i="11"/>
  <c r="BC33" i="11"/>
  <c r="BC34" i="11"/>
  <c r="BC35" i="11"/>
  <c r="BC36" i="11"/>
  <c r="BC4" i="11"/>
  <c r="AA32" i="11"/>
  <c r="AA33" i="11"/>
  <c r="AA34" i="11"/>
  <c r="AA35" i="11"/>
  <c r="AA36" i="11"/>
  <c r="AA31" i="1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5" i="9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4" i="10"/>
  <c r="BG5" i="11"/>
  <c r="BG6" i="11"/>
  <c r="BG7" i="11"/>
  <c r="BG8" i="11"/>
  <c r="BG9" i="11"/>
  <c r="BG10" i="11"/>
  <c r="BG11" i="11"/>
  <c r="BG12" i="11"/>
  <c r="BG13" i="11"/>
  <c r="BG14" i="11"/>
  <c r="BG15" i="11"/>
  <c r="BG16" i="11"/>
  <c r="BG17" i="11"/>
  <c r="BG18" i="11"/>
  <c r="BG19" i="11"/>
  <c r="BG20" i="11"/>
  <c r="BG21" i="11"/>
  <c r="BG22" i="11"/>
  <c r="BG23" i="11"/>
  <c r="BG24" i="11"/>
  <c r="BG25" i="11"/>
  <c r="BG26" i="11"/>
  <c r="BG27" i="11"/>
  <c r="BG28" i="11"/>
  <c r="BG29" i="11"/>
  <c r="BG30" i="11"/>
  <c r="BG31" i="11"/>
  <c r="BG32" i="11"/>
  <c r="BG33" i="11"/>
  <c r="BG34" i="11"/>
  <c r="BG35" i="11"/>
  <c r="BG4" i="11"/>
  <c r="BH17" i="9"/>
  <c r="BH18" i="9"/>
  <c r="BH16" i="9"/>
  <c r="BH6" i="9"/>
  <c r="BH7" i="9"/>
  <c r="BH8" i="9"/>
  <c r="BH9" i="9"/>
  <c r="BH10" i="9"/>
  <c r="BH11" i="9"/>
  <c r="BH12" i="9"/>
  <c r="BH13" i="9"/>
  <c r="BH14" i="9"/>
  <c r="BH5" i="9"/>
  <c r="BF5" i="10"/>
  <c r="BF6" i="10"/>
  <c r="BF7" i="10"/>
  <c r="BF8" i="10"/>
  <c r="BF9" i="10"/>
  <c r="BF10" i="10"/>
  <c r="BF11" i="10"/>
  <c r="BF12" i="10"/>
  <c r="BF13" i="10"/>
  <c r="BF14" i="10"/>
  <c r="BF15" i="10"/>
  <c r="BF16" i="10"/>
  <c r="BF17" i="10"/>
  <c r="BF18" i="10"/>
  <c r="BF19" i="10"/>
  <c r="BF20" i="10"/>
  <c r="BF21" i="10"/>
  <c r="BF22" i="10"/>
  <c r="BF23" i="10"/>
  <c r="BE10" i="11"/>
  <c r="AT7" i="9"/>
  <c r="AT8" i="9"/>
  <c r="AT9" i="9"/>
  <c r="AT10" i="9"/>
  <c r="AT11" i="9"/>
  <c r="AT12" i="9"/>
  <c r="AT13" i="9"/>
  <c r="AT14" i="9"/>
  <c r="AT16" i="9"/>
  <c r="AT17" i="9"/>
  <c r="AT18" i="9"/>
  <c r="AT6" i="9"/>
  <c r="AN6" i="9"/>
  <c r="AQ36" i="11"/>
  <c r="AQ35" i="11"/>
  <c r="AQ34" i="11"/>
  <c r="AQ33" i="11"/>
  <c r="AQ32" i="11"/>
  <c r="AQ31" i="11"/>
  <c r="AQ25" i="11"/>
  <c r="AQ24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AQ7" i="11"/>
  <c r="AQ6" i="11"/>
  <c r="AQ5" i="11"/>
  <c r="AQ4" i="11"/>
  <c r="AR18" i="9"/>
  <c r="AR17" i="9"/>
  <c r="AR16" i="9"/>
  <c r="AR14" i="9"/>
  <c r="AR13" i="9"/>
  <c r="AR12" i="9"/>
  <c r="AR11" i="9"/>
  <c r="AR10" i="9"/>
  <c r="AR9" i="9"/>
  <c r="AR8" i="9"/>
  <c r="AR7" i="9"/>
  <c r="AR6" i="9"/>
  <c r="AR5" i="9"/>
  <c r="AP23" i="10"/>
  <c r="AP22" i="10"/>
  <c r="AP21" i="10"/>
  <c r="AP20" i="10"/>
  <c r="AP19" i="10"/>
  <c r="AP18" i="10"/>
  <c r="AP16" i="10"/>
  <c r="AP15" i="10"/>
  <c r="AP14" i="10"/>
  <c r="AP13" i="10"/>
  <c r="AP12" i="10"/>
  <c r="AP11" i="10"/>
  <c r="AP9" i="10"/>
  <c r="AP8" i="10"/>
  <c r="AP7" i="10"/>
  <c r="AP6" i="10"/>
  <c r="AP5" i="10"/>
  <c r="AP4" i="10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4" i="11"/>
  <c r="AM25" i="11"/>
  <c r="AM31" i="11"/>
  <c r="AM32" i="11"/>
  <c r="AM33" i="11"/>
  <c r="AM34" i="11"/>
  <c r="AM35" i="11"/>
  <c r="AM36" i="11"/>
  <c r="AM6" i="11"/>
  <c r="AM5" i="11"/>
  <c r="AM4" i="11"/>
  <c r="AP6" i="9"/>
  <c r="AN8" i="9"/>
  <c r="AN9" i="9"/>
  <c r="AN10" i="9"/>
  <c r="AN11" i="9"/>
  <c r="AN12" i="9"/>
  <c r="AN13" i="9"/>
  <c r="AN14" i="9"/>
  <c r="AN16" i="9"/>
  <c r="AN17" i="9"/>
  <c r="AN18" i="9"/>
  <c r="AN7" i="9"/>
  <c r="AN5" i="9"/>
  <c r="AP5" i="9"/>
  <c r="AL7" i="10"/>
  <c r="AL8" i="10"/>
  <c r="AL9" i="10"/>
  <c r="AL10" i="10"/>
  <c r="AL11" i="10"/>
  <c r="AL12" i="10"/>
  <c r="AL13" i="10"/>
  <c r="AL15" i="10"/>
  <c r="AL16" i="10"/>
  <c r="AL17" i="10"/>
  <c r="AL18" i="10"/>
  <c r="AL19" i="10"/>
  <c r="AL20" i="10"/>
  <c r="AL21" i="10"/>
  <c r="AL22" i="10"/>
  <c r="AL23" i="10"/>
  <c r="AL6" i="10"/>
  <c r="AL5" i="10"/>
  <c r="AL4" i="10"/>
  <c r="AH4" i="10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4" i="11"/>
  <c r="AO25" i="11"/>
  <c r="AO31" i="11"/>
  <c r="AO32" i="11"/>
  <c r="AO33" i="11"/>
  <c r="AO34" i="11"/>
  <c r="AO35" i="11"/>
  <c r="AO36" i="11"/>
  <c r="AO5" i="11"/>
  <c r="AO4" i="11"/>
  <c r="AP7" i="9"/>
  <c r="AP8" i="9"/>
  <c r="AP9" i="9"/>
  <c r="AP10" i="9"/>
  <c r="AP11" i="9"/>
  <c r="AP12" i="9"/>
  <c r="AP13" i="9"/>
  <c r="AP14" i="9"/>
  <c r="AP16" i="9"/>
  <c r="AP17" i="9"/>
  <c r="AP18" i="9"/>
  <c r="AN5" i="10"/>
  <c r="AN6" i="10"/>
  <c r="AN7" i="10"/>
  <c r="AN8" i="10"/>
  <c r="AN9" i="10"/>
  <c r="AN10" i="10"/>
  <c r="AN11" i="10"/>
  <c r="AN12" i="10"/>
  <c r="AN13" i="10"/>
  <c r="AN15" i="10"/>
  <c r="AN16" i="10"/>
  <c r="AN17" i="10"/>
  <c r="AN18" i="10"/>
  <c r="AN19" i="10"/>
  <c r="AN20" i="10"/>
  <c r="AN21" i="10"/>
  <c r="AN22" i="10"/>
  <c r="AN23" i="10"/>
  <c r="AN4" i="10"/>
  <c r="AK36" i="11"/>
  <c r="AK35" i="11"/>
  <c r="AK34" i="11"/>
  <c r="AK33" i="11"/>
  <c r="AK32" i="11"/>
  <c r="AK31" i="11"/>
  <c r="AK25" i="11"/>
  <c r="AK24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K5" i="11"/>
  <c r="AK4" i="11"/>
  <c r="AL6" i="9"/>
  <c r="AL7" i="9"/>
  <c r="AL8" i="9"/>
  <c r="AL9" i="9"/>
  <c r="AL10" i="9"/>
  <c r="AL11" i="9"/>
  <c r="AL12" i="9"/>
  <c r="AL13" i="9"/>
  <c r="AL14" i="9"/>
  <c r="AL16" i="9"/>
  <c r="AL17" i="9"/>
  <c r="AL18" i="9"/>
  <c r="AL5" i="9"/>
  <c r="AJ6" i="10"/>
  <c r="AJ7" i="10"/>
  <c r="AJ8" i="10"/>
  <c r="AJ9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4" i="10"/>
  <c r="AJ5" i="10"/>
  <c r="AI4" i="11"/>
  <c r="AI36" i="11"/>
  <c r="AI35" i="11"/>
  <c r="AI34" i="11"/>
  <c r="AI33" i="11"/>
  <c r="AI32" i="11"/>
  <c r="AI31" i="11"/>
  <c r="AI25" i="11"/>
  <c r="AI24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J5" i="9"/>
  <c r="AJ18" i="9"/>
  <c r="AJ17" i="9"/>
  <c r="AJ16" i="9"/>
  <c r="AJ14" i="9"/>
  <c r="AJ13" i="9"/>
  <c r="AJ12" i="9"/>
  <c r="AJ11" i="9"/>
  <c r="AJ10" i="9"/>
  <c r="AJ9" i="9"/>
  <c r="AJ8" i="9"/>
  <c r="AJ7" i="9"/>
  <c r="AJ6" i="9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1" i="10"/>
  <c r="AF10" i="10"/>
  <c r="AF9" i="10"/>
  <c r="AF8" i="10"/>
  <c r="AF7" i="10"/>
  <c r="AF6" i="10"/>
  <c r="AF5" i="10"/>
  <c r="AF4" i="10"/>
  <c r="F19" i="8"/>
  <c r="D18" i="8"/>
  <c r="F18" i="8" s="1"/>
  <c r="F17" i="8"/>
  <c r="F20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</calcChain>
</file>

<file path=xl/sharedStrings.xml><?xml version="1.0" encoding="utf-8"?>
<sst xmlns="http://schemas.openxmlformats.org/spreadsheetml/2006/main" count="1094" uniqueCount="177">
  <si>
    <t>その他</t>
  </si>
  <si>
    <t>年次</t>
  </si>
  <si>
    <t>事件数</t>
  </si>
  <si>
    <t>患者数</t>
  </si>
  <si>
    <t>死者数</t>
  </si>
  <si>
    <t>　平成元年</t>
  </si>
  <si>
    <t>７年</t>
  </si>
  <si>
    <t>８年</t>
  </si>
  <si>
    <t>９年</t>
  </si>
  <si>
    <t>１０年</t>
  </si>
  <si>
    <t>１１年</t>
  </si>
  <si>
    <t>事件</t>
  </si>
  <si>
    <t>発生率</t>
  </si>
  <si>
    <t>施設別</t>
  </si>
  <si>
    <t>数</t>
  </si>
  <si>
    <t>（％）</t>
  </si>
  <si>
    <t>総　　　　　数</t>
  </si>
  <si>
    <t>家庭</t>
  </si>
  <si>
    <t>事業場</t>
  </si>
  <si>
    <t>学校</t>
  </si>
  <si>
    <t>病院</t>
  </si>
  <si>
    <t>旅館</t>
  </si>
  <si>
    <t>飲食店</t>
  </si>
  <si>
    <t>販売店</t>
  </si>
  <si>
    <t>製造所</t>
  </si>
  <si>
    <t>採取場所</t>
  </si>
  <si>
    <t>不明</t>
  </si>
  <si>
    <t>発生</t>
  </si>
  <si>
    <t>食品別</t>
  </si>
  <si>
    <t>率(％)</t>
  </si>
  <si>
    <t>総数</t>
  </si>
  <si>
    <t>貝類</t>
  </si>
  <si>
    <t>フグ</t>
  </si>
  <si>
    <t>魚肉ねり製品</t>
  </si>
  <si>
    <t>豆類</t>
  </si>
  <si>
    <t>きのこ類</t>
  </si>
  <si>
    <t>魚介類加工品</t>
    <rPh sb="3" eb="6">
      <t>カコウヒン</t>
    </rPh>
    <phoneticPr fontId="2"/>
  </si>
  <si>
    <t>野菜類及びその加工品</t>
    <rPh sb="3" eb="4">
      <t>オヨ</t>
    </rPh>
    <rPh sb="7" eb="10">
      <t>カコウヒン</t>
    </rPh>
    <phoneticPr fontId="2"/>
  </si>
  <si>
    <t>率(%)</t>
  </si>
  <si>
    <t>総　　　　　　　　数</t>
  </si>
  <si>
    <t>ブドウ球菌</t>
  </si>
  <si>
    <t>ボツリヌス菌</t>
  </si>
  <si>
    <t>腸炎ビブリオ</t>
  </si>
  <si>
    <t>病原大腸菌</t>
  </si>
  <si>
    <t>ウエルシュ菌</t>
  </si>
  <si>
    <t>セレウス菌</t>
  </si>
  <si>
    <t>ｴﾙｼﾆｱ･ｴﾝﾃﾛｺﾘﾁｶ</t>
  </si>
  <si>
    <t>ｶﾝﾋﾟﾛﾊﾞｸﾀｰ･ｼﾞｪｼﾞｭﾆ/ｺﾘ</t>
  </si>
  <si>
    <t>ナグビブリオ</t>
  </si>
  <si>
    <t>その他細菌</t>
  </si>
  <si>
    <t>化　　学　　物　　質</t>
  </si>
  <si>
    <t>自　　然　　毒　（総　数）</t>
  </si>
  <si>
    <t>　</t>
  </si>
  <si>
    <t>植物性自然毒</t>
  </si>
  <si>
    <t>動物性自然毒</t>
  </si>
  <si>
    <t>サルモネラ属菌</t>
    <rPh sb="5" eb="6">
      <t>ゾク</t>
    </rPh>
    <rPh sb="6" eb="7">
      <t>キン</t>
    </rPh>
    <phoneticPr fontId="2"/>
  </si>
  <si>
    <t>コレラ菌</t>
    <rPh sb="3" eb="4">
      <t>キン</t>
    </rPh>
    <phoneticPr fontId="2"/>
  </si>
  <si>
    <t>赤痢菌</t>
    <rPh sb="0" eb="2">
      <t>セキリ</t>
    </rPh>
    <rPh sb="2" eb="3">
      <t>キン</t>
    </rPh>
    <phoneticPr fontId="2"/>
  </si>
  <si>
    <t>チフス菌</t>
    <rPh sb="3" eb="4">
      <t>キン</t>
    </rPh>
    <phoneticPr fontId="2"/>
  </si>
  <si>
    <t>パラチフスＡ菌</t>
    <rPh sb="6" eb="7">
      <t>キン</t>
    </rPh>
    <phoneticPr fontId="2"/>
  </si>
  <si>
    <t>昭和５０年</t>
  </si>
  <si>
    <t>５５年</t>
  </si>
  <si>
    <t>６０年</t>
  </si>
  <si>
    <t>平成２年</t>
  </si>
  <si>
    <t>行商</t>
    <rPh sb="0" eb="2">
      <t>ギョウショウ</t>
    </rPh>
    <phoneticPr fontId="2"/>
  </si>
  <si>
    <t>１２年</t>
    <phoneticPr fontId="2"/>
  </si>
  <si>
    <t>１３年</t>
    <phoneticPr fontId="2"/>
  </si>
  <si>
    <t>総　　　　　　　　　　　　　数</t>
    <phoneticPr fontId="2"/>
  </si>
  <si>
    <t>魚介類</t>
    <phoneticPr fontId="2"/>
  </si>
  <si>
    <t>肉類及びその加工品</t>
    <phoneticPr fontId="2"/>
  </si>
  <si>
    <t>卵類及びその加工品</t>
    <phoneticPr fontId="2"/>
  </si>
  <si>
    <t>乳類及びその加工品</t>
    <phoneticPr fontId="2"/>
  </si>
  <si>
    <t>穀類及びその加工品</t>
    <phoneticPr fontId="2"/>
  </si>
  <si>
    <t>菓　　　　　子　　　　　類</t>
    <phoneticPr fontId="2"/>
  </si>
  <si>
    <t>複 合  調  理  食  品</t>
    <phoneticPr fontId="2"/>
  </si>
  <si>
    <t>そ　　　　　の　　　　　他</t>
    <phoneticPr fontId="2"/>
  </si>
  <si>
    <t>不　　　　　　 　　　　　明</t>
    <phoneticPr fontId="2"/>
  </si>
  <si>
    <t>物質別</t>
    <rPh sb="0" eb="2">
      <t>ブッシツ</t>
    </rPh>
    <rPh sb="2" eb="3">
      <t>ベツ</t>
    </rPh>
    <phoneticPr fontId="2"/>
  </si>
  <si>
    <t>　腸管出血性大腸菌</t>
    <phoneticPr fontId="2"/>
  </si>
  <si>
    <t>　その他の病原大腸菌</t>
    <phoneticPr fontId="2"/>
  </si>
  <si>
    <t>その他のウイルス</t>
    <phoneticPr fontId="2"/>
  </si>
  <si>
    <t>そ　　　　の　　　　他</t>
    <phoneticPr fontId="2"/>
  </si>
  <si>
    <t>不　　　　　　　　　 明</t>
    <phoneticPr fontId="2"/>
  </si>
  <si>
    <t>１事件当たりの</t>
    <phoneticPr fontId="2"/>
  </si>
  <si>
    <t>患者数</t>
    <phoneticPr fontId="2"/>
  </si>
  <si>
    <t>罹患率</t>
    <phoneticPr fontId="2"/>
  </si>
  <si>
    <t>（人口１０万対）</t>
    <phoneticPr fontId="2"/>
  </si>
  <si>
    <t>死亡率</t>
    <phoneticPr fontId="2"/>
  </si>
  <si>
    <t>１４年</t>
    <phoneticPr fontId="2"/>
  </si>
  <si>
    <t>１４年</t>
    <phoneticPr fontId="2"/>
  </si>
  <si>
    <t>１５年</t>
    <phoneticPr fontId="2"/>
  </si>
  <si>
    <t>１６年</t>
    <phoneticPr fontId="2"/>
  </si>
  <si>
    <t>１7年</t>
    <phoneticPr fontId="2"/>
  </si>
  <si>
    <t>ノロウイルス</t>
    <phoneticPr fontId="2"/>
  </si>
  <si>
    <t>１8年</t>
    <phoneticPr fontId="2"/>
  </si>
  <si>
    <t>１9年</t>
    <phoneticPr fontId="2"/>
  </si>
  <si>
    <t>２１年</t>
  </si>
  <si>
    <t>１９年</t>
  </si>
  <si>
    <t>２０年</t>
  </si>
  <si>
    <t>１５年</t>
  </si>
  <si>
    <t>１６年</t>
  </si>
  <si>
    <t>１７年</t>
  </si>
  <si>
    <t>１８年</t>
  </si>
  <si>
    <t>２２年</t>
    <phoneticPr fontId="2"/>
  </si>
  <si>
    <t>２２年</t>
    <phoneticPr fontId="2"/>
  </si>
  <si>
    <t>２３年</t>
    <phoneticPr fontId="2"/>
  </si>
  <si>
    <t>２４年</t>
    <phoneticPr fontId="2"/>
  </si>
  <si>
    <t>２３年</t>
    <phoneticPr fontId="2"/>
  </si>
  <si>
    <t>２４年</t>
    <phoneticPr fontId="2"/>
  </si>
  <si>
    <t>―</t>
  </si>
  <si>
    <t>２５年</t>
    <phoneticPr fontId="2"/>
  </si>
  <si>
    <t>２５年</t>
    <phoneticPr fontId="2"/>
  </si>
  <si>
    <t>細　 菌 　（ 　総 　数 　）</t>
    <phoneticPr fontId="2"/>
  </si>
  <si>
    <t>ウ　イ　ル　ス 　（ 　総 　数 　）</t>
    <phoneticPr fontId="2"/>
  </si>
  <si>
    <t>寄　生　虫　（ 　総 　数 　）</t>
    <rPh sb="0" eb="1">
      <t>ヤドリキ</t>
    </rPh>
    <rPh sb="2" eb="3">
      <t>セイ</t>
    </rPh>
    <rPh sb="4" eb="5">
      <t>ムシ</t>
    </rPh>
    <phoneticPr fontId="2"/>
  </si>
  <si>
    <t>クドア</t>
  </si>
  <si>
    <t>サルコシスティス</t>
  </si>
  <si>
    <t>アニサキス</t>
  </si>
  <si>
    <t>その他の寄生虫</t>
  </si>
  <si>
    <t>仕出屋</t>
    <phoneticPr fontId="2"/>
  </si>
  <si>
    <t>２６年</t>
    <phoneticPr fontId="2"/>
  </si>
  <si>
    <t>２７年</t>
    <phoneticPr fontId="2"/>
  </si>
  <si>
    <t>２８年</t>
    <phoneticPr fontId="2"/>
  </si>
  <si>
    <t>２９年</t>
    <phoneticPr fontId="2"/>
  </si>
  <si>
    <t>３０年</t>
    <phoneticPr fontId="2"/>
  </si>
  <si>
    <t>３０年</t>
    <phoneticPr fontId="2"/>
  </si>
  <si>
    <t>３０年</t>
    <phoneticPr fontId="2"/>
  </si>
  <si>
    <t>S56</t>
    <phoneticPr fontId="2"/>
  </si>
  <si>
    <t>S58</t>
    <phoneticPr fontId="2"/>
  </si>
  <si>
    <t>S57</t>
    <phoneticPr fontId="2"/>
  </si>
  <si>
    <t>S59</t>
  </si>
  <si>
    <t>S60</t>
  </si>
  <si>
    <t>S61</t>
  </si>
  <si>
    <t>S62</t>
  </si>
  <si>
    <t>S63</t>
  </si>
  <si>
    <t>H元</t>
    <phoneticPr fontId="2"/>
  </si>
  <si>
    <t>H2</t>
    <phoneticPr fontId="2"/>
  </si>
  <si>
    <t>H3</t>
    <phoneticPr fontId="2"/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</si>
  <si>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</si>
  <si>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</si>
  <si>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</si>
  <si>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</si>
  <si>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</si>
  <si>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</si>
  <si>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</si>
  <si>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</si>
  <si>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</si>
  <si>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</si>
  <si>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</si>
  <si>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</si>
  <si>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</si>
  <si>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</si>
  <si>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</si>
  <si>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</si>
  <si>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</si>
  <si>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</si>
  <si>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</si>
  <si>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</si>
  <si>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</si>
  <si>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</si>
  <si>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</si>
  <si>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</si>
  <si>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</si>
  <si>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</si>
  <si>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</si>
  <si>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令和元年</t>
    <rPh sb="0" eb="2">
      <t>レイワ</t>
    </rPh>
    <rPh sb="2" eb="3">
      <t>モト</t>
    </rPh>
    <phoneticPr fontId="2"/>
  </si>
  <si>
    <t>R02</t>
    <phoneticPr fontId="2"/>
  </si>
  <si>
    <t>R01</t>
    <phoneticPr fontId="2"/>
  </si>
  <si>
    <t>令和２年</t>
    <rPh sb="0" eb="2">
      <t>レイワ</t>
    </rPh>
    <phoneticPr fontId="2"/>
  </si>
  <si>
    <t>R03</t>
  </si>
  <si>
    <t>令和３年</t>
    <rPh sb="0" eb="2">
      <t>レイワ</t>
    </rPh>
    <phoneticPr fontId="2"/>
  </si>
  <si>
    <t>R04</t>
    <phoneticPr fontId="2"/>
  </si>
  <si>
    <t>令和４年</t>
    <rPh sb="0" eb="2">
      <t>レイワ</t>
    </rPh>
    <phoneticPr fontId="2"/>
  </si>
  <si>
    <t>令和５年</t>
    <rPh sb="0" eb="2">
      <t>レイワ</t>
    </rPh>
    <phoneticPr fontId="2"/>
  </si>
  <si>
    <t>R05</t>
  </si>
  <si>
    <t>R06</t>
    <phoneticPr fontId="2"/>
  </si>
  <si>
    <t>令和６年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</si>
</sst>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#,##0.0"/>
    <numFmt numFmtId="179" formatCode="#,##0.0_);[Red]\(#,##0.0\)"/>
    <numFmt numFmtId="180" formatCode="#,##0.0_ "/>
    <numFmt numFmtId="181" formatCode="#,##0_);\(#,##0\)"/>
    <numFmt numFmtId="182" formatCode="0.0_ "/>
    <numFmt numFmtId="183" formatCode="0_);[Red]\(0\)"/>
    <numFmt numFmtId="184" formatCode="0.0_);[Red]\(0.0\)"/>
    <numFmt numFmtId="185" formatCode="#,##0.0;[Red]\-#,##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7" fillId="28" borderId="20" applyNumberFormat="0" applyFont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0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16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178" fontId="3" fillId="0" borderId="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38" fontId="5" fillId="0" borderId="9" xfId="35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6" fillId="0" borderId="9" xfId="35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80" fontId="6" fillId="0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Continuous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178" fontId="3" fillId="0" borderId="7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178" fontId="3" fillId="0" borderId="16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3" fontId="3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81" fontId="3" fillId="0" borderId="7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178" fontId="3" fillId="0" borderId="1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right" vertical="center"/>
    </xf>
    <xf numFmtId="38" fontId="5" fillId="0" borderId="9" xfId="35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82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/>
    </xf>
    <xf numFmtId="181" fontId="3" fillId="0" borderId="2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182" fontId="5" fillId="0" borderId="9" xfId="0" applyNumberFormat="1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181" fontId="3" fillId="0" borderId="0" xfId="0" applyNumberFormat="1" applyFont="1" applyAlignment="1">
      <alignment vertical="center"/>
    </xf>
    <xf numFmtId="180" fontId="3" fillId="0" borderId="2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180" fontId="3" fillId="0" borderId="7" xfId="0" applyNumberFormat="1" applyFont="1" applyFill="1" applyBorder="1" applyAlignment="1">
      <alignment horizontal="right" vertical="center"/>
    </xf>
    <xf numFmtId="183" fontId="3" fillId="0" borderId="3" xfId="0" applyNumberFormat="1" applyFont="1" applyFill="1" applyBorder="1" applyAlignment="1">
      <alignment horizontal="right" vertical="center"/>
    </xf>
    <xf numFmtId="184" fontId="3" fillId="0" borderId="7" xfId="0" applyNumberFormat="1" applyFont="1" applyFill="1" applyBorder="1" applyAlignment="1">
      <alignment horizontal="right" vertical="center"/>
    </xf>
    <xf numFmtId="184" fontId="3" fillId="0" borderId="2" xfId="0" applyNumberFormat="1" applyFont="1" applyFill="1" applyBorder="1" applyAlignment="1">
      <alignment horizontal="right" vertical="center"/>
    </xf>
    <xf numFmtId="184" fontId="3" fillId="0" borderId="8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vertical="center"/>
    </xf>
    <xf numFmtId="179" fontId="3" fillId="0" borderId="7" xfId="0" applyNumberFormat="1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76" fontId="5" fillId="0" borderId="9" xfId="0" applyNumberFormat="1" applyFont="1" applyBorder="1" applyAlignment="1">
      <alignment horizontal="center" vertical="center" wrapText="1"/>
    </xf>
    <xf numFmtId="179" fontId="3" fillId="0" borderId="7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right" vertical="center"/>
    </xf>
    <xf numFmtId="183" fontId="3" fillId="0" borderId="7" xfId="0" applyNumberFormat="1" applyFont="1" applyFill="1" applyBorder="1" applyAlignment="1">
      <alignment vertical="center"/>
    </xf>
    <xf numFmtId="183" fontId="3" fillId="0" borderId="7" xfId="0" applyNumberFormat="1" applyFont="1" applyFill="1" applyBorder="1" applyAlignment="1">
      <alignment horizontal="right" vertical="center"/>
    </xf>
    <xf numFmtId="177" fontId="3" fillId="0" borderId="7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179" fontId="3" fillId="0" borderId="1" xfId="0" applyNumberFormat="1" applyFont="1" applyFill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right" vertical="center"/>
    </xf>
    <xf numFmtId="179" fontId="3" fillId="0" borderId="7" xfId="0" applyNumberFormat="1" applyFont="1" applyFill="1" applyBorder="1" applyAlignment="1">
      <alignment horizontal="right" vertical="center"/>
    </xf>
    <xf numFmtId="182" fontId="3" fillId="0" borderId="7" xfId="28" applyNumberFormat="1" applyFont="1" applyFill="1" applyBorder="1" applyAlignment="1">
      <alignment horizontal="right" vertical="center"/>
    </xf>
    <xf numFmtId="182" fontId="3" fillId="0" borderId="8" xfId="28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82" fontId="3" fillId="0" borderId="7" xfId="28" applyNumberFormat="1" applyFont="1" applyFill="1" applyBorder="1" applyAlignment="1">
      <alignment vertical="center"/>
    </xf>
    <xf numFmtId="182" fontId="3" fillId="0" borderId="8" xfId="28" applyNumberFormat="1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85" fontId="5" fillId="0" borderId="9" xfId="35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80" fontId="3" fillId="0" borderId="7" xfId="28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77" fontId="3" fillId="0" borderId="28" xfId="0" applyNumberFormat="1" applyFont="1" applyFill="1" applyBorder="1" applyAlignment="1">
      <alignment vertical="center"/>
    </xf>
    <xf numFmtId="181" fontId="3" fillId="0" borderId="28" xfId="0" applyNumberFormat="1" applyFont="1" applyFill="1" applyBorder="1" applyAlignment="1">
      <alignment horizontal="right" vertical="center"/>
    </xf>
    <xf numFmtId="3" fontId="3" fillId="0" borderId="0" xfId="0" applyNumberFormat="1" applyFont="1" applyFill="1"/>
    <xf numFmtId="176" fontId="3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" xfId="28" builtinId="5"/>
    <cellStyle name="パーセント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2 2 2" xfId="48" xr:uid="{00000000-0005-0000-0000-000030000000}"/>
    <cellStyle name="標準 2 3" xfId="49" xr:uid="{00000000-0005-0000-0000-000031000000}"/>
    <cellStyle name="標準 2 3 2" xfId="50" xr:uid="{00000000-0005-0000-0000-000032000000}"/>
    <cellStyle name="標準 2 4" xfId="51" xr:uid="{00000000-0005-0000-0000-000033000000}"/>
    <cellStyle name="標準 2 5" xfId="52" xr:uid="{00000000-0005-0000-0000-000034000000}"/>
    <cellStyle name="標準 3" xfId="53" xr:uid="{00000000-0005-0000-0000-000035000000}"/>
    <cellStyle name="標準 4" xfId="54" xr:uid="{00000000-0005-0000-0000-000036000000}"/>
    <cellStyle name="標準 4 2" xfId="55" xr:uid="{00000000-0005-0000-0000-000037000000}"/>
    <cellStyle name="標準 5" xfId="56" xr:uid="{00000000-0005-0000-0000-000038000000}"/>
    <cellStyle name="標準 5 2" xfId="57" xr:uid="{00000000-0005-0000-0000-000039000000}"/>
    <cellStyle name="標準 6" xfId="58" xr:uid="{00000000-0005-0000-0000-00003A000000}"/>
    <cellStyle name="標準 7" xfId="59" xr:uid="{00000000-0005-0000-0000-00003B000000}"/>
    <cellStyle name="良い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zoomScaleNormal="100" workbookViewId="0">
      <pane xSplit="2" ySplit="2" topLeftCell="C36" activePane="bottomRight" state="frozen"/>
      <selection pane="topRight" activeCell="C1" sqref="C1"/>
      <selection pane="bottomLeft" activeCell="A3" sqref="A3"/>
      <selection pane="bottomRight"/>
    </sheetView>
  </sheetViews>
  <sheetFormatPr defaultRowHeight="30" customHeight="1" x14ac:dyDescent="0.15"/>
  <cols>
    <col min="1" max="1" width="1.125" style="18" customWidth="1"/>
    <col min="2" max="2" width="7" style="20" customWidth="1"/>
    <col min="3" max="8" width="14.625" style="18" customWidth="1"/>
    <col min="9" max="16384" width="9" style="18"/>
  </cols>
  <sheetData>
    <row r="1" spans="2:8" ht="21.75" customHeight="1" x14ac:dyDescent="0.15">
      <c r="B1" s="144" t="s">
        <v>1</v>
      </c>
      <c r="C1" s="144" t="s">
        <v>2</v>
      </c>
      <c r="D1" s="144" t="s">
        <v>3</v>
      </c>
      <c r="E1" s="146" t="s">
        <v>4</v>
      </c>
      <c r="F1" s="21" t="s">
        <v>83</v>
      </c>
      <c r="G1" s="17" t="s">
        <v>85</v>
      </c>
      <c r="H1" s="17" t="s">
        <v>87</v>
      </c>
    </row>
    <row r="2" spans="2:8" ht="21.75" customHeight="1" thickBot="1" x14ac:dyDescent="0.2">
      <c r="B2" s="145"/>
      <c r="C2" s="145"/>
      <c r="D2" s="145"/>
      <c r="E2" s="147"/>
      <c r="F2" s="33" t="s">
        <v>84</v>
      </c>
      <c r="G2" s="34" t="s">
        <v>86</v>
      </c>
      <c r="H2" s="34" t="s">
        <v>86</v>
      </c>
    </row>
    <row r="3" spans="2:8" ht="30" customHeight="1" thickTop="1" x14ac:dyDescent="0.15">
      <c r="B3" s="29" t="s">
        <v>127</v>
      </c>
      <c r="C3" s="30">
        <v>1108</v>
      </c>
      <c r="D3" s="30">
        <v>30027</v>
      </c>
      <c r="E3" s="30">
        <v>13</v>
      </c>
      <c r="F3" s="31">
        <f t="shared" ref="F3:F14" si="0">D3/C3</f>
        <v>27.100180505415164</v>
      </c>
      <c r="G3" s="31">
        <v>25.5</v>
      </c>
      <c r="H3" s="32">
        <v>0</v>
      </c>
    </row>
    <row r="4" spans="2:8" ht="30" customHeight="1" x14ac:dyDescent="0.15">
      <c r="B4" s="22" t="s">
        <v>129</v>
      </c>
      <c r="C4" s="23">
        <v>923</v>
      </c>
      <c r="D4" s="23">
        <v>35536</v>
      </c>
      <c r="E4" s="23">
        <v>12</v>
      </c>
      <c r="F4" s="24">
        <f t="shared" si="0"/>
        <v>38.500541711809319</v>
      </c>
      <c r="G4" s="24">
        <v>29.9</v>
      </c>
      <c r="H4" s="25">
        <v>0</v>
      </c>
    </row>
    <row r="5" spans="2:8" ht="30" customHeight="1" x14ac:dyDescent="0.15">
      <c r="B5" s="22" t="s">
        <v>128</v>
      </c>
      <c r="C5" s="23">
        <v>1095</v>
      </c>
      <c r="D5" s="23">
        <v>37023</v>
      </c>
      <c r="E5" s="23">
        <v>13</v>
      </c>
      <c r="F5" s="24">
        <f t="shared" si="0"/>
        <v>33.81095890410959</v>
      </c>
      <c r="G5" s="24">
        <v>31</v>
      </c>
      <c r="H5" s="25">
        <v>0</v>
      </c>
    </row>
    <row r="6" spans="2:8" ht="30" customHeight="1" x14ac:dyDescent="0.15">
      <c r="B6" s="29" t="s">
        <v>130</v>
      </c>
      <c r="C6" s="23">
        <v>1047</v>
      </c>
      <c r="D6" s="23">
        <v>33084</v>
      </c>
      <c r="E6" s="23">
        <v>21</v>
      </c>
      <c r="F6" s="24">
        <f t="shared" si="0"/>
        <v>31.598853868194844</v>
      </c>
      <c r="G6" s="24">
        <v>27.5</v>
      </c>
      <c r="H6" s="25">
        <v>0</v>
      </c>
    </row>
    <row r="7" spans="2:8" ht="30" customHeight="1" x14ac:dyDescent="0.15">
      <c r="B7" s="22" t="s">
        <v>131</v>
      </c>
      <c r="C7" s="23">
        <v>1177</v>
      </c>
      <c r="D7" s="23">
        <v>44102</v>
      </c>
      <c r="E7" s="23">
        <v>12</v>
      </c>
      <c r="F7" s="24">
        <f t="shared" si="0"/>
        <v>37.46983857264231</v>
      </c>
      <c r="G7" s="24">
        <v>36.4</v>
      </c>
      <c r="H7" s="25">
        <v>0</v>
      </c>
    </row>
    <row r="8" spans="2:8" ht="30" customHeight="1" x14ac:dyDescent="0.15">
      <c r="B8" s="22" t="s">
        <v>132</v>
      </c>
      <c r="C8" s="23">
        <v>899</v>
      </c>
      <c r="D8" s="23">
        <v>35556</v>
      </c>
      <c r="E8" s="23">
        <v>7</v>
      </c>
      <c r="F8" s="24">
        <f t="shared" si="0"/>
        <v>39.550611790878754</v>
      </c>
      <c r="G8" s="24">
        <v>29.2</v>
      </c>
      <c r="H8" s="25">
        <v>0</v>
      </c>
    </row>
    <row r="9" spans="2:8" ht="30" customHeight="1" x14ac:dyDescent="0.15">
      <c r="B9" s="29" t="s">
        <v>133</v>
      </c>
      <c r="C9" s="23">
        <v>840</v>
      </c>
      <c r="D9" s="23">
        <v>25368</v>
      </c>
      <c r="E9" s="23">
        <v>5</v>
      </c>
      <c r="F9" s="24">
        <f t="shared" si="0"/>
        <v>30.2</v>
      </c>
      <c r="G9" s="24">
        <v>20.7</v>
      </c>
      <c r="H9" s="25">
        <v>0</v>
      </c>
    </row>
    <row r="10" spans="2:8" ht="30" customHeight="1" x14ac:dyDescent="0.15">
      <c r="B10" s="22" t="s">
        <v>134</v>
      </c>
      <c r="C10" s="23">
        <v>724</v>
      </c>
      <c r="D10" s="23">
        <v>41439</v>
      </c>
      <c r="E10" s="23">
        <v>8</v>
      </c>
      <c r="F10" s="24">
        <f t="shared" si="0"/>
        <v>57.236187845303867</v>
      </c>
      <c r="G10" s="24">
        <v>33.700000000000003</v>
      </c>
      <c r="H10" s="25">
        <v>0</v>
      </c>
    </row>
    <row r="11" spans="2:8" ht="30" customHeight="1" x14ac:dyDescent="0.15">
      <c r="B11" s="22" t="s">
        <v>135</v>
      </c>
      <c r="C11" s="23">
        <v>927</v>
      </c>
      <c r="D11" s="23">
        <v>36479</v>
      </c>
      <c r="E11" s="23">
        <v>10</v>
      </c>
      <c r="F11" s="24">
        <f t="shared" si="0"/>
        <v>39.351672060409925</v>
      </c>
      <c r="G11" s="24">
        <v>29.6</v>
      </c>
      <c r="H11" s="25">
        <v>0</v>
      </c>
    </row>
    <row r="12" spans="2:8" ht="30" customHeight="1" x14ac:dyDescent="0.15">
      <c r="B12" s="22" t="s">
        <v>136</v>
      </c>
      <c r="C12" s="23">
        <v>926</v>
      </c>
      <c r="D12" s="23">
        <v>37561</v>
      </c>
      <c r="E12" s="23">
        <v>5</v>
      </c>
      <c r="F12" s="24">
        <f t="shared" si="0"/>
        <v>40.562634989200866</v>
      </c>
      <c r="G12" s="24">
        <v>30.4</v>
      </c>
      <c r="H12" s="25">
        <v>0</v>
      </c>
    </row>
    <row r="13" spans="2:8" ht="30" customHeight="1" x14ac:dyDescent="0.15">
      <c r="B13" s="22" t="s">
        <v>137</v>
      </c>
      <c r="C13" s="23">
        <v>782</v>
      </c>
      <c r="D13" s="23">
        <v>39745</v>
      </c>
      <c r="E13" s="23">
        <v>6</v>
      </c>
      <c r="F13" s="24">
        <f t="shared" si="0"/>
        <v>50.824808184143222</v>
      </c>
      <c r="G13" s="24">
        <v>32</v>
      </c>
      <c r="H13" s="25">
        <v>0</v>
      </c>
    </row>
    <row r="14" spans="2:8" ht="30" customHeight="1" x14ac:dyDescent="0.15">
      <c r="B14" s="22" t="s">
        <v>138</v>
      </c>
      <c r="C14" s="23">
        <v>557</v>
      </c>
      <c r="D14" s="23">
        <v>29790</v>
      </c>
      <c r="E14" s="23">
        <v>6</v>
      </c>
      <c r="F14" s="24">
        <f t="shared" si="0"/>
        <v>53.482944344703768</v>
      </c>
      <c r="G14" s="24">
        <v>23.9</v>
      </c>
      <c r="H14" s="25">
        <v>0</v>
      </c>
    </row>
    <row r="15" spans="2:8" ht="30" customHeight="1" x14ac:dyDescent="0.15">
      <c r="B15" s="22" t="s">
        <v>139</v>
      </c>
      <c r="C15" s="23">
        <v>550</v>
      </c>
      <c r="D15" s="23">
        <v>25702</v>
      </c>
      <c r="E15" s="23">
        <v>10</v>
      </c>
      <c r="F15" s="24">
        <f t="shared" ref="F15:F20" si="1">D15/C15</f>
        <v>46.730909090909094</v>
      </c>
      <c r="G15" s="24">
        <v>20.6</v>
      </c>
      <c r="H15" s="25">
        <v>0</v>
      </c>
    </row>
    <row r="16" spans="2:8" ht="30" customHeight="1" x14ac:dyDescent="0.15">
      <c r="B16" s="22" t="s">
        <v>140</v>
      </c>
      <c r="C16" s="23">
        <v>830</v>
      </c>
      <c r="D16" s="23">
        <v>35735</v>
      </c>
      <c r="E16" s="23">
        <v>2</v>
      </c>
      <c r="F16" s="24">
        <f t="shared" si="1"/>
        <v>43.054216867469883</v>
      </c>
      <c r="G16" s="24">
        <v>28.6</v>
      </c>
      <c r="H16" s="25">
        <v>0</v>
      </c>
    </row>
    <row r="17" spans="1:8" ht="30" customHeight="1" x14ac:dyDescent="0.15">
      <c r="B17" s="22" t="s">
        <v>141</v>
      </c>
      <c r="C17" s="23">
        <v>699</v>
      </c>
      <c r="D17" s="23">
        <v>26325</v>
      </c>
      <c r="E17" s="23">
        <v>5</v>
      </c>
      <c r="F17" s="24">
        <f t="shared" si="1"/>
        <v>37.660944206008587</v>
      </c>
      <c r="G17" s="24">
        <v>21.2</v>
      </c>
      <c r="H17" s="25">
        <v>0</v>
      </c>
    </row>
    <row r="18" spans="1:8" ht="30" customHeight="1" x14ac:dyDescent="0.15">
      <c r="B18" s="22" t="s">
        <v>142</v>
      </c>
      <c r="C18" s="23">
        <v>1217</v>
      </c>
      <c r="D18" s="23">
        <f>43935+2375+17</f>
        <v>46327</v>
      </c>
      <c r="E18" s="23">
        <v>15</v>
      </c>
      <c r="F18" s="24">
        <f t="shared" si="1"/>
        <v>38.066557107641742</v>
      </c>
      <c r="G18" s="24">
        <v>36.799999999999997</v>
      </c>
      <c r="H18" s="25">
        <v>0</v>
      </c>
    </row>
    <row r="19" spans="1:8" ht="30" customHeight="1" x14ac:dyDescent="0.15">
      <c r="B19" s="22" t="s">
        <v>143</v>
      </c>
      <c r="C19" s="23">
        <v>1960</v>
      </c>
      <c r="D19" s="23">
        <v>39989</v>
      </c>
      <c r="E19" s="23">
        <v>8</v>
      </c>
      <c r="F19" s="24">
        <f t="shared" si="1"/>
        <v>20.402551020408165</v>
      </c>
      <c r="G19" s="24">
        <v>31.7</v>
      </c>
      <c r="H19" s="25">
        <v>0</v>
      </c>
    </row>
    <row r="20" spans="1:8" ht="30" customHeight="1" x14ac:dyDescent="0.15">
      <c r="B20" s="22" t="s">
        <v>144</v>
      </c>
      <c r="C20" s="26">
        <v>3010</v>
      </c>
      <c r="D20" s="26">
        <v>46179</v>
      </c>
      <c r="E20" s="26">
        <v>9</v>
      </c>
      <c r="F20" s="24">
        <f t="shared" si="1"/>
        <v>15.341860465116278</v>
      </c>
      <c r="G20" s="24">
        <v>36.5</v>
      </c>
      <c r="H20" s="25">
        <v>0</v>
      </c>
    </row>
    <row r="21" spans="1:8" ht="30" customHeight="1" x14ac:dyDescent="0.15">
      <c r="B21" s="22" t="s">
        <v>145</v>
      </c>
      <c r="C21" s="39">
        <v>2697</v>
      </c>
      <c r="D21" s="39">
        <v>35214</v>
      </c>
      <c r="E21" s="39">
        <v>7</v>
      </c>
      <c r="F21" s="24">
        <v>13.1</v>
      </c>
      <c r="G21" s="24">
        <v>27.8</v>
      </c>
      <c r="H21" s="25">
        <v>0</v>
      </c>
    </row>
    <row r="22" spans="1:8" s="19" customFormat="1" ht="30" customHeight="1" x14ac:dyDescent="0.15">
      <c r="B22" s="22" t="s">
        <v>146</v>
      </c>
      <c r="C22" s="28">
        <v>2247</v>
      </c>
      <c r="D22" s="28">
        <v>43307</v>
      </c>
      <c r="E22" s="27">
        <v>4</v>
      </c>
      <c r="F22" s="27">
        <v>19.3</v>
      </c>
      <c r="G22" s="27">
        <v>34.200000000000003</v>
      </c>
      <c r="H22" s="25">
        <v>0</v>
      </c>
    </row>
    <row r="23" spans="1:8" ht="30" customHeight="1" x14ac:dyDescent="0.15">
      <c r="B23" s="22" t="s">
        <v>147</v>
      </c>
      <c r="C23" s="42">
        <v>1928</v>
      </c>
      <c r="D23" s="42">
        <v>25862</v>
      </c>
      <c r="E23" s="41">
        <v>4</v>
      </c>
      <c r="F23" s="41">
        <v>13.4</v>
      </c>
      <c r="G23" s="90">
        <v>20.3</v>
      </c>
      <c r="H23" s="43">
        <v>0</v>
      </c>
    </row>
    <row r="24" spans="1:8" ht="30" customHeight="1" x14ac:dyDescent="0.15">
      <c r="A24" s="40"/>
      <c r="B24" s="22" t="s">
        <v>148</v>
      </c>
      <c r="C24" s="86">
        <v>1850</v>
      </c>
      <c r="D24" s="86">
        <v>27629</v>
      </c>
      <c r="E24" s="86">
        <v>18</v>
      </c>
      <c r="F24" s="87">
        <v>14.9</v>
      </c>
      <c r="G24" s="87">
        <v>21.7</v>
      </c>
      <c r="H24" s="88">
        <v>0</v>
      </c>
    </row>
    <row r="25" spans="1:8" ht="30" customHeight="1" x14ac:dyDescent="0.15">
      <c r="B25" s="22" t="s">
        <v>149</v>
      </c>
      <c r="C25" s="23">
        <v>1585</v>
      </c>
      <c r="D25" s="23">
        <v>29355</v>
      </c>
      <c r="E25" s="22">
        <v>6</v>
      </c>
      <c r="F25" s="22">
        <v>18.5</v>
      </c>
      <c r="G25" s="89">
        <v>23</v>
      </c>
      <c r="H25" s="89">
        <v>0</v>
      </c>
    </row>
    <row r="26" spans="1:8" ht="30" customHeight="1" x14ac:dyDescent="0.15">
      <c r="B26" s="22" t="s">
        <v>150</v>
      </c>
      <c r="C26" s="23">
        <v>1666</v>
      </c>
      <c r="D26" s="23">
        <v>28175</v>
      </c>
      <c r="E26" s="22">
        <v>5</v>
      </c>
      <c r="F26" s="22">
        <v>16.899999999999999</v>
      </c>
      <c r="G26" s="89">
        <v>22.1</v>
      </c>
      <c r="H26" s="89">
        <v>0</v>
      </c>
    </row>
    <row r="27" spans="1:8" ht="30" customHeight="1" x14ac:dyDescent="0.15">
      <c r="B27" s="22" t="s">
        <v>151</v>
      </c>
      <c r="C27" s="23">
        <v>1545</v>
      </c>
      <c r="D27" s="23">
        <v>27019</v>
      </c>
      <c r="E27" s="22">
        <v>7</v>
      </c>
      <c r="F27" s="22">
        <v>17.5</v>
      </c>
      <c r="G27" s="89">
        <v>21.1</v>
      </c>
      <c r="H27" s="89">
        <v>0</v>
      </c>
    </row>
    <row r="28" spans="1:8" ht="30" customHeight="1" x14ac:dyDescent="0.15">
      <c r="B28" s="22" t="s">
        <v>152</v>
      </c>
      <c r="C28" s="23">
        <v>1491</v>
      </c>
      <c r="D28" s="23">
        <v>39026</v>
      </c>
      <c r="E28" s="22">
        <v>6</v>
      </c>
      <c r="F28" s="22">
        <v>26.2</v>
      </c>
      <c r="G28" s="95">
        <v>30.5</v>
      </c>
      <c r="H28" s="89">
        <v>0</v>
      </c>
    </row>
    <row r="29" spans="1:8" ht="30" customHeight="1" x14ac:dyDescent="0.15">
      <c r="B29" s="22" t="s">
        <v>153</v>
      </c>
      <c r="C29" s="23">
        <v>1289</v>
      </c>
      <c r="D29" s="23">
        <v>33477</v>
      </c>
      <c r="E29" s="22">
        <v>7</v>
      </c>
      <c r="F29" s="89">
        <v>26</v>
      </c>
      <c r="G29" s="95">
        <v>26.2</v>
      </c>
      <c r="H29" s="89">
        <v>0</v>
      </c>
    </row>
    <row r="30" spans="1:8" ht="30" customHeight="1" x14ac:dyDescent="0.15">
      <c r="B30" s="22" t="s">
        <v>154</v>
      </c>
      <c r="C30" s="23">
        <v>1369</v>
      </c>
      <c r="D30" s="23">
        <v>24303</v>
      </c>
      <c r="E30" s="22">
        <v>4</v>
      </c>
      <c r="F30" s="22">
        <v>17.8</v>
      </c>
      <c r="G30" s="89">
        <v>19</v>
      </c>
      <c r="H30" s="89">
        <v>0</v>
      </c>
    </row>
    <row r="31" spans="1:8" ht="30" customHeight="1" x14ac:dyDescent="0.15">
      <c r="B31" s="22" t="s">
        <v>155</v>
      </c>
      <c r="C31" s="23">
        <v>1048</v>
      </c>
      <c r="D31" s="23">
        <v>20249</v>
      </c>
      <c r="E31" s="22">
        <v>0</v>
      </c>
      <c r="F31" s="22">
        <v>19.3</v>
      </c>
      <c r="G31" s="89">
        <v>15.9</v>
      </c>
      <c r="H31" s="89">
        <v>0</v>
      </c>
    </row>
    <row r="32" spans="1:8" ht="30" customHeight="1" x14ac:dyDescent="0.15">
      <c r="B32" s="22" t="s">
        <v>156</v>
      </c>
      <c r="C32" s="23">
        <v>1254</v>
      </c>
      <c r="D32" s="23">
        <v>25972</v>
      </c>
      <c r="E32" s="22">
        <v>0</v>
      </c>
      <c r="F32" s="22">
        <v>20.7</v>
      </c>
      <c r="G32" s="89">
        <v>20.3</v>
      </c>
      <c r="H32" s="89">
        <v>0</v>
      </c>
    </row>
    <row r="33" spans="2:8" ht="30" customHeight="1" x14ac:dyDescent="0.15">
      <c r="B33" s="22" t="s">
        <v>157</v>
      </c>
      <c r="C33" s="113">
        <v>1062</v>
      </c>
      <c r="D33" s="113">
        <v>21616</v>
      </c>
      <c r="E33" s="22">
        <v>11</v>
      </c>
      <c r="F33" s="89">
        <v>20.399999999999999</v>
      </c>
      <c r="G33" s="89">
        <v>16.899999999999999</v>
      </c>
      <c r="H33" s="89">
        <v>8.6351040530038385E-3</v>
      </c>
    </row>
    <row r="34" spans="2:8" ht="30" customHeight="1" x14ac:dyDescent="0.15">
      <c r="B34" s="22" t="s">
        <v>158</v>
      </c>
      <c r="C34" s="113">
        <v>1100</v>
      </c>
      <c r="D34" s="113">
        <v>26699</v>
      </c>
      <c r="E34" s="22">
        <v>11</v>
      </c>
      <c r="F34" s="89">
        <v>24.3</v>
      </c>
      <c r="G34" s="89">
        <v>20.9</v>
      </c>
      <c r="H34" s="89">
        <v>8.6351040530038385E-3</v>
      </c>
    </row>
    <row r="35" spans="2:8" ht="30" customHeight="1" x14ac:dyDescent="0.15">
      <c r="B35" s="22" t="s">
        <v>159</v>
      </c>
      <c r="C35" s="113">
        <v>931</v>
      </c>
      <c r="D35" s="113">
        <v>20802</v>
      </c>
      <c r="E35" s="22">
        <v>1</v>
      </c>
      <c r="F35" s="89">
        <v>22.3</v>
      </c>
      <c r="G35" s="89">
        <v>16.3</v>
      </c>
      <c r="H35" s="89">
        <v>8.6351040530038385E-3</v>
      </c>
    </row>
    <row r="36" spans="2:8" ht="30" customHeight="1" x14ac:dyDescent="0.15">
      <c r="B36" s="22" t="s">
        <v>160</v>
      </c>
      <c r="C36" s="113">
        <v>976</v>
      </c>
      <c r="D36" s="113">
        <v>19355</v>
      </c>
      <c r="E36" s="22">
        <v>2</v>
      </c>
      <c r="F36" s="89">
        <v>19.8</v>
      </c>
      <c r="G36" s="89">
        <v>15.2</v>
      </c>
      <c r="H36" s="89">
        <v>0</v>
      </c>
    </row>
    <row r="37" spans="2:8" ht="30" customHeight="1" x14ac:dyDescent="0.15">
      <c r="B37" s="22" t="s">
        <v>161</v>
      </c>
      <c r="C37" s="113">
        <v>1202</v>
      </c>
      <c r="D37" s="113">
        <v>22718</v>
      </c>
      <c r="E37" s="22">
        <v>6</v>
      </c>
      <c r="F37" s="89">
        <v>18.899999999999999</v>
      </c>
      <c r="G37" s="89">
        <v>17.899999999999999</v>
      </c>
      <c r="H37" s="89">
        <v>0</v>
      </c>
    </row>
    <row r="38" spans="2:8" ht="30" customHeight="1" x14ac:dyDescent="0.15">
      <c r="B38" s="22" t="s">
        <v>162</v>
      </c>
      <c r="C38" s="113">
        <v>1139</v>
      </c>
      <c r="D38" s="113">
        <v>20252</v>
      </c>
      <c r="E38" s="22">
        <v>14</v>
      </c>
      <c r="F38" s="89">
        <v>17.780509218612817</v>
      </c>
      <c r="G38" s="89">
        <v>15.95</v>
      </c>
      <c r="H38" s="89">
        <v>0</v>
      </c>
    </row>
    <row r="39" spans="2:8" ht="30" customHeight="1" x14ac:dyDescent="0.15">
      <c r="B39" s="22" t="s">
        <v>163</v>
      </c>
      <c r="C39" s="113">
        <v>1014</v>
      </c>
      <c r="D39" s="113">
        <v>16464</v>
      </c>
      <c r="E39" s="22">
        <v>3</v>
      </c>
      <c r="F39" s="89">
        <v>16.2</v>
      </c>
      <c r="G39" s="89">
        <v>13</v>
      </c>
      <c r="H39" s="89">
        <v>0</v>
      </c>
    </row>
    <row r="40" spans="2:8" ht="30" customHeight="1" x14ac:dyDescent="0.15">
      <c r="B40" s="22" t="s">
        <v>164</v>
      </c>
      <c r="C40" s="26">
        <v>1330</v>
      </c>
      <c r="D40" s="26">
        <v>17282</v>
      </c>
      <c r="E40" s="26">
        <v>3</v>
      </c>
      <c r="F40" s="133">
        <v>13</v>
      </c>
      <c r="G40" s="133">
        <v>13.7</v>
      </c>
      <c r="H40" s="133">
        <v>0</v>
      </c>
    </row>
    <row r="41" spans="2:8" ht="30" customHeight="1" x14ac:dyDescent="0.15">
      <c r="B41" s="22" t="s">
        <v>167</v>
      </c>
      <c r="C41" s="26">
        <v>1061</v>
      </c>
      <c r="D41" s="26">
        <v>13018</v>
      </c>
      <c r="E41" s="26">
        <v>4</v>
      </c>
      <c r="F41" s="133">
        <v>12.269557021677663</v>
      </c>
      <c r="G41" s="133">
        <v>10.321015452188597</v>
      </c>
      <c r="H41" s="133">
        <v>2.3784795173272233E-3</v>
      </c>
    </row>
    <row r="42" spans="2:8" ht="30" customHeight="1" x14ac:dyDescent="0.15">
      <c r="B42" s="22" t="s">
        <v>166</v>
      </c>
      <c r="C42" s="26">
        <v>887</v>
      </c>
      <c r="D42" s="26">
        <v>14613</v>
      </c>
      <c r="E42" s="26">
        <v>3</v>
      </c>
      <c r="F42" s="133">
        <v>16.474633596392334</v>
      </c>
      <c r="G42" s="133">
        <v>11.6</v>
      </c>
      <c r="H42" s="133">
        <v>0</v>
      </c>
    </row>
    <row r="43" spans="2:8" ht="30" customHeight="1" x14ac:dyDescent="0.15">
      <c r="B43" s="22" t="s">
        <v>169</v>
      </c>
      <c r="C43" s="26">
        <v>717</v>
      </c>
      <c r="D43" s="26">
        <v>11080</v>
      </c>
      <c r="E43" s="26">
        <v>2</v>
      </c>
      <c r="F43" s="133">
        <v>15.453277545327754</v>
      </c>
      <c r="G43" s="133">
        <v>8.8245366720028038</v>
      </c>
      <c r="H43" s="133">
        <v>1.5928766555961739E-3</v>
      </c>
    </row>
    <row r="44" spans="2:8" ht="30" customHeight="1" x14ac:dyDescent="0.15">
      <c r="B44" s="22" t="s">
        <v>171</v>
      </c>
      <c r="C44" s="26">
        <v>962</v>
      </c>
      <c r="D44" s="26">
        <v>6856</v>
      </c>
      <c r="E44" s="26">
        <v>5</v>
      </c>
      <c r="F44" s="133">
        <v>7.126819126819127</v>
      </c>
      <c r="G44" s="133">
        <v>5.5010832062906205</v>
      </c>
      <c r="H44" s="133">
        <v>4.0118751504453183E-3</v>
      </c>
    </row>
    <row r="45" spans="2:8" ht="30" customHeight="1" x14ac:dyDescent="0.15">
      <c r="B45" s="22" t="s">
        <v>174</v>
      </c>
      <c r="C45" s="26">
        <v>1021</v>
      </c>
      <c r="D45" s="26">
        <v>11803</v>
      </c>
      <c r="E45" s="26">
        <v>4</v>
      </c>
      <c r="F45" s="133">
        <v>11.566666666666666</v>
      </c>
      <c r="G45" s="133">
        <v>9.4809505058703465</v>
      </c>
      <c r="H45" s="133">
        <v>3.2144263454383271E-3</v>
      </c>
    </row>
    <row r="46" spans="2:8" ht="30" customHeight="1" x14ac:dyDescent="0.15">
      <c r="B46" s="22" t="s">
        <v>175</v>
      </c>
      <c r="C46" s="26">
        <v>1037</v>
      </c>
      <c r="D46" s="26">
        <v>14229</v>
      </c>
      <c r="E46" s="26">
        <v>3</v>
      </c>
      <c r="F46" s="133">
        <v>13.721311475409836</v>
      </c>
      <c r="G46" s="133">
        <v>11.495487926061772</v>
      </c>
      <c r="H46" s="133">
        <v>2.4108197590787454E-3</v>
      </c>
    </row>
  </sheetData>
  <mergeCells count="4">
    <mergeCell ref="B1:B2"/>
    <mergeCell ref="C1:C2"/>
    <mergeCell ref="D1:D2"/>
    <mergeCell ref="E1:E2"/>
  </mergeCells>
  <phoneticPr fontId="2"/>
  <pageMargins left="0.55118110236220474" right="0.27559055118110237" top="1.24" bottom="0.74803149606299213" header="0.78740157480314965" footer="0.62992125984251968"/>
  <pageSetup paperSize="9" scale="79" orientation="portrait" horizontalDpi="4294967292" r:id="rId1"/>
  <headerFooter alignWithMargins="0">
    <oddHeader xml:space="preserve">&amp;L&amp;12年次別食中毒発生状況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R26"/>
  <sheetViews>
    <sheetView zoomScaleNormal="100" workbookViewId="0">
      <pane xSplit="2" ySplit="3" topLeftCell="AQ4" activePane="bottomRight" state="frozen"/>
      <selection pane="topRight" activeCell="C1" sqref="C1"/>
      <selection pane="bottomLeft" activeCell="A4" sqref="A4"/>
      <selection pane="bottomRight"/>
    </sheetView>
  </sheetViews>
  <sheetFormatPr defaultRowHeight="12" x14ac:dyDescent="0.15"/>
  <cols>
    <col min="1" max="1" width="19.625" style="48" customWidth="1"/>
    <col min="2" max="2" width="12.875" style="48" customWidth="1"/>
    <col min="3" max="24" width="5.5" style="48" customWidth="1"/>
    <col min="25" max="26" width="5.5" style="64" customWidth="1"/>
    <col min="27" max="40" width="5.5" style="48" customWidth="1"/>
    <col min="41" max="41" width="5.75" style="48" customWidth="1"/>
    <col min="42" max="42" width="5.5" style="48" customWidth="1"/>
    <col min="43" max="43" width="5.75" style="48" customWidth="1"/>
    <col min="44" max="44" width="5.5" style="48" customWidth="1"/>
    <col min="45" max="45" width="5.75" style="48" customWidth="1"/>
    <col min="46" max="46" width="5.5" style="48" customWidth="1"/>
    <col min="47" max="47" width="5.75" style="48" customWidth="1"/>
    <col min="48" max="48" width="5.5" style="48" customWidth="1"/>
    <col min="49" max="49" width="5.75" style="48" customWidth="1"/>
    <col min="50" max="50" width="5.5" style="48" customWidth="1"/>
    <col min="51" max="51" width="5.75" style="48" customWidth="1"/>
    <col min="52" max="52" width="5.5" style="48" customWidth="1"/>
    <col min="53" max="53" width="5.75" style="48" customWidth="1"/>
    <col min="54" max="54" width="5.5" style="48" customWidth="1"/>
    <col min="55" max="55" width="5.75" style="48" customWidth="1"/>
    <col min="56" max="56" width="5.5" style="48" customWidth="1"/>
    <col min="57" max="57" width="6.125" style="48" customWidth="1"/>
    <col min="58" max="58" width="6" style="48" customWidth="1"/>
    <col min="59" max="59" width="6.125" style="48" customWidth="1"/>
    <col min="60" max="70" width="6" style="48" customWidth="1"/>
    <col min="71" max="16384" width="9" style="48"/>
  </cols>
  <sheetData>
    <row r="1" spans="1:70" ht="20.100000000000001" customHeight="1" x14ac:dyDescent="0.15">
      <c r="A1" s="44"/>
      <c r="B1" s="45" t="s">
        <v>1</v>
      </c>
      <c r="C1" s="46" t="s">
        <v>60</v>
      </c>
      <c r="D1" s="47"/>
      <c r="E1" s="46" t="s">
        <v>61</v>
      </c>
      <c r="F1" s="47"/>
      <c r="G1" s="46" t="s">
        <v>62</v>
      </c>
      <c r="H1" s="47"/>
      <c r="I1" s="46" t="s">
        <v>63</v>
      </c>
      <c r="J1" s="47"/>
      <c r="K1" s="46" t="s">
        <v>6</v>
      </c>
      <c r="L1" s="47"/>
      <c r="M1" s="46" t="s">
        <v>7</v>
      </c>
      <c r="N1" s="47"/>
      <c r="O1" s="46" t="s">
        <v>8</v>
      </c>
      <c r="P1" s="47"/>
      <c r="Q1" s="46" t="s">
        <v>9</v>
      </c>
      <c r="R1" s="47"/>
      <c r="S1" s="46" t="s">
        <v>10</v>
      </c>
      <c r="T1" s="47"/>
      <c r="U1" s="46" t="s">
        <v>65</v>
      </c>
      <c r="V1" s="47"/>
      <c r="W1" s="46" t="s">
        <v>66</v>
      </c>
      <c r="X1" s="47"/>
      <c r="Y1" s="148" t="s">
        <v>89</v>
      </c>
      <c r="Z1" s="149"/>
      <c r="AA1" s="148" t="s">
        <v>99</v>
      </c>
      <c r="AB1" s="149"/>
      <c r="AC1" s="148" t="s">
        <v>100</v>
      </c>
      <c r="AD1" s="149"/>
      <c r="AE1" s="148" t="s">
        <v>101</v>
      </c>
      <c r="AF1" s="149"/>
      <c r="AG1" s="148" t="s">
        <v>102</v>
      </c>
      <c r="AH1" s="149"/>
      <c r="AI1" s="148" t="s">
        <v>97</v>
      </c>
      <c r="AJ1" s="149"/>
      <c r="AK1" s="148" t="s">
        <v>98</v>
      </c>
      <c r="AL1" s="149"/>
      <c r="AM1" s="148" t="s">
        <v>96</v>
      </c>
      <c r="AN1" s="149"/>
      <c r="AO1" s="148" t="s">
        <v>103</v>
      </c>
      <c r="AP1" s="149"/>
      <c r="AQ1" s="148" t="s">
        <v>105</v>
      </c>
      <c r="AR1" s="149"/>
      <c r="AS1" s="148" t="s">
        <v>106</v>
      </c>
      <c r="AT1" s="149"/>
      <c r="AU1" s="148" t="s">
        <v>110</v>
      </c>
      <c r="AV1" s="149"/>
      <c r="AW1" s="148" t="s">
        <v>120</v>
      </c>
      <c r="AX1" s="149"/>
      <c r="AY1" s="148" t="s">
        <v>121</v>
      </c>
      <c r="AZ1" s="149"/>
      <c r="BA1" s="148" t="s">
        <v>122</v>
      </c>
      <c r="BB1" s="149"/>
      <c r="BC1" s="148" t="s">
        <v>123</v>
      </c>
      <c r="BD1" s="149"/>
      <c r="BE1" s="148" t="s">
        <v>124</v>
      </c>
      <c r="BF1" s="149"/>
      <c r="BG1" s="148" t="s">
        <v>165</v>
      </c>
      <c r="BH1" s="149"/>
      <c r="BI1" s="148" t="s">
        <v>168</v>
      </c>
      <c r="BJ1" s="149"/>
      <c r="BK1" s="148" t="s">
        <v>170</v>
      </c>
      <c r="BL1" s="149"/>
      <c r="BM1" s="148" t="s">
        <v>172</v>
      </c>
      <c r="BN1" s="149"/>
      <c r="BO1" s="148" t="s">
        <v>173</v>
      </c>
      <c r="BP1" s="149"/>
      <c r="BQ1" s="148" t="s">
        <v>176</v>
      </c>
      <c r="BR1" s="149"/>
    </row>
    <row r="2" spans="1:70" s="52" customFormat="1" ht="20.100000000000001" customHeight="1" x14ac:dyDescent="0.15">
      <c r="A2" s="49" t="s">
        <v>28</v>
      </c>
      <c r="B2" s="50"/>
      <c r="C2" s="51" t="s">
        <v>11</v>
      </c>
      <c r="D2" s="51" t="s">
        <v>27</v>
      </c>
      <c r="E2" s="51" t="s">
        <v>11</v>
      </c>
      <c r="F2" s="51" t="s">
        <v>27</v>
      </c>
      <c r="G2" s="51" t="s">
        <v>11</v>
      </c>
      <c r="H2" s="51" t="s">
        <v>27</v>
      </c>
      <c r="I2" s="51" t="s">
        <v>11</v>
      </c>
      <c r="J2" s="51" t="s">
        <v>27</v>
      </c>
      <c r="K2" s="51" t="s">
        <v>11</v>
      </c>
      <c r="L2" s="51" t="s">
        <v>27</v>
      </c>
      <c r="M2" s="51" t="s">
        <v>11</v>
      </c>
      <c r="N2" s="51" t="s">
        <v>27</v>
      </c>
      <c r="O2" s="51" t="s">
        <v>11</v>
      </c>
      <c r="P2" s="51" t="s">
        <v>27</v>
      </c>
      <c r="Q2" s="51" t="s">
        <v>11</v>
      </c>
      <c r="R2" s="51" t="s">
        <v>27</v>
      </c>
      <c r="S2" s="51" t="s">
        <v>11</v>
      </c>
      <c r="T2" s="51" t="s">
        <v>27</v>
      </c>
      <c r="U2" s="51" t="s">
        <v>11</v>
      </c>
      <c r="V2" s="51" t="s">
        <v>27</v>
      </c>
      <c r="W2" s="51" t="s">
        <v>11</v>
      </c>
      <c r="X2" s="51" t="s">
        <v>27</v>
      </c>
      <c r="Y2" s="51" t="s">
        <v>11</v>
      </c>
      <c r="Z2" s="51" t="s">
        <v>27</v>
      </c>
      <c r="AA2" s="51" t="s">
        <v>11</v>
      </c>
      <c r="AB2" s="51" t="s">
        <v>27</v>
      </c>
      <c r="AC2" s="51" t="s">
        <v>11</v>
      </c>
      <c r="AD2" s="51" t="s">
        <v>27</v>
      </c>
      <c r="AE2" s="51" t="s">
        <v>11</v>
      </c>
      <c r="AF2" s="51" t="s">
        <v>27</v>
      </c>
      <c r="AG2" s="51" t="s">
        <v>11</v>
      </c>
      <c r="AH2" s="51" t="s">
        <v>27</v>
      </c>
      <c r="AI2" s="51" t="s">
        <v>11</v>
      </c>
      <c r="AJ2" s="51" t="s">
        <v>27</v>
      </c>
      <c r="AK2" s="51" t="s">
        <v>11</v>
      </c>
      <c r="AL2" s="51" t="s">
        <v>27</v>
      </c>
      <c r="AM2" s="51" t="s">
        <v>11</v>
      </c>
      <c r="AN2" s="51" t="s">
        <v>27</v>
      </c>
      <c r="AO2" s="51" t="s">
        <v>11</v>
      </c>
      <c r="AP2" s="51" t="s">
        <v>27</v>
      </c>
      <c r="AQ2" s="51" t="s">
        <v>11</v>
      </c>
      <c r="AR2" s="51" t="s">
        <v>27</v>
      </c>
      <c r="AS2" s="51" t="s">
        <v>11</v>
      </c>
      <c r="AT2" s="51" t="s">
        <v>27</v>
      </c>
      <c r="AU2" s="51" t="s">
        <v>11</v>
      </c>
      <c r="AV2" s="51" t="s">
        <v>27</v>
      </c>
      <c r="AW2" s="51" t="s">
        <v>11</v>
      </c>
      <c r="AX2" s="51" t="s">
        <v>27</v>
      </c>
      <c r="AY2" s="51" t="s">
        <v>11</v>
      </c>
      <c r="AZ2" s="51" t="s">
        <v>27</v>
      </c>
      <c r="BA2" s="51" t="s">
        <v>11</v>
      </c>
      <c r="BB2" s="51" t="s">
        <v>27</v>
      </c>
      <c r="BC2" s="51" t="s">
        <v>11</v>
      </c>
      <c r="BD2" s="51" t="s">
        <v>27</v>
      </c>
      <c r="BE2" s="51" t="s">
        <v>11</v>
      </c>
      <c r="BF2" s="51" t="s">
        <v>27</v>
      </c>
      <c r="BG2" s="51" t="s">
        <v>11</v>
      </c>
      <c r="BH2" s="51" t="s">
        <v>27</v>
      </c>
      <c r="BI2" s="51" t="s">
        <v>11</v>
      </c>
      <c r="BJ2" s="51" t="s">
        <v>27</v>
      </c>
      <c r="BK2" s="51" t="s">
        <v>11</v>
      </c>
      <c r="BL2" s="51" t="s">
        <v>27</v>
      </c>
      <c r="BM2" s="51" t="s">
        <v>11</v>
      </c>
      <c r="BN2" s="51" t="s">
        <v>27</v>
      </c>
      <c r="BO2" s="51" t="s">
        <v>11</v>
      </c>
      <c r="BP2" s="51" t="s">
        <v>27</v>
      </c>
      <c r="BQ2" s="51" t="s">
        <v>11</v>
      </c>
      <c r="BR2" s="51" t="s">
        <v>27</v>
      </c>
    </row>
    <row r="3" spans="1:70" s="52" customFormat="1" ht="20.100000000000001" customHeight="1" x14ac:dyDescent="0.15">
      <c r="A3" s="53"/>
      <c r="B3" s="54"/>
      <c r="C3" s="55" t="s">
        <v>14</v>
      </c>
      <c r="D3" s="55" t="s">
        <v>29</v>
      </c>
      <c r="E3" s="55" t="s">
        <v>14</v>
      </c>
      <c r="F3" s="55" t="s">
        <v>29</v>
      </c>
      <c r="G3" s="55" t="s">
        <v>14</v>
      </c>
      <c r="H3" s="55" t="s">
        <v>29</v>
      </c>
      <c r="I3" s="55" t="s">
        <v>14</v>
      </c>
      <c r="J3" s="55" t="s">
        <v>29</v>
      </c>
      <c r="K3" s="55" t="s">
        <v>14</v>
      </c>
      <c r="L3" s="55" t="s">
        <v>29</v>
      </c>
      <c r="M3" s="55" t="s">
        <v>14</v>
      </c>
      <c r="N3" s="55" t="s">
        <v>29</v>
      </c>
      <c r="O3" s="55" t="s">
        <v>14</v>
      </c>
      <c r="P3" s="55" t="s">
        <v>29</v>
      </c>
      <c r="Q3" s="55" t="s">
        <v>14</v>
      </c>
      <c r="R3" s="55" t="s">
        <v>29</v>
      </c>
      <c r="S3" s="55" t="s">
        <v>14</v>
      </c>
      <c r="T3" s="55" t="s">
        <v>29</v>
      </c>
      <c r="U3" s="55" t="s">
        <v>14</v>
      </c>
      <c r="V3" s="55" t="s">
        <v>29</v>
      </c>
      <c r="W3" s="55" t="s">
        <v>14</v>
      </c>
      <c r="X3" s="55" t="s">
        <v>29</v>
      </c>
      <c r="Y3" s="84" t="s">
        <v>14</v>
      </c>
      <c r="Z3" s="55" t="s">
        <v>29</v>
      </c>
      <c r="AA3" s="84" t="s">
        <v>14</v>
      </c>
      <c r="AB3" s="55" t="s">
        <v>29</v>
      </c>
      <c r="AC3" s="84" t="s">
        <v>14</v>
      </c>
      <c r="AD3" s="55" t="s">
        <v>29</v>
      </c>
      <c r="AE3" s="84" t="s">
        <v>14</v>
      </c>
      <c r="AF3" s="55" t="s">
        <v>29</v>
      </c>
      <c r="AG3" s="84" t="s">
        <v>14</v>
      </c>
      <c r="AH3" s="55" t="s">
        <v>29</v>
      </c>
      <c r="AI3" s="84" t="s">
        <v>14</v>
      </c>
      <c r="AJ3" s="55" t="s">
        <v>29</v>
      </c>
      <c r="AK3" s="84" t="s">
        <v>14</v>
      </c>
      <c r="AL3" s="55" t="s">
        <v>29</v>
      </c>
      <c r="AM3" s="84" t="s">
        <v>14</v>
      </c>
      <c r="AN3" s="55" t="s">
        <v>29</v>
      </c>
      <c r="AO3" s="84" t="s">
        <v>14</v>
      </c>
      <c r="AP3" s="55" t="s">
        <v>29</v>
      </c>
      <c r="AQ3" s="84" t="s">
        <v>14</v>
      </c>
      <c r="AR3" s="55" t="s">
        <v>29</v>
      </c>
      <c r="AS3" s="84" t="s">
        <v>14</v>
      </c>
      <c r="AT3" s="55" t="s">
        <v>29</v>
      </c>
      <c r="AU3" s="84" t="s">
        <v>14</v>
      </c>
      <c r="AV3" s="55" t="s">
        <v>29</v>
      </c>
      <c r="AW3" s="84" t="s">
        <v>14</v>
      </c>
      <c r="AX3" s="55" t="s">
        <v>29</v>
      </c>
      <c r="AY3" s="84" t="s">
        <v>14</v>
      </c>
      <c r="AZ3" s="55" t="s">
        <v>29</v>
      </c>
      <c r="BA3" s="84" t="s">
        <v>14</v>
      </c>
      <c r="BB3" s="55" t="s">
        <v>29</v>
      </c>
      <c r="BC3" s="84" t="s">
        <v>14</v>
      </c>
      <c r="BD3" s="55" t="s">
        <v>29</v>
      </c>
      <c r="BE3" s="84" t="s">
        <v>14</v>
      </c>
      <c r="BF3" s="55" t="s">
        <v>29</v>
      </c>
      <c r="BG3" s="84" t="s">
        <v>14</v>
      </c>
      <c r="BH3" s="55" t="s">
        <v>29</v>
      </c>
      <c r="BI3" s="84" t="s">
        <v>14</v>
      </c>
      <c r="BJ3" s="84" t="s">
        <v>29</v>
      </c>
      <c r="BK3" s="84" t="s">
        <v>14</v>
      </c>
      <c r="BL3" s="84" t="s">
        <v>29</v>
      </c>
      <c r="BM3" s="84" t="s">
        <v>14</v>
      </c>
      <c r="BN3" s="84" t="s">
        <v>29</v>
      </c>
      <c r="BO3" s="84" t="s">
        <v>14</v>
      </c>
      <c r="BP3" s="84" t="s">
        <v>29</v>
      </c>
      <c r="BQ3" s="84" t="s">
        <v>14</v>
      </c>
      <c r="BR3" s="84" t="s">
        <v>29</v>
      </c>
    </row>
    <row r="4" spans="1:70" s="52" customFormat="1" ht="20.100000000000001" customHeight="1" x14ac:dyDescent="0.15">
      <c r="A4" s="94" t="s">
        <v>67</v>
      </c>
      <c r="B4" s="94"/>
      <c r="C4" s="56">
        <v>1783</v>
      </c>
      <c r="D4" s="56">
        <v>100</v>
      </c>
      <c r="E4" s="56">
        <v>1001</v>
      </c>
      <c r="F4" s="59">
        <f>E4/1001*100</f>
        <v>100</v>
      </c>
      <c r="G4" s="56">
        <v>1177</v>
      </c>
      <c r="H4" s="56">
        <v>100</v>
      </c>
      <c r="I4" s="56">
        <v>926</v>
      </c>
      <c r="J4" s="56">
        <v>100</v>
      </c>
      <c r="K4" s="56">
        <v>699</v>
      </c>
      <c r="L4" s="56">
        <v>100</v>
      </c>
      <c r="M4" s="56">
        <v>1217</v>
      </c>
      <c r="N4" s="56">
        <v>100</v>
      </c>
      <c r="O4" s="56">
        <v>1960</v>
      </c>
      <c r="P4" s="56">
        <v>100</v>
      </c>
      <c r="Q4" s="56">
        <v>3010</v>
      </c>
      <c r="R4" s="56">
        <v>100</v>
      </c>
      <c r="S4" s="56">
        <v>2697</v>
      </c>
      <c r="T4" s="56">
        <v>100</v>
      </c>
      <c r="U4" s="56">
        <v>2247</v>
      </c>
      <c r="V4" s="56">
        <v>100</v>
      </c>
      <c r="W4" s="56">
        <v>1928</v>
      </c>
      <c r="X4" s="65">
        <v>100</v>
      </c>
      <c r="Y4" s="85">
        <v>1850</v>
      </c>
      <c r="Z4" s="80">
        <v>100</v>
      </c>
      <c r="AA4" s="85">
        <v>1585</v>
      </c>
      <c r="AB4" s="80">
        <v>100</v>
      </c>
      <c r="AC4" s="85">
        <v>1666</v>
      </c>
      <c r="AD4" s="80">
        <v>100</v>
      </c>
      <c r="AE4" s="85">
        <v>1545</v>
      </c>
      <c r="AF4" s="80">
        <f>AE4/$AE$4*100</f>
        <v>100</v>
      </c>
      <c r="AG4" s="85">
        <v>1491</v>
      </c>
      <c r="AH4" s="80">
        <f>AG4/$AG$4*100</f>
        <v>100</v>
      </c>
      <c r="AI4" s="85">
        <v>1289</v>
      </c>
      <c r="AJ4" s="80">
        <f t="shared" ref="AJ4:AJ23" si="0">AI4/$AI$4*100</f>
        <v>100</v>
      </c>
      <c r="AK4" s="85">
        <v>1369</v>
      </c>
      <c r="AL4" s="101">
        <f>AK4/$AK$4*100</f>
        <v>100</v>
      </c>
      <c r="AM4" s="85">
        <v>1048</v>
      </c>
      <c r="AN4" s="101">
        <f>AM4/$AM$4*100</f>
        <v>100</v>
      </c>
      <c r="AO4" s="130">
        <v>1254</v>
      </c>
      <c r="AP4" s="103">
        <f>AO4/$AO$4*100</f>
        <v>100</v>
      </c>
      <c r="AQ4" s="130">
        <v>1062</v>
      </c>
      <c r="AR4" s="103">
        <v>100</v>
      </c>
      <c r="AS4" s="130">
        <v>1100</v>
      </c>
      <c r="AT4" s="103">
        <v>100</v>
      </c>
      <c r="AU4" s="130">
        <v>931</v>
      </c>
      <c r="AV4" s="103">
        <v>100</v>
      </c>
      <c r="AW4" s="130">
        <v>976</v>
      </c>
      <c r="AX4" s="103">
        <v>100</v>
      </c>
      <c r="AY4" s="130">
        <v>1202</v>
      </c>
      <c r="AZ4" s="103">
        <v>100</v>
      </c>
      <c r="BA4" s="130">
        <v>1139</v>
      </c>
      <c r="BB4" s="103">
        <v>100</v>
      </c>
      <c r="BC4" s="130">
        <v>1014</v>
      </c>
      <c r="BD4" s="103">
        <v>100</v>
      </c>
      <c r="BE4" s="130">
        <v>1330</v>
      </c>
      <c r="BF4" s="103">
        <f>BE4/1330*100</f>
        <v>100</v>
      </c>
      <c r="BG4" s="130">
        <v>1061</v>
      </c>
      <c r="BH4" s="103">
        <f>BG4/1061*100</f>
        <v>100</v>
      </c>
      <c r="BI4" s="137">
        <v>887</v>
      </c>
      <c r="BJ4" s="118">
        <f>BI4/887*100</f>
        <v>100</v>
      </c>
      <c r="BK4" s="137">
        <v>717</v>
      </c>
      <c r="BL4" s="118">
        <f>BK4/$BK$4*100</f>
        <v>100</v>
      </c>
      <c r="BM4" s="137">
        <v>962</v>
      </c>
      <c r="BN4" s="118">
        <f>BM4/$BM$4*100</f>
        <v>100</v>
      </c>
      <c r="BO4" s="142">
        <v>1021</v>
      </c>
      <c r="BP4" s="118">
        <f>BO4/$BO$4*100</f>
        <v>100</v>
      </c>
      <c r="BQ4" s="142">
        <v>1037</v>
      </c>
      <c r="BR4" s="118">
        <f>BQ4/$BQ$4*100</f>
        <v>100</v>
      </c>
    </row>
    <row r="5" spans="1:70" s="52" customFormat="1" ht="20.100000000000001" customHeight="1" x14ac:dyDescent="0.15">
      <c r="A5" s="57" t="s">
        <v>68</v>
      </c>
      <c r="B5" s="58" t="s">
        <v>30</v>
      </c>
      <c r="C5" s="56">
        <v>593</v>
      </c>
      <c r="D5" s="59">
        <v>33.258553000560852</v>
      </c>
      <c r="E5" s="56">
        <v>257</v>
      </c>
      <c r="F5" s="59">
        <f t="shared" ref="F5:F23" si="1">E5/1001*100</f>
        <v>25.674325674325676</v>
      </c>
      <c r="G5" s="56">
        <v>282</v>
      </c>
      <c r="H5" s="59">
        <v>23.959218351741715</v>
      </c>
      <c r="I5" s="56">
        <v>166</v>
      </c>
      <c r="J5" s="59">
        <v>17.92656587473002</v>
      </c>
      <c r="K5" s="56">
        <v>108</v>
      </c>
      <c r="L5" s="59">
        <v>15.450643776824036</v>
      </c>
      <c r="M5" s="56">
        <v>144</v>
      </c>
      <c r="N5" s="59">
        <v>11.832374691865242</v>
      </c>
      <c r="O5" s="56">
        <v>174</v>
      </c>
      <c r="P5" s="59">
        <v>8.8775510204081627</v>
      </c>
      <c r="Q5" s="56">
        <v>251</v>
      </c>
      <c r="R5" s="59">
        <v>8.338870431893687</v>
      </c>
      <c r="S5" s="56">
        <v>216</v>
      </c>
      <c r="T5" s="59">
        <v>8.008898776418242</v>
      </c>
      <c r="U5" s="56">
        <v>189</v>
      </c>
      <c r="V5" s="59">
        <v>8.4112149532710276</v>
      </c>
      <c r="W5" s="56">
        <v>189</v>
      </c>
      <c r="X5" s="66">
        <v>9.8029045643153534</v>
      </c>
      <c r="Y5" s="78">
        <v>174</v>
      </c>
      <c r="Z5" s="81">
        <v>9.4054054054054053</v>
      </c>
      <c r="AA5" s="78">
        <v>139</v>
      </c>
      <c r="AB5" s="81">
        <v>8.7697160883280745</v>
      </c>
      <c r="AC5" s="78">
        <v>147</v>
      </c>
      <c r="AD5" s="81">
        <v>8.8235294117647065</v>
      </c>
      <c r="AE5" s="78">
        <v>114</v>
      </c>
      <c r="AF5" s="81">
        <f t="shared" ref="AF5:AF23" si="2">AE5/$AE$4*100</f>
        <v>7.3786407766990285</v>
      </c>
      <c r="AG5" s="78">
        <v>80</v>
      </c>
      <c r="AH5" s="81">
        <f>AG5/$AG$4*100</f>
        <v>5.3655264922870556</v>
      </c>
      <c r="AI5" s="78">
        <v>68</v>
      </c>
      <c r="AJ5" s="81">
        <f t="shared" si="0"/>
        <v>5.275407292474787</v>
      </c>
      <c r="AK5" s="78">
        <v>106</v>
      </c>
      <c r="AL5" s="102">
        <f>AK5/$AK$4*100</f>
        <v>7.7428780131482844</v>
      </c>
      <c r="AM5" s="78">
        <v>94</v>
      </c>
      <c r="AN5" s="102">
        <f t="shared" ref="AN5:AN23" si="3">AM5/$AM$4*100</f>
        <v>8.9694656488549622</v>
      </c>
      <c r="AO5" s="131">
        <v>128</v>
      </c>
      <c r="AP5" s="104">
        <f t="shared" ref="AP5:AP23" si="4">AO5/$AO$4*100</f>
        <v>10.207336523125997</v>
      </c>
      <c r="AQ5" s="131">
        <v>137</v>
      </c>
      <c r="AR5" s="104">
        <v>12.900188323917137</v>
      </c>
      <c r="AS5" s="131">
        <v>150</v>
      </c>
      <c r="AT5" s="104">
        <v>13.636363636363635</v>
      </c>
      <c r="AU5" s="131">
        <v>135</v>
      </c>
      <c r="AV5" s="104">
        <v>14.500537056928033</v>
      </c>
      <c r="AW5" s="131">
        <v>155</v>
      </c>
      <c r="AX5" s="104">
        <v>15.881147540983607</v>
      </c>
      <c r="AY5" s="131">
        <v>209</v>
      </c>
      <c r="AZ5" s="104">
        <v>17.387687188019967</v>
      </c>
      <c r="BA5" s="131">
        <v>173</v>
      </c>
      <c r="BB5" s="125">
        <v>15.2</v>
      </c>
      <c r="BC5" s="131">
        <v>196</v>
      </c>
      <c r="BD5" s="125">
        <v>19.329388560157788</v>
      </c>
      <c r="BE5" s="131">
        <v>414</v>
      </c>
      <c r="BF5" s="125">
        <f>BE5/1330*100</f>
        <v>31.127819548872182</v>
      </c>
      <c r="BG5" s="131">
        <v>273</v>
      </c>
      <c r="BH5" s="104">
        <f>BG5/1061*100</f>
        <v>25.730442978322337</v>
      </c>
      <c r="BI5" s="137">
        <v>299</v>
      </c>
      <c r="BJ5" s="104">
        <f t="shared" ref="BJ5:BJ22" si="5">BI5/887*100</f>
        <v>33.709131905298761</v>
      </c>
      <c r="BK5" s="137">
        <v>223</v>
      </c>
      <c r="BL5" s="104">
        <f t="shared" ref="BL5:BL23" si="6">BK5/$BK$4*100</f>
        <v>31.101813110181308</v>
      </c>
      <c r="BM5" s="137">
        <v>384</v>
      </c>
      <c r="BN5" s="104">
        <f t="shared" ref="BN5:BN23" si="7">BM5/$BM$4*100</f>
        <v>39.916839916839919</v>
      </c>
      <c r="BO5" s="142">
        <v>318</v>
      </c>
      <c r="BP5" s="104">
        <f>BO5/$BO$4*100</f>
        <v>31.145935357492654</v>
      </c>
      <c r="BQ5" s="142">
        <v>264</v>
      </c>
      <c r="BR5" s="104">
        <f>BQ5/$BQ$4*100</f>
        <v>25.458052073288336</v>
      </c>
    </row>
    <row r="6" spans="1:70" s="52" customFormat="1" ht="20.100000000000001" customHeight="1" x14ac:dyDescent="0.15">
      <c r="A6" s="49"/>
      <c r="B6" s="60" t="s">
        <v>31</v>
      </c>
      <c r="C6" s="56">
        <v>165</v>
      </c>
      <c r="D6" s="59">
        <v>9.2540661805945046</v>
      </c>
      <c r="E6" s="56">
        <v>72</v>
      </c>
      <c r="F6" s="59">
        <f t="shared" si="1"/>
        <v>7.1928071928071935</v>
      </c>
      <c r="G6" s="56">
        <v>109</v>
      </c>
      <c r="H6" s="59">
        <v>9.2608326253186064</v>
      </c>
      <c r="I6" s="56">
        <v>38</v>
      </c>
      <c r="J6" s="59">
        <v>4.1036717062634986</v>
      </c>
      <c r="K6" s="56">
        <v>27</v>
      </c>
      <c r="L6" s="59">
        <v>3.8626609442060089</v>
      </c>
      <c r="M6" s="56">
        <v>43</v>
      </c>
      <c r="N6" s="59">
        <v>3.5332785538208711</v>
      </c>
      <c r="O6" s="56">
        <v>52</v>
      </c>
      <c r="P6" s="59">
        <v>2.6530612244897958</v>
      </c>
      <c r="Q6" s="56">
        <v>88</v>
      </c>
      <c r="R6" s="59">
        <v>2.9235880398671097</v>
      </c>
      <c r="S6" s="56">
        <v>84</v>
      </c>
      <c r="T6" s="59">
        <v>3.1145717463848719</v>
      </c>
      <c r="U6" s="56">
        <v>108</v>
      </c>
      <c r="V6" s="59">
        <v>4.8064085447263016</v>
      </c>
      <c r="W6" s="56">
        <v>113</v>
      </c>
      <c r="X6" s="66">
        <v>5.8609958506224062</v>
      </c>
      <c r="Y6" s="78">
        <v>92</v>
      </c>
      <c r="Z6" s="81">
        <v>4.9729729729729728</v>
      </c>
      <c r="AA6" s="78">
        <v>73</v>
      </c>
      <c r="AB6" s="81">
        <v>4.6056782334384856</v>
      </c>
      <c r="AC6" s="78">
        <v>69</v>
      </c>
      <c r="AD6" s="81">
        <v>4.1416566626650653</v>
      </c>
      <c r="AE6" s="78">
        <v>48</v>
      </c>
      <c r="AF6" s="81">
        <f t="shared" si="2"/>
        <v>3.1067961165048543</v>
      </c>
      <c r="AG6" s="78">
        <v>28</v>
      </c>
      <c r="AH6" s="81">
        <f t="shared" ref="AH6:AH23" si="8">AG6/$AG$4*100</f>
        <v>1.8779342723004695</v>
      </c>
      <c r="AI6" s="78">
        <v>12</v>
      </c>
      <c r="AJ6" s="81">
        <f t="shared" si="0"/>
        <v>0.93095422808378592</v>
      </c>
      <c r="AK6" s="78">
        <v>35</v>
      </c>
      <c r="AL6" s="102">
        <f>AK6/$AK$4*100</f>
        <v>2.556610664718773</v>
      </c>
      <c r="AM6" s="78">
        <v>41</v>
      </c>
      <c r="AN6" s="102">
        <f t="shared" si="3"/>
        <v>3.9122137404580157</v>
      </c>
      <c r="AO6" s="131">
        <v>63</v>
      </c>
      <c r="AP6" s="104">
        <f t="shared" si="4"/>
        <v>5.0239234449760763</v>
      </c>
      <c r="AQ6" s="131">
        <v>50</v>
      </c>
      <c r="AR6" s="104">
        <v>4.7080979284369118</v>
      </c>
      <c r="AS6" s="131">
        <v>49</v>
      </c>
      <c r="AT6" s="104">
        <v>4.454545454545455</v>
      </c>
      <c r="AU6" s="131">
        <v>30</v>
      </c>
      <c r="AV6" s="104">
        <v>3.2223415682062302</v>
      </c>
      <c r="AW6" s="131">
        <v>25</v>
      </c>
      <c r="AX6" s="104">
        <v>2.5614754098360657</v>
      </c>
      <c r="AY6" s="131">
        <v>73</v>
      </c>
      <c r="AZ6" s="104">
        <v>6.0732113144758735</v>
      </c>
      <c r="BA6" s="131">
        <v>36</v>
      </c>
      <c r="BB6" s="125">
        <v>3.2</v>
      </c>
      <c r="BC6" s="131">
        <v>7</v>
      </c>
      <c r="BD6" s="125">
        <v>0.69033530571992108</v>
      </c>
      <c r="BE6" s="131">
        <v>28</v>
      </c>
      <c r="BF6" s="125">
        <f t="shared" ref="BF6:BF23" si="9">BE6/1330*100</f>
        <v>2.1052631578947367</v>
      </c>
      <c r="BG6" s="131">
        <v>16</v>
      </c>
      <c r="BH6" s="104">
        <f>BG6/1061*100</f>
        <v>1.5080113100848256</v>
      </c>
      <c r="BI6" s="137">
        <v>16</v>
      </c>
      <c r="BJ6" s="104">
        <f t="shared" si="5"/>
        <v>1.8038331454340473</v>
      </c>
      <c r="BK6" s="137">
        <v>2</v>
      </c>
      <c r="BL6" s="104">
        <f t="shared" si="6"/>
        <v>0.2789400278940028</v>
      </c>
      <c r="BM6" s="137">
        <v>5</v>
      </c>
      <c r="BN6" s="104">
        <f t="shared" si="7"/>
        <v>0.51975051975051978</v>
      </c>
      <c r="BO6" s="142">
        <v>5</v>
      </c>
      <c r="BP6" s="104">
        <f t="shared" ref="BP6:BP22" si="10">BO6/$BO$4*100</f>
        <v>0.48971596474045059</v>
      </c>
      <c r="BQ6" s="142">
        <v>17</v>
      </c>
      <c r="BR6" s="104">
        <f>BQ6/$BQ$4*100</f>
        <v>1.639344262295082</v>
      </c>
    </row>
    <row r="7" spans="1:70" s="52" customFormat="1" ht="20.100000000000001" customHeight="1" x14ac:dyDescent="0.15">
      <c r="A7" s="49"/>
      <c r="B7" s="60" t="s">
        <v>32</v>
      </c>
      <c r="C7" s="56">
        <v>52</v>
      </c>
      <c r="D7" s="59">
        <v>2.9164329781267524</v>
      </c>
      <c r="E7" s="56">
        <v>46</v>
      </c>
      <c r="F7" s="59">
        <f t="shared" si="1"/>
        <v>4.5954045954045952</v>
      </c>
      <c r="G7" s="56">
        <v>30</v>
      </c>
      <c r="H7" s="59">
        <v>2.5488530161427359</v>
      </c>
      <c r="I7" s="56">
        <v>32</v>
      </c>
      <c r="J7" s="59">
        <v>3.455723542116631</v>
      </c>
      <c r="K7" s="56">
        <v>30</v>
      </c>
      <c r="L7" s="59">
        <v>4.2918454935622314</v>
      </c>
      <c r="M7" s="56">
        <v>21</v>
      </c>
      <c r="N7" s="59">
        <v>1.725554642563681</v>
      </c>
      <c r="O7" s="56">
        <v>28</v>
      </c>
      <c r="P7" s="59">
        <v>1.4285714285714286</v>
      </c>
      <c r="Q7" s="56">
        <v>27</v>
      </c>
      <c r="R7" s="59">
        <v>0.89700996677740863</v>
      </c>
      <c r="S7" s="56">
        <v>20</v>
      </c>
      <c r="T7" s="59">
        <v>0.7415647015202077</v>
      </c>
      <c r="U7" s="56">
        <v>29</v>
      </c>
      <c r="V7" s="59">
        <v>1.290609701824655</v>
      </c>
      <c r="W7" s="56">
        <v>31</v>
      </c>
      <c r="X7" s="66">
        <v>1.6078838174273857</v>
      </c>
      <c r="Y7" s="78">
        <v>37</v>
      </c>
      <c r="Z7" s="81">
        <v>2</v>
      </c>
      <c r="AA7" s="78">
        <v>38</v>
      </c>
      <c r="AB7" s="81">
        <v>2.3974763406940065</v>
      </c>
      <c r="AC7" s="78">
        <v>44</v>
      </c>
      <c r="AD7" s="81">
        <v>2.6410564225690276</v>
      </c>
      <c r="AE7" s="78">
        <v>40</v>
      </c>
      <c r="AF7" s="81">
        <f t="shared" si="2"/>
        <v>2.5889967637540456</v>
      </c>
      <c r="AG7" s="78">
        <v>26</v>
      </c>
      <c r="AH7" s="81">
        <f t="shared" si="8"/>
        <v>1.7437961099932933</v>
      </c>
      <c r="AI7" s="78">
        <v>29</v>
      </c>
      <c r="AJ7" s="81">
        <f t="shared" si="0"/>
        <v>2.2498060512024827</v>
      </c>
      <c r="AK7" s="78">
        <v>40</v>
      </c>
      <c r="AL7" s="102">
        <f t="shared" ref="AL7:AL23" si="11">AK7/$AK$4*100</f>
        <v>2.9218407596785978</v>
      </c>
      <c r="AM7" s="78">
        <v>24</v>
      </c>
      <c r="AN7" s="102">
        <f t="shared" si="3"/>
        <v>2.2900763358778624</v>
      </c>
      <c r="AO7" s="131">
        <v>27</v>
      </c>
      <c r="AP7" s="104">
        <f t="shared" si="4"/>
        <v>2.1531100478468899</v>
      </c>
      <c r="AQ7" s="131">
        <v>17</v>
      </c>
      <c r="AR7" s="104">
        <v>1.60075329566855</v>
      </c>
      <c r="AS7" s="131">
        <v>14</v>
      </c>
      <c r="AT7" s="104">
        <v>1.2727272727272727</v>
      </c>
      <c r="AU7" s="131">
        <v>16</v>
      </c>
      <c r="AV7" s="104">
        <v>1.7185821697099892</v>
      </c>
      <c r="AW7" s="131">
        <v>27</v>
      </c>
      <c r="AX7" s="104">
        <v>2.7663934426229506</v>
      </c>
      <c r="AY7" s="131">
        <v>29</v>
      </c>
      <c r="AZ7" s="104">
        <v>2.4126455906821964</v>
      </c>
      <c r="BA7" s="131">
        <v>17</v>
      </c>
      <c r="BB7" s="125">
        <v>1.5</v>
      </c>
      <c r="BC7" s="131">
        <v>19</v>
      </c>
      <c r="BD7" s="125">
        <v>1.8737672583826428</v>
      </c>
      <c r="BE7" s="131">
        <v>14</v>
      </c>
      <c r="BF7" s="125">
        <f t="shared" si="9"/>
        <v>1.0526315789473684</v>
      </c>
      <c r="BG7" s="131">
        <v>15</v>
      </c>
      <c r="BH7" s="104">
        <f t="shared" ref="BH7:BH22" si="12">BG7/1061*100</f>
        <v>1.413760603204524</v>
      </c>
      <c r="BI7" s="137">
        <v>20</v>
      </c>
      <c r="BJ7" s="104">
        <f t="shared" si="5"/>
        <v>2.254791431792559</v>
      </c>
      <c r="BK7" s="137">
        <v>13</v>
      </c>
      <c r="BL7" s="104">
        <f>BK7/$BK$4*100</f>
        <v>1.813110181311018</v>
      </c>
      <c r="BM7" s="137">
        <v>10</v>
      </c>
      <c r="BN7" s="104">
        <f>BM7/$BM$4*100</f>
        <v>1.0395010395010396</v>
      </c>
      <c r="BO7" s="142">
        <v>9</v>
      </c>
      <c r="BP7" s="104">
        <f t="shared" si="10"/>
        <v>0.88148873653281101</v>
      </c>
      <c r="BQ7" s="142">
        <v>10</v>
      </c>
      <c r="BR7" s="104">
        <f>BQ7/$BQ$4*100</f>
        <v>0.96432015429122475</v>
      </c>
    </row>
    <row r="8" spans="1:70" s="52" customFormat="1" ht="20.100000000000001" customHeight="1" x14ac:dyDescent="0.15">
      <c r="A8" s="53"/>
      <c r="B8" s="60" t="s">
        <v>0</v>
      </c>
      <c r="C8" s="56">
        <v>376</v>
      </c>
      <c r="D8" s="59">
        <v>21.088053841839596</v>
      </c>
      <c r="E8" s="56">
        <v>139</v>
      </c>
      <c r="F8" s="59">
        <f t="shared" si="1"/>
        <v>13.886113886113884</v>
      </c>
      <c r="G8" s="56">
        <v>143</v>
      </c>
      <c r="H8" s="59">
        <v>12.149532710280374</v>
      </c>
      <c r="I8" s="56">
        <v>96</v>
      </c>
      <c r="J8" s="59">
        <v>10.367170626349893</v>
      </c>
      <c r="K8" s="56">
        <v>51</v>
      </c>
      <c r="L8" s="59">
        <v>7.296137339055794</v>
      </c>
      <c r="M8" s="56">
        <v>80</v>
      </c>
      <c r="N8" s="59">
        <v>6.5735414954806908</v>
      </c>
      <c r="O8" s="56">
        <v>94</v>
      </c>
      <c r="P8" s="59">
        <v>4.795918367346939</v>
      </c>
      <c r="Q8" s="56">
        <v>136</v>
      </c>
      <c r="R8" s="59">
        <v>4.5182724252491697</v>
      </c>
      <c r="S8" s="56">
        <v>112</v>
      </c>
      <c r="T8" s="59">
        <v>4.1527623285131625</v>
      </c>
      <c r="U8" s="56">
        <v>52</v>
      </c>
      <c r="V8" s="59">
        <v>2.3141967067200713</v>
      </c>
      <c r="W8" s="56">
        <v>45</v>
      </c>
      <c r="X8" s="66">
        <v>2.3340248962655603</v>
      </c>
      <c r="Y8" s="78">
        <v>45</v>
      </c>
      <c r="Z8" s="81">
        <v>2.4324324324324325</v>
      </c>
      <c r="AA8" s="78">
        <v>28</v>
      </c>
      <c r="AB8" s="81">
        <v>1.7665615141955835</v>
      </c>
      <c r="AC8" s="78">
        <v>34</v>
      </c>
      <c r="AD8" s="81">
        <v>2.0408163265306123</v>
      </c>
      <c r="AE8" s="78">
        <v>26</v>
      </c>
      <c r="AF8" s="81">
        <f t="shared" si="2"/>
        <v>1.6828478964401297</v>
      </c>
      <c r="AG8" s="78">
        <v>26</v>
      </c>
      <c r="AH8" s="81">
        <f t="shared" si="8"/>
        <v>1.7437961099932933</v>
      </c>
      <c r="AI8" s="78">
        <v>27</v>
      </c>
      <c r="AJ8" s="81">
        <f t="shared" si="0"/>
        <v>2.094647013188518</v>
      </c>
      <c r="AK8" s="78">
        <v>31</v>
      </c>
      <c r="AL8" s="102">
        <f t="shared" si="11"/>
        <v>2.2644265887509132</v>
      </c>
      <c r="AM8" s="78">
        <v>29</v>
      </c>
      <c r="AN8" s="102">
        <f t="shared" si="3"/>
        <v>2.7671755725190841</v>
      </c>
      <c r="AO8" s="131">
        <v>38</v>
      </c>
      <c r="AP8" s="104">
        <f t="shared" si="4"/>
        <v>3.0303030303030303</v>
      </c>
      <c r="AQ8" s="131">
        <v>70</v>
      </c>
      <c r="AR8" s="104">
        <v>6.5913370998116756</v>
      </c>
      <c r="AS8" s="131">
        <v>87</v>
      </c>
      <c r="AT8" s="104">
        <v>7.9090909090909083</v>
      </c>
      <c r="AU8" s="131">
        <v>89</v>
      </c>
      <c r="AV8" s="104">
        <v>9.5596133190118149</v>
      </c>
      <c r="AW8" s="131">
        <v>103</v>
      </c>
      <c r="AX8" s="104">
        <v>10.553278688524591</v>
      </c>
      <c r="AY8" s="131">
        <v>107</v>
      </c>
      <c r="AZ8" s="104">
        <v>8.9018302828618978</v>
      </c>
      <c r="BA8" s="131">
        <v>120</v>
      </c>
      <c r="BB8" s="125">
        <v>10.5</v>
      </c>
      <c r="BC8" s="131">
        <v>170</v>
      </c>
      <c r="BD8" s="125">
        <v>16.765285996055226</v>
      </c>
      <c r="BE8" s="131">
        <v>372</v>
      </c>
      <c r="BF8" s="125">
        <f t="shared" si="9"/>
        <v>27.969924812030072</v>
      </c>
      <c r="BG8" s="131">
        <v>242</v>
      </c>
      <c r="BH8" s="104">
        <f t="shared" si="12"/>
        <v>22.808671065032986</v>
      </c>
      <c r="BI8" s="137">
        <v>263</v>
      </c>
      <c r="BJ8" s="104">
        <f t="shared" si="5"/>
        <v>29.650507328072152</v>
      </c>
      <c r="BK8" s="137">
        <v>208</v>
      </c>
      <c r="BL8" s="104">
        <f t="shared" si="6"/>
        <v>29.009762900976288</v>
      </c>
      <c r="BM8" s="137">
        <v>369</v>
      </c>
      <c r="BN8" s="104">
        <f t="shared" si="7"/>
        <v>38.357588357588355</v>
      </c>
      <c r="BO8" s="142">
        <v>304</v>
      </c>
      <c r="BP8" s="104">
        <f t="shared" si="10"/>
        <v>29.774730656219393</v>
      </c>
      <c r="BQ8" s="142">
        <v>237</v>
      </c>
      <c r="BR8" s="104">
        <f>BQ8/$BQ$4*100</f>
        <v>22.854387656702023</v>
      </c>
    </row>
    <row r="9" spans="1:70" s="52" customFormat="1" ht="20.100000000000001" customHeight="1" x14ac:dyDescent="0.15">
      <c r="A9" s="61" t="s">
        <v>36</v>
      </c>
      <c r="B9" s="58" t="s">
        <v>30</v>
      </c>
      <c r="C9" s="56">
        <v>61</v>
      </c>
      <c r="D9" s="59">
        <v>3.4212002243409985</v>
      </c>
      <c r="E9" s="56">
        <v>25</v>
      </c>
      <c r="F9" s="59">
        <f t="shared" si="1"/>
        <v>2.4975024975024978</v>
      </c>
      <c r="G9" s="56">
        <v>13</v>
      </c>
      <c r="H9" s="59">
        <v>1.1045029736618521</v>
      </c>
      <c r="I9" s="56">
        <v>14</v>
      </c>
      <c r="J9" s="59">
        <v>1.5118790496760259</v>
      </c>
      <c r="K9" s="56">
        <v>7</v>
      </c>
      <c r="L9" s="59">
        <v>1.0014306151645207</v>
      </c>
      <c r="M9" s="56">
        <v>8</v>
      </c>
      <c r="N9" s="59">
        <v>0.65735414954806903</v>
      </c>
      <c r="O9" s="56">
        <v>9</v>
      </c>
      <c r="P9" s="59">
        <v>0.45918367346938782</v>
      </c>
      <c r="Q9" s="56">
        <v>10</v>
      </c>
      <c r="R9" s="59">
        <v>0.33222591362126247</v>
      </c>
      <c r="S9" s="56">
        <v>20</v>
      </c>
      <c r="T9" s="59">
        <v>0.7415647015202077</v>
      </c>
      <c r="U9" s="56">
        <v>15</v>
      </c>
      <c r="V9" s="59">
        <v>0.66755674232309747</v>
      </c>
      <c r="W9" s="56">
        <v>11</v>
      </c>
      <c r="X9" s="66">
        <v>0.5705394190871369</v>
      </c>
      <c r="Y9" s="78">
        <v>10</v>
      </c>
      <c r="Z9" s="81">
        <v>0.54054054054054057</v>
      </c>
      <c r="AA9" s="78">
        <v>7</v>
      </c>
      <c r="AB9" s="81">
        <v>0.44164037854889587</v>
      </c>
      <c r="AC9" s="78">
        <v>9</v>
      </c>
      <c r="AD9" s="81">
        <v>0.54021608643457386</v>
      </c>
      <c r="AE9" s="78">
        <v>15</v>
      </c>
      <c r="AF9" s="81">
        <f t="shared" si="2"/>
        <v>0.97087378640776689</v>
      </c>
      <c r="AG9" s="78">
        <v>8</v>
      </c>
      <c r="AH9" s="81">
        <f t="shared" si="8"/>
        <v>0.5365526492287056</v>
      </c>
      <c r="AI9" s="78">
        <v>22</v>
      </c>
      <c r="AJ9" s="81">
        <f t="shared" si="0"/>
        <v>1.7067494181536074</v>
      </c>
      <c r="AK9" s="78">
        <v>15</v>
      </c>
      <c r="AL9" s="102">
        <f t="shared" si="11"/>
        <v>1.0956902848794741</v>
      </c>
      <c r="AM9" s="78">
        <v>9</v>
      </c>
      <c r="AN9" s="102">
        <f t="shared" si="3"/>
        <v>0.85877862595419852</v>
      </c>
      <c r="AO9" s="131">
        <v>8</v>
      </c>
      <c r="AP9" s="104">
        <f t="shared" si="4"/>
        <v>0.63795853269537484</v>
      </c>
      <c r="AQ9" s="131">
        <v>7</v>
      </c>
      <c r="AR9" s="104">
        <v>0.6591337099811676</v>
      </c>
      <c r="AS9" s="131">
        <v>14</v>
      </c>
      <c r="AT9" s="104">
        <v>1.2727272727272727</v>
      </c>
      <c r="AU9" s="131">
        <v>11</v>
      </c>
      <c r="AV9" s="104">
        <v>1.1815252416756177</v>
      </c>
      <c r="AW9" s="131">
        <v>12</v>
      </c>
      <c r="AX9" s="104">
        <v>1.2295081967213115</v>
      </c>
      <c r="AY9" s="131">
        <v>15</v>
      </c>
      <c r="AZ9" s="104">
        <v>1.2479201331114809</v>
      </c>
      <c r="BA9" s="131">
        <v>19</v>
      </c>
      <c r="BB9" s="125">
        <v>1.7</v>
      </c>
      <c r="BC9" s="131">
        <v>12</v>
      </c>
      <c r="BD9" s="125">
        <v>1.1834319526627219</v>
      </c>
      <c r="BE9" s="131">
        <v>26</v>
      </c>
      <c r="BF9" s="125">
        <f t="shared" si="9"/>
        <v>1.9548872180451129</v>
      </c>
      <c r="BG9" s="131">
        <v>10</v>
      </c>
      <c r="BH9" s="104">
        <f t="shared" si="12"/>
        <v>0.94250706880301593</v>
      </c>
      <c r="BI9" s="137">
        <v>13</v>
      </c>
      <c r="BJ9" s="104">
        <f t="shared" si="5"/>
        <v>1.4656144306651635</v>
      </c>
      <c r="BK9" s="137">
        <v>2</v>
      </c>
      <c r="BL9" s="104">
        <f t="shared" si="6"/>
        <v>0.2789400278940028</v>
      </c>
      <c r="BM9" s="137">
        <v>4</v>
      </c>
      <c r="BN9" s="104">
        <f t="shared" si="7"/>
        <v>0.41580041580041582</v>
      </c>
      <c r="BO9" s="142">
        <v>2</v>
      </c>
      <c r="BP9" s="104">
        <f t="shared" si="10"/>
        <v>0.19588638589618021</v>
      </c>
      <c r="BQ9" s="142">
        <v>8</v>
      </c>
      <c r="BR9" s="104">
        <f>BQ9/$BQ$4*100</f>
        <v>0.77145612343297976</v>
      </c>
    </row>
    <row r="10" spans="1:70" s="52" customFormat="1" ht="20.100000000000001" customHeight="1" x14ac:dyDescent="0.15">
      <c r="A10" s="49"/>
      <c r="B10" s="60" t="s">
        <v>33</v>
      </c>
      <c r="C10" s="56">
        <v>17</v>
      </c>
      <c r="D10" s="59">
        <v>0.95344924284913068</v>
      </c>
      <c r="E10" s="56">
        <v>7</v>
      </c>
      <c r="F10" s="59">
        <f t="shared" si="1"/>
        <v>0.69930069930069927</v>
      </c>
      <c r="G10" s="56">
        <v>2</v>
      </c>
      <c r="H10" s="59">
        <v>0.16992353440951571</v>
      </c>
      <c r="I10" s="56">
        <v>9</v>
      </c>
      <c r="J10" s="59">
        <v>0.97192224622030232</v>
      </c>
      <c r="K10" s="56">
        <v>0</v>
      </c>
      <c r="L10" s="59">
        <v>0</v>
      </c>
      <c r="M10" s="56">
        <v>0</v>
      </c>
      <c r="N10" s="59">
        <v>0</v>
      </c>
      <c r="O10" s="56">
        <v>0</v>
      </c>
      <c r="P10" s="59">
        <v>0</v>
      </c>
      <c r="Q10" s="56">
        <v>1</v>
      </c>
      <c r="R10" s="59">
        <v>3.3222591362126248E-2</v>
      </c>
      <c r="S10" s="56">
        <v>0</v>
      </c>
      <c r="T10" s="59">
        <v>0</v>
      </c>
      <c r="U10" s="56">
        <v>1</v>
      </c>
      <c r="V10" s="59">
        <v>4.4503782821539828E-2</v>
      </c>
      <c r="W10" s="56">
        <v>0</v>
      </c>
      <c r="X10" s="66">
        <v>0</v>
      </c>
      <c r="Y10" s="78">
        <v>1</v>
      </c>
      <c r="Z10" s="81">
        <v>5.4054054054054057E-2</v>
      </c>
      <c r="AA10" s="56">
        <v>0</v>
      </c>
      <c r="AB10" s="59">
        <v>0</v>
      </c>
      <c r="AC10" s="78">
        <v>1</v>
      </c>
      <c r="AD10" s="81">
        <v>6.0024009603841535E-2</v>
      </c>
      <c r="AE10" s="78">
        <v>0</v>
      </c>
      <c r="AF10" s="81">
        <f t="shared" si="2"/>
        <v>0</v>
      </c>
      <c r="AG10" s="78">
        <v>0</v>
      </c>
      <c r="AH10" s="81">
        <f t="shared" si="8"/>
        <v>0</v>
      </c>
      <c r="AI10" s="78">
        <v>0</v>
      </c>
      <c r="AJ10" s="81">
        <v>0</v>
      </c>
      <c r="AK10" s="78">
        <v>2</v>
      </c>
      <c r="AL10" s="102">
        <f t="shared" si="11"/>
        <v>0.14609203798392989</v>
      </c>
      <c r="AM10" s="78">
        <v>1</v>
      </c>
      <c r="AN10" s="102">
        <f t="shared" si="3"/>
        <v>9.5419847328244267E-2</v>
      </c>
      <c r="AO10" s="131">
        <v>0</v>
      </c>
      <c r="AP10" s="104">
        <v>0</v>
      </c>
      <c r="AQ10" s="131">
        <v>0</v>
      </c>
      <c r="AR10" s="104">
        <v>0</v>
      </c>
      <c r="AS10" s="131">
        <v>0</v>
      </c>
      <c r="AT10" s="104">
        <v>0</v>
      </c>
      <c r="AU10" s="131">
        <v>0</v>
      </c>
      <c r="AV10" s="104">
        <v>0</v>
      </c>
      <c r="AW10" s="131">
        <v>0</v>
      </c>
      <c r="AX10" s="104">
        <v>0</v>
      </c>
      <c r="AY10" s="131">
        <v>0</v>
      </c>
      <c r="AZ10" s="104">
        <v>0</v>
      </c>
      <c r="BA10" s="131">
        <v>1</v>
      </c>
      <c r="BB10" s="125">
        <v>0.1</v>
      </c>
      <c r="BC10" s="131">
        <v>0</v>
      </c>
      <c r="BD10" s="104">
        <v>0</v>
      </c>
      <c r="BE10" s="131">
        <v>0</v>
      </c>
      <c r="BF10" s="104">
        <f t="shared" si="9"/>
        <v>0</v>
      </c>
      <c r="BG10" s="131">
        <v>1</v>
      </c>
      <c r="BH10" s="104">
        <f t="shared" si="12"/>
        <v>9.4250706880301599E-2</v>
      </c>
      <c r="BI10" s="137">
        <v>0</v>
      </c>
      <c r="BJ10" s="104">
        <f t="shared" si="5"/>
        <v>0</v>
      </c>
      <c r="BK10" s="137">
        <v>0</v>
      </c>
      <c r="BL10" s="104">
        <f t="shared" si="6"/>
        <v>0</v>
      </c>
      <c r="BM10" s="137">
        <v>0</v>
      </c>
      <c r="BN10" s="104">
        <f t="shared" si="7"/>
        <v>0</v>
      </c>
      <c r="BO10" s="142">
        <v>1</v>
      </c>
      <c r="BP10" s="104">
        <f t="shared" si="10"/>
        <v>9.7943192948090105E-2</v>
      </c>
      <c r="BQ10" s="142">
        <v>0</v>
      </c>
      <c r="BR10" s="104">
        <f>BQ10/$BQ$4*100</f>
        <v>0</v>
      </c>
    </row>
    <row r="11" spans="1:70" s="52" customFormat="1" ht="20.100000000000001" customHeight="1" x14ac:dyDescent="0.15">
      <c r="A11" s="53"/>
      <c r="B11" s="60" t="s">
        <v>0</v>
      </c>
      <c r="C11" s="56">
        <v>44</v>
      </c>
      <c r="D11" s="59">
        <v>2.4677509814918679</v>
      </c>
      <c r="E11" s="56">
        <v>18</v>
      </c>
      <c r="F11" s="59">
        <f t="shared" si="1"/>
        <v>1.7982017982017984</v>
      </c>
      <c r="G11" s="56">
        <v>11</v>
      </c>
      <c r="H11" s="59">
        <v>0.93457943925233633</v>
      </c>
      <c r="I11" s="56">
        <v>5</v>
      </c>
      <c r="J11" s="59">
        <v>0.5399568034557235</v>
      </c>
      <c r="K11" s="56">
        <v>7</v>
      </c>
      <c r="L11" s="59">
        <v>1.0014306151645207</v>
      </c>
      <c r="M11" s="56">
        <v>8</v>
      </c>
      <c r="N11" s="59">
        <v>0.65735414954806903</v>
      </c>
      <c r="O11" s="56">
        <v>9</v>
      </c>
      <c r="P11" s="59">
        <v>0.45918367346938782</v>
      </c>
      <c r="Q11" s="56">
        <v>9</v>
      </c>
      <c r="R11" s="59">
        <v>0.29900332225913623</v>
      </c>
      <c r="S11" s="56">
        <v>20</v>
      </c>
      <c r="T11" s="59">
        <v>0.7415647015202077</v>
      </c>
      <c r="U11" s="56">
        <v>14</v>
      </c>
      <c r="V11" s="59">
        <v>0.62305295950155759</v>
      </c>
      <c r="W11" s="56">
        <v>11</v>
      </c>
      <c r="X11" s="66">
        <v>0.5705394190871369</v>
      </c>
      <c r="Y11" s="78">
        <v>9</v>
      </c>
      <c r="Z11" s="81">
        <v>0.48648648648648646</v>
      </c>
      <c r="AA11" s="78">
        <v>7</v>
      </c>
      <c r="AB11" s="81">
        <v>0.44164037854889587</v>
      </c>
      <c r="AC11" s="78">
        <v>8</v>
      </c>
      <c r="AD11" s="81">
        <v>0.48019207683073228</v>
      </c>
      <c r="AE11" s="78">
        <v>15</v>
      </c>
      <c r="AF11" s="81">
        <f t="shared" si="2"/>
        <v>0.97087378640776689</v>
      </c>
      <c r="AG11" s="78">
        <v>8</v>
      </c>
      <c r="AH11" s="81">
        <f t="shared" si="8"/>
        <v>0.5365526492287056</v>
      </c>
      <c r="AI11" s="78">
        <v>22</v>
      </c>
      <c r="AJ11" s="81">
        <f t="shared" si="0"/>
        <v>1.7067494181536074</v>
      </c>
      <c r="AK11" s="78">
        <v>13</v>
      </c>
      <c r="AL11" s="102">
        <f t="shared" si="11"/>
        <v>0.94959824689554417</v>
      </c>
      <c r="AM11" s="78">
        <v>8</v>
      </c>
      <c r="AN11" s="102">
        <f t="shared" si="3"/>
        <v>0.76335877862595414</v>
      </c>
      <c r="AO11" s="131">
        <v>8</v>
      </c>
      <c r="AP11" s="104">
        <f t="shared" si="4"/>
        <v>0.63795853269537484</v>
      </c>
      <c r="AQ11" s="131">
        <v>7</v>
      </c>
      <c r="AR11" s="104">
        <v>0.6591337099811676</v>
      </c>
      <c r="AS11" s="131">
        <v>14</v>
      </c>
      <c r="AT11" s="104">
        <v>1.2727272727272727</v>
      </c>
      <c r="AU11" s="131">
        <v>11</v>
      </c>
      <c r="AV11" s="104">
        <v>1.1815252416756177</v>
      </c>
      <c r="AW11" s="131">
        <v>12</v>
      </c>
      <c r="AX11" s="104">
        <v>1.2295081967213115</v>
      </c>
      <c r="AY11" s="131">
        <v>15</v>
      </c>
      <c r="AZ11" s="104">
        <v>1.2479201331114809</v>
      </c>
      <c r="BA11" s="131">
        <v>18</v>
      </c>
      <c r="BB11" s="125">
        <v>1.6</v>
      </c>
      <c r="BC11" s="131">
        <v>12</v>
      </c>
      <c r="BD11" s="125">
        <v>1.1834319526627219</v>
      </c>
      <c r="BE11" s="131">
        <v>26</v>
      </c>
      <c r="BF11" s="125">
        <f t="shared" si="9"/>
        <v>1.9548872180451129</v>
      </c>
      <c r="BG11" s="131">
        <v>9</v>
      </c>
      <c r="BH11" s="104">
        <f t="shared" si="12"/>
        <v>0.84825636192271436</v>
      </c>
      <c r="BI11" s="137">
        <v>13</v>
      </c>
      <c r="BJ11" s="104">
        <f t="shared" si="5"/>
        <v>1.4656144306651635</v>
      </c>
      <c r="BK11" s="137">
        <v>2</v>
      </c>
      <c r="BL11" s="104">
        <f t="shared" si="6"/>
        <v>0.2789400278940028</v>
      </c>
      <c r="BM11" s="137">
        <v>4</v>
      </c>
      <c r="BN11" s="104">
        <f t="shared" si="7"/>
        <v>0.41580041580041582</v>
      </c>
      <c r="BO11" s="142">
        <v>1</v>
      </c>
      <c r="BP11" s="104">
        <f t="shared" si="10"/>
        <v>9.7943192948090105E-2</v>
      </c>
      <c r="BQ11" s="142">
        <v>8</v>
      </c>
      <c r="BR11" s="104">
        <f>BQ11/$BQ$4*100</f>
        <v>0.77145612343297976</v>
      </c>
    </row>
    <row r="12" spans="1:70" s="52" customFormat="1" ht="20.100000000000001" customHeight="1" x14ac:dyDescent="0.15">
      <c r="A12" s="94" t="s">
        <v>69</v>
      </c>
      <c r="B12" s="94"/>
      <c r="C12" s="56">
        <v>40</v>
      </c>
      <c r="D12" s="59">
        <v>2.2434099831744252</v>
      </c>
      <c r="E12" s="56">
        <v>29</v>
      </c>
      <c r="F12" s="59">
        <f t="shared" si="1"/>
        <v>2.8971028971028971</v>
      </c>
      <c r="G12" s="56">
        <v>16</v>
      </c>
      <c r="H12" s="59">
        <v>1.3593882752761257</v>
      </c>
      <c r="I12" s="56">
        <v>20</v>
      </c>
      <c r="J12" s="59">
        <v>2.159827213822894</v>
      </c>
      <c r="K12" s="56">
        <v>22</v>
      </c>
      <c r="L12" s="59">
        <v>3.1473533619456364</v>
      </c>
      <c r="M12" s="56">
        <v>23</v>
      </c>
      <c r="N12" s="59">
        <v>1.8898931799506986</v>
      </c>
      <c r="O12" s="56">
        <v>30</v>
      </c>
      <c r="P12" s="59">
        <v>1.5306122448979591</v>
      </c>
      <c r="Q12" s="56">
        <v>32</v>
      </c>
      <c r="R12" s="59">
        <v>1.0631229235880399</v>
      </c>
      <c r="S12" s="56">
        <v>36</v>
      </c>
      <c r="T12" s="59">
        <v>1.3348164627363739</v>
      </c>
      <c r="U12" s="56">
        <v>45</v>
      </c>
      <c r="V12" s="59">
        <v>2.0026702269692924</v>
      </c>
      <c r="W12" s="56">
        <v>56</v>
      </c>
      <c r="X12" s="66">
        <v>2.904564315352697</v>
      </c>
      <c r="Y12" s="78">
        <v>55</v>
      </c>
      <c r="Z12" s="81">
        <v>2.9729729729729732</v>
      </c>
      <c r="AA12" s="78">
        <v>70</v>
      </c>
      <c r="AB12" s="81">
        <v>4.4164037854889591</v>
      </c>
      <c r="AC12" s="78">
        <v>52</v>
      </c>
      <c r="AD12" s="81">
        <v>3.1212484993997598</v>
      </c>
      <c r="AE12" s="78">
        <v>95</v>
      </c>
      <c r="AF12" s="81">
        <f t="shared" si="2"/>
        <v>6.1488673139158578</v>
      </c>
      <c r="AG12" s="78">
        <v>71</v>
      </c>
      <c r="AH12" s="81">
        <f t="shared" si="8"/>
        <v>4.7619047619047619</v>
      </c>
      <c r="AI12" s="78">
        <v>83</v>
      </c>
      <c r="AJ12" s="81">
        <f t="shared" si="0"/>
        <v>6.4391000775795195</v>
      </c>
      <c r="AK12" s="78">
        <v>96</v>
      </c>
      <c r="AL12" s="102">
        <f t="shared" si="11"/>
        <v>7.0124178232286338</v>
      </c>
      <c r="AM12" s="78">
        <v>91</v>
      </c>
      <c r="AN12" s="102">
        <f t="shared" si="3"/>
        <v>8.6832061068702302</v>
      </c>
      <c r="AO12" s="131">
        <v>80</v>
      </c>
      <c r="AP12" s="104">
        <f t="shared" si="4"/>
        <v>6.3795853269537472</v>
      </c>
      <c r="AQ12" s="131">
        <v>76</v>
      </c>
      <c r="AR12" s="104">
        <v>7.1563088512241055</v>
      </c>
      <c r="AS12" s="131">
        <v>51</v>
      </c>
      <c r="AT12" s="104">
        <v>4.6363636363636367</v>
      </c>
      <c r="AU12" s="131">
        <v>48</v>
      </c>
      <c r="AV12" s="104">
        <v>5.1557465091299681</v>
      </c>
      <c r="AW12" s="131">
        <v>83</v>
      </c>
      <c r="AX12" s="104">
        <v>8.5040983606557372</v>
      </c>
      <c r="AY12" s="131">
        <v>64</v>
      </c>
      <c r="AZ12" s="104">
        <v>5.3244592346089847</v>
      </c>
      <c r="BA12" s="131">
        <v>80</v>
      </c>
      <c r="BB12" s="125">
        <v>7</v>
      </c>
      <c r="BC12" s="131">
        <v>61</v>
      </c>
      <c r="BD12" s="125">
        <v>6.0157790927021697</v>
      </c>
      <c r="BE12" s="131">
        <v>65</v>
      </c>
      <c r="BF12" s="125">
        <f t="shared" si="9"/>
        <v>4.8872180451127818</v>
      </c>
      <c r="BG12" s="131">
        <v>58</v>
      </c>
      <c r="BH12" s="104">
        <f t="shared" si="12"/>
        <v>5.4665409990574929</v>
      </c>
      <c r="BI12" s="137">
        <v>28</v>
      </c>
      <c r="BJ12" s="104">
        <f t="shared" si="5"/>
        <v>3.1567080045095826</v>
      </c>
      <c r="BK12" s="137">
        <v>31</v>
      </c>
      <c r="BL12" s="104">
        <f t="shared" si="6"/>
        <v>4.3235704323570436</v>
      </c>
      <c r="BM12" s="137">
        <v>29</v>
      </c>
      <c r="BN12" s="104">
        <f t="shared" si="7"/>
        <v>3.0145530145530146</v>
      </c>
      <c r="BO12" s="142">
        <v>34</v>
      </c>
      <c r="BP12" s="104">
        <f t="shared" si="10"/>
        <v>3.3300685602350639</v>
      </c>
      <c r="BQ12" s="142">
        <v>24</v>
      </c>
      <c r="BR12" s="104">
        <f>BQ12/$BQ$4*100</f>
        <v>2.3143683702989395</v>
      </c>
    </row>
    <row r="13" spans="1:70" s="52" customFormat="1" ht="20.100000000000001" customHeight="1" x14ac:dyDescent="0.15">
      <c r="A13" s="94" t="s">
        <v>70</v>
      </c>
      <c r="B13" s="94"/>
      <c r="C13" s="56">
        <v>16</v>
      </c>
      <c r="D13" s="59">
        <v>0.89736399326977001</v>
      </c>
      <c r="E13" s="56">
        <v>17</v>
      </c>
      <c r="F13" s="59">
        <f t="shared" si="1"/>
        <v>1.6983016983016983</v>
      </c>
      <c r="G13" s="56">
        <v>13</v>
      </c>
      <c r="H13" s="59">
        <v>1.1045029736618521</v>
      </c>
      <c r="I13" s="56">
        <v>7</v>
      </c>
      <c r="J13" s="59">
        <v>0.75593952483801297</v>
      </c>
      <c r="K13" s="56">
        <v>18</v>
      </c>
      <c r="L13" s="59">
        <v>2.5751072961373391</v>
      </c>
      <c r="M13" s="56">
        <v>35</v>
      </c>
      <c r="N13" s="59">
        <v>2.8759244042728018</v>
      </c>
      <c r="O13" s="56">
        <v>37</v>
      </c>
      <c r="P13" s="59">
        <v>1.8877551020408163</v>
      </c>
      <c r="Q13" s="56">
        <v>46</v>
      </c>
      <c r="R13" s="59">
        <v>1.5282392026578073</v>
      </c>
      <c r="S13" s="56">
        <v>38</v>
      </c>
      <c r="T13" s="59">
        <v>1.4089729328883944</v>
      </c>
      <c r="U13" s="56">
        <v>42</v>
      </c>
      <c r="V13" s="59">
        <v>1.8691588785046727</v>
      </c>
      <c r="W13" s="56">
        <v>35</v>
      </c>
      <c r="X13" s="66">
        <v>1.8153526970954359</v>
      </c>
      <c r="Y13" s="78">
        <v>22</v>
      </c>
      <c r="Z13" s="81">
        <v>1.1891891891891893</v>
      </c>
      <c r="AA13" s="78">
        <v>22</v>
      </c>
      <c r="AB13" s="81">
        <v>1.38801261829653</v>
      </c>
      <c r="AC13" s="78">
        <v>13</v>
      </c>
      <c r="AD13" s="81">
        <v>0.78031212484993995</v>
      </c>
      <c r="AE13" s="78">
        <v>14</v>
      </c>
      <c r="AF13" s="81">
        <f t="shared" si="2"/>
        <v>0.90614886731391586</v>
      </c>
      <c r="AG13" s="78">
        <v>7</v>
      </c>
      <c r="AH13" s="81">
        <f t="shared" si="8"/>
        <v>0.46948356807511737</v>
      </c>
      <c r="AI13" s="78">
        <v>8</v>
      </c>
      <c r="AJ13" s="81">
        <f t="shared" si="0"/>
        <v>0.6206361520558572</v>
      </c>
      <c r="AK13" s="78">
        <v>10</v>
      </c>
      <c r="AL13" s="102">
        <f t="shared" si="11"/>
        <v>0.73046018991964945</v>
      </c>
      <c r="AM13" s="78">
        <v>10</v>
      </c>
      <c r="AN13" s="102">
        <f t="shared" si="3"/>
        <v>0.95419847328244278</v>
      </c>
      <c r="AO13" s="131">
        <v>7</v>
      </c>
      <c r="AP13" s="104">
        <f t="shared" si="4"/>
        <v>0.55821371610845294</v>
      </c>
      <c r="AQ13" s="131">
        <v>5</v>
      </c>
      <c r="AR13" s="104">
        <v>0.47080979284369112</v>
      </c>
      <c r="AS13" s="131">
        <v>6</v>
      </c>
      <c r="AT13" s="104">
        <v>0.54545454545454553</v>
      </c>
      <c r="AU13" s="131">
        <v>2</v>
      </c>
      <c r="AV13" s="104">
        <v>0.21482277121374865</v>
      </c>
      <c r="AW13" s="131">
        <v>8</v>
      </c>
      <c r="AX13" s="104">
        <v>0.81967213114754101</v>
      </c>
      <c r="AY13" s="131">
        <v>1</v>
      </c>
      <c r="AZ13" s="104">
        <v>8.3194675540765387E-2</v>
      </c>
      <c r="BA13" s="131">
        <v>3</v>
      </c>
      <c r="BB13" s="125">
        <v>0.3</v>
      </c>
      <c r="BC13" s="131">
        <v>2</v>
      </c>
      <c r="BD13" s="125">
        <v>0.19723865877712032</v>
      </c>
      <c r="BE13" s="131">
        <v>1</v>
      </c>
      <c r="BF13" s="125">
        <f t="shared" si="9"/>
        <v>7.518796992481204E-2</v>
      </c>
      <c r="BG13" s="131">
        <v>0</v>
      </c>
      <c r="BH13" s="104">
        <f t="shared" si="12"/>
        <v>0</v>
      </c>
      <c r="BI13" s="137">
        <v>2</v>
      </c>
      <c r="BJ13" s="104">
        <f t="shared" si="5"/>
        <v>0.22547914317925591</v>
      </c>
      <c r="BK13" s="137">
        <v>0</v>
      </c>
      <c r="BL13" s="104">
        <f t="shared" si="6"/>
        <v>0</v>
      </c>
      <c r="BM13" s="137">
        <v>2</v>
      </c>
      <c r="BN13" s="104">
        <f t="shared" si="7"/>
        <v>0.20790020790020791</v>
      </c>
      <c r="BO13" s="142">
        <v>1</v>
      </c>
      <c r="BP13" s="104">
        <f t="shared" si="10"/>
        <v>9.7943192948090105E-2</v>
      </c>
      <c r="BQ13" s="142">
        <v>0</v>
      </c>
      <c r="BR13" s="104">
        <f>BQ13/$BQ$4*100</f>
        <v>0</v>
      </c>
    </row>
    <row r="14" spans="1:70" s="52" customFormat="1" ht="20.100000000000001" customHeight="1" x14ac:dyDescent="0.15">
      <c r="A14" s="94" t="s">
        <v>71</v>
      </c>
      <c r="B14" s="94"/>
      <c r="C14" s="56">
        <v>3</v>
      </c>
      <c r="D14" s="59">
        <v>0.16825574873808188</v>
      </c>
      <c r="E14" s="56">
        <v>2</v>
      </c>
      <c r="F14" s="59">
        <f t="shared" si="1"/>
        <v>0.19980019980019981</v>
      </c>
      <c r="G14" s="56">
        <v>0</v>
      </c>
      <c r="H14" s="59">
        <v>0</v>
      </c>
      <c r="I14" s="56">
        <v>2</v>
      </c>
      <c r="J14" s="59">
        <v>0.21598272138228944</v>
      </c>
      <c r="K14" s="56">
        <v>0</v>
      </c>
      <c r="L14" s="59">
        <v>0</v>
      </c>
      <c r="M14" s="56">
        <v>2</v>
      </c>
      <c r="N14" s="59">
        <v>0.16433853738701726</v>
      </c>
      <c r="O14" s="56">
        <v>2</v>
      </c>
      <c r="P14" s="59">
        <v>0.10204081632653061</v>
      </c>
      <c r="Q14" s="56">
        <v>4</v>
      </c>
      <c r="R14" s="59">
        <v>0.13289036544850499</v>
      </c>
      <c r="S14" s="56">
        <v>4</v>
      </c>
      <c r="T14" s="59">
        <v>0.14831294030404152</v>
      </c>
      <c r="U14" s="56">
        <v>4</v>
      </c>
      <c r="V14" s="59">
        <v>0.17801513128615931</v>
      </c>
      <c r="W14" s="56">
        <v>3</v>
      </c>
      <c r="X14" s="66">
        <v>0.15560165975103735</v>
      </c>
      <c r="Y14" s="56">
        <v>0</v>
      </c>
      <c r="Z14" s="59">
        <v>0</v>
      </c>
      <c r="AA14" s="78">
        <v>3</v>
      </c>
      <c r="AB14" s="81">
        <v>0.1892744479495268</v>
      </c>
      <c r="AC14" s="78">
        <v>1</v>
      </c>
      <c r="AD14" s="81">
        <v>6.0024009603841535E-2</v>
      </c>
      <c r="AE14" s="78">
        <v>1</v>
      </c>
      <c r="AF14" s="81">
        <f t="shared" si="2"/>
        <v>6.4724919093851127E-2</v>
      </c>
      <c r="AG14" s="78">
        <v>1</v>
      </c>
      <c r="AH14" s="81">
        <f t="shared" si="8"/>
        <v>6.70690811535882E-2</v>
      </c>
      <c r="AI14" s="78">
        <v>1</v>
      </c>
      <c r="AJ14" s="81">
        <f t="shared" si="0"/>
        <v>7.7579519006982151E-2</v>
      </c>
      <c r="AK14" s="78">
        <v>0</v>
      </c>
      <c r="AL14" s="102">
        <v>0</v>
      </c>
      <c r="AM14" s="78">
        <v>0</v>
      </c>
      <c r="AN14" s="81">
        <v>0</v>
      </c>
      <c r="AO14" s="131">
        <v>1</v>
      </c>
      <c r="AP14" s="105">
        <f t="shared" si="4"/>
        <v>7.9744816586921854E-2</v>
      </c>
      <c r="AQ14" s="131">
        <v>0</v>
      </c>
      <c r="AR14" s="105">
        <v>0</v>
      </c>
      <c r="AS14" s="131">
        <v>0</v>
      </c>
      <c r="AT14" s="105">
        <v>0</v>
      </c>
      <c r="AU14" s="131">
        <v>0</v>
      </c>
      <c r="AV14" s="105">
        <v>0</v>
      </c>
      <c r="AW14" s="131">
        <v>1</v>
      </c>
      <c r="AX14" s="105">
        <v>0.10245901639344263</v>
      </c>
      <c r="AY14" s="131">
        <v>0</v>
      </c>
      <c r="AZ14" s="105">
        <v>0</v>
      </c>
      <c r="BA14" s="131">
        <v>0</v>
      </c>
      <c r="BB14" s="125">
        <v>0</v>
      </c>
      <c r="BC14" s="131">
        <v>0</v>
      </c>
      <c r="BD14" s="125">
        <v>0</v>
      </c>
      <c r="BE14" s="131">
        <v>3</v>
      </c>
      <c r="BF14" s="125">
        <f t="shared" si="9"/>
        <v>0.22556390977443611</v>
      </c>
      <c r="BG14" s="131">
        <v>0</v>
      </c>
      <c r="BH14" s="104">
        <f t="shared" si="12"/>
        <v>0</v>
      </c>
      <c r="BI14" s="137">
        <v>0</v>
      </c>
      <c r="BJ14" s="104">
        <f t="shared" si="5"/>
        <v>0</v>
      </c>
      <c r="BK14" s="137">
        <v>1</v>
      </c>
      <c r="BL14" s="104">
        <f t="shared" si="6"/>
        <v>0.1394700139470014</v>
      </c>
      <c r="BM14" s="137">
        <v>0</v>
      </c>
      <c r="BN14" s="104">
        <f t="shared" si="7"/>
        <v>0</v>
      </c>
      <c r="BO14" s="142">
        <v>2</v>
      </c>
      <c r="BP14" s="104">
        <f t="shared" si="10"/>
        <v>0.19588638589618021</v>
      </c>
      <c r="BQ14" s="142">
        <v>0</v>
      </c>
      <c r="BR14" s="104">
        <f>BQ14/$BQ$4*100</f>
        <v>0</v>
      </c>
    </row>
    <row r="15" spans="1:70" s="52" customFormat="1" ht="20.100000000000001" customHeight="1" x14ac:dyDescent="0.15">
      <c r="A15" s="94" t="s">
        <v>72</v>
      </c>
      <c r="B15" s="94"/>
      <c r="C15" s="56">
        <v>103</v>
      </c>
      <c r="D15" s="59">
        <v>5.7767807066741454</v>
      </c>
      <c r="E15" s="56">
        <v>74</v>
      </c>
      <c r="F15" s="59">
        <f t="shared" si="1"/>
        <v>7.3926073926073919</v>
      </c>
      <c r="G15" s="56">
        <v>64</v>
      </c>
      <c r="H15" s="59">
        <v>5.4375531011045029</v>
      </c>
      <c r="I15" s="56">
        <v>49</v>
      </c>
      <c r="J15" s="59">
        <v>5.291576673866091</v>
      </c>
      <c r="K15" s="56">
        <v>17</v>
      </c>
      <c r="L15" s="59">
        <v>2.4320457796852648</v>
      </c>
      <c r="M15" s="56">
        <v>18</v>
      </c>
      <c r="N15" s="59">
        <v>1.4790468364831553</v>
      </c>
      <c r="O15" s="56">
        <v>18</v>
      </c>
      <c r="P15" s="59">
        <v>0.91836734693877564</v>
      </c>
      <c r="Q15" s="56">
        <v>32</v>
      </c>
      <c r="R15" s="59">
        <v>1.0631229235880399</v>
      </c>
      <c r="S15" s="56">
        <v>19</v>
      </c>
      <c r="T15" s="59">
        <v>0.70448646644419721</v>
      </c>
      <c r="U15" s="56">
        <v>25</v>
      </c>
      <c r="V15" s="59">
        <v>1.1125945705384956</v>
      </c>
      <c r="W15" s="56">
        <v>23</v>
      </c>
      <c r="X15" s="66">
        <v>1.1929460580912863</v>
      </c>
      <c r="Y15" s="78">
        <v>27</v>
      </c>
      <c r="Z15" s="81">
        <v>1.4594594594594594</v>
      </c>
      <c r="AA15" s="78">
        <v>18</v>
      </c>
      <c r="AB15" s="81">
        <v>1.1356466876971609</v>
      </c>
      <c r="AC15" s="78">
        <v>28</v>
      </c>
      <c r="AD15" s="81">
        <v>1.680672268907563</v>
      </c>
      <c r="AE15" s="78">
        <v>17</v>
      </c>
      <c r="AF15" s="81">
        <f t="shared" si="2"/>
        <v>1.1003236245954693</v>
      </c>
      <c r="AG15" s="78">
        <v>26</v>
      </c>
      <c r="AH15" s="81">
        <f t="shared" si="8"/>
        <v>1.7437961099932933</v>
      </c>
      <c r="AI15" s="78">
        <v>22</v>
      </c>
      <c r="AJ15" s="81">
        <f t="shared" si="0"/>
        <v>1.7067494181536074</v>
      </c>
      <c r="AK15" s="78">
        <v>23</v>
      </c>
      <c r="AL15" s="102">
        <f t="shared" si="11"/>
        <v>1.6800584368151936</v>
      </c>
      <c r="AM15" s="78">
        <v>12</v>
      </c>
      <c r="AN15" s="102">
        <f t="shared" si="3"/>
        <v>1.1450381679389312</v>
      </c>
      <c r="AO15" s="131">
        <v>13</v>
      </c>
      <c r="AP15" s="104">
        <f t="shared" si="4"/>
        <v>1.036682615629984</v>
      </c>
      <c r="AQ15" s="131">
        <v>13</v>
      </c>
      <c r="AR15" s="104">
        <v>1.2241054613935969</v>
      </c>
      <c r="AS15" s="131">
        <v>16</v>
      </c>
      <c r="AT15" s="104">
        <v>1.4545454545454546</v>
      </c>
      <c r="AU15" s="131">
        <v>10</v>
      </c>
      <c r="AV15" s="104">
        <v>1.0741138560687433</v>
      </c>
      <c r="AW15" s="131">
        <v>7</v>
      </c>
      <c r="AX15" s="104">
        <v>0.71721311475409832</v>
      </c>
      <c r="AY15" s="131">
        <v>7</v>
      </c>
      <c r="AZ15" s="104">
        <v>0.58236272878535777</v>
      </c>
      <c r="BA15" s="131">
        <v>11</v>
      </c>
      <c r="BB15" s="125">
        <v>1</v>
      </c>
      <c r="BC15" s="131">
        <v>5</v>
      </c>
      <c r="BD15" s="125">
        <v>0.49309664694280081</v>
      </c>
      <c r="BE15" s="131">
        <v>7</v>
      </c>
      <c r="BF15" s="125">
        <f t="shared" si="9"/>
        <v>0.52631578947368418</v>
      </c>
      <c r="BG15" s="131">
        <v>3</v>
      </c>
      <c r="BH15" s="104">
        <f t="shared" si="12"/>
        <v>0.28275212064090482</v>
      </c>
      <c r="BI15" s="137">
        <v>0</v>
      </c>
      <c r="BJ15" s="104">
        <f t="shared" si="5"/>
        <v>0</v>
      </c>
      <c r="BK15" s="137">
        <v>1</v>
      </c>
      <c r="BL15" s="104">
        <f t="shared" si="6"/>
        <v>0.1394700139470014</v>
      </c>
      <c r="BM15" s="137">
        <v>2</v>
      </c>
      <c r="BN15" s="104">
        <f t="shared" si="7"/>
        <v>0.20790020790020791</v>
      </c>
      <c r="BO15" s="142">
        <v>3</v>
      </c>
      <c r="BP15" s="104">
        <f>BO15/$BO$4*100</f>
        <v>0.2938295788442703</v>
      </c>
      <c r="BQ15" s="142">
        <v>2</v>
      </c>
      <c r="BR15" s="104">
        <f>BQ15/$BQ$4*100</f>
        <v>0.19286403085824494</v>
      </c>
    </row>
    <row r="16" spans="1:70" s="52" customFormat="1" ht="20.100000000000001" customHeight="1" x14ac:dyDescent="0.15">
      <c r="A16" s="57" t="s">
        <v>37</v>
      </c>
      <c r="B16" s="58" t="s">
        <v>30</v>
      </c>
      <c r="C16" s="56">
        <v>122</v>
      </c>
      <c r="D16" s="59">
        <v>6.8424004486819969</v>
      </c>
      <c r="E16" s="56">
        <v>39</v>
      </c>
      <c r="F16" s="59">
        <f t="shared" si="1"/>
        <v>3.8961038961038961</v>
      </c>
      <c r="G16" s="56">
        <v>84</v>
      </c>
      <c r="H16" s="59">
        <v>7.1367884451996595</v>
      </c>
      <c r="I16" s="56">
        <v>75</v>
      </c>
      <c r="J16" s="59">
        <v>8.0993520518358544</v>
      </c>
      <c r="K16" s="56">
        <v>38</v>
      </c>
      <c r="L16" s="59">
        <v>5.4363376251788269</v>
      </c>
      <c r="M16" s="56">
        <v>59</v>
      </c>
      <c r="N16" s="59">
        <v>4.8479868529170096</v>
      </c>
      <c r="O16" s="56">
        <v>78</v>
      </c>
      <c r="P16" s="59">
        <v>3.9795918367346936</v>
      </c>
      <c r="Q16" s="56">
        <v>128</v>
      </c>
      <c r="R16" s="59">
        <v>4.2524916943521598</v>
      </c>
      <c r="S16" s="56">
        <v>97</v>
      </c>
      <c r="T16" s="59">
        <v>3.5965888023730068</v>
      </c>
      <c r="U16" s="56">
        <v>90</v>
      </c>
      <c r="V16" s="59">
        <v>4.0053404539385848</v>
      </c>
      <c r="W16" s="56">
        <v>58</v>
      </c>
      <c r="X16" s="66">
        <v>3.008298755186722</v>
      </c>
      <c r="Y16" s="78">
        <v>87</v>
      </c>
      <c r="Z16" s="81">
        <v>4.7027027027027026</v>
      </c>
      <c r="AA16" s="78">
        <v>69</v>
      </c>
      <c r="AB16" s="81">
        <v>4.3533123028391163</v>
      </c>
      <c r="AC16" s="78">
        <v>100</v>
      </c>
      <c r="AD16" s="81">
        <v>6.0024009603841533</v>
      </c>
      <c r="AE16" s="78">
        <v>63</v>
      </c>
      <c r="AF16" s="81">
        <f t="shared" si="2"/>
        <v>4.0776699029126213</v>
      </c>
      <c r="AG16" s="78">
        <v>97</v>
      </c>
      <c r="AH16" s="81">
        <f t="shared" si="8"/>
        <v>6.5057008718980551</v>
      </c>
      <c r="AI16" s="78">
        <v>78</v>
      </c>
      <c r="AJ16" s="81">
        <f t="shared" si="0"/>
        <v>6.0512024825446087</v>
      </c>
      <c r="AK16" s="78">
        <v>87</v>
      </c>
      <c r="AL16" s="102">
        <f t="shared" si="11"/>
        <v>6.3550036523009501</v>
      </c>
      <c r="AM16" s="78">
        <v>54</v>
      </c>
      <c r="AN16" s="102">
        <f t="shared" si="3"/>
        <v>5.1526717557251906</v>
      </c>
      <c r="AO16" s="131">
        <v>104</v>
      </c>
      <c r="AP16" s="104">
        <f t="shared" si="4"/>
        <v>8.2934609250398719</v>
      </c>
      <c r="AQ16" s="131">
        <v>49</v>
      </c>
      <c r="AR16" s="104">
        <v>4.6139359698681739</v>
      </c>
      <c r="AS16" s="131">
        <v>71</v>
      </c>
      <c r="AT16" s="104">
        <v>6.4545454545454541</v>
      </c>
      <c r="AU16" s="131">
        <v>53</v>
      </c>
      <c r="AV16" s="104">
        <v>5.692803437164339</v>
      </c>
      <c r="AW16" s="131">
        <v>44</v>
      </c>
      <c r="AX16" s="104">
        <v>4.5081967213114753</v>
      </c>
      <c r="AY16" s="131">
        <v>48</v>
      </c>
      <c r="AZ16" s="104">
        <v>3.9933444259567388</v>
      </c>
      <c r="BA16" s="131">
        <v>70</v>
      </c>
      <c r="BB16" s="125">
        <v>6.1</v>
      </c>
      <c r="BC16" s="131">
        <v>27</v>
      </c>
      <c r="BD16" s="125">
        <v>2.6627218934911245</v>
      </c>
      <c r="BE16" s="131">
        <v>34</v>
      </c>
      <c r="BF16" s="125">
        <f t="shared" si="9"/>
        <v>2.5563909774436091</v>
      </c>
      <c r="BG16" s="131">
        <v>46</v>
      </c>
      <c r="BH16" s="104">
        <f t="shared" si="12"/>
        <v>4.3355325164938741</v>
      </c>
      <c r="BI16" s="137">
        <v>43</v>
      </c>
      <c r="BJ16" s="104">
        <f t="shared" si="5"/>
        <v>4.8478015783540025</v>
      </c>
      <c r="BK16" s="137">
        <v>29</v>
      </c>
      <c r="BL16" s="104">
        <f t="shared" si="6"/>
        <v>4.0446304044630406</v>
      </c>
      <c r="BM16" s="137">
        <v>35</v>
      </c>
      <c r="BN16" s="104">
        <f t="shared" si="7"/>
        <v>3.6382536382536386</v>
      </c>
      <c r="BO16" s="142">
        <v>44</v>
      </c>
      <c r="BP16" s="104">
        <f t="shared" si="10"/>
        <v>4.3095004897159646</v>
      </c>
      <c r="BQ16" s="142">
        <v>39</v>
      </c>
      <c r="BR16" s="104">
        <f>BQ16/$BQ$4*100</f>
        <v>3.7608486017357765</v>
      </c>
    </row>
    <row r="17" spans="1:70" s="52" customFormat="1" ht="20.100000000000001" customHeight="1" x14ac:dyDescent="0.15">
      <c r="A17" s="49"/>
      <c r="B17" s="60" t="s">
        <v>34</v>
      </c>
      <c r="C17" s="56">
        <v>5</v>
      </c>
      <c r="D17" s="59">
        <v>0.28042624789680315</v>
      </c>
      <c r="E17" s="56">
        <v>3</v>
      </c>
      <c r="F17" s="59">
        <f t="shared" si="1"/>
        <v>0.29970029970029971</v>
      </c>
      <c r="G17" s="56">
        <v>3</v>
      </c>
      <c r="H17" s="59">
        <v>0.25488530161427359</v>
      </c>
      <c r="I17" s="56">
        <v>3</v>
      </c>
      <c r="J17" s="59">
        <v>0.32397408207343414</v>
      </c>
      <c r="K17" s="56">
        <v>3</v>
      </c>
      <c r="L17" s="59">
        <v>0.42918454935622319</v>
      </c>
      <c r="M17" s="56">
        <v>1</v>
      </c>
      <c r="N17" s="59">
        <v>8.2169268693508629E-2</v>
      </c>
      <c r="O17" s="56">
        <v>1</v>
      </c>
      <c r="P17" s="59">
        <v>5.1020408163265307E-2</v>
      </c>
      <c r="Q17" s="56">
        <v>0</v>
      </c>
      <c r="R17" s="59">
        <v>0</v>
      </c>
      <c r="S17" s="56">
        <v>1</v>
      </c>
      <c r="T17" s="59">
        <v>3.707823507601038E-2</v>
      </c>
      <c r="U17" s="56">
        <v>4</v>
      </c>
      <c r="V17" s="59">
        <v>0.17801513128615931</v>
      </c>
      <c r="W17" s="56">
        <v>0</v>
      </c>
      <c r="X17" s="66">
        <v>0</v>
      </c>
      <c r="Y17" s="78">
        <v>3</v>
      </c>
      <c r="Z17" s="81">
        <v>0.16216216216216214</v>
      </c>
      <c r="AA17" s="78">
        <v>1</v>
      </c>
      <c r="AB17" s="81">
        <v>6.3091482649842281E-2</v>
      </c>
      <c r="AC17" s="56">
        <v>0</v>
      </c>
      <c r="AD17" s="59">
        <v>0</v>
      </c>
      <c r="AE17" s="56">
        <v>0</v>
      </c>
      <c r="AF17" s="59">
        <f t="shared" si="2"/>
        <v>0</v>
      </c>
      <c r="AG17" s="56">
        <v>33</v>
      </c>
      <c r="AH17" s="59">
        <f t="shared" si="8"/>
        <v>2.2132796780684103</v>
      </c>
      <c r="AI17" s="56">
        <v>1</v>
      </c>
      <c r="AJ17" s="81">
        <f t="shared" si="0"/>
        <v>7.7579519006982151E-2</v>
      </c>
      <c r="AK17" s="56">
        <v>1</v>
      </c>
      <c r="AL17" s="102">
        <f t="shared" si="11"/>
        <v>7.3046018991964945E-2</v>
      </c>
      <c r="AM17" s="82">
        <v>2</v>
      </c>
      <c r="AN17" s="102">
        <f t="shared" si="3"/>
        <v>0.19083969465648853</v>
      </c>
      <c r="AO17" s="131">
        <v>0</v>
      </c>
      <c r="AP17" s="104">
        <v>0</v>
      </c>
      <c r="AQ17" s="131">
        <v>1</v>
      </c>
      <c r="AR17" s="104">
        <v>9.4161958568738227E-2</v>
      </c>
      <c r="AS17" s="131">
        <v>1</v>
      </c>
      <c r="AT17" s="104">
        <v>9.0909090909090912E-2</v>
      </c>
      <c r="AU17" s="131">
        <v>0</v>
      </c>
      <c r="AV17" s="104">
        <v>0</v>
      </c>
      <c r="AW17" s="131">
        <v>0</v>
      </c>
      <c r="AX17" s="104">
        <v>0</v>
      </c>
      <c r="AY17" s="131">
        <v>0</v>
      </c>
      <c r="AZ17" s="104">
        <v>0</v>
      </c>
      <c r="BA17" s="131">
        <v>0</v>
      </c>
      <c r="BB17" s="125">
        <v>0</v>
      </c>
      <c r="BC17" s="131">
        <v>1</v>
      </c>
      <c r="BD17" s="125">
        <v>9.8619329388560162E-2</v>
      </c>
      <c r="BE17" s="131">
        <v>0</v>
      </c>
      <c r="BF17" s="125">
        <f t="shared" si="9"/>
        <v>0</v>
      </c>
      <c r="BG17" s="131">
        <v>1</v>
      </c>
      <c r="BH17" s="104">
        <f t="shared" si="12"/>
        <v>9.4250706880301599E-2</v>
      </c>
      <c r="BI17" s="137">
        <v>0</v>
      </c>
      <c r="BJ17" s="104">
        <f t="shared" si="5"/>
        <v>0</v>
      </c>
      <c r="BK17" s="137">
        <v>0</v>
      </c>
      <c r="BL17" s="104">
        <f t="shared" si="6"/>
        <v>0</v>
      </c>
      <c r="BM17" s="137">
        <v>0</v>
      </c>
      <c r="BN17" s="104">
        <f t="shared" si="7"/>
        <v>0</v>
      </c>
      <c r="BO17" s="142">
        <v>0</v>
      </c>
      <c r="BP17" s="104">
        <f t="shared" si="10"/>
        <v>0</v>
      </c>
      <c r="BQ17" s="142">
        <v>1</v>
      </c>
      <c r="BR17" s="104">
        <f>BQ17/$BQ$4*100</f>
        <v>9.643201542912247E-2</v>
      </c>
    </row>
    <row r="18" spans="1:70" s="52" customFormat="1" ht="20.100000000000001" customHeight="1" x14ac:dyDescent="0.15">
      <c r="A18" s="49"/>
      <c r="B18" s="60" t="s">
        <v>35</v>
      </c>
      <c r="C18" s="56">
        <v>71</v>
      </c>
      <c r="D18" s="59">
        <v>3.9820527201346048</v>
      </c>
      <c r="E18" s="56">
        <v>26</v>
      </c>
      <c r="F18" s="59">
        <f t="shared" si="1"/>
        <v>2.5974025974025974</v>
      </c>
      <c r="G18" s="56">
        <v>64</v>
      </c>
      <c r="H18" s="59">
        <v>5.4375531011045029</v>
      </c>
      <c r="I18" s="56">
        <v>60</v>
      </c>
      <c r="J18" s="59">
        <v>6.4794816414686833</v>
      </c>
      <c r="K18" s="56">
        <v>18</v>
      </c>
      <c r="L18" s="59">
        <v>2.5751072961373391</v>
      </c>
      <c r="M18" s="56">
        <v>35</v>
      </c>
      <c r="N18" s="59">
        <v>2.8759244042728018</v>
      </c>
      <c r="O18" s="56">
        <v>46</v>
      </c>
      <c r="P18" s="59">
        <v>2.3469387755102042</v>
      </c>
      <c r="Q18" s="56">
        <v>102</v>
      </c>
      <c r="R18" s="59">
        <v>3.3887043189368771</v>
      </c>
      <c r="S18" s="56">
        <v>76</v>
      </c>
      <c r="T18" s="59">
        <v>2.8179458657767888</v>
      </c>
      <c r="U18" s="56">
        <v>64</v>
      </c>
      <c r="V18" s="59">
        <v>2.848242100578549</v>
      </c>
      <c r="W18" s="56">
        <v>36</v>
      </c>
      <c r="X18" s="66">
        <v>1.8672199170124482</v>
      </c>
      <c r="Y18" s="78">
        <v>60</v>
      </c>
      <c r="Z18" s="81">
        <v>3.2432432432432434</v>
      </c>
      <c r="AA18" s="78">
        <v>50</v>
      </c>
      <c r="AB18" s="81">
        <v>3.1545741324921135</v>
      </c>
      <c r="AC18" s="78">
        <v>81</v>
      </c>
      <c r="AD18" s="81">
        <v>4.8619447779111642</v>
      </c>
      <c r="AE18" s="78">
        <v>44</v>
      </c>
      <c r="AF18" s="81">
        <f t="shared" si="2"/>
        <v>2.8478964401294502</v>
      </c>
      <c r="AG18" s="78">
        <v>44</v>
      </c>
      <c r="AH18" s="81">
        <f t="shared" si="8"/>
        <v>2.9510395707578807</v>
      </c>
      <c r="AI18" s="78">
        <v>60</v>
      </c>
      <c r="AJ18" s="81">
        <f t="shared" si="0"/>
        <v>4.6547711404189291</v>
      </c>
      <c r="AK18" s="78">
        <v>64</v>
      </c>
      <c r="AL18" s="102">
        <f t="shared" si="11"/>
        <v>4.6749452154857565</v>
      </c>
      <c r="AM18" s="78">
        <v>40</v>
      </c>
      <c r="AN18" s="102">
        <f t="shared" si="3"/>
        <v>3.8167938931297711</v>
      </c>
      <c r="AO18" s="131">
        <v>91</v>
      </c>
      <c r="AP18" s="104">
        <f t="shared" si="4"/>
        <v>7.2567783094098877</v>
      </c>
      <c r="AQ18" s="131">
        <v>37</v>
      </c>
      <c r="AR18" s="104">
        <v>3.4839924670433149</v>
      </c>
      <c r="AS18" s="131">
        <v>57</v>
      </c>
      <c r="AT18" s="104">
        <v>5.1818181818181817</v>
      </c>
      <c r="AU18" s="131">
        <v>36</v>
      </c>
      <c r="AV18" s="104">
        <v>3.8668098818474759</v>
      </c>
      <c r="AW18" s="131">
        <v>24</v>
      </c>
      <c r="AX18" s="104">
        <v>2.459016393442623</v>
      </c>
      <c r="AY18" s="131">
        <v>38</v>
      </c>
      <c r="AZ18" s="104">
        <v>3.1613976705490847</v>
      </c>
      <c r="BA18" s="131">
        <v>42</v>
      </c>
      <c r="BB18" s="125">
        <v>3.7</v>
      </c>
      <c r="BC18" s="131">
        <v>16</v>
      </c>
      <c r="BD18" s="125">
        <v>1.5779092702169626</v>
      </c>
      <c r="BE18" s="131">
        <v>21</v>
      </c>
      <c r="BF18" s="125">
        <f t="shared" si="9"/>
        <v>1.5789473684210527</v>
      </c>
      <c r="BG18" s="131">
        <v>26</v>
      </c>
      <c r="BH18" s="104">
        <f t="shared" si="12"/>
        <v>2.4505183788878417</v>
      </c>
      <c r="BI18" s="137">
        <v>27</v>
      </c>
      <c r="BJ18" s="104">
        <f t="shared" si="5"/>
        <v>3.0439684329199546</v>
      </c>
      <c r="BK18" s="137">
        <v>12</v>
      </c>
      <c r="BL18" s="104">
        <f t="shared" si="6"/>
        <v>1.6736401673640167</v>
      </c>
      <c r="BM18" s="137">
        <v>9</v>
      </c>
      <c r="BN18" s="104">
        <f t="shared" si="7"/>
        <v>0.9355509355509356</v>
      </c>
      <c r="BO18" s="142">
        <v>24</v>
      </c>
      <c r="BP18" s="104">
        <f>BO18/$BO$4*100</f>
        <v>2.3506366307541624</v>
      </c>
      <c r="BQ18" s="142">
        <v>19</v>
      </c>
      <c r="BR18" s="104">
        <f>BQ18/$BQ$4*100</f>
        <v>1.832208293153327</v>
      </c>
    </row>
    <row r="19" spans="1:70" s="52" customFormat="1" ht="20.100000000000001" customHeight="1" x14ac:dyDescent="0.15">
      <c r="A19" s="53"/>
      <c r="B19" s="60" t="s">
        <v>0</v>
      </c>
      <c r="C19" s="56">
        <v>46</v>
      </c>
      <c r="D19" s="59">
        <v>2.5799214806505888</v>
      </c>
      <c r="E19" s="56">
        <v>10</v>
      </c>
      <c r="F19" s="59">
        <f t="shared" si="1"/>
        <v>0.99900099900099903</v>
      </c>
      <c r="G19" s="56">
        <v>17</v>
      </c>
      <c r="H19" s="59">
        <v>1.4443500424808835</v>
      </c>
      <c r="I19" s="56">
        <v>12</v>
      </c>
      <c r="J19" s="59">
        <v>1.2958963282937366</v>
      </c>
      <c r="K19" s="56">
        <v>17</v>
      </c>
      <c r="L19" s="59">
        <v>2.4320457796852648</v>
      </c>
      <c r="M19" s="56">
        <v>23</v>
      </c>
      <c r="N19" s="59">
        <v>1.8898931799506986</v>
      </c>
      <c r="O19" s="56">
        <v>31</v>
      </c>
      <c r="P19" s="59">
        <v>1.5816326530612244</v>
      </c>
      <c r="Q19" s="56">
        <v>26</v>
      </c>
      <c r="R19" s="59">
        <v>0.86378737541528239</v>
      </c>
      <c r="S19" s="56">
        <v>20</v>
      </c>
      <c r="T19" s="59">
        <v>0.7415647015202077</v>
      </c>
      <c r="U19" s="56">
        <v>22</v>
      </c>
      <c r="V19" s="59">
        <v>0.97908322207387632</v>
      </c>
      <c r="W19" s="56">
        <v>22</v>
      </c>
      <c r="X19" s="66">
        <v>1.1410788381742738</v>
      </c>
      <c r="Y19" s="78">
        <v>24</v>
      </c>
      <c r="Z19" s="81">
        <v>1.2972972972972971</v>
      </c>
      <c r="AA19" s="78">
        <v>18</v>
      </c>
      <c r="AB19" s="81">
        <v>1.1356466876971609</v>
      </c>
      <c r="AC19" s="78">
        <v>19</v>
      </c>
      <c r="AD19" s="81">
        <v>1.1404561824729893</v>
      </c>
      <c r="AE19" s="78">
        <v>19</v>
      </c>
      <c r="AF19" s="81">
        <f t="shared" si="2"/>
        <v>1.2297734627831716</v>
      </c>
      <c r="AG19" s="78">
        <v>20</v>
      </c>
      <c r="AH19" s="81">
        <f t="shared" si="8"/>
        <v>1.3413816230717639</v>
      </c>
      <c r="AI19" s="78">
        <v>17</v>
      </c>
      <c r="AJ19" s="81">
        <f t="shared" si="0"/>
        <v>1.3188518231186968</v>
      </c>
      <c r="AK19" s="78">
        <v>22</v>
      </c>
      <c r="AL19" s="102">
        <f t="shared" si="11"/>
        <v>1.6070124178232286</v>
      </c>
      <c r="AM19" s="78">
        <v>12</v>
      </c>
      <c r="AN19" s="102">
        <f t="shared" si="3"/>
        <v>1.1450381679389312</v>
      </c>
      <c r="AO19" s="131">
        <v>13</v>
      </c>
      <c r="AP19" s="104">
        <f t="shared" si="4"/>
        <v>1.036682615629984</v>
      </c>
      <c r="AQ19" s="131">
        <v>11</v>
      </c>
      <c r="AR19" s="104">
        <v>1.0357815442561207</v>
      </c>
      <c r="AS19" s="131">
        <v>13</v>
      </c>
      <c r="AT19" s="104">
        <v>1.1818181818181819</v>
      </c>
      <c r="AU19" s="131">
        <v>17</v>
      </c>
      <c r="AV19" s="104">
        <v>1.8259935553168638</v>
      </c>
      <c r="AW19" s="131">
        <v>20</v>
      </c>
      <c r="AX19" s="104">
        <v>2.0491803278688523</v>
      </c>
      <c r="AY19" s="131">
        <v>10</v>
      </c>
      <c r="AZ19" s="104">
        <v>0.83194675540765384</v>
      </c>
      <c r="BA19" s="131">
        <v>28</v>
      </c>
      <c r="BB19" s="125">
        <v>2.5</v>
      </c>
      <c r="BC19" s="131">
        <v>10</v>
      </c>
      <c r="BD19" s="125">
        <v>0.98619329388560162</v>
      </c>
      <c r="BE19" s="131">
        <v>13</v>
      </c>
      <c r="BF19" s="125">
        <f t="shared" si="9"/>
        <v>0.97744360902255645</v>
      </c>
      <c r="BG19" s="131">
        <v>19</v>
      </c>
      <c r="BH19" s="104">
        <f t="shared" si="12"/>
        <v>1.7907634307257305</v>
      </c>
      <c r="BI19" s="137">
        <v>16</v>
      </c>
      <c r="BJ19" s="104">
        <f t="shared" si="5"/>
        <v>1.8038331454340473</v>
      </c>
      <c r="BK19" s="137">
        <v>17</v>
      </c>
      <c r="BL19" s="104">
        <f t="shared" si="6"/>
        <v>2.3709902370990235</v>
      </c>
      <c r="BM19" s="137">
        <v>26</v>
      </c>
      <c r="BN19" s="104">
        <f t="shared" si="7"/>
        <v>2.7027027027027026</v>
      </c>
      <c r="BO19" s="142">
        <v>20</v>
      </c>
      <c r="BP19" s="104">
        <f t="shared" si="10"/>
        <v>1.9588638589618024</v>
      </c>
      <c r="BQ19" s="142">
        <v>19</v>
      </c>
      <c r="BR19" s="104">
        <f>BQ19/$BQ$4*100</f>
        <v>1.832208293153327</v>
      </c>
    </row>
    <row r="20" spans="1:70" s="52" customFormat="1" ht="19.5" customHeight="1" x14ac:dyDescent="0.15">
      <c r="A20" s="94" t="s">
        <v>73</v>
      </c>
      <c r="B20" s="94"/>
      <c r="C20" s="56">
        <v>24</v>
      </c>
      <c r="D20" s="59">
        <v>1.3460459899046551</v>
      </c>
      <c r="E20" s="56">
        <v>24</v>
      </c>
      <c r="F20" s="59">
        <f t="shared" si="1"/>
        <v>2.3976023976023977</v>
      </c>
      <c r="G20" s="56">
        <v>11</v>
      </c>
      <c r="H20" s="59">
        <v>0.93457943925233633</v>
      </c>
      <c r="I20" s="56">
        <v>7</v>
      </c>
      <c r="J20" s="59">
        <v>0.75593952483801297</v>
      </c>
      <c r="K20" s="56">
        <v>7</v>
      </c>
      <c r="L20" s="59">
        <v>1.0014306151645207</v>
      </c>
      <c r="M20" s="56">
        <v>16</v>
      </c>
      <c r="N20" s="59">
        <v>1.3147082990961381</v>
      </c>
      <c r="O20" s="56">
        <v>16</v>
      </c>
      <c r="P20" s="59">
        <v>0.81632653061224492</v>
      </c>
      <c r="Q20" s="56">
        <v>21</v>
      </c>
      <c r="R20" s="59">
        <v>0.69767441860465118</v>
      </c>
      <c r="S20" s="56">
        <v>14</v>
      </c>
      <c r="T20" s="59">
        <v>0.51909529106414531</v>
      </c>
      <c r="U20" s="56">
        <v>19</v>
      </c>
      <c r="V20" s="59">
        <v>0.84557187360925679</v>
      </c>
      <c r="W20" s="56">
        <v>14</v>
      </c>
      <c r="X20" s="66">
        <v>0.72614107883817425</v>
      </c>
      <c r="Y20" s="78">
        <v>11</v>
      </c>
      <c r="Z20" s="81">
        <v>0.59459459459459463</v>
      </c>
      <c r="AA20" s="78">
        <v>19</v>
      </c>
      <c r="AB20" s="81">
        <v>1.1987381703470033</v>
      </c>
      <c r="AC20" s="78">
        <v>13</v>
      </c>
      <c r="AD20" s="81">
        <v>0.78031212484993995</v>
      </c>
      <c r="AE20" s="78">
        <v>8</v>
      </c>
      <c r="AF20" s="81">
        <f t="shared" si="2"/>
        <v>0.51779935275080902</v>
      </c>
      <c r="AG20" s="78">
        <v>11</v>
      </c>
      <c r="AH20" s="81">
        <f t="shared" si="8"/>
        <v>0.73775989268947018</v>
      </c>
      <c r="AI20" s="78">
        <v>12</v>
      </c>
      <c r="AJ20" s="81">
        <f t="shared" si="0"/>
        <v>0.93095422808378592</v>
      </c>
      <c r="AK20" s="78">
        <v>9</v>
      </c>
      <c r="AL20" s="102">
        <f t="shared" si="11"/>
        <v>0.65741417092768439</v>
      </c>
      <c r="AM20" s="78">
        <v>7</v>
      </c>
      <c r="AN20" s="102">
        <f t="shared" si="3"/>
        <v>0.66793893129770987</v>
      </c>
      <c r="AO20" s="131">
        <v>9</v>
      </c>
      <c r="AP20" s="104">
        <f t="shared" si="4"/>
        <v>0.71770334928229662</v>
      </c>
      <c r="AQ20" s="131">
        <v>5</v>
      </c>
      <c r="AR20" s="104">
        <v>0.47080979284369112</v>
      </c>
      <c r="AS20" s="131">
        <v>9</v>
      </c>
      <c r="AT20" s="104">
        <v>0.81818181818181823</v>
      </c>
      <c r="AU20" s="131">
        <v>9</v>
      </c>
      <c r="AV20" s="104">
        <v>0.96670247046186897</v>
      </c>
      <c r="AW20" s="131">
        <v>3</v>
      </c>
      <c r="AX20" s="104">
        <v>0.30737704918032788</v>
      </c>
      <c r="AY20" s="131">
        <v>4</v>
      </c>
      <c r="AZ20" s="104">
        <v>0.33277870216306155</v>
      </c>
      <c r="BA20" s="131">
        <v>3</v>
      </c>
      <c r="BB20" s="125">
        <v>0.3</v>
      </c>
      <c r="BC20" s="131">
        <v>5</v>
      </c>
      <c r="BD20" s="125">
        <v>0.49309664694280081</v>
      </c>
      <c r="BE20" s="131">
        <v>4</v>
      </c>
      <c r="BF20" s="125">
        <f t="shared" si="9"/>
        <v>0.30075187969924816</v>
      </c>
      <c r="BG20" s="131">
        <v>6</v>
      </c>
      <c r="BH20" s="104">
        <f t="shared" si="12"/>
        <v>0.56550424128180965</v>
      </c>
      <c r="BI20" s="137">
        <v>2</v>
      </c>
      <c r="BJ20" s="104">
        <f t="shared" si="5"/>
        <v>0.22547914317925591</v>
      </c>
      <c r="BK20" s="137">
        <v>5</v>
      </c>
      <c r="BL20" s="104">
        <f t="shared" si="6"/>
        <v>0.69735006973500702</v>
      </c>
      <c r="BM20" s="137">
        <v>0</v>
      </c>
      <c r="BN20" s="104">
        <f t="shared" si="7"/>
        <v>0</v>
      </c>
      <c r="BO20" s="142">
        <v>7</v>
      </c>
      <c r="BP20" s="104">
        <f t="shared" si="10"/>
        <v>0.68560235063663078</v>
      </c>
      <c r="BQ20" s="142">
        <v>4</v>
      </c>
      <c r="BR20" s="104">
        <f>BQ20/$BQ$4*100</f>
        <v>0.38572806171648988</v>
      </c>
    </row>
    <row r="21" spans="1:70" s="52" customFormat="1" ht="20.100000000000001" customHeight="1" x14ac:dyDescent="0.15">
      <c r="A21" s="94" t="s">
        <v>74</v>
      </c>
      <c r="B21" s="94"/>
      <c r="C21" s="56">
        <v>61</v>
      </c>
      <c r="D21" s="59">
        <v>3.4212002243409985</v>
      </c>
      <c r="E21" s="56">
        <v>88</v>
      </c>
      <c r="F21" s="59">
        <f t="shared" si="1"/>
        <v>8.791208791208792</v>
      </c>
      <c r="G21" s="56">
        <v>115</v>
      </c>
      <c r="H21" s="59">
        <v>9.770603228547154</v>
      </c>
      <c r="I21" s="56">
        <v>104</v>
      </c>
      <c r="J21" s="59">
        <v>11.23110151187905</v>
      </c>
      <c r="K21" s="56">
        <v>69</v>
      </c>
      <c r="L21" s="59">
        <v>9.8712446351931327</v>
      </c>
      <c r="M21" s="56">
        <v>83</v>
      </c>
      <c r="N21" s="59">
        <v>6.8200493015612169</v>
      </c>
      <c r="O21" s="56">
        <v>101</v>
      </c>
      <c r="P21" s="59">
        <v>5.1530612244897958</v>
      </c>
      <c r="Q21" s="56">
        <v>147</v>
      </c>
      <c r="R21" s="59">
        <v>4.8837209302325579</v>
      </c>
      <c r="S21" s="56">
        <v>106</v>
      </c>
      <c r="T21" s="59">
        <v>3.9302929180571002</v>
      </c>
      <c r="U21" s="56">
        <v>86</v>
      </c>
      <c r="V21" s="59">
        <v>3.8273253226524258</v>
      </c>
      <c r="W21" s="56">
        <v>82</v>
      </c>
      <c r="X21" s="66">
        <v>4.2531120331950207</v>
      </c>
      <c r="Y21" s="78">
        <v>85</v>
      </c>
      <c r="Z21" s="81">
        <v>4.5945945945945947</v>
      </c>
      <c r="AA21" s="78">
        <v>73</v>
      </c>
      <c r="AB21" s="81">
        <v>4.6056782334384856</v>
      </c>
      <c r="AC21" s="78">
        <v>90</v>
      </c>
      <c r="AD21" s="81">
        <v>5.4021608643457384</v>
      </c>
      <c r="AE21" s="78">
        <v>83</v>
      </c>
      <c r="AF21" s="81">
        <f t="shared" si="2"/>
        <v>5.3721682847896437</v>
      </c>
      <c r="AG21" s="78">
        <v>141</v>
      </c>
      <c r="AH21" s="81">
        <f t="shared" si="8"/>
        <v>9.4567404426559349</v>
      </c>
      <c r="AI21" s="78">
        <v>95</v>
      </c>
      <c r="AJ21" s="81">
        <f t="shared" si="0"/>
        <v>7.370054305663305</v>
      </c>
      <c r="AK21" s="78">
        <v>103</v>
      </c>
      <c r="AL21" s="102">
        <f t="shared" si="11"/>
        <v>7.5237399561723883</v>
      </c>
      <c r="AM21" s="78">
        <v>59</v>
      </c>
      <c r="AN21" s="102">
        <f t="shared" si="3"/>
        <v>5.6297709923664119</v>
      </c>
      <c r="AO21" s="131">
        <v>79</v>
      </c>
      <c r="AP21" s="104">
        <f t="shared" si="4"/>
        <v>6.2998405103668258</v>
      </c>
      <c r="AQ21" s="131">
        <v>73</v>
      </c>
      <c r="AR21" s="104">
        <v>6.8738229755178901</v>
      </c>
      <c r="AS21" s="131">
        <v>74</v>
      </c>
      <c r="AT21" s="104">
        <v>6.7272727272727275</v>
      </c>
      <c r="AU21" s="131">
        <v>55</v>
      </c>
      <c r="AV21" s="104">
        <v>5.9076262083780886</v>
      </c>
      <c r="AW21" s="131">
        <v>64</v>
      </c>
      <c r="AX21" s="104">
        <v>6.557377049180328</v>
      </c>
      <c r="AY21" s="131">
        <v>69</v>
      </c>
      <c r="AZ21" s="104">
        <v>5.7404326123128113</v>
      </c>
      <c r="BA21" s="131">
        <v>84</v>
      </c>
      <c r="BB21" s="125">
        <v>7.4</v>
      </c>
      <c r="BC21" s="131">
        <v>51</v>
      </c>
      <c r="BD21" s="125">
        <v>5.0295857988165684</v>
      </c>
      <c r="BE21" s="131">
        <v>77</v>
      </c>
      <c r="BF21" s="125">
        <f t="shared" si="9"/>
        <v>5.7894736842105265</v>
      </c>
      <c r="BG21" s="131">
        <v>53</v>
      </c>
      <c r="BH21" s="104">
        <f t="shared" si="12"/>
        <v>4.9952874646559851</v>
      </c>
      <c r="BI21" s="137">
        <v>45</v>
      </c>
      <c r="BJ21" s="104">
        <f t="shared" si="5"/>
        <v>5.0732807215332585</v>
      </c>
      <c r="BK21" s="137">
        <v>41</v>
      </c>
      <c r="BL21" s="104">
        <f t="shared" si="6"/>
        <v>5.7182705718270572</v>
      </c>
      <c r="BM21" s="137">
        <v>50</v>
      </c>
      <c r="BN21" s="104">
        <f>BM21/$BM$4*100</f>
        <v>5.1975051975051976</v>
      </c>
      <c r="BO21" s="142">
        <v>27</v>
      </c>
      <c r="BP21" s="104">
        <f t="shared" si="10"/>
        <v>2.6444662095984328</v>
      </c>
      <c r="BQ21" s="142">
        <v>43</v>
      </c>
      <c r="BR21" s="104">
        <f>BQ21/$BQ$4*100</f>
        <v>4.1465766634522661</v>
      </c>
    </row>
    <row r="22" spans="1:70" s="52" customFormat="1" ht="20.100000000000001" customHeight="1" x14ac:dyDescent="0.15">
      <c r="A22" s="94" t="s">
        <v>75</v>
      </c>
      <c r="B22" s="94"/>
      <c r="C22" s="56">
        <v>175</v>
      </c>
      <c r="D22" s="59">
        <v>9.8149186763881104</v>
      </c>
      <c r="E22" s="56">
        <v>70</v>
      </c>
      <c r="F22" s="59">
        <f t="shared" si="1"/>
        <v>6.9930069930069934</v>
      </c>
      <c r="G22" s="56">
        <v>156</v>
      </c>
      <c r="H22" s="59">
        <v>13.254035683942226</v>
      </c>
      <c r="I22" s="56">
        <v>145</v>
      </c>
      <c r="J22" s="59">
        <v>15.658747300215984</v>
      </c>
      <c r="K22" s="56">
        <v>258</v>
      </c>
      <c r="L22" s="59">
        <v>36.909871244635198</v>
      </c>
      <c r="M22" s="56">
        <v>506</v>
      </c>
      <c r="N22" s="59">
        <v>41.577649958915366</v>
      </c>
      <c r="O22" s="56">
        <v>338</v>
      </c>
      <c r="P22" s="59">
        <v>17.244897959183675</v>
      </c>
      <c r="Q22" s="56">
        <v>435</v>
      </c>
      <c r="R22" s="59">
        <v>14.451827242524917</v>
      </c>
      <c r="S22" s="56">
        <v>478</v>
      </c>
      <c r="T22" s="59">
        <v>17.723396366332963</v>
      </c>
      <c r="U22" s="56">
        <v>464</v>
      </c>
      <c r="V22" s="59">
        <v>20.649755229194479</v>
      </c>
      <c r="W22" s="56">
        <v>363</v>
      </c>
      <c r="X22" s="66">
        <v>18.827800829875518</v>
      </c>
      <c r="Y22" s="78">
        <v>388</v>
      </c>
      <c r="Z22" s="81">
        <v>20.972972972972972</v>
      </c>
      <c r="AA22" s="78">
        <v>408</v>
      </c>
      <c r="AB22" s="81">
        <v>25.741324921135643</v>
      </c>
      <c r="AC22" s="78">
        <v>422</v>
      </c>
      <c r="AD22" s="81">
        <v>25.330132052821131</v>
      </c>
      <c r="AE22" s="78">
        <v>464</v>
      </c>
      <c r="AF22" s="81">
        <f t="shared" si="2"/>
        <v>30.032362459546924</v>
      </c>
      <c r="AG22" s="78">
        <v>582</v>
      </c>
      <c r="AH22" s="81">
        <f t="shared" si="8"/>
        <v>39.034205231388327</v>
      </c>
      <c r="AI22" s="78">
        <v>547</v>
      </c>
      <c r="AJ22" s="81">
        <f t="shared" si="0"/>
        <v>42.43599689681924</v>
      </c>
      <c r="AK22" s="78">
        <v>531</v>
      </c>
      <c r="AL22" s="102">
        <f t="shared" si="11"/>
        <v>38.787436084733386</v>
      </c>
      <c r="AM22" s="78">
        <v>469</v>
      </c>
      <c r="AN22" s="102">
        <f t="shared" si="3"/>
        <v>44.751908396946568</v>
      </c>
      <c r="AO22" s="131">
        <v>560</v>
      </c>
      <c r="AP22" s="104">
        <f t="shared" si="4"/>
        <v>44.657097288676233</v>
      </c>
      <c r="AQ22" s="131">
        <v>486</v>
      </c>
      <c r="AR22" s="104">
        <v>45.762711864406782</v>
      </c>
      <c r="AS22" s="131">
        <v>520</v>
      </c>
      <c r="AT22" s="104">
        <v>47.272727272727273</v>
      </c>
      <c r="AU22" s="131">
        <v>470</v>
      </c>
      <c r="AV22" s="104">
        <v>50.483351235230934</v>
      </c>
      <c r="AW22" s="131">
        <v>453</v>
      </c>
      <c r="AX22" s="104">
        <v>46.41393442622951</v>
      </c>
      <c r="AY22" s="131">
        <v>629</v>
      </c>
      <c r="AZ22" s="104">
        <v>52.329450915141429</v>
      </c>
      <c r="BA22" s="131">
        <v>566</v>
      </c>
      <c r="BB22" s="125">
        <v>49.7</v>
      </c>
      <c r="BC22" s="131">
        <v>512</v>
      </c>
      <c r="BD22" s="125">
        <v>50.493096646942803</v>
      </c>
      <c r="BE22" s="131">
        <v>488</v>
      </c>
      <c r="BF22" s="125">
        <f t="shared" si="9"/>
        <v>36.691729323308273</v>
      </c>
      <c r="BG22" s="131">
        <v>460</v>
      </c>
      <c r="BH22" s="104">
        <f t="shared" si="12"/>
        <v>43.355325164938733</v>
      </c>
      <c r="BI22" s="137">
        <v>284</v>
      </c>
      <c r="BJ22" s="104">
        <f t="shared" si="5"/>
        <v>32.018038331454342</v>
      </c>
      <c r="BK22" s="137">
        <v>202</v>
      </c>
      <c r="BL22" s="104">
        <f t="shared" si="6"/>
        <v>28.172942817294285</v>
      </c>
      <c r="BM22" s="137">
        <v>209</v>
      </c>
      <c r="BN22" s="104">
        <f t="shared" si="7"/>
        <v>21.725571725571726</v>
      </c>
      <c r="BO22" s="142">
        <v>375</v>
      </c>
      <c r="BP22" s="104">
        <f t="shared" si="10"/>
        <v>36.728697355533789</v>
      </c>
      <c r="BQ22" s="142">
        <v>480</v>
      </c>
      <c r="BR22" s="104">
        <f>BQ22/$BQ$4*100</f>
        <v>46.287367405978785</v>
      </c>
    </row>
    <row r="23" spans="1:70" s="52" customFormat="1" ht="20.100000000000001" customHeight="1" x14ac:dyDescent="0.15">
      <c r="A23" s="94" t="s">
        <v>76</v>
      </c>
      <c r="B23" s="94"/>
      <c r="C23" s="62">
        <v>585</v>
      </c>
      <c r="D23" s="63">
        <v>32.80987100392597</v>
      </c>
      <c r="E23" s="62">
        <v>376</v>
      </c>
      <c r="F23" s="63">
        <f t="shared" si="1"/>
        <v>37.562437562437559</v>
      </c>
      <c r="G23" s="62">
        <v>423</v>
      </c>
      <c r="H23" s="63">
        <v>35.938827527612574</v>
      </c>
      <c r="I23" s="62">
        <v>337</v>
      </c>
      <c r="J23" s="63">
        <v>36.393088552915764</v>
      </c>
      <c r="K23" s="62">
        <v>155</v>
      </c>
      <c r="L23" s="63">
        <v>22.17453505007153</v>
      </c>
      <c r="M23" s="62">
        <v>323</v>
      </c>
      <c r="N23" s="63">
        <v>26.540673788003289</v>
      </c>
      <c r="O23" s="62">
        <v>1157</v>
      </c>
      <c r="P23" s="63">
        <v>59.030612244897959</v>
      </c>
      <c r="Q23" s="62">
        <v>1904</v>
      </c>
      <c r="R23" s="63">
        <v>63.255813953488371</v>
      </c>
      <c r="S23" s="62">
        <v>1669</v>
      </c>
      <c r="T23" s="63">
        <v>61.883574341861326</v>
      </c>
      <c r="U23" s="62">
        <v>1268</v>
      </c>
      <c r="V23" s="63">
        <v>56.43079661771251</v>
      </c>
      <c r="W23" s="62">
        <v>1094</v>
      </c>
      <c r="X23" s="67">
        <v>56.742738589211619</v>
      </c>
      <c r="Y23" s="79">
        <v>991</v>
      </c>
      <c r="Z23" s="83">
        <v>53.567567567567565</v>
      </c>
      <c r="AA23" s="79">
        <v>757</v>
      </c>
      <c r="AB23" s="83">
        <v>47.760252365930597</v>
      </c>
      <c r="AC23" s="79">
        <v>791</v>
      </c>
      <c r="AD23" s="83">
        <v>47.47899159663865</v>
      </c>
      <c r="AE23" s="79">
        <v>671</v>
      </c>
      <c r="AF23" s="83">
        <f t="shared" si="2"/>
        <v>43.430420711974108</v>
      </c>
      <c r="AG23" s="79">
        <v>467</v>
      </c>
      <c r="AH23" s="83">
        <f t="shared" si="8"/>
        <v>31.32126089872569</v>
      </c>
      <c r="AI23" s="79">
        <v>353</v>
      </c>
      <c r="AJ23" s="96">
        <f t="shared" si="0"/>
        <v>27.385570209464699</v>
      </c>
      <c r="AK23" s="79">
        <v>389</v>
      </c>
      <c r="AL23" s="100">
        <f t="shared" si="11"/>
        <v>28.414901387874359</v>
      </c>
      <c r="AM23" s="79">
        <v>243</v>
      </c>
      <c r="AN23" s="100">
        <f t="shared" si="3"/>
        <v>23.18702290076336</v>
      </c>
      <c r="AO23" s="132">
        <v>265</v>
      </c>
      <c r="AP23" s="106">
        <f t="shared" si="4"/>
        <v>21.13237639553429</v>
      </c>
      <c r="AQ23" s="132">
        <v>211</v>
      </c>
      <c r="AR23" s="106">
        <v>19.868173258003765</v>
      </c>
      <c r="AS23" s="132">
        <v>189</v>
      </c>
      <c r="AT23" s="106">
        <v>17.18181818181818</v>
      </c>
      <c r="AU23" s="132">
        <v>138</v>
      </c>
      <c r="AV23" s="106">
        <v>14.822771213748656</v>
      </c>
      <c r="AW23" s="132">
        <v>146</v>
      </c>
      <c r="AX23" s="106">
        <v>14.959016393442623</v>
      </c>
      <c r="AY23" s="132">
        <v>156</v>
      </c>
      <c r="AZ23" s="106">
        <v>12.9783693843594</v>
      </c>
      <c r="BA23" s="132">
        <v>130</v>
      </c>
      <c r="BB23" s="126">
        <v>11.4</v>
      </c>
      <c r="BC23" s="132">
        <v>143</v>
      </c>
      <c r="BD23" s="126">
        <v>14.102564102564102</v>
      </c>
      <c r="BE23" s="132">
        <v>211</v>
      </c>
      <c r="BF23" s="126">
        <f t="shared" si="9"/>
        <v>15.86466165413534</v>
      </c>
      <c r="BG23" s="132">
        <v>152</v>
      </c>
      <c r="BH23" s="106">
        <f>BG23/1061*100</f>
        <v>14.326107445805844</v>
      </c>
      <c r="BI23" s="138">
        <v>171</v>
      </c>
      <c r="BJ23" s="106">
        <f>BI23/887*100</f>
        <v>19.278466741826382</v>
      </c>
      <c r="BK23" s="138">
        <v>182</v>
      </c>
      <c r="BL23" s="106">
        <f t="shared" si="6"/>
        <v>25.383542538354252</v>
      </c>
      <c r="BM23" s="138">
        <v>247</v>
      </c>
      <c r="BN23" s="106">
        <f t="shared" si="7"/>
        <v>25.675675675675674</v>
      </c>
      <c r="BO23" s="143">
        <v>208</v>
      </c>
      <c r="BP23" s="106">
        <f>BO23/$BO$4*100</f>
        <v>20.372184133202744</v>
      </c>
      <c r="BQ23" s="143">
        <v>173</v>
      </c>
      <c r="BR23" s="106">
        <f>BQ23/$BQ$4*100</f>
        <v>16.682738669238187</v>
      </c>
    </row>
    <row r="24" spans="1:70" ht="16.5" customHeight="1" x14ac:dyDescent="0.15"/>
    <row r="25" spans="1:70" x14ac:dyDescent="0.15"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</row>
    <row r="26" spans="1:70" x14ac:dyDescent="0.15">
      <c r="Y26" s="48"/>
      <c r="Z26" s="48"/>
    </row>
  </sheetData>
  <mergeCells count="23">
    <mergeCell ref="BQ1:BR1"/>
    <mergeCell ref="AQ1:AR1"/>
    <mergeCell ref="BI1:BJ1"/>
    <mergeCell ref="BG1:BH1"/>
    <mergeCell ref="BE1:BF1"/>
    <mergeCell ref="AS1:AT1"/>
    <mergeCell ref="BA1:BB1"/>
    <mergeCell ref="BO1:BP1"/>
    <mergeCell ref="BM1:BN1"/>
    <mergeCell ref="Y1:Z1"/>
    <mergeCell ref="AE1:AF1"/>
    <mergeCell ref="AK1:AL1"/>
    <mergeCell ref="AO1:AP1"/>
    <mergeCell ref="AI1:AJ1"/>
    <mergeCell ref="BK1:BL1"/>
    <mergeCell ref="AY1:AZ1"/>
    <mergeCell ref="AM1:AN1"/>
    <mergeCell ref="AG1:AH1"/>
    <mergeCell ref="AA1:AB1"/>
    <mergeCell ref="BC1:BD1"/>
    <mergeCell ref="AC1:AD1"/>
    <mergeCell ref="AW1:AX1"/>
    <mergeCell ref="AU1:AV1"/>
  </mergeCells>
  <phoneticPr fontId="2"/>
  <pageMargins left="0.47244094488188981" right="0.39370078740157483" top="1.29" bottom="1.0629921259842521" header="0.85" footer="0.70866141732283472"/>
  <pageSetup paperSize="9" scale="95" orientation="landscape" horizontalDpi="4294967292" r:id="rId1"/>
  <headerFooter alignWithMargins="0">
    <oddHeader xml:space="preserve">&amp;L&amp;12年次別原因食品別食中毒発生状況
&amp;C&amp;14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BT34"/>
  <sheetViews>
    <sheetView zoomScaleNormal="100" workbookViewId="0">
      <pane xSplit="4" ySplit="4" topLeftCell="AO5" activePane="bottomRight" state="frozen"/>
      <selection pane="topRight" activeCell="E1" sqref="E1"/>
      <selection pane="bottomLeft" activeCell="A5" sqref="A5"/>
      <selection pane="bottomRight"/>
    </sheetView>
  </sheetViews>
  <sheetFormatPr defaultRowHeight="20.100000000000001" customHeight="1" x14ac:dyDescent="0.15"/>
  <cols>
    <col min="1" max="1" width="3.125" style="48" customWidth="1"/>
    <col min="2" max="2" width="8.625" style="48" customWidth="1"/>
    <col min="3" max="4" width="5.125" style="48" hidden="1" customWidth="1"/>
    <col min="5" max="29" width="5.625" style="48" customWidth="1"/>
    <col min="30" max="30" width="5.5" style="48" customWidth="1"/>
    <col min="31" max="58" width="5.625" style="48" customWidth="1"/>
    <col min="59" max="72" width="6.125" style="48" customWidth="1"/>
    <col min="73" max="16384" width="9" style="48"/>
  </cols>
  <sheetData>
    <row r="2" spans="1:72" ht="20.100000000000001" customHeight="1" x14ac:dyDescent="0.15">
      <c r="A2" s="44"/>
      <c r="B2" s="45" t="s">
        <v>1</v>
      </c>
      <c r="C2" s="68" t="s">
        <v>5</v>
      </c>
      <c r="D2" s="69"/>
      <c r="E2" s="70" t="s">
        <v>60</v>
      </c>
      <c r="F2" s="71"/>
      <c r="G2" s="70" t="s">
        <v>61</v>
      </c>
      <c r="H2" s="71"/>
      <c r="I2" s="70" t="s">
        <v>62</v>
      </c>
      <c r="J2" s="71"/>
      <c r="K2" s="70" t="s">
        <v>63</v>
      </c>
      <c r="L2" s="71"/>
      <c r="M2" s="70" t="s">
        <v>6</v>
      </c>
      <c r="N2" s="71"/>
      <c r="O2" s="70" t="s">
        <v>7</v>
      </c>
      <c r="P2" s="71"/>
      <c r="Q2" s="70" t="s">
        <v>8</v>
      </c>
      <c r="R2" s="71"/>
      <c r="S2" s="70" t="s">
        <v>9</v>
      </c>
      <c r="T2" s="71"/>
      <c r="U2" s="70" t="s">
        <v>10</v>
      </c>
      <c r="V2" s="71"/>
      <c r="W2" s="70" t="s">
        <v>65</v>
      </c>
      <c r="X2" s="71"/>
      <c r="Y2" s="70" t="s">
        <v>66</v>
      </c>
      <c r="Z2" s="71"/>
      <c r="AA2" s="150" t="s">
        <v>88</v>
      </c>
      <c r="AB2" s="151"/>
      <c r="AC2" s="70" t="s">
        <v>90</v>
      </c>
      <c r="AD2" s="71"/>
      <c r="AE2" s="150" t="s">
        <v>91</v>
      </c>
      <c r="AF2" s="151"/>
      <c r="AG2" s="150" t="s">
        <v>92</v>
      </c>
      <c r="AH2" s="151"/>
      <c r="AI2" s="150" t="s">
        <v>94</v>
      </c>
      <c r="AJ2" s="151"/>
      <c r="AK2" s="150" t="s">
        <v>97</v>
      </c>
      <c r="AL2" s="151"/>
      <c r="AM2" s="150" t="s">
        <v>98</v>
      </c>
      <c r="AN2" s="151"/>
      <c r="AO2" s="150" t="s">
        <v>96</v>
      </c>
      <c r="AP2" s="151"/>
      <c r="AQ2" s="150" t="s">
        <v>104</v>
      </c>
      <c r="AR2" s="151"/>
      <c r="AS2" s="150" t="s">
        <v>107</v>
      </c>
      <c r="AT2" s="151"/>
      <c r="AU2" s="150" t="s">
        <v>108</v>
      </c>
      <c r="AV2" s="151"/>
      <c r="AW2" s="150" t="s">
        <v>111</v>
      </c>
      <c r="AX2" s="151"/>
      <c r="AY2" s="150" t="s">
        <v>120</v>
      </c>
      <c r="AZ2" s="151"/>
      <c r="BA2" s="150" t="s">
        <v>121</v>
      </c>
      <c r="BB2" s="151"/>
      <c r="BC2" s="150" t="s">
        <v>122</v>
      </c>
      <c r="BD2" s="151"/>
      <c r="BE2" s="150" t="s">
        <v>123</v>
      </c>
      <c r="BF2" s="151"/>
      <c r="BG2" s="150" t="s">
        <v>125</v>
      </c>
      <c r="BH2" s="151"/>
      <c r="BI2" s="150" t="s">
        <v>165</v>
      </c>
      <c r="BJ2" s="151"/>
      <c r="BK2" s="150" t="s">
        <v>168</v>
      </c>
      <c r="BL2" s="151"/>
      <c r="BM2" s="150" t="s">
        <v>170</v>
      </c>
      <c r="BN2" s="151"/>
      <c r="BO2" s="150" t="s">
        <v>172</v>
      </c>
      <c r="BP2" s="151"/>
      <c r="BQ2" s="150" t="s">
        <v>173</v>
      </c>
      <c r="BR2" s="151"/>
      <c r="BS2" s="150" t="s">
        <v>176</v>
      </c>
      <c r="BT2" s="151"/>
    </row>
    <row r="3" spans="1:72" s="52" customFormat="1" ht="20.100000000000001" customHeight="1" x14ac:dyDescent="0.15">
      <c r="A3" s="160" t="s">
        <v>13</v>
      </c>
      <c r="B3" s="161"/>
      <c r="C3" s="51" t="s">
        <v>11</v>
      </c>
      <c r="D3" s="51" t="s">
        <v>12</v>
      </c>
      <c r="E3" s="51" t="s">
        <v>11</v>
      </c>
      <c r="F3" s="51" t="s">
        <v>12</v>
      </c>
      <c r="G3" s="51" t="s">
        <v>11</v>
      </c>
      <c r="H3" s="51" t="s">
        <v>12</v>
      </c>
      <c r="I3" s="51" t="s">
        <v>11</v>
      </c>
      <c r="J3" s="51" t="s">
        <v>12</v>
      </c>
      <c r="K3" s="51" t="s">
        <v>11</v>
      </c>
      <c r="L3" s="51" t="s">
        <v>12</v>
      </c>
      <c r="M3" s="51" t="s">
        <v>11</v>
      </c>
      <c r="N3" s="51" t="s">
        <v>12</v>
      </c>
      <c r="O3" s="51" t="s">
        <v>11</v>
      </c>
      <c r="P3" s="51" t="s">
        <v>12</v>
      </c>
      <c r="Q3" s="51" t="s">
        <v>11</v>
      </c>
      <c r="R3" s="51" t="s">
        <v>12</v>
      </c>
      <c r="S3" s="51" t="s">
        <v>11</v>
      </c>
      <c r="T3" s="51" t="s">
        <v>12</v>
      </c>
      <c r="U3" s="51" t="s">
        <v>11</v>
      </c>
      <c r="V3" s="51" t="s">
        <v>12</v>
      </c>
      <c r="W3" s="51" t="s">
        <v>11</v>
      </c>
      <c r="X3" s="51" t="s">
        <v>12</v>
      </c>
      <c r="Y3" s="51" t="s">
        <v>11</v>
      </c>
      <c r="Z3" s="51" t="s">
        <v>12</v>
      </c>
      <c r="AA3" s="51" t="s">
        <v>11</v>
      </c>
      <c r="AB3" s="51" t="s">
        <v>12</v>
      </c>
      <c r="AC3" s="51" t="s">
        <v>11</v>
      </c>
      <c r="AD3" s="51" t="s">
        <v>12</v>
      </c>
      <c r="AE3" s="51" t="s">
        <v>11</v>
      </c>
      <c r="AF3" s="51" t="s">
        <v>12</v>
      </c>
      <c r="AG3" s="51" t="s">
        <v>11</v>
      </c>
      <c r="AH3" s="51" t="s">
        <v>12</v>
      </c>
      <c r="AI3" s="51" t="s">
        <v>11</v>
      </c>
      <c r="AJ3" s="51" t="s">
        <v>12</v>
      </c>
      <c r="AK3" s="51" t="s">
        <v>11</v>
      </c>
      <c r="AL3" s="51" t="s">
        <v>12</v>
      </c>
      <c r="AM3" s="51" t="s">
        <v>11</v>
      </c>
      <c r="AN3" s="51" t="s">
        <v>12</v>
      </c>
      <c r="AO3" s="51" t="s">
        <v>11</v>
      </c>
      <c r="AP3" s="51" t="s">
        <v>12</v>
      </c>
      <c r="AQ3" s="51" t="s">
        <v>11</v>
      </c>
      <c r="AR3" s="51" t="s">
        <v>12</v>
      </c>
      <c r="AS3" s="51" t="s">
        <v>11</v>
      </c>
      <c r="AT3" s="51" t="s">
        <v>12</v>
      </c>
      <c r="AU3" s="51" t="s">
        <v>11</v>
      </c>
      <c r="AV3" s="51" t="s">
        <v>12</v>
      </c>
      <c r="AW3" s="51" t="s">
        <v>11</v>
      </c>
      <c r="AX3" s="51" t="s">
        <v>12</v>
      </c>
      <c r="AY3" s="51" t="s">
        <v>11</v>
      </c>
      <c r="AZ3" s="51" t="s">
        <v>12</v>
      </c>
      <c r="BA3" s="51" t="s">
        <v>11</v>
      </c>
      <c r="BB3" s="51" t="s">
        <v>12</v>
      </c>
      <c r="BC3" s="51" t="s">
        <v>11</v>
      </c>
      <c r="BD3" s="51" t="s">
        <v>12</v>
      </c>
      <c r="BE3" s="51" t="s">
        <v>11</v>
      </c>
      <c r="BF3" s="51" t="s">
        <v>12</v>
      </c>
      <c r="BG3" s="51" t="s">
        <v>11</v>
      </c>
      <c r="BH3" s="51" t="s">
        <v>12</v>
      </c>
      <c r="BI3" s="51" t="s">
        <v>11</v>
      </c>
      <c r="BJ3" s="51" t="s">
        <v>12</v>
      </c>
      <c r="BK3" s="51" t="s">
        <v>11</v>
      </c>
      <c r="BL3" s="51" t="s">
        <v>12</v>
      </c>
      <c r="BM3" s="51" t="s">
        <v>11</v>
      </c>
      <c r="BN3" s="51" t="s">
        <v>12</v>
      </c>
      <c r="BO3" s="51" t="s">
        <v>11</v>
      </c>
      <c r="BP3" s="51" t="s">
        <v>12</v>
      </c>
      <c r="BQ3" s="51" t="s">
        <v>11</v>
      </c>
      <c r="BR3" s="51" t="s">
        <v>12</v>
      </c>
      <c r="BS3" s="51" t="s">
        <v>11</v>
      </c>
      <c r="BT3" s="51" t="s">
        <v>12</v>
      </c>
    </row>
    <row r="4" spans="1:72" s="52" customFormat="1" ht="20.100000000000001" customHeight="1" thickBot="1" x14ac:dyDescent="0.2">
      <c r="A4" s="162"/>
      <c r="B4" s="163"/>
      <c r="C4" s="72" t="s">
        <v>14</v>
      </c>
      <c r="D4" s="72" t="s">
        <v>15</v>
      </c>
      <c r="E4" s="72" t="s">
        <v>14</v>
      </c>
      <c r="F4" s="72" t="s">
        <v>15</v>
      </c>
      <c r="G4" s="72" t="s">
        <v>14</v>
      </c>
      <c r="H4" s="72" t="s">
        <v>15</v>
      </c>
      <c r="I4" s="72" t="s">
        <v>14</v>
      </c>
      <c r="J4" s="72" t="s">
        <v>15</v>
      </c>
      <c r="K4" s="72" t="s">
        <v>14</v>
      </c>
      <c r="L4" s="72" t="s">
        <v>15</v>
      </c>
      <c r="M4" s="72" t="s">
        <v>14</v>
      </c>
      <c r="N4" s="72" t="s">
        <v>15</v>
      </c>
      <c r="O4" s="72" t="s">
        <v>14</v>
      </c>
      <c r="P4" s="72" t="s">
        <v>15</v>
      </c>
      <c r="Q4" s="72" t="s">
        <v>14</v>
      </c>
      <c r="R4" s="72" t="s">
        <v>15</v>
      </c>
      <c r="S4" s="72" t="s">
        <v>14</v>
      </c>
      <c r="T4" s="72" t="s">
        <v>15</v>
      </c>
      <c r="U4" s="72" t="s">
        <v>14</v>
      </c>
      <c r="V4" s="72" t="s">
        <v>15</v>
      </c>
      <c r="W4" s="72" t="s">
        <v>14</v>
      </c>
      <c r="X4" s="72" t="s">
        <v>15</v>
      </c>
      <c r="Y4" s="72" t="s">
        <v>14</v>
      </c>
      <c r="Z4" s="72" t="s">
        <v>15</v>
      </c>
      <c r="AA4" s="72" t="s">
        <v>14</v>
      </c>
      <c r="AB4" s="72" t="s">
        <v>15</v>
      </c>
      <c r="AC4" s="72" t="s">
        <v>14</v>
      </c>
      <c r="AD4" s="72" t="s">
        <v>15</v>
      </c>
      <c r="AE4" s="72" t="s">
        <v>14</v>
      </c>
      <c r="AF4" s="72" t="s">
        <v>15</v>
      </c>
      <c r="AG4" s="72" t="s">
        <v>14</v>
      </c>
      <c r="AH4" s="72" t="s">
        <v>15</v>
      </c>
      <c r="AI4" s="72" t="s">
        <v>14</v>
      </c>
      <c r="AJ4" s="72" t="s">
        <v>15</v>
      </c>
      <c r="AK4" s="72" t="s">
        <v>14</v>
      </c>
      <c r="AL4" s="72" t="s">
        <v>15</v>
      </c>
      <c r="AM4" s="72" t="s">
        <v>14</v>
      </c>
      <c r="AN4" s="72" t="s">
        <v>15</v>
      </c>
      <c r="AO4" s="72" t="s">
        <v>14</v>
      </c>
      <c r="AP4" s="72" t="s">
        <v>15</v>
      </c>
      <c r="AQ4" s="72" t="s">
        <v>14</v>
      </c>
      <c r="AR4" s="72" t="s">
        <v>15</v>
      </c>
      <c r="AS4" s="72" t="s">
        <v>14</v>
      </c>
      <c r="AT4" s="72" t="s">
        <v>15</v>
      </c>
      <c r="AU4" s="72" t="s">
        <v>14</v>
      </c>
      <c r="AV4" s="72" t="s">
        <v>15</v>
      </c>
      <c r="AW4" s="72" t="s">
        <v>14</v>
      </c>
      <c r="AX4" s="72" t="s">
        <v>15</v>
      </c>
      <c r="AY4" s="72" t="s">
        <v>14</v>
      </c>
      <c r="AZ4" s="72" t="s">
        <v>15</v>
      </c>
      <c r="BA4" s="72" t="s">
        <v>14</v>
      </c>
      <c r="BB4" s="72" t="s">
        <v>15</v>
      </c>
      <c r="BC4" s="72" t="s">
        <v>14</v>
      </c>
      <c r="BD4" s="72" t="s">
        <v>15</v>
      </c>
      <c r="BE4" s="72" t="s">
        <v>14</v>
      </c>
      <c r="BF4" s="72" t="s">
        <v>15</v>
      </c>
      <c r="BG4" s="72" t="s">
        <v>14</v>
      </c>
      <c r="BH4" s="72" t="s">
        <v>15</v>
      </c>
      <c r="BI4" s="72" t="s">
        <v>14</v>
      </c>
      <c r="BJ4" s="72" t="s">
        <v>15</v>
      </c>
      <c r="BK4" s="72" t="s">
        <v>14</v>
      </c>
      <c r="BL4" s="72" t="s">
        <v>15</v>
      </c>
      <c r="BM4" s="72" t="s">
        <v>14</v>
      </c>
      <c r="BN4" s="72" t="s">
        <v>15</v>
      </c>
      <c r="BO4" s="72" t="s">
        <v>14</v>
      </c>
      <c r="BP4" s="72" t="s">
        <v>15</v>
      </c>
      <c r="BQ4" s="72" t="s">
        <v>14</v>
      </c>
      <c r="BR4" s="72" t="s">
        <v>15</v>
      </c>
      <c r="BS4" s="72" t="s">
        <v>14</v>
      </c>
      <c r="BT4" s="72" t="s">
        <v>15</v>
      </c>
    </row>
    <row r="5" spans="1:72" s="52" customFormat="1" ht="20.100000000000001" customHeight="1" thickTop="1" x14ac:dyDescent="0.15">
      <c r="A5" s="49" t="s">
        <v>16</v>
      </c>
      <c r="B5" s="50"/>
      <c r="C5" s="56">
        <v>927</v>
      </c>
      <c r="D5" s="59">
        <v>100</v>
      </c>
      <c r="E5" s="56">
        <v>1783</v>
      </c>
      <c r="F5" s="56">
        <v>100</v>
      </c>
      <c r="G5" s="56">
        <v>1001</v>
      </c>
      <c r="H5" s="59">
        <f>G5/1001*100</f>
        <v>100</v>
      </c>
      <c r="I5" s="56">
        <v>1177</v>
      </c>
      <c r="J5" s="56">
        <v>100</v>
      </c>
      <c r="K5" s="56">
        <v>926</v>
      </c>
      <c r="L5" s="56">
        <v>100</v>
      </c>
      <c r="M5" s="56">
        <v>699</v>
      </c>
      <c r="N5" s="56">
        <v>100</v>
      </c>
      <c r="O5" s="56">
        <v>1217</v>
      </c>
      <c r="P5" s="56">
        <v>100</v>
      </c>
      <c r="Q5" s="56">
        <v>1960</v>
      </c>
      <c r="R5" s="56">
        <v>100</v>
      </c>
      <c r="S5" s="56">
        <v>3010</v>
      </c>
      <c r="T5" s="56">
        <v>100</v>
      </c>
      <c r="U5" s="56">
        <v>2697</v>
      </c>
      <c r="V5" s="56">
        <v>100</v>
      </c>
      <c r="W5" s="56">
        <v>2247</v>
      </c>
      <c r="X5" s="56">
        <v>100</v>
      </c>
      <c r="Y5" s="56">
        <v>1928</v>
      </c>
      <c r="Z5" s="65">
        <v>100</v>
      </c>
      <c r="AA5" s="78">
        <v>1850</v>
      </c>
      <c r="AB5" s="80">
        <v>100</v>
      </c>
      <c r="AC5" s="56">
        <v>1585</v>
      </c>
      <c r="AD5" s="65">
        <v>100</v>
      </c>
      <c r="AE5" s="78">
        <v>1666</v>
      </c>
      <c r="AF5" s="80">
        <v>100</v>
      </c>
      <c r="AG5" s="78">
        <v>1545</v>
      </c>
      <c r="AH5" s="80">
        <v>100</v>
      </c>
      <c r="AI5" s="78">
        <v>1491</v>
      </c>
      <c r="AJ5" s="80">
        <f>AI5/$AI$5*100</f>
        <v>100</v>
      </c>
      <c r="AK5" s="78">
        <v>1289</v>
      </c>
      <c r="AL5" s="80">
        <f t="shared" ref="AL5:AL18" si="0">AK5/$AK$5*100</f>
        <v>100</v>
      </c>
      <c r="AM5" s="78">
        <v>1369</v>
      </c>
      <c r="AN5" s="80">
        <f>AM5/$AM$5*100</f>
        <v>100</v>
      </c>
      <c r="AO5" s="78">
        <v>1048</v>
      </c>
      <c r="AP5" s="80">
        <f>AO5/$AO$5*100</f>
        <v>100</v>
      </c>
      <c r="AQ5" s="107">
        <v>1254</v>
      </c>
      <c r="AR5" s="109">
        <f>AQ5/$AQ$5*100</f>
        <v>100</v>
      </c>
      <c r="AS5" s="107">
        <v>1062</v>
      </c>
      <c r="AT5" s="109">
        <v>100</v>
      </c>
      <c r="AU5" s="107">
        <v>1100</v>
      </c>
      <c r="AV5" s="109">
        <v>100</v>
      </c>
      <c r="AW5" s="107">
        <v>931</v>
      </c>
      <c r="AX5" s="109">
        <v>100</v>
      </c>
      <c r="AY5" s="107">
        <v>976</v>
      </c>
      <c r="AZ5" s="109">
        <v>100</v>
      </c>
      <c r="BA5" s="107">
        <v>1202</v>
      </c>
      <c r="BB5" s="109">
        <v>100</v>
      </c>
      <c r="BC5" s="107">
        <v>1139</v>
      </c>
      <c r="BD5" s="127">
        <v>100</v>
      </c>
      <c r="BE5" s="107">
        <v>1014</v>
      </c>
      <c r="BF5" s="127">
        <v>100</v>
      </c>
      <c r="BG5" s="107">
        <v>1330</v>
      </c>
      <c r="BH5" s="127">
        <f>BG5/1330*100</f>
        <v>100</v>
      </c>
      <c r="BI5" s="107">
        <v>1061</v>
      </c>
      <c r="BJ5" s="127">
        <f>BI5/1061*100</f>
        <v>100</v>
      </c>
      <c r="BK5" s="107">
        <v>887</v>
      </c>
      <c r="BL5" s="127">
        <f t="shared" ref="BL5:BL14" si="1">BK5/887*100</f>
        <v>100</v>
      </c>
      <c r="BM5" s="107">
        <v>717</v>
      </c>
      <c r="BN5" s="127">
        <f>BM5/$BM$5*100</f>
        <v>100</v>
      </c>
      <c r="BO5" s="107">
        <v>962</v>
      </c>
      <c r="BP5" s="127">
        <f>BO5/$BO$5*100</f>
        <v>100</v>
      </c>
      <c r="BQ5" s="107">
        <v>1021</v>
      </c>
      <c r="BR5" s="127">
        <f t="shared" ref="BR5:BT14" si="2">BQ5/$BQ$5*100</f>
        <v>100</v>
      </c>
      <c r="BS5" s="107">
        <v>1037</v>
      </c>
      <c r="BT5" s="127">
        <f>BS5/$BS$5*100</f>
        <v>100</v>
      </c>
    </row>
    <row r="6" spans="1:72" s="52" customFormat="1" ht="20.100000000000001" customHeight="1" x14ac:dyDescent="0.15">
      <c r="A6" s="49"/>
      <c r="B6" s="73" t="s">
        <v>17</v>
      </c>
      <c r="C6" s="56">
        <v>124</v>
      </c>
      <c r="D6" s="59">
        <v>13.376483279395901</v>
      </c>
      <c r="E6" s="56">
        <v>629</v>
      </c>
      <c r="F6" s="59">
        <v>35.277621985417831</v>
      </c>
      <c r="G6" s="56">
        <v>190</v>
      </c>
      <c r="H6" s="59">
        <f t="shared" ref="H6:H18" si="3">G6/1001*100</f>
        <v>18.981018981018984</v>
      </c>
      <c r="I6" s="56">
        <v>190</v>
      </c>
      <c r="J6" s="59">
        <v>16.142735768903993</v>
      </c>
      <c r="K6" s="56">
        <v>145</v>
      </c>
      <c r="L6" s="59">
        <v>15.658747300215984</v>
      </c>
      <c r="M6" s="56">
        <v>95</v>
      </c>
      <c r="N6" s="59">
        <v>13.590844062947067</v>
      </c>
      <c r="O6" s="56">
        <v>183</v>
      </c>
      <c r="P6" s="59">
        <v>15.036976170912078</v>
      </c>
      <c r="Q6" s="56">
        <v>426</v>
      </c>
      <c r="R6" s="59">
        <v>21.73469387755102</v>
      </c>
      <c r="S6" s="56">
        <v>580</v>
      </c>
      <c r="T6" s="59">
        <v>19.269102990033225</v>
      </c>
      <c r="U6" s="56">
        <v>392</v>
      </c>
      <c r="V6" s="59">
        <v>14.534668149796071</v>
      </c>
      <c r="W6" s="56">
        <v>311</v>
      </c>
      <c r="X6" s="59">
        <v>13.840676457498887</v>
      </c>
      <c r="Y6" s="56">
        <v>206</v>
      </c>
      <c r="Z6" s="66">
        <v>10.684647302904564</v>
      </c>
      <c r="AA6" s="78">
        <v>183</v>
      </c>
      <c r="AB6" s="81">
        <v>9.891891891891893</v>
      </c>
      <c r="AC6" s="56">
        <v>144</v>
      </c>
      <c r="AD6" s="66">
        <v>9.0851735015772874</v>
      </c>
      <c r="AE6" s="78">
        <v>212</v>
      </c>
      <c r="AF6" s="81">
        <v>12.725090036014405</v>
      </c>
      <c r="AG6" s="78">
        <v>134</v>
      </c>
      <c r="AH6" s="81">
        <v>8.6731391585760509</v>
      </c>
      <c r="AI6" s="78">
        <v>159</v>
      </c>
      <c r="AJ6" s="81">
        <f>AI6/$AI$5*100</f>
        <v>10.663983903420524</v>
      </c>
      <c r="AK6" s="78">
        <v>128</v>
      </c>
      <c r="AL6" s="80">
        <f t="shared" si="0"/>
        <v>9.9301784328937153</v>
      </c>
      <c r="AM6" s="78">
        <v>151</v>
      </c>
      <c r="AN6" s="99">
        <f>AM6/$AM$5*100</f>
        <v>11.029948867786706</v>
      </c>
      <c r="AO6" s="78">
        <v>95</v>
      </c>
      <c r="AP6" s="99">
        <f>AO6/$AO$5*100</f>
        <v>9.064885496183205</v>
      </c>
      <c r="AQ6" s="107">
        <v>155</v>
      </c>
      <c r="AR6" s="99">
        <f t="shared" ref="AR6:AR18" si="4">AQ6/$AQ$5*100</f>
        <v>12.360446570972886</v>
      </c>
      <c r="AS6" s="107">
        <v>88</v>
      </c>
      <c r="AT6" s="99">
        <f>AS6/$AS$5*100</f>
        <v>8.2862523540489654</v>
      </c>
      <c r="AU6" s="107">
        <v>117</v>
      </c>
      <c r="AV6" s="99">
        <v>10.636363636363637</v>
      </c>
      <c r="AW6" s="107">
        <v>71</v>
      </c>
      <c r="AX6" s="99">
        <v>7.6262083780880774</v>
      </c>
      <c r="AY6" s="107">
        <v>79</v>
      </c>
      <c r="AZ6" s="99">
        <v>8.0942622950819683</v>
      </c>
      <c r="BA6" s="107">
        <v>117</v>
      </c>
      <c r="BB6" s="99">
        <v>9.733777038269551</v>
      </c>
      <c r="BC6" s="107">
        <v>118</v>
      </c>
      <c r="BD6" s="128">
        <v>10.4</v>
      </c>
      <c r="BE6" s="107">
        <v>100</v>
      </c>
      <c r="BF6" s="128">
        <v>9.8619329388560164</v>
      </c>
      <c r="BG6" s="107">
        <v>163</v>
      </c>
      <c r="BH6" s="128">
        <f t="shared" ref="BH6:BH14" si="5">BG6/1330*100</f>
        <v>12.255639097744361</v>
      </c>
      <c r="BI6" s="107">
        <v>151</v>
      </c>
      <c r="BJ6" s="102">
        <f t="shared" ref="BJ6:BJ18" si="6">BI6/1061*100</f>
        <v>14.231856738925542</v>
      </c>
      <c r="BK6" s="107">
        <v>166</v>
      </c>
      <c r="BL6" s="102">
        <f t="shared" si="1"/>
        <v>18.714768883878243</v>
      </c>
      <c r="BM6" s="107">
        <v>106</v>
      </c>
      <c r="BN6" s="102">
        <f t="shared" ref="BN6:BN17" si="7">BM6/$BM$5*100</f>
        <v>14.783821478382148</v>
      </c>
      <c r="BO6" s="107">
        <v>130</v>
      </c>
      <c r="BP6" s="102">
        <f>BO6/$BO$5*100</f>
        <v>13.513513513513514</v>
      </c>
      <c r="BQ6" s="107">
        <v>112</v>
      </c>
      <c r="BR6" s="102">
        <f t="shared" si="2"/>
        <v>10.969637610186092</v>
      </c>
      <c r="BS6" s="107">
        <v>108</v>
      </c>
      <c r="BT6" s="102">
        <f>BS6/$BS$5*100</f>
        <v>10.414657666345226</v>
      </c>
    </row>
    <row r="7" spans="1:72" s="52" customFormat="1" ht="20.100000000000001" customHeight="1" x14ac:dyDescent="0.15">
      <c r="A7" s="49"/>
      <c r="B7" s="73" t="s">
        <v>18</v>
      </c>
      <c r="C7" s="56">
        <v>37</v>
      </c>
      <c r="D7" s="59">
        <v>3.9913700107874863</v>
      </c>
      <c r="E7" s="56">
        <v>111</v>
      </c>
      <c r="F7" s="59">
        <v>6.2254627033090291</v>
      </c>
      <c r="G7" s="56">
        <v>33</v>
      </c>
      <c r="H7" s="59">
        <f t="shared" si="3"/>
        <v>3.296703296703297</v>
      </c>
      <c r="I7" s="56">
        <v>30</v>
      </c>
      <c r="J7" s="59">
        <v>2.5488530161427359</v>
      </c>
      <c r="K7" s="56">
        <v>27</v>
      </c>
      <c r="L7" s="59">
        <v>2.9157667386609072</v>
      </c>
      <c r="M7" s="56">
        <v>30</v>
      </c>
      <c r="N7" s="59">
        <v>4.2918454935622314</v>
      </c>
      <c r="O7" s="56">
        <v>59</v>
      </c>
      <c r="P7" s="59">
        <v>4.8479868529170096</v>
      </c>
      <c r="Q7" s="56">
        <v>62</v>
      </c>
      <c r="R7" s="59">
        <v>3.1632653061224487</v>
      </c>
      <c r="S7" s="56">
        <v>80</v>
      </c>
      <c r="T7" s="59">
        <v>2.6578073089700998</v>
      </c>
      <c r="U7" s="56">
        <v>67</v>
      </c>
      <c r="V7" s="59">
        <v>2.4842417500926954</v>
      </c>
      <c r="W7" s="56">
        <v>62</v>
      </c>
      <c r="X7" s="59">
        <v>2.7592345349354694</v>
      </c>
      <c r="Y7" s="56">
        <v>45</v>
      </c>
      <c r="Z7" s="66">
        <v>2.3340248962655603</v>
      </c>
      <c r="AA7" s="78">
        <v>54</v>
      </c>
      <c r="AB7" s="81">
        <v>2.9189189189189189</v>
      </c>
      <c r="AC7" s="56">
        <v>56</v>
      </c>
      <c r="AD7" s="66">
        <v>3.533123028391167</v>
      </c>
      <c r="AE7" s="78">
        <v>64</v>
      </c>
      <c r="AF7" s="81">
        <v>3.8415366146458583</v>
      </c>
      <c r="AG7" s="78">
        <v>50</v>
      </c>
      <c r="AH7" s="81">
        <v>3.2362459546925564</v>
      </c>
      <c r="AI7" s="78">
        <v>47</v>
      </c>
      <c r="AJ7" s="81">
        <f t="shared" ref="AJ7:AJ18" si="8">AI7/$AI$5*100</f>
        <v>3.1522468142186453</v>
      </c>
      <c r="AK7" s="78">
        <v>39</v>
      </c>
      <c r="AL7" s="80">
        <f t="shared" si="0"/>
        <v>3.0256012412723043</v>
      </c>
      <c r="AM7" s="78">
        <v>48</v>
      </c>
      <c r="AN7" s="99">
        <f>AM7/$AM$5*100</f>
        <v>3.5062089116143169</v>
      </c>
      <c r="AO7" s="78">
        <v>43</v>
      </c>
      <c r="AP7" s="99">
        <f t="shared" ref="AP7:AP18" si="9">AO7/$AO$5*100</f>
        <v>4.1030534351145036</v>
      </c>
      <c r="AQ7" s="107">
        <v>37</v>
      </c>
      <c r="AR7" s="99">
        <f t="shared" si="4"/>
        <v>2.9505582137161084</v>
      </c>
      <c r="AS7" s="107">
        <v>35</v>
      </c>
      <c r="AT7" s="99">
        <f t="shared" ref="AT7:AT18" si="10">AS7/$AS$5*100</f>
        <v>3.2956685499058378</v>
      </c>
      <c r="AU7" s="107">
        <v>45</v>
      </c>
      <c r="AV7" s="99">
        <v>4.0909090909090908</v>
      </c>
      <c r="AW7" s="107">
        <v>44</v>
      </c>
      <c r="AX7" s="99">
        <v>4.7261009667024707</v>
      </c>
      <c r="AY7" s="107">
        <v>37</v>
      </c>
      <c r="AZ7" s="99">
        <v>3.790983606557377</v>
      </c>
      <c r="BA7" s="107">
        <v>42</v>
      </c>
      <c r="BB7" s="99">
        <v>3.494176372712146</v>
      </c>
      <c r="BC7" s="107">
        <v>52</v>
      </c>
      <c r="BD7" s="128">
        <v>4.5999999999999996</v>
      </c>
      <c r="BE7" s="107">
        <v>23</v>
      </c>
      <c r="BF7" s="128">
        <v>2.2682445759368837</v>
      </c>
      <c r="BG7" s="107">
        <v>40</v>
      </c>
      <c r="BH7" s="128">
        <f t="shared" si="5"/>
        <v>3.007518796992481</v>
      </c>
      <c r="BI7" s="107">
        <v>33</v>
      </c>
      <c r="BJ7" s="102">
        <f t="shared" si="6"/>
        <v>3.1102733270499527</v>
      </c>
      <c r="BK7" s="107">
        <v>31</v>
      </c>
      <c r="BL7" s="102">
        <f t="shared" si="1"/>
        <v>3.494926719278467</v>
      </c>
      <c r="BM7" s="107">
        <v>31</v>
      </c>
      <c r="BN7" s="102">
        <f t="shared" si="7"/>
        <v>4.3235704323570436</v>
      </c>
      <c r="BO7" s="107">
        <v>25</v>
      </c>
      <c r="BP7" s="102">
        <f>BO7/$BO$5*100</f>
        <v>2.5987525987525988</v>
      </c>
      <c r="BQ7" s="107">
        <v>33</v>
      </c>
      <c r="BR7" s="102">
        <f t="shared" si="2"/>
        <v>3.2321253672869732</v>
      </c>
      <c r="BS7" s="107">
        <v>46</v>
      </c>
      <c r="BT7" s="102">
        <f>BS7/$BS$5*100</f>
        <v>4.4358727097396331</v>
      </c>
    </row>
    <row r="8" spans="1:72" s="52" customFormat="1" ht="20.100000000000001" customHeight="1" x14ac:dyDescent="0.15">
      <c r="A8" s="49"/>
      <c r="B8" s="73" t="s">
        <v>19</v>
      </c>
      <c r="C8" s="56">
        <v>37</v>
      </c>
      <c r="D8" s="59">
        <v>3.9913700107874863</v>
      </c>
      <c r="E8" s="56">
        <v>60</v>
      </c>
      <c r="F8" s="59">
        <v>3.3651149747616378</v>
      </c>
      <c r="G8" s="56">
        <v>33</v>
      </c>
      <c r="H8" s="59">
        <f t="shared" si="3"/>
        <v>3.296703296703297</v>
      </c>
      <c r="I8" s="56">
        <v>46</v>
      </c>
      <c r="J8" s="59">
        <v>3.9082412914188618</v>
      </c>
      <c r="K8" s="56">
        <v>24</v>
      </c>
      <c r="L8" s="59">
        <v>2.5917926565874732</v>
      </c>
      <c r="M8" s="56">
        <v>21</v>
      </c>
      <c r="N8" s="59">
        <v>3.0042918454935621</v>
      </c>
      <c r="O8" s="56">
        <v>43</v>
      </c>
      <c r="P8" s="59">
        <v>3.5332785538208711</v>
      </c>
      <c r="Q8" s="56">
        <v>33</v>
      </c>
      <c r="R8" s="59">
        <v>1.6836734693877551</v>
      </c>
      <c r="S8" s="56">
        <v>26</v>
      </c>
      <c r="T8" s="59">
        <v>0.86378737541528239</v>
      </c>
      <c r="U8" s="56">
        <v>21</v>
      </c>
      <c r="V8" s="59">
        <v>0.77864293659621797</v>
      </c>
      <c r="W8" s="56">
        <v>30</v>
      </c>
      <c r="X8" s="59">
        <v>1.3351134846461949</v>
      </c>
      <c r="Y8" s="56">
        <v>28</v>
      </c>
      <c r="Z8" s="66">
        <v>1.4522821576763485</v>
      </c>
      <c r="AA8" s="82">
        <v>27</v>
      </c>
      <c r="AB8" s="81">
        <v>1.4594594594594594</v>
      </c>
      <c r="AC8" s="56">
        <v>33</v>
      </c>
      <c r="AD8" s="66">
        <v>2.0820189274447949</v>
      </c>
      <c r="AE8" s="82">
        <v>19</v>
      </c>
      <c r="AF8" s="81">
        <v>1.1404561824729893</v>
      </c>
      <c r="AG8" s="82">
        <v>32</v>
      </c>
      <c r="AH8" s="81">
        <v>2.0711974110032361</v>
      </c>
      <c r="AI8" s="82">
        <v>30</v>
      </c>
      <c r="AJ8" s="81">
        <f t="shared" si="8"/>
        <v>2.0120724346076457</v>
      </c>
      <c r="AK8" s="82">
        <v>20</v>
      </c>
      <c r="AL8" s="80">
        <f t="shared" si="0"/>
        <v>1.5515903801396431</v>
      </c>
      <c r="AM8" s="82">
        <v>21</v>
      </c>
      <c r="AN8" s="99">
        <f t="shared" ref="AN8:AN18" si="11">AM8/$AM$5*100</f>
        <v>1.5339663988312637</v>
      </c>
      <c r="AO8" s="82">
        <v>15</v>
      </c>
      <c r="AP8" s="99">
        <f t="shared" si="9"/>
        <v>1.4312977099236641</v>
      </c>
      <c r="AQ8" s="107">
        <v>22</v>
      </c>
      <c r="AR8" s="99">
        <f t="shared" si="4"/>
        <v>1.7543859649122806</v>
      </c>
      <c r="AS8" s="107">
        <v>15</v>
      </c>
      <c r="AT8" s="99">
        <f t="shared" si="10"/>
        <v>1.4124293785310735</v>
      </c>
      <c r="AU8" s="107">
        <v>19</v>
      </c>
      <c r="AV8" s="99">
        <v>1.7272727272727273</v>
      </c>
      <c r="AW8" s="107">
        <v>16</v>
      </c>
      <c r="AX8" s="99">
        <v>1.7185821697099892</v>
      </c>
      <c r="AY8" s="107">
        <v>10</v>
      </c>
      <c r="AZ8" s="99">
        <v>1.0245901639344261</v>
      </c>
      <c r="BA8" s="107">
        <v>12</v>
      </c>
      <c r="BB8" s="99">
        <v>0.99833610648918469</v>
      </c>
      <c r="BC8" s="107">
        <v>19</v>
      </c>
      <c r="BD8" s="128">
        <v>1.7</v>
      </c>
      <c r="BE8" s="107">
        <v>28</v>
      </c>
      <c r="BF8" s="128">
        <v>2.7613412228796843</v>
      </c>
      <c r="BG8" s="107">
        <v>21</v>
      </c>
      <c r="BH8" s="128">
        <f t="shared" si="5"/>
        <v>1.5789473684210527</v>
      </c>
      <c r="BI8" s="107">
        <v>8</v>
      </c>
      <c r="BJ8" s="102">
        <f t="shared" si="6"/>
        <v>0.75400565504241279</v>
      </c>
      <c r="BK8" s="107">
        <v>12</v>
      </c>
      <c r="BL8" s="102">
        <f t="shared" si="1"/>
        <v>1.3528748590755355</v>
      </c>
      <c r="BM8" s="107">
        <v>10</v>
      </c>
      <c r="BN8" s="102">
        <f t="shared" si="7"/>
        <v>1.394700139470014</v>
      </c>
      <c r="BO8" s="107">
        <v>13</v>
      </c>
      <c r="BP8" s="102">
        <f t="shared" ref="BP8:BP14" si="12">BO8/$BO$5*100</f>
        <v>1.3513513513513513</v>
      </c>
      <c r="BQ8" s="107">
        <v>7</v>
      </c>
      <c r="BR8" s="102">
        <f t="shared" si="2"/>
        <v>0.68560235063663078</v>
      </c>
      <c r="BS8" s="107">
        <v>11</v>
      </c>
      <c r="BT8" s="102">
        <f>BS8/$BS$5*100</f>
        <v>1.0607521697203472</v>
      </c>
    </row>
    <row r="9" spans="1:72" s="52" customFormat="1" ht="20.100000000000001" customHeight="1" x14ac:dyDescent="0.15">
      <c r="A9" s="49"/>
      <c r="B9" s="73" t="s">
        <v>20</v>
      </c>
      <c r="C9" s="56">
        <v>6</v>
      </c>
      <c r="D9" s="59">
        <v>0.64724919093851141</v>
      </c>
      <c r="E9" s="56">
        <v>11</v>
      </c>
      <c r="F9" s="59">
        <v>0.61693774537296697</v>
      </c>
      <c r="G9" s="56">
        <v>4</v>
      </c>
      <c r="H9" s="59">
        <f t="shared" si="3"/>
        <v>0.39960039960039961</v>
      </c>
      <c r="I9" s="56">
        <v>8</v>
      </c>
      <c r="J9" s="59">
        <v>0.67969413763806286</v>
      </c>
      <c r="K9" s="56">
        <v>3</v>
      </c>
      <c r="L9" s="59">
        <v>0.32397408207343414</v>
      </c>
      <c r="M9" s="56">
        <v>13</v>
      </c>
      <c r="N9" s="59">
        <v>1.8597997138769671</v>
      </c>
      <c r="O9" s="56">
        <v>15</v>
      </c>
      <c r="P9" s="59">
        <v>1.2325390304026294</v>
      </c>
      <c r="Q9" s="56">
        <v>21</v>
      </c>
      <c r="R9" s="59">
        <v>1.0714285714285714</v>
      </c>
      <c r="S9" s="56">
        <v>11</v>
      </c>
      <c r="T9" s="59">
        <v>0.36544850498338871</v>
      </c>
      <c r="U9" s="56">
        <v>23</v>
      </c>
      <c r="V9" s="59">
        <v>0.85279940674823884</v>
      </c>
      <c r="W9" s="56">
        <v>17</v>
      </c>
      <c r="X9" s="59">
        <v>0.75656430796617713</v>
      </c>
      <c r="Y9" s="56">
        <v>14</v>
      </c>
      <c r="Z9" s="66">
        <v>0.72614107883817425</v>
      </c>
      <c r="AA9" s="82">
        <v>17</v>
      </c>
      <c r="AB9" s="81">
        <v>0.91891891891891886</v>
      </c>
      <c r="AC9" s="56">
        <v>9</v>
      </c>
      <c r="AD9" s="66">
        <v>0.56782334384858046</v>
      </c>
      <c r="AE9" s="82">
        <v>11</v>
      </c>
      <c r="AF9" s="81">
        <v>0.6602641056422569</v>
      </c>
      <c r="AG9" s="82">
        <v>11</v>
      </c>
      <c r="AH9" s="81">
        <v>0.71197411003236255</v>
      </c>
      <c r="AI9" s="82">
        <v>15</v>
      </c>
      <c r="AJ9" s="81">
        <f t="shared" si="8"/>
        <v>1.0060362173038229</v>
      </c>
      <c r="AK9" s="82">
        <v>9</v>
      </c>
      <c r="AL9" s="80">
        <f t="shared" si="0"/>
        <v>0.69821567106283944</v>
      </c>
      <c r="AM9" s="82">
        <v>2</v>
      </c>
      <c r="AN9" s="99">
        <f t="shared" si="11"/>
        <v>0.14609203798392989</v>
      </c>
      <c r="AO9" s="82">
        <v>8</v>
      </c>
      <c r="AP9" s="99">
        <f t="shared" si="9"/>
        <v>0.76335877862595414</v>
      </c>
      <c r="AQ9" s="107">
        <v>6</v>
      </c>
      <c r="AR9" s="99">
        <f t="shared" si="4"/>
        <v>0.4784688995215311</v>
      </c>
      <c r="AS9" s="107">
        <v>2</v>
      </c>
      <c r="AT9" s="99">
        <f t="shared" si="10"/>
        <v>0.18832391713747645</v>
      </c>
      <c r="AU9" s="107">
        <v>3</v>
      </c>
      <c r="AV9" s="99">
        <v>0.27272727272727276</v>
      </c>
      <c r="AW9" s="107">
        <v>5</v>
      </c>
      <c r="AX9" s="99">
        <v>0.53705692803437166</v>
      </c>
      <c r="AY9" s="107">
        <v>6</v>
      </c>
      <c r="AZ9" s="99">
        <v>0.61475409836065575</v>
      </c>
      <c r="BA9" s="107">
        <v>7</v>
      </c>
      <c r="BB9" s="99">
        <v>0.58236272878535777</v>
      </c>
      <c r="BC9" s="107">
        <v>5</v>
      </c>
      <c r="BD9" s="128">
        <v>0.4</v>
      </c>
      <c r="BE9" s="107">
        <v>6</v>
      </c>
      <c r="BF9" s="128">
        <v>0.59171597633136097</v>
      </c>
      <c r="BG9" s="107">
        <v>5</v>
      </c>
      <c r="BH9" s="128">
        <f t="shared" si="5"/>
        <v>0.37593984962406013</v>
      </c>
      <c r="BI9" s="107">
        <v>4</v>
      </c>
      <c r="BJ9" s="102">
        <f t="shared" si="6"/>
        <v>0.3770028275212064</v>
      </c>
      <c r="BK9" s="107">
        <v>4</v>
      </c>
      <c r="BL9" s="102">
        <f t="shared" si="1"/>
        <v>0.45095828635851182</v>
      </c>
      <c r="BM9" s="107">
        <v>5</v>
      </c>
      <c r="BN9" s="102">
        <f t="shared" si="7"/>
        <v>0.69735006973500702</v>
      </c>
      <c r="BO9" s="107">
        <v>2</v>
      </c>
      <c r="BP9" s="102">
        <f t="shared" si="12"/>
        <v>0.20790020790020791</v>
      </c>
      <c r="BQ9" s="107">
        <v>9</v>
      </c>
      <c r="BR9" s="102">
        <f t="shared" si="2"/>
        <v>0.88148873653281101</v>
      </c>
      <c r="BS9" s="107">
        <v>6</v>
      </c>
      <c r="BT9" s="102">
        <f>BS9/$BS$5*100</f>
        <v>0.57859209257473487</v>
      </c>
    </row>
    <row r="10" spans="1:72" s="52" customFormat="1" ht="20.100000000000001" customHeight="1" x14ac:dyDescent="0.15">
      <c r="A10" s="49"/>
      <c r="B10" s="73" t="s">
        <v>21</v>
      </c>
      <c r="C10" s="56">
        <v>108</v>
      </c>
      <c r="D10" s="59">
        <v>11.650485436893204</v>
      </c>
      <c r="E10" s="56">
        <v>173</v>
      </c>
      <c r="F10" s="59">
        <v>9.7027481772293882</v>
      </c>
      <c r="G10" s="56">
        <v>104</v>
      </c>
      <c r="H10" s="59">
        <f t="shared" si="3"/>
        <v>10.38961038961039</v>
      </c>
      <c r="I10" s="56">
        <v>130</v>
      </c>
      <c r="J10" s="59">
        <v>11.04502973661852</v>
      </c>
      <c r="K10" s="56">
        <v>131</v>
      </c>
      <c r="L10" s="59">
        <v>14.146868250539956</v>
      </c>
      <c r="M10" s="56">
        <v>72</v>
      </c>
      <c r="N10" s="59">
        <v>10.300429184549357</v>
      </c>
      <c r="O10" s="56">
        <v>104</v>
      </c>
      <c r="P10" s="59">
        <v>8.5456039441248972</v>
      </c>
      <c r="Q10" s="56">
        <v>146</v>
      </c>
      <c r="R10" s="59">
        <v>7.4489795918367356</v>
      </c>
      <c r="S10" s="56">
        <v>169</v>
      </c>
      <c r="T10" s="59">
        <v>5.6146179401993352</v>
      </c>
      <c r="U10" s="56">
        <v>121</v>
      </c>
      <c r="V10" s="59">
        <v>4.4864664441972559</v>
      </c>
      <c r="W10" s="56">
        <v>105</v>
      </c>
      <c r="X10" s="59">
        <v>4.6728971962616823</v>
      </c>
      <c r="Y10" s="56">
        <v>109</v>
      </c>
      <c r="Z10" s="66">
        <v>5.6535269709543572</v>
      </c>
      <c r="AA10" s="82">
        <v>97</v>
      </c>
      <c r="AB10" s="81">
        <v>5.243243243243243</v>
      </c>
      <c r="AC10" s="56">
        <v>88</v>
      </c>
      <c r="AD10" s="66">
        <v>5.55205047318612</v>
      </c>
      <c r="AE10" s="82">
        <v>108</v>
      </c>
      <c r="AF10" s="81">
        <v>6.4825930372148859</v>
      </c>
      <c r="AG10" s="82">
        <v>83</v>
      </c>
      <c r="AH10" s="81">
        <v>5.3721682847896437</v>
      </c>
      <c r="AI10" s="82">
        <v>144</v>
      </c>
      <c r="AJ10" s="81">
        <f t="shared" si="8"/>
        <v>9.6579476861166995</v>
      </c>
      <c r="AK10" s="82">
        <v>103</v>
      </c>
      <c r="AL10" s="80">
        <f t="shared" si="0"/>
        <v>7.9906904577191611</v>
      </c>
      <c r="AM10" s="82">
        <v>78</v>
      </c>
      <c r="AN10" s="99">
        <f t="shared" si="11"/>
        <v>5.6975894813732646</v>
      </c>
      <c r="AO10" s="82">
        <v>84</v>
      </c>
      <c r="AP10" s="99">
        <f t="shared" si="9"/>
        <v>8.015267175572518</v>
      </c>
      <c r="AQ10" s="107">
        <v>78</v>
      </c>
      <c r="AR10" s="99">
        <f t="shared" si="4"/>
        <v>6.2200956937799043</v>
      </c>
      <c r="AS10" s="107">
        <v>57</v>
      </c>
      <c r="AT10" s="99">
        <f t="shared" si="10"/>
        <v>5.3672316384180787</v>
      </c>
      <c r="AU10" s="107">
        <v>66</v>
      </c>
      <c r="AV10" s="99">
        <v>6</v>
      </c>
      <c r="AW10" s="107">
        <v>47</v>
      </c>
      <c r="AX10" s="99">
        <v>5.0483351235230938</v>
      </c>
      <c r="AY10" s="107">
        <v>48</v>
      </c>
      <c r="AZ10" s="99">
        <v>4.918032786885246</v>
      </c>
      <c r="BA10" s="107">
        <v>64</v>
      </c>
      <c r="BB10" s="99">
        <v>5.3244592346089847</v>
      </c>
      <c r="BC10" s="107">
        <v>50</v>
      </c>
      <c r="BD10" s="128">
        <v>4.4000000000000004</v>
      </c>
      <c r="BE10" s="107">
        <v>39</v>
      </c>
      <c r="BF10" s="128">
        <v>3.8461538461538463</v>
      </c>
      <c r="BG10" s="107">
        <v>31</v>
      </c>
      <c r="BH10" s="128">
        <f t="shared" si="5"/>
        <v>2.3308270676691731</v>
      </c>
      <c r="BI10" s="107">
        <v>29</v>
      </c>
      <c r="BJ10" s="102">
        <f t="shared" si="6"/>
        <v>2.7332704995287465</v>
      </c>
      <c r="BK10" s="107">
        <v>11</v>
      </c>
      <c r="BL10" s="102">
        <f t="shared" si="1"/>
        <v>1.2401352874859075</v>
      </c>
      <c r="BM10" s="107">
        <v>12</v>
      </c>
      <c r="BN10" s="102">
        <f>BM10/$BM$5*100</f>
        <v>1.6736401673640167</v>
      </c>
      <c r="BO10" s="107">
        <v>8</v>
      </c>
      <c r="BP10" s="102">
        <f t="shared" si="12"/>
        <v>0.83160083160083165</v>
      </c>
      <c r="BQ10" s="107">
        <v>26</v>
      </c>
      <c r="BR10" s="102">
        <f t="shared" si="2"/>
        <v>2.546523016650343</v>
      </c>
      <c r="BS10" s="107">
        <v>28</v>
      </c>
      <c r="BT10" s="102">
        <f>BS10/$BS$5*100</f>
        <v>2.700096432015429</v>
      </c>
    </row>
    <row r="11" spans="1:72" s="52" customFormat="1" ht="20.100000000000001" customHeight="1" x14ac:dyDescent="0.15">
      <c r="A11" s="49"/>
      <c r="B11" s="73" t="s">
        <v>22</v>
      </c>
      <c r="C11" s="56">
        <v>339</v>
      </c>
      <c r="D11" s="59">
        <v>36.569579288025892</v>
      </c>
      <c r="E11" s="56">
        <v>325</v>
      </c>
      <c r="F11" s="59">
        <v>18.227706113292204</v>
      </c>
      <c r="G11" s="56">
        <v>276</v>
      </c>
      <c r="H11" s="59">
        <f t="shared" si="3"/>
        <v>27.572427572427571</v>
      </c>
      <c r="I11" s="56">
        <v>393</v>
      </c>
      <c r="J11" s="59">
        <v>33.389974511469838</v>
      </c>
      <c r="K11" s="56">
        <v>331</v>
      </c>
      <c r="L11" s="59">
        <v>35.745140388768895</v>
      </c>
      <c r="M11" s="56">
        <v>253</v>
      </c>
      <c r="N11" s="59">
        <v>36.194563662374826</v>
      </c>
      <c r="O11" s="56">
        <v>357</v>
      </c>
      <c r="P11" s="59">
        <v>29.334428923582578</v>
      </c>
      <c r="Q11" s="56">
        <v>413</v>
      </c>
      <c r="R11" s="59">
        <v>21.071428571428573</v>
      </c>
      <c r="S11" s="56">
        <v>502</v>
      </c>
      <c r="T11" s="59">
        <v>16.677740863787374</v>
      </c>
      <c r="U11" s="56">
        <v>456</v>
      </c>
      <c r="V11" s="59">
        <v>16.907675194660733</v>
      </c>
      <c r="W11" s="56">
        <v>497</v>
      </c>
      <c r="X11" s="59">
        <v>22.118380062305295</v>
      </c>
      <c r="Y11" s="56">
        <v>468</v>
      </c>
      <c r="Z11" s="66">
        <v>24.273858921161825</v>
      </c>
      <c r="AA11" s="78">
        <v>468</v>
      </c>
      <c r="AB11" s="81">
        <v>25.297297297297298</v>
      </c>
      <c r="AC11" s="56">
        <v>485</v>
      </c>
      <c r="AD11" s="66">
        <v>30.5993690851735</v>
      </c>
      <c r="AE11" s="78">
        <v>462</v>
      </c>
      <c r="AF11" s="81">
        <v>27.731092436974791</v>
      </c>
      <c r="AG11" s="78">
        <v>534</v>
      </c>
      <c r="AH11" s="81">
        <v>34.563106796116507</v>
      </c>
      <c r="AI11" s="78">
        <v>612</v>
      </c>
      <c r="AJ11" s="81">
        <f t="shared" si="8"/>
        <v>41.04627766599598</v>
      </c>
      <c r="AK11" s="78">
        <v>582</v>
      </c>
      <c r="AL11" s="80">
        <f t="shared" si="0"/>
        <v>45.151280062063613</v>
      </c>
      <c r="AM11" s="78">
        <v>634</v>
      </c>
      <c r="AN11" s="99">
        <f t="shared" si="11"/>
        <v>46.311176040905771</v>
      </c>
      <c r="AO11" s="78">
        <v>562</v>
      </c>
      <c r="AP11" s="99">
        <f t="shared" si="9"/>
        <v>53.625954198473281</v>
      </c>
      <c r="AQ11" s="107">
        <v>662</v>
      </c>
      <c r="AR11" s="99">
        <f t="shared" si="4"/>
        <v>52.791068580542266</v>
      </c>
      <c r="AS11" s="107">
        <v>640</v>
      </c>
      <c r="AT11" s="99">
        <f t="shared" si="10"/>
        <v>60.263653483992464</v>
      </c>
      <c r="AU11" s="107">
        <v>614</v>
      </c>
      <c r="AV11" s="99">
        <v>55.81818181818182</v>
      </c>
      <c r="AW11" s="107">
        <v>549</v>
      </c>
      <c r="AX11" s="99">
        <v>58.968850698174002</v>
      </c>
      <c r="AY11" s="107">
        <v>590</v>
      </c>
      <c r="AZ11" s="99">
        <v>60.450819672131153</v>
      </c>
      <c r="BA11" s="107">
        <v>742</v>
      </c>
      <c r="BB11" s="99">
        <v>61.730449251247919</v>
      </c>
      <c r="BC11" s="107">
        <v>713</v>
      </c>
      <c r="BD11" s="128">
        <v>62.6</v>
      </c>
      <c r="BE11" s="107">
        <v>598</v>
      </c>
      <c r="BF11" s="128">
        <v>58.974358974358978</v>
      </c>
      <c r="BG11" s="107">
        <v>722</v>
      </c>
      <c r="BH11" s="128">
        <f t="shared" si="5"/>
        <v>54.285714285714285</v>
      </c>
      <c r="BI11" s="107">
        <v>580</v>
      </c>
      <c r="BJ11" s="102">
        <f t="shared" si="6"/>
        <v>54.665409990574929</v>
      </c>
      <c r="BK11" s="107">
        <v>375</v>
      </c>
      <c r="BL11" s="102">
        <f t="shared" si="1"/>
        <v>42.277339346110487</v>
      </c>
      <c r="BM11" s="107">
        <v>283</v>
      </c>
      <c r="BN11" s="102">
        <f t="shared" si="7"/>
        <v>39.470013947001391</v>
      </c>
      <c r="BO11" s="107">
        <v>380</v>
      </c>
      <c r="BP11" s="102">
        <f>BO11/$BO$5*100</f>
        <v>39.5010395010395</v>
      </c>
      <c r="BQ11" s="107">
        <v>489</v>
      </c>
      <c r="BR11" s="102">
        <f t="shared" si="2"/>
        <v>47.894221351616061</v>
      </c>
      <c r="BS11" s="107">
        <v>548</v>
      </c>
      <c r="BT11" s="102">
        <f>BS11/$BS$5*100</f>
        <v>52.844744455159109</v>
      </c>
    </row>
    <row r="12" spans="1:72" s="52" customFormat="1" ht="20.100000000000001" customHeight="1" x14ac:dyDescent="0.15">
      <c r="A12" s="49"/>
      <c r="B12" s="73" t="s">
        <v>23</v>
      </c>
      <c r="C12" s="56">
        <v>21</v>
      </c>
      <c r="D12" s="59">
        <v>2.2653721682847898</v>
      </c>
      <c r="E12" s="56">
        <v>61</v>
      </c>
      <c r="F12" s="59">
        <v>3.4212002243409985</v>
      </c>
      <c r="G12" s="56">
        <v>50</v>
      </c>
      <c r="H12" s="59">
        <f t="shared" si="3"/>
        <v>4.9950049950049955</v>
      </c>
      <c r="I12" s="56">
        <v>36</v>
      </c>
      <c r="J12" s="59">
        <v>3.058623619371283</v>
      </c>
      <c r="K12" s="56">
        <v>10</v>
      </c>
      <c r="L12" s="59">
        <v>1.079913606911447</v>
      </c>
      <c r="M12" s="56">
        <v>8</v>
      </c>
      <c r="N12" s="59">
        <v>1.144492131616595</v>
      </c>
      <c r="O12" s="56">
        <v>14</v>
      </c>
      <c r="P12" s="59">
        <v>1.1503697617091209</v>
      </c>
      <c r="Q12" s="56">
        <v>7</v>
      </c>
      <c r="R12" s="59">
        <v>0.35714285714285715</v>
      </c>
      <c r="S12" s="56">
        <v>28</v>
      </c>
      <c r="T12" s="59">
        <v>0.93023255813953487</v>
      </c>
      <c r="U12" s="56">
        <v>23</v>
      </c>
      <c r="V12" s="59">
        <v>0.85279940674823884</v>
      </c>
      <c r="W12" s="56">
        <v>12</v>
      </c>
      <c r="X12" s="59">
        <v>0.53404539385847793</v>
      </c>
      <c r="Y12" s="56">
        <v>5</v>
      </c>
      <c r="Z12" s="66">
        <v>0.25933609958506221</v>
      </c>
      <c r="AA12" s="78">
        <v>7</v>
      </c>
      <c r="AB12" s="81">
        <v>0.3783783783783784</v>
      </c>
      <c r="AC12" s="56">
        <v>6</v>
      </c>
      <c r="AD12" s="66">
        <v>0.37854889589905361</v>
      </c>
      <c r="AE12" s="78">
        <v>14</v>
      </c>
      <c r="AF12" s="81">
        <v>0.84033613445378152</v>
      </c>
      <c r="AG12" s="78">
        <v>12</v>
      </c>
      <c r="AH12" s="81">
        <v>0.77669902912621358</v>
      </c>
      <c r="AI12" s="78">
        <v>10</v>
      </c>
      <c r="AJ12" s="81">
        <f t="shared" si="8"/>
        <v>0.67069081153588195</v>
      </c>
      <c r="AK12" s="78">
        <v>14</v>
      </c>
      <c r="AL12" s="80">
        <f t="shared" si="0"/>
        <v>1.0861132660977502</v>
      </c>
      <c r="AM12" s="78">
        <v>12</v>
      </c>
      <c r="AN12" s="99">
        <f t="shared" si="11"/>
        <v>0.87655222790357923</v>
      </c>
      <c r="AO12" s="78">
        <v>10</v>
      </c>
      <c r="AP12" s="99">
        <f t="shared" si="9"/>
        <v>0.95419847328244278</v>
      </c>
      <c r="AQ12" s="107">
        <v>16</v>
      </c>
      <c r="AR12" s="99">
        <f t="shared" si="4"/>
        <v>1.2759170653907497</v>
      </c>
      <c r="AS12" s="107">
        <v>16</v>
      </c>
      <c r="AT12" s="99">
        <f t="shared" si="10"/>
        <v>1.5065913370998116</v>
      </c>
      <c r="AU12" s="107">
        <v>16</v>
      </c>
      <c r="AV12" s="99">
        <v>1.4545454545454546</v>
      </c>
      <c r="AW12" s="107">
        <v>30</v>
      </c>
      <c r="AX12" s="99">
        <v>3.2223415682062302</v>
      </c>
      <c r="AY12" s="107">
        <v>29</v>
      </c>
      <c r="AZ12" s="99">
        <v>2.971311475409836</v>
      </c>
      <c r="BA12" s="107">
        <v>23</v>
      </c>
      <c r="BB12" s="99">
        <v>1.9134775374376041</v>
      </c>
      <c r="BC12" s="107">
        <v>31</v>
      </c>
      <c r="BD12" s="128">
        <v>2.7</v>
      </c>
      <c r="BE12" s="107">
        <v>48</v>
      </c>
      <c r="BF12" s="128">
        <v>4.7337278106508878</v>
      </c>
      <c r="BG12" s="107">
        <v>106</v>
      </c>
      <c r="BH12" s="128">
        <f t="shared" si="5"/>
        <v>7.9699248120300759</v>
      </c>
      <c r="BI12" s="107">
        <v>50</v>
      </c>
      <c r="BJ12" s="102">
        <f>BI12/1061*100</f>
        <v>4.7125353440150803</v>
      </c>
      <c r="BK12" s="107">
        <v>49</v>
      </c>
      <c r="BL12" s="102">
        <f t="shared" si="1"/>
        <v>5.5242390078917705</v>
      </c>
      <c r="BM12" s="107">
        <v>40</v>
      </c>
      <c r="BN12" s="102">
        <f t="shared" si="7"/>
        <v>5.5788005578800561</v>
      </c>
      <c r="BO12" s="107">
        <v>87</v>
      </c>
      <c r="BP12" s="102">
        <f t="shared" si="12"/>
        <v>9.0436590436590443</v>
      </c>
      <c r="BQ12" s="107">
        <v>62</v>
      </c>
      <c r="BR12" s="102">
        <f t="shared" si="2"/>
        <v>6.072477962781587</v>
      </c>
      <c r="BS12" s="107">
        <v>42</v>
      </c>
      <c r="BT12" s="102">
        <f>BS12/$BS$5*100</f>
        <v>4.0501446480231431</v>
      </c>
    </row>
    <row r="13" spans="1:72" s="52" customFormat="1" ht="20.100000000000001" customHeight="1" x14ac:dyDescent="0.15">
      <c r="A13" s="49"/>
      <c r="B13" s="73" t="s">
        <v>24</v>
      </c>
      <c r="C13" s="56">
        <v>11</v>
      </c>
      <c r="D13" s="59">
        <v>1.1866235167206041</v>
      </c>
      <c r="E13" s="56">
        <v>34</v>
      </c>
      <c r="F13" s="59">
        <v>1.9068984856982614</v>
      </c>
      <c r="G13" s="56">
        <v>42</v>
      </c>
      <c r="H13" s="59">
        <f t="shared" si="3"/>
        <v>4.1958041958041958</v>
      </c>
      <c r="I13" s="56">
        <v>9</v>
      </c>
      <c r="J13" s="59">
        <v>0.76465590484282076</v>
      </c>
      <c r="K13" s="56">
        <v>14</v>
      </c>
      <c r="L13" s="59">
        <v>1.5118790496760259</v>
      </c>
      <c r="M13" s="56">
        <v>11</v>
      </c>
      <c r="N13" s="59">
        <v>1.5736766809728182</v>
      </c>
      <c r="O13" s="56">
        <v>20</v>
      </c>
      <c r="P13" s="59">
        <v>1.6433853738701727</v>
      </c>
      <c r="Q13" s="56">
        <v>12</v>
      </c>
      <c r="R13" s="59">
        <v>0.61224489795918369</v>
      </c>
      <c r="S13" s="56">
        <v>25</v>
      </c>
      <c r="T13" s="59">
        <v>0.83056478405315626</v>
      </c>
      <c r="U13" s="56">
        <v>17</v>
      </c>
      <c r="V13" s="59">
        <v>0.63032999629217645</v>
      </c>
      <c r="W13" s="56">
        <v>18</v>
      </c>
      <c r="X13" s="59">
        <v>0.80106809078771701</v>
      </c>
      <c r="Y13" s="56">
        <v>23</v>
      </c>
      <c r="Z13" s="66">
        <v>1.1929460580912863</v>
      </c>
      <c r="AA13" s="78">
        <v>11</v>
      </c>
      <c r="AB13" s="81">
        <v>0.59459459459459463</v>
      </c>
      <c r="AC13" s="56">
        <v>14</v>
      </c>
      <c r="AD13" s="66">
        <v>0.88328075709779175</v>
      </c>
      <c r="AE13" s="78">
        <v>14</v>
      </c>
      <c r="AF13" s="81">
        <v>0.84033613445378152</v>
      </c>
      <c r="AG13" s="78">
        <v>7</v>
      </c>
      <c r="AH13" s="81">
        <v>0.45307443365695793</v>
      </c>
      <c r="AI13" s="78">
        <v>10</v>
      </c>
      <c r="AJ13" s="81">
        <f t="shared" si="8"/>
        <v>0.67069081153588195</v>
      </c>
      <c r="AK13" s="78">
        <v>18</v>
      </c>
      <c r="AL13" s="80">
        <f t="shared" si="0"/>
        <v>1.3964313421256789</v>
      </c>
      <c r="AM13" s="78">
        <v>12</v>
      </c>
      <c r="AN13" s="99">
        <f t="shared" si="11"/>
        <v>0.87655222790357923</v>
      </c>
      <c r="AO13" s="78">
        <v>9</v>
      </c>
      <c r="AP13" s="99">
        <f t="shared" si="9"/>
        <v>0.85877862595419852</v>
      </c>
      <c r="AQ13" s="107">
        <v>9</v>
      </c>
      <c r="AR13" s="99">
        <f t="shared" si="4"/>
        <v>0.71770334928229662</v>
      </c>
      <c r="AS13" s="107">
        <v>6</v>
      </c>
      <c r="AT13" s="99">
        <f t="shared" si="10"/>
        <v>0.56497175141242939</v>
      </c>
      <c r="AU13" s="107">
        <v>13</v>
      </c>
      <c r="AV13" s="99">
        <v>1.1818181818181819</v>
      </c>
      <c r="AW13" s="107">
        <v>10</v>
      </c>
      <c r="AX13" s="99">
        <v>1.0741138560687433</v>
      </c>
      <c r="AY13" s="107">
        <v>8</v>
      </c>
      <c r="AZ13" s="99">
        <v>0.81967213114754101</v>
      </c>
      <c r="BA13" s="107">
        <v>7</v>
      </c>
      <c r="BB13" s="99">
        <v>0.58236272878535777</v>
      </c>
      <c r="BC13" s="107">
        <v>6</v>
      </c>
      <c r="BD13" s="128">
        <v>0.5</v>
      </c>
      <c r="BE13" s="107">
        <v>8</v>
      </c>
      <c r="BF13" s="128">
        <v>0.78895463510848129</v>
      </c>
      <c r="BG13" s="107">
        <v>11</v>
      </c>
      <c r="BH13" s="128">
        <f t="shared" si="5"/>
        <v>0.82706766917293228</v>
      </c>
      <c r="BI13" s="107">
        <v>13</v>
      </c>
      <c r="BJ13" s="102">
        <f t="shared" si="6"/>
        <v>1.2252591894439209</v>
      </c>
      <c r="BK13" s="107">
        <v>7</v>
      </c>
      <c r="BL13" s="102">
        <f t="shared" si="1"/>
        <v>0.78917700112739564</v>
      </c>
      <c r="BM13" s="107">
        <v>10</v>
      </c>
      <c r="BN13" s="102">
        <f t="shared" si="7"/>
        <v>1.394700139470014</v>
      </c>
      <c r="BO13" s="107">
        <v>3</v>
      </c>
      <c r="BP13" s="102">
        <f t="shared" si="12"/>
        <v>0.31185031185031187</v>
      </c>
      <c r="BQ13" s="107">
        <v>12</v>
      </c>
      <c r="BR13" s="102">
        <f t="shared" ref="BR13:BR16" si="13">BQ13/$BQ$5*100</f>
        <v>1.1753183153770812</v>
      </c>
      <c r="BS13" s="107">
        <v>12</v>
      </c>
      <c r="BT13" s="102">
        <f>BS13/$BS$5*100</f>
        <v>1.1571841851494697</v>
      </c>
    </row>
    <row r="14" spans="1:72" s="52" customFormat="1" ht="20.100000000000001" customHeight="1" x14ac:dyDescent="0.15">
      <c r="A14" s="49"/>
      <c r="B14" s="73" t="s">
        <v>119</v>
      </c>
      <c r="C14" s="56">
        <v>104</v>
      </c>
      <c r="D14" s="59">
        <v>11.218985976267531</v>
      </c>
      <c r="E14" s="56">
        <v>137</v>
      </c>
      <c r="F14" s="59">
        <v>7.6836791923724057</v>
      </c>
      <c r="G14" s="56">
        <v>95</v>
      </c>
      <c r="H14" s="59">
        <f t="shared" si="3"/>
        <v>9.490509490509492</v>
      </c>
      <c r="I14" s="56">
        <v>150</v>
      </c>
      <c r="J14" s="59">
        <v>12.74426508071368</v>
      </c>
      <c r="K14" s="56">
        <v>91</v>
      </c>
      <c r="L14" s="59">
        <v>9.8272138228941674</v>
      </c>
      <c r="M14" s="56">
        <v>66</v>
      </c>
      <c r="N14" s="59">
        <v>9.4420600858369106</v>
      </c>
      <c r="O14" s="56">
        <v>74</v>
      </c>
      <c r="P14" s="59">
        <v>6.0805258833196385</v>
      </c>
      <c r="Q14" s="56">
        <v>81</v>
      </c>
      <c r="R14" s="59">
        <v>4.1326530612244898</v>
      </c>
      <c r="S14" s="56">
        <v>101</v>
      </c>
      <c r="T14" s="59">
        <v>3.3554817275747508</v>
      </c>
      <c r="U14" s="56">
        <v>99</v>
      </c>
      <c r="V14" s="59">
        <v>3.6707452725250276</v>
      </c>
      <c r="W14" s="56">
        <v>57</v>
      </c>
      <c r="X14" s="59">
        <v>2.5367156208277701</v>
      </c>
      <c r="Y14" s="56">
        <v>59</v>
      </c>
      <c r="Z14" s="66">
        <v>3.0601659751037342</v>
      </c>
      <c r="AA14" s="78">
        <v>50</v>
      </c>
      <c r="AB14" s="81">
        <v>2.7027027027027026</v>
      </c>
      <c r="AC14" s="56">
        <v>49</v>
      </c>
      <c r="AD14" s="66">
        <v>3.0914826498422712</v>
      </c>
      <c r="AE14" s="78">
        <v>48</v>
      </c>
      <c r="AF14" s="81">
        <v>2.8811524609843939</v>
      </c>
      <c r="AG14" s="78">
        <v>56</v>
      </c>
      <c r="AH14" s="81">
        <v>3.6245954692556634</v>
      </c>
      <c r="AI14" s="78">
        <v>79</v>
      </c>
      <c r="AJ14" s="81">
        <f t="shared" si="8"/>
        <v>5.2984574111334677</v>
      </c>
      <c r="AK14" s="78">
        <v>69</v>
      </c>
      <c r="AL14" s="80">
        <f t="shared" si="0"/>
        <v>5.3529868114817694</v>
      </c>
      <c r="AM14" s="78">
        <v>62</v>
      </c>
      <c r="AN14" s="99">
        <f t="shared" si="11"/>
        <v>4.5288531775018264</v>
      </c>
      <c r="AO14" s="78">
        <v>25</v>
      </c>
      <c r="AP14" s="99">
        <f t="shared" si="9"/>
        <v>2.385496183206107</v>
      </c>
      <c r="AQ14" s="107">
        <v>54</v>
      </c>
      <c r="AR14" s="99">
        <f t="shared" si="4"/>
        <v>4.3062200956937797</v>
      </c>
      <c r="AS14" s="107">
        <v>45</v>
      </c>
      <c r="AT14" s="99">
        <f t="shared" si="10"/>
        <v>4.2372881355932197</v>
      </c>
      <c r="AU14" s="107">
        <v>45</v>
      </c>
      <c r="AV14" s="99">
        <v>4.0909090909090908</v>
      </c>
      <c r="AW14" s="107">
        <v>37</v>
      </c>
      <c r="AX14" s="99">
        <v>3.9742212674543502</v>
      </c>
      <c r="AY14" s="107">
        <v>35</v>
      </c>
      <c r="AZ14" s="99">
        <v>3.5860655737704916</v>
      </c>
      <c r="BA14" s="107">
        <v>53</v>
      </c>
      <c r="BB14" s="99">
        <v>4.4093178036605662</v>
      </c>
      <c r="BC14" s="107">
        <v>40</v>
      </c>
      <c r="BD14" s="128">
        <v>3.5</v>
      </c>
      <c r="BE14" s="107">
        <v>38</v>
      </c>
      <c r="BF14" s="128">
        <v>3.7475345167652856</v>
      </c>
      <c r="BG14" s="107">
        <v>30</v>
      </c>
      <c r="BH14" s="128">
        <f t="shared" si="5"/>
        <v>2.2556390977443606</v>
      </c>
      <c r="BI14" s="107">
        <v>19</v>
      </c>
      <c r="BJ14" s="102">
        <f t="shared" si="6"/>
        <v>1.7907634307257305</v>
      </c>
      <c r="BK14" s="107">
        <v>26</v>
      </c>
      <c r="BL14" s="102">
        <f t="shared" si="1"/>
        <v>2.931228861330327</v>
      </c>
      <c r="BM14" s="107">
        <v>16</v>
      </c>
      <c r="BN14" s="102">
        <f t="shared" si="7"/>
        <v>2.2315202231520224</v>
      </c>
      <c r="BO14" s="107">
        <v>20</v>
      </c>
      <c r="BP14" s="102">
        <f t="shared" si="12"/>
        <v>2.0790020790020791</v>
      </c>
      <c r="BQ14" s="107">
        <v>22</v>
      </c>
      <c r="BR14" s="102">
        <f t="shared" si="13"/>
        <v>2.1547502448579823</v>
      </c>
      <c r="BS14" s="107">
        <v>31</v>
      </c>
      <c r="BT14" s="102">
        <f>BS14/$BS$5*100</f>
        <v>2.9893924783027965</v>
      </c>
    </row>
    <row r="15" spans="1:72" s="52" customFormat="1" ht="20.100000000000001" customHeight="1" x14ac:dyDescent="0.15">
      <c r="A15" s="49"/>
      <c r="B15" s="73" t="s">
        <v>64</v>
      </c>
      <c r="C15" s="56"/>
      <c r="D15" s="59"/>
      <c r="E15" s="56">
        <v>10</v>
      </c>
      <c r="F15" s="59">
        <v>0.5608524957936063</v>
      </c>
      <c r="G15" s="56">
        <v>2</v>
      </c>
      <c r="H15" s="59">
        <f t="shared" si="3"/>
        <v>0.19980019980019981</v>
      </c>
      <c r="I15" s="56">
        <v>1</v>
      </c>
      <c r="J15" s="59">
        <v>8.4961767204757857E-2</v>
      </c>
      <c r="K15" s="56">
        <v>0</v>
      </c>
      <c r="L15" s="59">
        <v>0</v>
      </c>
      <c r="M15" s="56">
        <v>0</v>
      </c>
      <c r="N15" s="59">
        <v>0</v>
      </c>
      <c r="O15" s="56">
        <v>0</v>
      </c>
      <c r="P15" s="59">
        <v>0</v>
      </c>
      <c r="Q15" s="56">
        <v>0</v>
      </c>
      <c r="R15" s="59">
        <v>0</v>
      </c>
      <c r="S15" s="56">
        <v>0</v>
      </c>
      <c r="T15" s="59">
        <v>0</v>
      </c>
      <c r="U15" s="107" t="s">
        <v>109</v>
      </c>
      <c r="V15" s="107" t="s">
        <v>109</v>
      </c>
      <c r="W15" s="107" t="s">
        <v>109</v>
      </c>
      <c r="X15" s="107" t="s">
        <v>109</v>
      </c>
      <c r="Y15" s="107" t="s">
        <v>109</v>
      </c>
      <c r="Z15" s="107" t="s">
        <v>109</v>
      </c>
      <c r="AA15" s="107" t="s">
        <v>109</v>
      </c>
      <c r="AB15" s="107" t="s">
        <v>109</v>
      </c>
      <c r="AC15" s="107" t="s">
        <v>109</v>
      </c>
      <c r="AD15" s="107" t="s">
        <v>109</v>
      </c>
      <c r="AE15" s="107" t="s">
        <v>109</v>
      </c>
      <c r="AF15" s="107" t="s">
        <v>109</v>
      </c>
      <c r="AG15" s="107" t="s">
        <v>109</v>
      </c>
      <c r="AH15" s="107" t="s">
        <v>109</v>
      </c>
      <c r="AI15" s="107" t="s">
        <v>109</v>
      </c>
      <c r="AJ15" s="107" t="s">
        <v>109</v>
      </c>
      <c r="AK15" s="107" t="s">
        <v>109</v>
      </c>
      <c r="AL15" s="107" t="s">
        <v>109</v>
      </c>
      <c r="AM15" s="107" t="s">
        <v>109</v>
      </c>
      <c r="AN15" s="107" t="s">
        <v>109</v>
      </c>
      <c r="AO15" s="107" t="s">
        <v>109</v>
      </c>
      <c r="AP15" s="107" t="s">
        <v>109</v>
      </c>
      <c r="AQ15" s="107" t="s">
        <v>109</v>
      </c>
      <c r="AR15" s="107" t="s">
        <v>109</v>
      </c>
      <c r="AS15" s="107" t="s">
        <v>109</v>
      </c>
      <c r="AT15" s="99" t="s">
        <v>109</v>
      </c>
      <c r="AU15" s="107" t="s">
        <v>109</v>
      </c>
      <c r="AV15" s="109" t="s">
        <v>109</v>
      </c>
      <c r="AW15" s="109" t="s">
        <v>109</v>
      </c>
      <c r="AX15" s="109" t="s">
        <v>109</v>
      </c>
      <c r="AY15" s="109" t="s">
        <v>109</v>
      </c>
      <c r="AZ15" s="109" t="s">
        <v>109</v>
      </c>
      <c r="BA15" s="109" t="s">
        <v>109</v>
      </c>
      <c r="BB15" s="109" t="s">
        <v>109</v>
      </c>
      <c r="BC15" s="109" t="s">
        <v>109</v>
      </c>
      <c r="BD15" s="125" t="s">
        <v>109</v>
      </c>
      <c r="BE15" s="109" t="s">
        <v>109</v>
      </c>
      <c r="BF15" s="125" t="s">
        <v>109</v>
      </c>
      <c r="BG15" s="109" t="s">
        <v>109</v>
      </c>
      <c r="BH15" s="125" t="s">
        <v>109</v>
      </c>
      <c r="BI15" s="125" t="s">
        <v>109</v>
      </c>
      <c r="BJ15" s="136" t="s">
        <v>109</v>
      </c>
      <c r="BK15" s="125" t="s">
        <v>109</v>
      </c>
      <c r="BL15" s="136" t="s">
        <v>109</v>
      </c>
      <c r="BM15" s="125" t="s">
        <v>109</v>
      </c>
      <c r="BN15" s="136" t="s">
        <v>109</v>
      </c>
      <c r="BO15" s="136" t="s">
        <v>109</v>
      </c>
      <c r="BP15" s="102" t="s">
        <v>109</v>
      </c>
      <c r="BQ15" s="102" t="s">
        <v>109</v>
      </c>
      <c r="BR15" s="102" t="s">
        <v>109</v>
      </c>
      <c r="BS15" s="102" t="s">
        <v>109</v>
      </c>
      <c r="BT15" s="102" t="s">
        <v>109</v>
      </c>
    </row>
    <row r="16" spans="1:72" s="52" customFormat="1" ht="20.100000000000001" customHeight="1" x14ac:dyDescent="0.15">
      <c r="A16" s="49"/>
      <c r="B16" s="73" t="s">
        <v>25</v>
      </c>
      <c r="C16" s="56">
        <v>2</v>
      </c>
      <c r="D16" s="59">
        <v>0.21574973031283709</v>
      </c>
      <c r="E16" s="56">
        <v>6</v>
      </c>
      <c r="F16" s="59">
        <v>0.33651149747616377</v>
      </c>
      <c r="G16" s="56">
        <v>3</v>
      </c>
      <c r="H16" s="59">
        <f t="shared" si="3"/>
        <v>0.29970029970029971</v>
      </c>
      <c r="I16" s="56">
        <v>2</v>
      </c>
      <c r="J16" s="59">
        <v>0.16992353440951571</v>
      </c>
      <c r="K16" s="56">
        <v>0</v>
      </c>
      <c r="L16" s="59">
        <v>0</v>
      </c>
      <c r="M16" s="56">
        <v>0</v>
      </c>
      <c r="N16" s="59">
        <v>0</v>
      </c>
      <c r="O16" s="56">
        <v>2</v>
      </c>
      <c r="P16" s="59">
        <v>0.16433853738701726</v>
      </c>
      <c r="Q16" s="56">
        <v>1</v>
      </c>
      <c r="R16" s="59">
        <v>5.1020408163265307E-2</v>
      </c>
      <c r="S16" s="56">
        <v>4</v>
      </c>
      <c r="T16" s="59">
        <v>0.13289036544850499</v>
      </c>
      <c r="U16" s="56">
        <v>2</v>
      </c>
      <c r="V16" s="59">
        <v>7.4156470152020759E-2</v>
      </c>
      <c r="W16" s="56">
        <v>2</v>
      </c>
      <c r="X16" s="59">
        <v>8.9007565643079656E-2</v>
      </c>
      <c r="Y16" s="56">
        <v>8</v>
      </c>
      <c r="Z16" s="66">
        <v>0.41493775933609961</v>
      </c>
      <c r="AA16" s="78">
        <v>4</v>
      </c>
      <c r="AB16" s="81">
        <v>0.21621621621621623</v>
      </c>
      <c r="AC16" s="56">
        <v>1</v>
      </c>
      <c r="AD16" s="66">
        <v>6.3091482649842281E-2</v>
      </c>
      <c r="AE16" s="82">
        <v>2</v>
      </c>
      <c r="AF16" s="81">
        <v>0.12004801920768307</v>
      </c>
      <c r="AG16" s="82">
        <v>0</v>
      </c>
      <c r="AH16" s="81">
        <v>0</v>
      </c>
      <c r="AI16" s="82">
        <v>0</v>
      </c>
      <c r="AJ16" s="81">
        <f t="shared" si="8"/>
        <v>0</v>
      </c>
      <c r="AK16" s="82">
        <v>1</v>
      </c>
      <c r="AL16" s="81">
        <f t="shared" si="0"/>
        <v>7.7579519006982151E-2</v>
      </c>
      <c r="AM16" s="82">
        <v>4</v>
      </c>
      <c r="AN16" s="99">
        <f t="shared" si="11"/>
        <v>0.29218407596785978</v>
      </c>
      <c r="AO16" s="82">
        <v>0</v>
      </c>
      <c r="AP16" s="109">
        <f t="shared" si="9"/>
        <v>0</v>
      </c>
      <c r="AQ16" s="107">
        <v>4</v>
      </c>
      <c r="AR16" s="99">
        <f t="shared" si="4"/>
        <v>0.31897926634768742</v>
      </c>
      <c r="AS16" s="107">
        <v>0</v>
      </c>
      <c r="AT16" s="99">
        <f t="shared" si="10"/>
        <v>0</v>
      </c>
      <c r="AU16" s="107">
        <v>1</v>
      </c>
      <c r="AV16" s="99">
        <v>9.0909090909090912E-2</v>
      </c>
      <c r="AW16" s="107">
        <v>1</v>
      </c>
      <c r="AX16" s="99">
        <v>0.10741138560687433</v>
      </c>
      <c r="AY16" s="107">
        <v>0</v>
      </c>
      <c r="AZ16" s="99">
        <v>0</v>
      </c>
      <c r="BA16" s="107">
        <v>0</v>
      </c>
      <c r="BB16" s="99">
        <v>0</v>
      </c>
      <c r="BC16" s="107">
        <v>1</v>
      </c>
      <c r="BD16" s="128">
        <v>0.1</v>
      </c>
      <c r="BE16" s="107">
        <v>1</v>
      </c>
      <c r="BF16" s="128">
        <v>9.8619329388560162E-2</v>
      </c>
      <c r="BG16" s="107">
        <v>3</v>
      </c>
      <c r="BH16" s="128">
        <f>BG16/1330*100</f>
        <v>0.22556390977443611</v>
      </c>
      <c r="BI16" s="107">
        <v>1</v>
      </c>
      <c r="BJ16" s="102">
        <f t="shared" si="6"/>
        <v>9.4250706880301599E-2</v>
      </c>
      <c r="BK16" s="107">
        <v>0</v>
      </c>
      <c r="BL16" s="102">
        <f>BK16/887*100</f>
        <v>0</v>
      </c>
      <c r="BM16" s="107">
        <v>1</v>
      </c>
      <c r="BN16" s="102">
        <f t="shared" si="7"/>
        <v>0.1394700139470014</v>
      </c>
      <c r="BO16" s="107">
        <v>0</v>
      </c>
      <c r="BP16" s="102">
        <f>BO16/$BO$5*100</f>
        <v>0</v>
      </c>
      <c r="BQ16" s="107">
        <v>0</v>
      </c>
      <c r="BR16" s="102">
        <f t="shared" si="13"/>
        <v>0</v>
      </c>
      <c r="BS16" s="107">
        <v>0</v>
      </c>
      <c r="BT16" s="102">
        <f>BS16/$BS$5*100</f>
        <v>0</v>
      </c>
    </row>
    <row r="17" spans="1:72" s="52" customFormat="1" ht="20.100000000000001" customHeight="1" x14ac:dyDescent="0.15">
      <c r="A17" s="49"/>
      <c r="B17" s="73" t="s">
        <v>0</v>
      </c>
      <c r="C17" s="56">
        <v>24</v>
      </c>
      <c r="D17" s="59">
        <v>2.5889967637540456</v>
      </c>
      <c r="E17" s="56">
        <v>67</v>
      </c>
      <c r="F17" s="59">
        <v>3.7577117218171621</v>
      </c>
      <c r="G17" s="56">
        <v>30</v>
      </c>
      <c r="H17" s="59">
        <f t="shared" si="3"/>
        <v>2.9970029970029972</v>
      </c>
      <c r="I17" s="56">
        <v>35</v>
      </c>
      <c r="J17" s="59">
        <v>2.9736618521665252</v>
      </c>
      <c r="K17" s="56">
        <v>19</v>
      </c>
      <c r="L17" s="59">
        <v>2.0518358531317493</v>
      </c>
      <c r="M17" s="56">
        <v>19</v>
      </c>
      <c r="N17" s="59">
        <v>2.7181688125894135</v>
      </c>
      <c r="O17" s="56">
        <v>16</v>
      </c>
      <c r="P17" s="59">
        <v>1.3147082990961381</v>
      </c>
      <c r="Q17" s="56">
        <v>33</v>
      </c>
      <c r="R17" s="59">
        <v>1.6836734693877551</v>
      </c>
      <c r="S17" s="56">
        <v>26</v>
      </c>
      <c r="T17" s="59">
        <v>0.86378737541528239</v>
      </c>
      <c r="U17" s="56">
        <v>25</v>
      </c>
      <c r="V17" s="59">
        <v>0.92695587690025949</v>
      </c>
      <c r="W17" s="56">
        <v>35</v>
      </c>
      <c r="X17" s="59">
        <v>1.557632398753894</v>
      </c>
      <c r="Y17" s="56">
        <v>24</v>
      </c>
      <c r="Z17" s="66">
        <v>1.2448132780082988</v>
      </c>
      <c r="AA17" s="78">
        <v>22</v>
      </c>
      <c r="AB17" s="81">
        <v>1.1891891891891893</v>
      </c>
      <c r="AC17" s="56">
        <v>19</v>
      </c>
      <c r="AD17" s="66">
        <v>1.1987381703470033</v>
      </c>
      <c r="AE17" s="78">
        <v>20</v>
      </c>
      <c r="AF17" s="81">
        <v>1.2004801920768309</v>
      </c>
      <c r="AG17" s="78">
        <v>22</v>
      </c>
      <c r="AH17" s="81">
        <v>1.4239482200647251</v>
      </c>
      <c r="AI17" s="78">
        <v>27</v>
      </c>
      <c r="AJ17" s="81">
        <f t="shared" si="8"/>
        <v>1.8108651911468814</v>
      </c>
      <c r="AK17" s="78">
        <v>20</v>
      </c>
      <c r="AL17" s="80">
        <f t="shared" si="0"/>
        <v>1.5515903801396431</v>
      </c>
      <c r="AM17" s="78">
        <v>17</v>
      </c>
      <c r="AN17" s="99">
        <f t="shared" si="11"/>
        <v>1.241782322863404</v>
      </c>
      <c r="AO17" s="78">
        <v>13</v>
      </c>
      <c r="AP17" s="99">
        <f t="shared" si="9"/>
        <v>1.2404580152671756</v>
      </c>
      <c r="AQ17" s="107">
        <v>22</v>
      </c>
      <c r="AR17" s="99">
        <f t="shared" si="4"/>
        <v>1.7543859649122806</v>
      </c>
      <c r="AS17" s="107">
        <v>16</v>
      </c>
      <c r="AT17" s="99">
        <f t="shared" si="10"/>
        <v>1.5065913370998116</v>
      </c>
      <c r="AU17" s="107">
        <v>20</v>
      </c>
      <c r="AV17" s="99">
        <v>1.8181818181818181</v>
      </c>
      <c r="AW17" s="107">
        <v>15</v>
      </c>
      <c r="AX17" s="99">
        <v>1.6111707841031151</v>
      </c>
      <c r="AY17" s="107">
        <v>7</v>
      </c>
      <c r="AZ17" s="99">
        <v>0.71721311475409832</v>
      </c>
      <c r="BA17" s="107">
        <v>17</v>
      </c>
      <c r="BB17" s="99">
        <v>1.4143094841930115</v>
      </c>
      <c r="BC17" s="107">
        <v>16</v>
      </c>
      <c r="BD17" s="128">
        <v>1.4</v>
      </c>
      <c r="BE17" s="107">
        <v>8</v>
      </c>
      <c r="BF17" s="128">
        <v>0.78895463510848129</v>
      </c>
      <c r="BG17" s="107">
        <v>10</v>
      </c>
      <c r="BH17" s="128">
        <f>BG17/1330*100</f>
        <v>0.75187969924812026</v>
      </c>
      <c r="BI17" s="107">
        <v>11</v>
      </c>
      <c r="BJ17" s="102">
        <f t="shared" si="6"/>
        <v>1.0367577756833177</v>
      </c>
      <c r="BK17" s="107">
        <v>6</v>
      </c>
      <c r="BL17" s="102">
        <f>BK17/887*100</f>
        <v>0.67643742953776775</v>
      </c>
      <c r="BM17" s="107">
        <v>2</v>
      </c>
      <c r="BN17" s="102">
        <f t="shared" si="7"/>
        <v>0.2789400278940028</v>
      </c>
      <c r="BO17" s="107">
        <v>5</v>
      </c>
      <c r="BP17" s="102">
        <f>BO17/$BO$5*100</f>
        <v>0.51975051975051978</v>
      </c>
      <c r="BQ17" s="107">
        <v>10</v>
      </c>
      <c r="BR17" s="102">
        <f>BQ17/$BQ$5*100</f>
        <v>0.97943192948090119</v>
      </c>
      <c r="BS17" s="107">
        <v>13</v>
      </c>
      <c r="BT17" s="102">
        <f>BS17/$BS$5*100</f>
        <v>1.253616200578592</v>
      </c>
    </row>
    <row r="18" spans="1:72" s="52" customFormat="1" ht="20.100000000000001" customHeight="1" x14ac:dyDescent="0.15">
      <c r="A18" s="53"/>
      <c r="B18" s="74" t="s">
        <v>26</v>
      </c>
      <c r="C18" s="62">
        <v>114</v>
      </c>
      <c r="D18" s="63">
        <v>12.297734627831716</v>
      </c>
      <c r="E18" s="62">
        <v>159</v>
      </c>
      <c r="F18" s="63">
        <v>8.9175546831183397</v>
      </c>
      <c r="G18" s="62">
        <v>139</v>
      </c>
      <c r="H18" s="63">
        <f t="shared" si="3"/>
        <v>13.886113886113884</v>
      </c>
      <c r="I18" s="62">
        <v>147</v>
      </c>
      <c r="J18" s="63">
        <v>12.489379779099405</v>
      </c>
      <c r="K18" s="62">
        <v>131</v>
      </c>
      <c r="L18" s="63">
        <v>14.146868250539956</v>
      </c>
      <c r="M18" s="62">
        <v>111</v>
      </c>
      <c r="N18" s="63">
        <v>15.879828326180256</v>
      </c>
      <c r="O18" s="62">
        <v>330</v>
      </c>
      <c r="P18" s="63">
        <v>27.115858668857847</v>
      </c>
      <c r="Q18" s="62">
        <v>725</v>
      </c>
      <c r="R18" s="63">
        <v>36.989795918367349</v>
      </c>
      <c r="S18" s="62">
        <v>1458</v>
      </c>
      <c r="T18" s="63">
        <v>48.438538205980066</v>
      </c>
      <c r="U18" s="62">
        <v>1451</v>
      </c>
      <c r="V18" s="63">
        <v>53.800519095291065</v>
      </c>
      <c r="W18" s="62">
        <v>1101</v>
      </c>
      <c r="X18" s="63">
        <v>48.99866488651535</v>
      </c>
      <c r="Y18" s="62">
        <v>939</v>
      </c>
      <c r="Z18" s="67">
        <v>48.703319502074685</v>
      </c>
      <c r="AA18" s="79">
        <v>910</v>
      </c>
      <c r="AB18" s="83">
        <v>49.189189189189193</v>
      </c>
      <c r="AC18" s="62">
        <v>681</v>
      </c>
      <c r="AD18" s="67">
        <v>42.965299684542586</v>
      </c>
      <c r="AE18" s="79">
        <v>692</v>
      </c>
      <c r="AF18" s="83">
        <v>41.536614645858343</v>
      </c>
      <c r="AG18" s="79">
        <v>604</v>
      </c>
      <c r="AH18" s="83">
        <v>39.093851132686083</v>
      </c>
      <c r="AI18" s="79">
        <v>358</v>
      </c>
      <c r="AJ18" s="83">
        <f t="shared" si="8"/>
        <v>24.010731052984575</v>
      </c>
      <c r="AK18" s="79">
        <v>286</v>
      </c>
      <c r="AL18" s="97">
        <f t="shared" si="0"/>
        <v>22.187742435996896</v>
      </c>
      <c r="AM18" s="79">
        <v>328</v>
      </c>
      <c r="AN18" s="100">
        <f t="shared" si="11"/>
        <v>23.959094229364499</v>
      </c>
      <c r="AO18" s="79">
        <v>184</v>
      </c>
      <c r="AP18" s="100">
        <f t="shared" si="9"/>
        <v>17.557251908396946</v>
      </c>
      <c r="AQ18" s="108">
        <v>189</v>
      </c>
      <c r="AR18" s="100">
        <f t="shared" si="4"/>
        <v>15.07177033492823</v>
      </c>
      <c r="AS18" s="108">
        <v>142</v>
      </c>
      <c r="AT18" s="100">
        <f t="shared" si="10"/>
        <v>13.370998116760829</v>
      </c>
      <c r="AU18" s="108">
        <v>141</v>
      </c>
      <c r="AV18" s="100">
        <v>12.818181818181817</v>
      </c>
      <c r="AW18" s="108">
        <v>106</v>
      </c>
      <c r="AX18" s="100">
        <v>11.385606874328678</v>
      </c>
      <c r="AY18" s="108">
        <v>127</v>
      </c>
      <c r="AZ18" s="100">
        <v>13.012295081967212</v>
      </c>
      <c r="BA18" s="108">
        <v>118</v>
      </c>
      <c r="BB18" s="100">
        <v>9.8169717138103163</v>
      </c>
      <c r="BC18" s="108">
        <v>88</v>
      </c>
      <c r="BD18" s="129">
        <v>7.7</v>
      </c>
      <c r="BE18" s="108">
        <v>117</v>
      </c>
      <c r="BF18" s="129">
        <v>11.538461538461538</v>
      </c>
      <c r="BG18" s="108">
        <v>188</v>
      </c>
      <c r="BH18" s="129">
        <f>BG18/1330*100</f>
        <v>14.135338345864662</v>
      </c>
      <c r="BI18" s="108">
        <v>162</v>
      </c>
      <c r="BJ18" s="100">
        <f t="shared" si="6"/>
        <v>15.268614514608862</v>
      </c>
      <c r="BK18" s="108">
        <v>200</v>
      </c>
      <c r="BL18" s="100">
        <f>BK18/887*100</f>
        <v>22.547914317925592</v>
      </c>
      <c r="BM18" s="108">
        <v>201</v>
      </c>
      <c r="BN18" s="100">
        <f>BM18/$BM$5*100</f>
        <v>28.03347280334728</v>
      </c>
      <c r="BO18" s="108">
        <v>289</v>
      </c>
      <c r="BP18" s="100">
        <f>BO18/$BO$5*100</f>
        <v>30.04158004158004</v>
      </c>
      <c r="BQ18" s="108">
        <v>239</v>
      </c>
      <c r="BR18" s="100">
        <f>BQ18/$BQ$5*100</f>
        <v>23.408423114593536</v>
      </c>
      <c r="BS18" s="108">
        <v>192</v>
      </c>
      <c r="BT18" s="100">
        <f>BS18/$BS$5*100</f>
        <v>18.514946962391516</v>
      </c>
    </row>
    <row r="19" spans="1:72" s="52" customFormat="1" ht="18" customHeight="1" x14ac:dyDescent="0.15"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</row>
    <row r="20" spans="1:72" s="52" customFormat="1" ht="15" customHeight="1" x14ac:dyDescent="0.15">
      <c r="N20" s="75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</row>
    <row r="21" spans="1:72" s="52" customFormat="1" ht="20.100000000000001" customHeight="1" x14ac:dyDescent="0.15"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72" s="52" customFormat="1" ht="20.100000000000001" customHeight="1" x14ac:dyDescent="0.15"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72" s="52" customFormat="1" ht="20.100000000000001" customHeight="1" x14ac:dyDescent="0.15"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72" s="52" customFormat="1" ht="20.100000000000001" customHeight="1" x14ac:dyDescent="0.15"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72" s="52" customFormat="1" ht="20.100000000000001" customHeight="1" x14ac:dyDescent="0.15"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72" s="52" customFormat="1" ht="20.100000000000001" customHeight="1" x14ac:dyDescent="0.15"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72" s="52" customFormat="1" ht="20.100000000000001" customHeight="1" x14ac:dyDescent="0.15"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72" s="52" customFormat="1" ht="20.100000000000001" customHeight="1" x14ac:dyDescent="0.15"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72" s="52" customFormat="1" ht="20.100000000000001" customHeight="1" x14ac:dyDescent="0.15"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72" s="52" customFormat="1" ht="20.100000000000001" customHeight="1" x14ac:dyDescent="0.15"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72" s="52" customFormat="1" ht="20.100000000000001" customHeight="1" x14ac:dyDescent="0.15"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72" s="52" customFormat="1" ht="20.100000000000001" customHeight="1" x14ac:dyDescent="0.15"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37:58" s="52" customFormat="1" ht="20.100000000000001" customHeight="1" x14ac:dyDescent="0.15"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37:58" s="52" customFormat="1" ht="20.100000000000001" customHeight="1" x14ac:dyDescent="0.15"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</sheetData>
  <mergeCells count="23">
    <mergeCell ref="BS2:BT2"/>
    <mergeCell ref="AW2:AX2"/>
    <mergeCell ref="AI2:AJ2"/>
    <mergeCell ref="AU2:AV2"/>
    <mergeCell ref="A3:B4"/>
    <mergeCell ref="AA2:AB2"/>
    <mergeCell ref="AE2:AF2"/>
    <mergeCell ref="AG2:AH2"/>
    <mergeCell ref="AM2:AN2"/>
    <mergeCell ref="AS2:AT2"/>
    <mergeCell ref="AQ2:AR2"/>
    <mergeCell ref="AK2:AL2"/>
    <mergeCell ref="AO2:AP2"/>
    <mergeCell ref="BQ2:BR2"/>
    <mergeCell ref="BO2:BP2"/>
    <mergeCell ref="AY2:AZ2"/>
    <mergeCell ref="BE2:BF2"/>
    <mergeCell ref="BC2:BD2"/>
    <mergeCell ref="BA2:BB2"/>
    <mergeCell ref="BM2:BN2"/>
    <mergeCell ref="BK2:BL2"/>
    <mergeCell ref="BI2:BJ2"/>
    <mergeCell ref="BG2:BH2"/>
  </mergeCells>
  <phoneticPr fontId="2"/>
  <pageMargins left="0.51181102362204722" right="0.47244094488188981" top="1.23" bottom="1.1811023622047245" header="0.86614173228346458" footer="0.74803149606299213"/>
  <pageSetup paperSize="9" scale="110" orientation="landscape" horizontalDpi="4294967292" r:id="rId1"/>
  <headerFooter alignWithMargins="0">
    <oddHeader>&amp;L&amp;12年次別原因施設別食中毒発生状況</oddHeader>
  </headerFooter>
  <colBreaks count="1" manualBreakCount="1">
    <brk id="22" max="1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S39"/>
  <sheetViews>
    <sheetView zoomScaleNormal="100" workbookViewId="0">
      <pane xSplit="3" ySplit="3" topLeftCell="AN4" activePane="bottomRight" state="frozen"/>
      <selection pane="topRight" activeCell="D1" sqref="D1"/>
      <selection pane="bottomLeft" activeCell="A4" sqref="A4"/>
      <selection pane="bottomRight"/>
    </sheetView>
  </sheetViews>
  <sheetFormatPr defaultRowHeight="12" x14ac:dyDescent="0.15"/>
  <cols>
    <col min="1" max="1" width="3.125" style="5" customWidth="1"/>
    <col min="2" max="2" width="14.75" style="5" customWidth="1"/>
    <col min="3" max="3" width="7.5" style="5" customWidth="1"/>
    <col min="4" max="23" width="5.75" style="5" customWidth="1"/>
    <col min="24" max="29" width="5.75" style="48" customWidth="1"/>
    <col min="30" max="30" width="5.625" style="48" customWidth="1"/>
    <col min="31" max="31" width="5.75" style="48" customWidth="1"/>
    <col min="32" max="32" width="5.625" style="48" customWidth="1"/>
    <col min="33" max="33" width="5.75" style="48" customWidth="1"/>
    <col min="34" max="34" width="5.625" style="48" customWidth="1"/>
    <col min="35" max="35" width="5.75" style="48" customWidth="1"/>
    <col min="36" max="57" width="5.625" style="5" customWidth="1"/>
    <col min="58" max="71" width="5.875" style="5" customWidth="1"/>
    <col min="72" max="16384" width="9" style="5"/>
  </cols>
  <sheetData>
    <row r="1" spans="1:71" s="9" customFormat="1" x14ac:dyDescent="0.15">
      <c r="A1" s="4"/>
      <c r="B1" s="14"/>
      <c r="C1" s="15" t="s">
        <v>1</v>
      </c>
      <c r="D1" s="7" t="s">
        <v>60</v>
      </c>
      <c r="E1" s="8"/>
      <c r="F1" s="7" t="s">
        <v>61</v>
      </c>
      <c r="G1" s="8"/>
      <c r="H1" s="6" t="s">
        <v>62</v>
      </c>
      <c r="I1" s="6"/>
      <c r="J1" s="7" t="s">
        <v>63</v>
      </c>
      <c r="K1" s="8"/>
      <c r="L1" s="6" t="s">
        <v>6</v>
      </c>
      <c r="M1" s="8"/>
      <c r="N1" s="6" t="s">
        <v>7</v>
      </c>
      <c r="O1" s="8"/>
      <c r="P1" s="6" t="s">
        <v>8</v>
      </c>
      <c r="Q1" s="8"/>
      <c r="R1" s="6" t="s">
        <v>9</v>
      </c>
      <c r="S1" s="8"/>
      <c r="T1" s="6" t="s">
        <v>10</v>
      </c>
      <c r="U1" s="8"/>
      <c r="V1" s="6" t="s">
        <v>65</v>
      </c>
      <c r="W1" s="8"/>
      <c r="X1" s="76" t="s">
        <v>66</v>
      </c>
      <c r="Y1" s="77"/>
      <c r="Z1" s="150" t="s">
        <v>88</v>
      </c>
      <c r="AA1" s="151"/>
      <c r="AB1" s="76" t="s">
        <v>90</v>
      </c>
      <c r="AC1" s="77"/>
      <c r="AD1" s="150" t="s">
        <v>91</v>
      </c>
      <c r="AE1" s="151"/>
      <c r="AF1" s="150" t="s">
        <v>92</v>
      </c>
      <c r="AG1" s="151"/>
      <c r="AH1" s="150" t="s">
        <v>94</v>
      </c>
      <c r="AI1" s="151"/>
      <c r="AJ1" s="150" t="s">
        <v>95</v>
      </c>
      <c r="AK1" s="151"/>
      <c r="AL1" s="150" t="s">
        <v>98</v>
      </c>
      <c r="AM1" s="151"/>
      <c r="AN1" s="150" t="s">
        <v>96</v>
      </c>
      <c r="AO1" s="151"/>
      <c r="AP1" s="150" t="s">
        <v>103</v>
      </c>
      <c r="AQ1" s="151"/>
      <c r="AR1" s="150" t="s">
        <v>105</v>
      </c>
      <c r="AS1" s="151"/>
      <c r="AT1" s="150" t="s">
        <v>106</v>
      </c>
      <c r="AU1" s="151"/>
      <c r="AV1" s="150" t="s">
        <v>110</v>
      </c>
      <c r="AW1" s="151"/>
      <c r="AX1" s="150" t="s">
        <v>120</v>
      </c>
      <c r="AY1" s="151"/>
      <c r="AZ1" s="150" t="s">
        <v>121</v>
      </c>
      <c r="BA1" s="151"/>
      <c r="BB1" s="150" t="s">
        <v>122</v>
      </c>
      <c r="BC1" s="151"/>
      <c r="BD1" s="150" t="s">
        <v>123</v>
      </c>
      <c r="BE1" s="151"/>
      <c r="BF1" s="150" t="s">
        <v>126</v>
      </c>
      <c r="BG1" s="151"/>
      <c r="BH1" s="150" t="s">
        <v>165</v>
      </c>
      <c r="BI1" s="151"/>
      <c r="BJ1" s="150" t="s">
        <v>168</v>
      </c>
      <c r="BK1" s="151"/>
      <c r="BL1" s="150" t="s">
        <v>170</v>
      </c>
      <c r="BM1" s="151"/>
      <c r="BN1" s="150" t="s">
        <v>172</v>
      </c>
      <c r="BO1" s="151"/>
      <c r="BP1" s="150" t="s">
        <v>173</v>
      </c>
      <c r="BQ1" s="151"/>
      <c r="BR1" s="150" t="s">
        <v>176</v>
      </c>
      <c r="BS1" s="151"/>
    </row>
    <row r="2" spans="1:71" s="9" customFormat="1" x14ac:dyDescent="0.15">
      <c r="A2" s="155" t="s">
        <v>77</v>
      </c>
      <c r="B2" s="156"/>
      <c r="C2" s="2"/>
      <c r="D2" s="3" t="s">
        <v>11</v>
      </c>
      <c r="E2" s="3" t="s">
        <v>27</v>
      </c>
      <c r="F2" s="3" t="s">
        <v>11</v>
      </c>
      <c r="G2" s="3" t="s">
        <v>27</v>
      </c>
      <c r="H2" s="3" t="s">
        <v>11</v>
      </c>
      <c r="I2" s="3" t="s">
        <v>27</v>
      </c>
      <c r="J2" s="3" t="s">
        <v>11</v>
      </c>
      <c r="K2" s="3" t="s">
        <v>27</v>
      </c>
      <c r="L2" s="3" t="s">
        <v>11</v>
      </c>
      <c r="M2" s="3" t="s">
        <v>27</v>
      </c>
      <c r="N2" s="3" t="s">
        <v>11</v>
      </c>
      <c r="O2" s="3" t="s">
        <v>27</v>
      </c>
      <c r="P2" s="3" t="s">
        <v>11</v>
      </c>
      <c r="Q2" s="3" t="s">
        <v>27</v>
      </c>
      <c r="R2" s="3" t="s">
        <v>11</v>
      </c>
      <c r="S2" s="3" t="s">
        <v>27</v>
      </c>
      <c r="T2" s="3" t="s">
        <v>11</v>
      </c>
      <c r="U2" s="3" t="s">
        <v>27</v>
      </c>
      <c r="V2" s="3" t="s">
        <v>11</v>
      </c>
      <c r="W2" s="3" t="s">
        <v>27</v>
      </c>
      <c r="X2" s="51" t="s">
        <v>11</v>
      </c>
      <c r="Y2" s="51" t="s">
        <v>27</v>
      </c>
      <c r="Z2" s="51" t="s">
        <v>11</v>
      </c>
      <c r="AA2" s="51" t="s">
        <v>27</v>
      </c>
      <c r="AB2" s="51" t="s">
        <v>11</v>
      </c>
      <c r="AC2" s="51" t="s">
        <v>27</v>
      </c>
      <c r="AD2" s="51" t="s">
        <v>11</v>
      </c>
      <c r="AE2" s="51" t="s">
        <v>27</v>
      </c>
      <c r="AF2" s="51" t="s">
        <v>11</v>
      </c>
      <c r="AG2" s="51" t="s">
        <v>27</v>
      </c>
      <c r="AH2" s="51" t="s">
        <v>11</v>
      </c>
      <c r="AI2" s="51" t="s">
        <v>27</v>
      </c>
      <c r="AJ2" s="51" t="s">
        <v>11</v>
      </c>
      <c r="AK2" s="51" t="s">
        <v>27</v>
      </c>
      <c r="AL2" s="51" t="s">
        <v>11</v>
      </c>
      <c r="AM2" s="51" t="s">
        <v>27</v>
      </c>
      <c r="AN2" s="51" t="s">
        <v>11</v>
      </c>
      <c r="AO2" s="51" t="s">
        <v>27</v>
      </c>
      <c r="AP2" s="51" t="s">
        <v>11</v>
      </c>
      <c r="AQ2" s="51" t="s">
        <v>27</v>
      </c>
      <c r="AR2" s="51" t="s">
        <v>11</v>
      </c>
      <c r="AS2" s="51" t="s">
        <v>27</v>
      </c>
      <c r="AT2" s="51" t="s">
        <v>11</v>
      </c>
      <c r="AU2" s="51" t="s">
        <v>27</v>
      </c>
      <c r="AV2" s="51" t="s">
        <v>11</v>
      </c>
      <c r="AW2" s="51" t="s">
        <v>27</v>
      </c>
      <c r="AX2" s="51" t="s">
        <v>11</v>
      </c>
      <c r="AY2" s="51" t="s">
        <v>27</v>
      </c>
      <c r="AZ2" s="51" t="s">
        <v>11</v>
      </c>
      <c r="BA2" s="51" t="s">
        <v>27</v>
      </c>
      <c r="BB2" s="51" t="s">
        <v>11</v>
      </c>
      <c r="BC2" s="51" t="s">
        <v>27</v>
      </c>
      <c r="BD2" s="51" t="s">
        <v>11</v>
      </c>
      <c r="BE2" s="51" t="s">
        <v>27</v>
      </c>
      <c r="BF2" s="51" t="s">
        <v>11</v>
      </c>
      <c r="BG2" s="51" t="s">
        <v>27</v>
      </c>
      <c r="BH2" s="51" t="s">
        <v>11</v>
      </c>
      <c r="BI2" s="51" t="s">
        <v>27</v>
      </c>
      <c r="BJ2" s="51" t="s">
        <v>11</v>
      </c>
      <c r="BK2" s="51" t="s">
        <v>27</v>
      </c>
      <c r="BL2" s="51" t="s">
        <v>11</v>
      </c>
      <c r="BM2" s="51" t="s">
        <v>27</v>
      </c>
      <c r="BN2" s="51" t="s">
        <v>11</v>
      </c>
      <c r="BO2" s="51" t="s">
        <v>27</v>
      </c>
      <c r="BP2" s="51" t="s">
        <v>11</v>
      </c>
      <c r="BQ2" s="51" t="s">
        <v>27</v>
      </c>
      <c r="BR2" s="51" t="s">
        <v>11</v>
      </c>
      <c r="BS2" s="51" t="s">
        <v>27</v>
      </c>
    </row>
    <row r="3" spans="1:71" s="9" customFormat="1" ht="12.75" customHeight="1" thickBot="1" x14ac:dyDescent="0.2">
      <c r="A3" s="36"/>
      <c r="B3" s="37"/>
      <c r="C3" s="38"/>
      <c r="D3" s="35" t="s">
        <v>14</v>
      </c>
      <c r="E3" s="35" t="s">
        <v>38</v>
      </c>
      <c r="F3" s="35" t="s">
        <v>14</v>
      </c>
      <c r="G3" s="35" t="s">
        <v>38</v>
      </c>
      <c r="H3" s="35" t="s">
        <v>14</v>
      </c>
      <c r="I3" s="35" t="s">
        <v>38</v>
      </c>
      <c r="J3" s="35" t="s">
        <v>14</v>
      </c>
      <c r="K3" s="35" t="s">
        <v>38</v>
      </c>
      <c r="L3" s="35" t="s">
        <v>14</v>
      </c>
      <c r="M3" s="35" t="s">
        <v>38</v>
      </c>
      <c r="N3" s="35" t="s">
        <v>14</v>
      </c>
      <c r="O3" s="35" t="s">
        <v>38</v>
      </c>
      <c r="P3" s="35" t="s">
        <v>14</v>
      </c>
      <c r="Q3" s="35" t="s">
        <v>38</v>
      </c>
      <c r="R3" s="35" t="s">
        <v>14</v>
      </c>
      <c r="S3" s="35" t="s">
        <v>38</v>
      </c>
      <c r="T3" s="35" t="s">
        <v>14</v>
      </c>
      <c r="U3" s="35" t="s">
        <v>38</v>
      </c>
      <c r="V3" s="35" t="s">
        <v>14</v>
      </c>
      <c r="W3" s="35" t="s">
        <v>38</v>
      </c>
      <c r="X3" s="72" t="s">
        <v>14</v>
      </c>
      <c r="Y3" s="72" t="s">
        <v>38</v>
      </c>
      <c r="Z3" s="72" t="s">
        <v>14</v>
      </c>
      <c r="AA3" s="72" t="s">
        <v>38</v>
      </c>
      <c r="AB3" s="72" t="s">
        <v>14</v>
      </c>
      <c r="AC3" s="72" t="s">
        <v>38</v>
      </c>
      <c r="AD3" s="72" t="s">
        <v>14</v>
      </c>
      <c r="AE3" s="72" t="s">
        <v>38</v>
      </c>
      <c r="AF3" s="72" t="s">
        <v>14</v>
      </c>
      <c r="AG3" s="72" t="s">
        <v>38</v>
      </c>
      <c r="AH3" s="72" t="s">
        <v>14</v>
      </c>
      <c r="AI3" s="72" t="s">
        <v>38</v>
      </c>
      <c r="AJ3" s="72" t="s">
        <v>14</v>
      </c>
      <c r="AK3" s="72" t="s">
        <v>38</v>
      </c>
      <c r="AL3" s="72" t="s">
        <v>14</v>
      </c>
      <c r="AM3" s="72" t="s">
        <v>38</v>
      </c>
      <c r="AN3" s="72" t="s">
        <v>14</v>
      </c>
      <c r="AO3" s="72" t="s">
        <v>38</v>
      </c>
      <c r="AP3" s="72" t="s">
        <v>14</v>
      </c>
      <c r="AQ3" s="72" t="s">
        <v>38</v>
      </c>
      <c r="AR3" s="72" t="s">
        <v>14</v>
      </c>
      <c r="AS3" s="72" t="s">
        <v>38</v>
      </c>
      <c r="AT3" s="72" t="s">
        <v>14</v>
      </c>
      <c r="AU3" s="72" t="s">
        <v>38</v>
      </c>
      <c r="AV3" s="72" t="s">
        <v>14</v>
      </c>
      <c r="AW3" s="72" t="s">
        <v>38</v>
      </c>
      <c r="AX3" s="72" t="s">
        <v>14</v>
      </c>
      <c r="AY3" s="72" t="s">
        <v>38</v>
      </c>
      <c r="AZ3" s="72" t="s">
        <v>14</v>
      </c>
      <c r="BA3" s="72" t="s">
        <v>38</v>
      </c>
      <c r="BB3" s="72" t="s">
        <v>14</v>
      </c>
      <c r="BC3" s="72" t="s">
        <v>38</v>
      </c>
      <c r="BD3" s="72" t="s">
        <v>14</v>
      </c>
      <c r="BE3" s="72" t="s">
        <v>38</v>
      </c>
      <c r="BF3" s="72" t="s">
        <v>14</v>
      </c>
      <c r="BG3" s="72" t="s">
        <v>38</v>
      </c>
      <c r="BH3" s="72" t="s">
        <v>14</v>
      </c>
      <c r="BI3" s="72" t="s">
        <v>38</v>
      </c>
      <c r="BJ3" s="72" t="s">
        <v>14</v>
      </c>
      <c r="BK3" s="72" t="s">
        <v>38</v>
      </c>
      <c r="BL3" s="72" t="s">
        <v>14</v>
      </c>
      <c r="BM3" s="72" t="s">
        <v>38</v>
      </c>
      <c r="BN3" s="72" t="s">
        <v>14</v>
      </c>
      <c r="BO3" s="72" t="s">
        <v>38</v>
      </c>
      <c r="BP3" s="72" t="s">
        <v>14</v>
      </c>
      <c r="BQ3" s="72" t="s">
        <v>38</v>
      </c>
      <c r="BR3" s="72" t="s">
        <v>14</v>
      </c>
      <c r="BS3" s="72" t="s">
        <v>38</v>
      </c>
    </row>
    <row r="4" spans="1:71" s="9" customFormat="1" ht="15" customHeight="1" thickTop="1" x14ac:dyDescent="0.15">
      <c r="A4" s="152" t="s">
        <v>39</v>
      </c>
      <c r="B4" s="153"/>
      <c r="C4" s="154"/>
      <c r="D4" s="10">
        <v>1783</v>
      </c>
      <c r="E4" s="10">
        <v>100</v>
      </c>
      <c r="F4" s="10">
        <v>1001</v>
      </c>
      <c r="G4" s="10">
        <v>100</v>
      </c>
      <c r="H4" s="10">
        <v>1177</v>
      </c>
      <c r="I4" s="10">
        <v>100</v>
      </c>
      <c r="J4" s="10">
        <v>926</v>
      </c>
      <c r="K4" s="10">
        <v>100</v>
      </c>
      <c r="L4" s="10">
        <v>699</v>
      </c>
      <c r="M4" s="10">
        <v>100</v>
      </c>
      <c r="N4" s="10">
        <v>1217</v>
      </c>
      <c r="O4" s="10">
        <v>100</v>
      </c>
      <c r="P4" s="10">
        <v>1960</v>
      </c>
      <c r="Q4" s="10">
        <v>100</v>
      </c>
      <c r="R4" s="10">
        <v>3010</v>
      </c>
      <c r="S4" s="10">
        <v>100</v>
      </c>
      <c r="T4" s="10">
        <v>2697</v>
      </c>
      <c r="U4" s="10">
        <v>100</v>
      </c>
      <c r="V4" s="10">
        <v>2247</v>
      </c>
      <c r="W4" s="10">
        <v>100</v>
      </c>
      <c r="X4" s="56">
        <v>1928</v>
      </c>
      <c r="Y4" s="65">
        <v>100</v>
      </c>
      <c r="Z4" s="78">
        <v>1850</v>
      </c>
      <c r="AA4" s="56">
        <v>100</v>
      </c>
      <c r="AB4" s="56">
        <v>1585</v>
      </c>
      <c r="AC4" s="65">
        <v>100</v>
      </c>
      <c r="AD4" s="78">
        <v>1666</v>
      </c>
      <c r="AE4" s="56">
        <v>100</v>
      </c>
      <c r="AF4" s="78">
        <v>1545</v>
      </c>
      <c r="AG4" s="56">
        <v>100</v>
      </c>
      <c r="AH4" s="78">
        <v>1491</v>
      </c>
      <c r="AI4" s="56">
        <f>AH4/$AH$4*100</f>
        <v>100</v>
      </c>
      <c r="AJ4" s="78">
        <v>1289</v>
      </c>
      <c r="AK4" s="56">
        <f t="shared" ref="AK4:AK36" si="0">AJ4/$AJ$4*100</f>
        <v>100</v>
      </c>
      <c r="AL4" s="78">
        <v>1369</v>
      </c>
      <c r="AM4" s="56">
        <f>AL4/$AL$4*100</f>
        <v>100</v>
      </c>
      <c r="AN4" s="78">
        <v>1048</v>
      </c>
      <c r="AO4" s="56">
        <f>AN4/$AN$4*100</f>
        <v>100</v>
      </c>
      <c r="AP4" s="78">
        <v>1254</v>
      </c>
      <c r="AQ4" s="110">
        <f>AP4/$AP$4*100</f>
        <v>100</v>
      </c>
      <c r="AR4" s="78">
        <v>1062</v>
      </c>
      <c r="AS4" s="110">
        <v>100</v>
      </c>
      <c r="AT4" s="78">
        <v>1100</v>
      </c>
      <c r="AU4" s="110">
        <v>100</v>
      </c>
      <c r="AV4" s="78">
        <v>931</v>
      </c>
      <c r="AW4" s="110">
        <v>100</v>
      </c>
      <c r="AX4" s="78">
        <v>976</v>
      </c>
      <c r="AY4" s="110">
        <v>100</v>
      </c>
      <c r="AZ4" s="78">
        <v>1202</v>
      </c>
      <c r="BA4" s="110">
        <v>100</v>
      </c>
      <c r="BB4" s="78">
        <v>1139</v>
      </c>
      <c r="BC4" s="111">
        <f>BB4/1139*100</f>
        <v>100</v>
      </c>
      <c r="BD4" s="78">
        <v>1014</v>
      </c>
      <c r="BE4" s="110">
        <v>100</v>
      </c>
      <c r="BF4" s="78">
        <v>1330</v>
      </c>
      <c r="BG4" s="110">
        <f>BF4/1330*100</f>
        <v>100</v>
      </c>
      <c r="BH4" s="78">
        <v>1061</v>
      </c>
      <c r="BI4" s="110">
        <f>BH4/1061*100</f>
        <v>100</v>
      </c>
      <c r="BJ4" s="78">
        <v>887</v>
      </c>
      <c r="BK4" s="110">
        <f t="shared" ref="BK4:BK36" si="1">BJ4/887*100</f>
        <v>100</v>
      </c>
      <c r="BL4" s="78">
        <v>717</v>
      </c>
      <c r="BM4" s="110">
        <f>BL4/$BL$4*100</f>
        <v>100</v>
      </c>
      <c r="BN4" s="78">
        <v>962</v>
      </c>
      <c r="BO4" s="139">
        <f>BN4/$BN$4*100</f>
        <v>100</v>
      </c>
      <c r="BP4" s="140">
        <v>1021</v>
      </c>
      <c r="BQ4" s="139">
        <f>BP4/$BP$4*100</f>
        <v>100</v>
      </c>
      <c r="BR4" s="140">
        <v>1037</v>
      </c>
      <c r="BS4" s="139">
        <f>BR4/$BR$4*100</f>
        <v>100</v>
      </c>
    </row>
    <row r="5" spans="1:71" s="9" customFormat="1" ht="15" customHeight="1" x14ac:dyDescent="0.15">
      <c r="A5" s="152" t="s">
        <v>112</v>
      </c>
      <c r="B5" s="153"/>
      <c r="C5" s="154"/>
      <c r="D5" s="10">
        <v>1059</v>
      </c>
      <c r="E5" s="11">
        <v>59.394279304542906</v>
      </c>
      <c r="F5" s="10">
        <v>681</v>
      </c>
      <c r="G5" s="11">
        <v>68.03196803196802</v>
      </c>
      <c r="H5" s="10">
        <v>877</v>
      </c>
      <c r="I5" s="11">
        <v>74.511469838572637</v>
      </c>
      <c r="J5" s="10">
        <v>673</v>
      </c>
      <c r="K5" s="11">
        <v>72.678185745140382</v>
      </c>
      <c r="L5" s="10">
        <v>561</v>
      </c>
      <c r="M5" s="11">
        <v>80.257510729613728</v>
      </c>
      <c r="N5" s="10">
        <v>969</v>
      </c>
      <c r="O5" s="11">
        <v>79.622021364009868</v>
      </c>
      <c r="P5" s="10">
        <v>1630</v>
      </c>
      <c r="Q5" s="11">
        <v>83.16326530612244</v>
      </c>
      <c r="R5" s="10">
        <v>2620</v>
      </c>
      <c r="S5" s="11">
        <v>87.043189368770769</v>
      </c>
      <c r="T5" s="10">
        <v>2356</v>
      </c>
      <c r="U5" s="11">
        <v>89.54770049410871</v>
      </c>
      <c r="V5" s="10">
        <v>1783</v>
      </c>
      <c r="W5" s="11">
        <v>79.350244770805517</v>
      </c>
      <c r="X5" s="56">
        <v>1469</v>
      </c>
      <c r="Y5" s="66">
        <v>65.376056964842007</v>
      </c>
      <c r="Z5" s="78">
        <v>1377</v>
      </c>
      <c r="AA5" s="59">
        <v>74.432432432432421</v>
      </c>
      <c r="AB5" s="56">
        <v>1110</v>
      </c>
      <c r="AC5" s="66">
        <v>70.031545741324919</v>
      </c>
      <c r="AD5" s="78">
        <v>1152</v>
      </c>
      <c r="AE5" s="59">
        <v>69.147659063625454</v>
      </c>
      <c r="AF5" s="78">
        <v>1065</v>
      </c>
      <c r="AG5" s="59">
        <v>68.932038834951456</v>
      </c>
      <c r="AH5" s="78">
        <v>774</v>
      </c>
      <c r="AI5" s="59">
        <f>AH5/$AH$4*100</f>
        <v>51.91146881287726</v>
      </c>
      <c r="AJ5" s="78">
        <v>732</v>
      </c>
      <c r="AK5" s="59">
        <f t="shared" si="0"/>
        <v>56.788207913110945</v>
      </c>
      <c r="AL5" s="78">
        <v>778</v>
      </c>
      <c r="AM5" s="59">
        <f>AL5/$AL$4*100</f>
        <v>56.829802775748718</v>
      </c>
      <c r="AN5" s="78">
        <v>536</v>
      </c>
      <c r="AO5" s="59">
        <f>AN5/$AN$4*100</f>
        <v>51.145038167938928</v>
      </c>
      <c r="AP5" s="78">
        <v>580</v>
      </c>
      <c r="AQ5" s="111">
        <f t="shared" ref="AQ5:AQ36" si="2">AP5/$AP$4*100</f>
        <v>46.251993620414673</v>
      </c>
      <c r="AR5" s="78">
        <v>543</v>
      </c>
      <c r="AS5" s="111">
        <v>51.129943502824858</v>
      </c>
      <c r="AT5" s="78">
        <v>419</v>
      </c>
      <c r="AU5" s="111">
        <v>38.090909090909093</v>
      </c>
      <c r="AV5" s="78">
        <v>361</v>
      </c>
      <c r="AW5" s="111">
        <v>38.775510204081634</v>
      </c>
      <c r="AX5" s="78">
        <v>440</v>
      </c>
      <c r="AY5" s="111">
        <v>45.081967213114751</v>
      </c>
      <c r="AZ5" s="78">
        <v>431</v>
      </c>
      <c r="BA5" s="111">
        <v>35.856905158069885</v>
      </c>
      <c r="BB5" s="78">
        <v>480</v>
      </c>
      <c r="BC5" s="111">
        <f t="shared" ref="BC5:BC36" si="3">BB5/1139*100</f>
        <v>42.142230026338893</v>
      </c>
      <c r="BD5" s="78">
        <v>449</v>
      </c>
      <c r="BE5" s="111">
        <v>44.280078895463511</v>
      </c>
      <c r="BF5" s="78">
        <v>467</v>
      </c>
      <c r="BG5" s="111">
        <f t="shared" ref="BG5:BG35" si="4">BF5/1330*100</f>
        <v>35.112781954887218</v>
      </c>
      <c r="BH5" s="78">
        <v>385</v>
      </c>
      <c r="BI5" s="111">
        <f t="shared" ref="BI5:BI36" si="5">BH5/1061*100</f>
        <v>36.28652214891612</v>
      </c>
      <c r="BJ5" s="78">
        <v>273</v>
      </c>
      <c r="BK5" s="111">
        <f t="shared" si="1"/>
        <v>30.777903043968436</v>
      </c>
      <c r="BL5" s="78">
        <v>230</v>
      </c>
      <c r="BM5" s="111">
        <f t="shared" ref="BM5:BM36" si="6">BL5/$BL$4*100</f>
        <v>32.078103207810322</v>
      </c>
      <c r="BN5" s="78">
        <v>258</v>
      </c>
      <c r="BO5" s="111">
        <f>BN5/$BN$4*100</f>
        <v>26.819126819126822</v>
      </c>
      <c r="BP5" s="78">
        <v>311</v>
      </c>
      <c r="BQ5" s="111">
        <f>BP5/$BP$4*100</f>
        <v>30.460333006856022</v>
      </c>
      <c r="BR5" s="78">
        <v>320</v>
      </c>
      <c r="BS5" s="111">
        <f>BR5/$BR$4*100</f>
        <v>30.858244937319192</v>
      </c>
    </row>
    <row r="6" spans="1:71" s="9" customFormat="1" ht="15" customHeight="1" x14ac:dyDescent="0.15">
      <c r="A6" s="1"/>
      <c r="B6" s="153" t="s">
        <v>55</v>
      </c>
      <c r="C6" s="154"/>
      <c r="D6" s="10">
        <v>73</v>
      </c>
      <c r="E6" s="11">
        <v>4.0942232192933261</v>
      </c>
      <c r="F6" s="10">
        <v>105</v>
      </c>
      <c r="G6" s="11">
        <v>10.48951048951049</v>
      </c>
      <c r="H6" s="10">
        <v>82</v>
      </c>
      <c r="I6" s="11">
        <v>6.9668649107901448</v>
      </c>
      <c r="J6" s="10">
        <v>129</v>
      </c>
      <c r="K6" s="11">
        <v>13.930885529157667</v>
      </c>
      <c r="L6" s="10">
        <v>179</v>
      </c>
      <c r="M6" s="11">
        <v>25.608011444921313</v>
      </c>
      <c r="N6" s="10">
        <v>350</v>
      </c>
      <c r="O6" s="11">
        <v>28.759244042728021</v>
      </c>
      <c r="P6" s="10">
        <v>521</v>
      </c>
      <c r="Q6" s="11">
        <v>26.581632653061227</v>
      </c>
      <c r="R6" s="10">
        <v>757</v>
      </c>
      <c r="S6" s="11">
        <v>25.14950166112957</v>
      </c>
      <c r="T6" s="10">
        <v>825</v>
      </c>
      <c r="U6" s="11">
        <v>31.356898517673887</v>
      </c>
      <c r="V6" s="10">
        <v>518</v>
      </c>
      <c r="W6" s="11">
        <v>23.052959501557631</v>
      </c>
      <c r="X6" s="56">
        <v>361</v>
      </c>
      <c r="Y6" s="66">
        <v>16.065865598575879</v>
      </c>
      <c r="Z6" s="78">
        <v>465</v>
      </c>
      <c r="AA6" s="59">
        <v>25.135135135135133</v>
      </c>
      <c r="AB6" s="56">
        <v>350</v>
      </c>
      <c r="AC6" s="66">
        <v>22.082018927444793</v>
      </c>
      <c r="AD6" s="78">
        <v>225</v>
      </c>
      <c r="AE6" s="59">
        <v>13.505402160864346</v>
      </c>
      <c r="AF6" s="78">
        <v>144</v>
      </c>
      <c r="AG6" s="59">
        <v>9.3203883495145625</v>
      </c>
      <c r="AH6" s="78">
        <v>124</v>
      </c>
      <c r="AI6" s="59">
        <f t="shared" ref="AI6:AI36" si="7">AH6/$AH$4*100</f>
        <v>8.3165660630449363</v>
      </c>
      <c r="AJ6" s="78">
        <v>126</v>
      </c>
      <c r="AK6" s="59">
        <f t="shared" si="0"/>
        <v>9.7750193948797506</v>
      </c>
      <c r="AL6" s="78">
        <v>99</v>
      </c>
      <c r="AM6" s="59">
        <f>AL6/$AL$4*100</f>
        <v>7.231555880204529</v>
      </c>
      <c r="AN6" s="78">
        <v>67</v>
      </c>
      <c r="AO6" s="59">
        <f t="shared" ref="AO6:AO36" si="8">AN6/$AN$4*100</f>
        <v>6.393129770992366</v>
      </c>
      <c r="AP6" s="78">
        <v>73</v>
      </c>
      <c r="AQ6" s="111">
        <f t="shared" si="2"/>
        <v>5.8213716108452953</v>
      </c>
      <c r="AR6" s="78">
        <v>67</v>
      </c>
      <c r="AS6" s="111">
        <v>6.308851224105462</v>
      </c>
      <c r="AT6" s="78">
        <v>40</v>
      </c>
      <c r="AU6" s="111">
        <v>3.6363636363636362</v>
      </c>
      <c r="AV6" s="78">
        <v>34</v>
      </c>
      <c r="AW6" s="111">
        <v>3.6519871106337276</v>
      </c>
      <c r="AX6" s="78">
        <v>35</v>
      </c>
      <c r="AY6" s="111">
        <v>3.5860655737704916</v>
      </c>
      <c r="AZ6" s="78">
        <v>24</v>
      </c>
      <c r="BA6" s="111">
        <v>1.9966722129783694</v>
      </c>
      <c r="BB6" s="78">
        <v>31</v>
      </c>
      <c r="BC6" s="111">
        <f t="shared" si="3"/>
        <v>2.7216856892010535</v>
      </c>
      <c r="BD6" s="78">
        <v>35</v>
      </c>
      <c r="BE6" s="111">
        <v>3.4516765285996058</v>
      </c>
      <c r="BF6" s="78">
        <v>18</v>
      </c>
      <c r="BG6" s="111">
        <f t="shared" si="4"/>
        <v>1.3533834586466165</v>
      </c>
      <c r="BH6" s="78">
        <v>21</v>
      </c>
      <c r="BI6" s="111">
        <f t="shared" si="5"/>
        <v>1.9792648444863337</v>
      </c>
      <c r="BJ6" s="78">
        <v>33</v>
      </c>
      <c r="BK6" s="111">
        <f t="shared" si="1"/>
        <v>3.720405862457723</v>
      </c>
      <c r="BL6" s="78">
        <v>8</v>
      </c>
      <c r="BM6" s="111">
        <f t="shared" si="6"/>
        <v>1.1157601115760112</v>
      </c>
      <c r="BN6" s="78">
        <v>22</v>
      </c>
      <c r="BO6" s="111">
        <f>BN6/$BN$4*100</f>
        <v>2.2869022869022873</v>
      </c>
      <c r="BP6" s="78">
        <v>25</v>
      </c>
      <c r="BQ6" s="111">
        <f>BP6/$BP$4*100</f>
        <v>2.4485798237022527</v>
      </c>
      <c r="BR6" s="78">
        <v>21</v>
      </c>
      <c r="BS6" s="111">
        <f>BR6/$BR$4*100</f>
        <v>2.0250723240115716</v>
      </c>
    </row>
    <row r="7" spans="1:71" s="9" customFormat="1" ht="15" customHeight="1" x14ac:dyDescent="0.15">
      <c r="A7" s="1"/>
      <c r="B7" s="153" t="s">
        <v>40</v>
      </c>
      <c r="C7" s="154"/>
      <c r="D7" s="10">
        <v>275</v>
      </c>
      <c r="E7" s="11">
        <v>15.423443634324171</v>
      </c>
      <c r="F7" s="10">
        <v>209</v>
      </c>
      <c r="G7" s="11">
        <v>20.87912087912088</v>
      </c>
      <c r="H7" s="10">
        <v>163</v>
      </c>
      <c r="I7" s="11">
        <v>13.848768054375531</v>
      </c>
      <c r="J7" s="10">
        <v>110</v>
      </c>
      <c r="K7" s="11">
        <v>11.879049676025918</v>
      </c>
      <c r="L7" s="10">
        <v>60</v>
      </c>
      <c r="M7" s="11">
        <v>8.5836909871244629</v>
      </c>
      <c r="N7" s="10">
        <v>44</v>
      </c>
      <c r="O7" s="11">
        <v>3.6154478225143798</v>
      </c>
      <c r="P7" s="10">
        <v>51</v>
      </c>
      <c r="Q7" s="11">
        <v>2.6020408163265305</v>
      </c>
      <c r="R7" s="10">
        <v>85</v>
      </c>
      <c r="S7" s="11">
        <v>2.823920265780731</v>
      </c>
      <c r="T7" s="10">
        <v>67</v>
      </c>
      <c r="U7" s="11">
        <v>2.5465602432535159</v>
      </c>
      <c r="V7" s="10">
        <v>87</v>
      </c>
      <c r="W7" s="11">
        <v>3.8718291054739651</v>
      </c>
      <c r="X7" s="56">
        <v>92</v>
      </c>
      <c r="Y7" s="66">
        <v>4.0943480195816644</v>
      </c>
      <c r="Z7" s="78">
        <v>72</v>
      </c>
      <c r="AA7" s="59">
        <v>3.8918918918918917</v>
      </c>
      <c r="AB7" s="56">
        <v>59</v>
      </c>
      <c r="AC7" s="66">
        <v>3.722397476340694</v>
      </c>
      <c r="AD7" s="78">
        <v>55</v>
      </c>
      <c r="AE7" s="59">
        <v>3.3013205282112845</v>
      </c>
      <c r="AF7" s="78">
        <v>63</v>
      </c>
      <c r="AG7" s="59">
        <v>4.0776699029126213</v>
      </c>
      <c r="AH7" s="78">
        <v>61</v>
      </c>
      <c r="AI7" s="59">
        <f t="shared" si="7"/>
        <v>4.0912139503688802</v>
      </c>
      <c r="AJ7" s="78">
        <v>70</v>
      </c>
      <c r="AK7" s="59">
        <f t="shared" si="0"/>
        <v>5.4305663304887508</v>
      </c>
      <c r="AL7" s="78">
        <v>58</v>
      </c>
      <c r="AM7" s="59">
        <f t="shared" ref="AM7:AM36" si="9">AL7/$AL$4*100</f>
        <v>4.2366691015339661</v>
      </c>
      <c r="AN7" s="78">
        <v>41</v>
      </c>
      <c r="AO7" s="59">
        <f t="shared" si="8"/>
        <v>3.9122137404580157</v>
      </c>
      <c r="AP7" s="78">
        <v>33</v>
      </c>
      <c r="AQ7" s="111">
        <f t="shared" si="2"/>
        <v>2.6315789473684208</v>
      </c>
      <c r="AR7" s="78">
        <v>37</v>
      </c>
      <c r="AS7" s="111">
        <v>3.4839924670433149</v>
      </c>
      <c r="AT7" s="78">
        <v>44</v>
      </c>
      <c r="AU7" s="111">
        <v>4</v>
      </c>
      <c r="AV7" s="78">
        <v>29</v>
      </c>
      <c r="AW7" s="111">
        <v>3.1149301825993554</v>
      </c>
      <c r="AX7" s="78">
        <v>26</v>
      </c>
      <c r="AY7" s="111">
        <v>2.6639344262295079</v>
      </c>
      <c r="AZ7" s="78">
        <v>33</v>
      </c>
      <c r="BA7" s="111">
        <v>2.7454242928452577</v>
      </c>
      <c r="BB7" s="78">
        <v>36</v>
      </c>
      <c r="BC7" s="111">
        <f t="shared" si="3"/>
        <v>3.1606672519754171</v>
      </c>
      <c r="BD7" s="78">
        <v>22</v>
      </c>
      <c r="BE7" s="111">
        <v>2.1696252465483234</v>
      </c>
      <c r="BF7" s="78">
        <v>26</v>
      </c>
      <c r="BG7" s="111">
        <f t="shared" si="4"/>
        <v>1.9548872180451129</v>
      </c>
      <c r="BH7" s="78">
        <v>23</v>
      </c>
      <c r="BI7" s="111">
        <f t="shared" si="5"/>
        <v>2.167766258246937</v>
      </c>
      <c r="BJ7" s="78">
        <v>21</v>
      </c>
      <c r="BK7" s="111">
        <f t="shared" si="1"/>
        <v>2.367531003382187</v>
      </c>
      <c r="BL7" s="78">
        <v>18</v>
      </c>
      <c r="BM7" s="111">
        <f t="shared" si="6"/>
        <v>2.510460251046025</v>
      </c>
      <c r="BN7" s="78">
        <v>15</v>
      </c>
      <c r="BO7" s="111">
        <f t="shared" ref="BO7:BO36" si="10">BN7/$BN$4*100</f>
        <v>1.5592515592515594</v>
      </c>
      <c r="BP7" s="78">
        <v>20</v>
      </c>
      <c r="BQ7" s="111">
        <f t="shared" ref="BQ7:BQ36" si="11">BP7/$BP$4*100</f>
        <v>1.9588638589618024</v>
      </c>
      <c r="BR7" s="78">
        <v>21</v>
      </c>
      <c r="BS7" s="111">
        <f>BR7/$BR$4*100</f>
        <v>2.0250723240115716</v>
      </c>
    </row>
    <row r="8" spans="1:71" s="9" customFormat="1" ht="15" customHeight="1" x14ac:dyDescent="0.15">
      <c r="A8" s="1"/>
      <c r="B8" s="153" t="s">
        <v>41</v>
      </c>
      <c r="C8" s="154"/>
      <c r="D8" s="10">
        <v>1</v>
      </c>
      <c r="E8" s="11">
        <v>5.6085249579360626E-2</v>
      </c>
      <c r="F8" s="10">
        <v>1</v>
      </c>
      <c r="G8" s="11">
        <v>9.9900099900099903E-2</v>
      </c>
      <c r="H8" s="10">
        <v>1</v>
      </c>
      <c r="I8" s="11">
        <v>8.4961767204757857E-2</v>
      </c>
      <c r="J8" s="10">
        <v>0</v>
      </c>
      <c r="K8" s="11">
        <v>0</v>
      </c>
      <c r="L8" s="10">
        <v>3</v>
      </c>
      <c r="M8" s="11">
        <v>0.42918454935622319</v>
      </c>
      <c r="N8" s="10">
        <v>1</v>
      </c>
      <c r="O8" s="11">
        <v>8.2169268693508629E-2</v>
      </c>
      <c r="P8" s="10">
        <v>2</v>
      </c>
      <c r="Q8" s="11">
        <v>0.10204081632653061</v>
      </c>
      <c r="R8" s="10">
        <v>1</v>
      </c>
      <c r="S8" s="11">
        <v>3.3222591362126248E-2</v>
      </c>
      <c r="T8" s="10">
        <v>3</v>
      </c>
      <c r="U8" s="11">
        <v>0.11402508551881414</v>
      </c>
      <c r="V8" s="56">
        <v>0</v>
      </c>
      <c r="W8" s="59">
        <v>0</v>
      </c>
      <c r="X8" s="56">
        <v>0</v>
      </c>
      <c r="Y8" s="59">
        <v>0</v>
      </c>
      <c r="Z8" s="56">
        <v>0</v>
      </c>
      <c r="AA8" s="59">
        <v>0</v>
      </c>
      <c r="AB8" s="56">
        <v>0</v>
      </c>
      <c r="AC8" s="59">
        <v>0</v>
      </c>
      <c r="AD8" s="82">
        <v>0</v>
      </c>
      <c r="AE8" s="59">
        <v>0</v>
      </c>
      <c r="AF8" s="82">
        <v>0</v>
      </c>
      <c r="AG8" s="59">
        <v>0</v>
      </c>
      <c r="AH8" s="82">
        <v>1</v>
      </c>
      <c r="AI8" s="59">
        <f t="shared" si="7"/>
        <v>6.70690811535882E-2</v>
      </c>
      <c r="AJ8" s="82">
        <v>1</v>
      </c>
      <c r="AK8" s="59">
        <f t="shared" si="0"/>
        <v>7.7579519006982151E-2</v>
      </c>
      <c r="AL8" s="82">
        <v>0</v>
      </c>
      <c r="AM8" s="59">
        <f t="shared" si="9"/>
        <v>0</v>
      </c>
      <c r="AN8" s="82">
        <v>0</v>
      </c>
      <c r="AO8" s="59">
        <f t="shared" si="8"/>
        <v>0</v>
      </c>
      <c r="AP8" s="82">
        <v>1</v>
      </c>
      <c r="AQ8" s="111">
        <f t="shared" si="2"/>
        <v>7.9744816586921854E-2</v>
      </c>
      <c r="AR8" s="82">
        <v>0</v>
      </c>
      <c r="AS8" s="111">
        <v>0</v>
      </c>
      <c r="AT8" s="82">
        <v>1</v>
      </c>
      <c r="AU8" s="111">
        <v>9.0909090909090912E-2</v>
      </c>
      <c r="AV8" s="82">
        <v>0</v>
      </c>
      <c r="AW8" s="111">
        <v>0</v>
      </c>
      <c r="AX8" s="82">
        <v>0</v>
      </c>
      <c r="AY8" s="111">
        <v>0</v>
      </c>
      <c r="AZ8" s="82">
        <v>0</v>
      </c>
      <c r="BA8" s="124">
        <v>0</v>
      </c>
      <c r="BB8" s="82">
        <v>0</v>
      </c>
      <c r="BC8" s="111">
        <f t="shared" si="3"/>
        <v>0</v>
      </c>
      <c r="BD8" s="82">
        <v>1</v>
      </c>
      <c r="BE8" s="124">
        <v>9.8619329388560162E-2</v>
      </c>
      <c r="BF8" s="82">
        <v>0</v>
      </c>
      <c r="BG8" s="124">
        <f t="shared" si="4"/>
        <v>0</v>
      </c>
      <c r="BH8" s="82">
        <v>0</v>
      </c>
      <c r="BI8" s="111">
        <f t="shared" si="5"/>
        <v>0</v>
      </c>
      <c r="BJ8" s="82">
        <v>0</v>
      </c>
      <c r="BK8" s="111">
        <f t="shared" si="1"/>
        <v>0</v>
      </c>
      <c r="BL8" s="82">
        <v>1</v>
      </c>
      <c r="BM8" s="111">
        <f t="shared" si="6"/>
        <v>0.1394700139470014</v>
      </c>
      <c r="BN8" s="82">
        <v>1</v>
      </c>
      <c r="BO8" s="111">
        <f t="shared" si="10"/>
        <v>0.10395010395010396</v>
      </c>
      <c r="BP8" s="82">
        <v>0</v>
      </c>
      <c r="BQ8" s="111">
        <f t="shared" si="11"/>
        <v>0</v>
      </c>
      <c r="BR8" s="82">
        <v>1</v>
      </c>
      <c r="BS8" s="111">
        <f>BR8/$BR$4*100</f>
        <v>9.643201542912247E-2</v>
      </c>
    </row>
    <row r="9" spans="1:71" s="9" customFormat="1" ht="15" customHeight="1" x14ac:dyDescent="0.15">
      <c r="A9" s="1"/>
      <c r="B9" s="153" t="s">
        <v>42</v>
      </c>
      <c r="C9" s="154"/>
      <c r="D9" s="10">
        <v>667</v>
      </c>
      <c r="E9" s="11">
        <v>37.408861469433539</v>
      </c>
      <c r="F9" s="10">
        <v>307</v>
      </c>
      <c r="G9" s="11">
        <v>30.66933066933067</v>
      </c>
      <c r="H9" s="10">
        <v>519</v>
      </c>
      <c r="I9" s="11">
        <v>44.095157179269329</v>
      </c>
      <c r="J9" s="10">
        <v>358</v>
      </c>
      <c r="K9" s="11">
        <v>38.660907127429809</v>
      </c>
      <c r="L9" s="10">
        <v>245</v>
      </c>
      <c r="M9" s="11">
        <v>35.050071530758224</v>
      </c>
      <c r="N9" s="10">
        <v>292</v>
      </c>
      <c r="O9" s="11">
        <v>23.993426458504519</v>
      </c>
      <c r="P9" s="10">
        <v>568</v>
      </c>
      <c r="Q9" s="11">
        <v>28.979591836734691</v>
      </c>
      <c r="R9" s="10">
        <v>839</v>
      </c>
      <c r="S9" s="11">
        <v>27.873754152823921</v>
      </c>
      <c r="T9" s="10">
        <v>667</v>
      </c>
      <c r="U9" s="11">
        <v>25.351577347016345</v>
      </c>
      <c r="V9" s="10">
        <v>422</v>
      </c>
      <c r="W9" s="11">
        <v>18.780596350689809</v>
      </c>
      <c r="X9" s="56">
        <v>307</v>
      </c>
      <c r="Y9" s="66">
        <v>13.662661326212728</v>
      </c>
      <c r="Z9" s="78">
        <v>229</v>
      </c>
      <c r="AA9" s="59">
        <v>12.378378378378379</v>
      </c>
      <c r="AB9" s="56">
        <v>108</v>
      </c>
      <c r="AC9" s="66">
        <v>6.8138801261829656</v>
      </c>
      <c r="AD9" s="78">
        <v>205</v>
      </c>
      <c r="AE9" s="59">
        <v>12.304921968787514</v>
      </c>
      <c r="AF9" s="78">
        <v>113</v>
      </c>
      <c r="AG9" s="59">
        <v>7.3139158576051786</v>
      </c>
      <c r="AH9" s="78">
        <v>71</v>
      </c>
      <c r="AI9" s="59">
        <f t="shared" si="7"/>
        <v>4.7619047619047619</v>
      </c>
      <c r="AJ9" s="78">
        <v>42</v>
      </c>
      <c r="AK9" s="59">
        <f t="shared" si="0"/>
        <v>3.2583397982932505</v>
      </c>
      <c r="AL9" s="78">
        <v>17</v>
      </c>
      <c r="AM9" s="59">
        <f t="shared" si="9"/>
        <v>1.241782322863404</v>
      </c>
      <c r="AN9" s="78">
        <v>14</v>
      </c>
      <c r="AO9" s="59">
        <f t="shared" si="8"/>
        <v>1.3358778625954197</v>
      </c>
      <c r="AP9" s="78">
        <v>36</v>
      </c>
      <c r="AQ9" s="111">
        <f t="shared" si="2"/>
        <v>2.8708133971291865</v>
      </c>
      <c r="AR9" s="78">
        <v>9</v>
      </c>
      <c r="AS9" s="111">
        <v>0.84745762711864403</v>
      </c>
      <c r="AT9" s="78">
        <v>9</v>
      </c>
      <c r="AU9" s="111">
        <v>0.81818181818181823</v>
      </c>
      <c r="AV9" s="78">
        <v>9</v>
      </c>
      <c r="AW9" s="111">
        <v>0.96670247046186897</v>
      </c>
      <c r="AX9" s="78">
        <v>6</v>
      </c>
      <c r="AY9" s="111">
        <v>0.61475409836065575</v>
      </c>
      <c r="AZ9" s="78">
        <v>3</v>
      </c>
      <c r="BA9" s="111">
        <v>0.24958402662229617</v>
      </c>
      <c r="BB9" s="78">
        <v>12</v>
      </c>
      <c r="BC9" s="111">
        <f t="shared" si="3"/>
        <v>1.0535557506584723</v>
      </c>
      <c r="BD9" s="78">
        <v>7</v>
      </c>
      <c r="BE9" s="111">
        <v>0.69033530571992108</v>
      </c>
      <c r="BF9" s="78">
        <v>22</v>
      </c>
      <c r="BG9" s="111">
        <f t="shared" si="4"/>
        <v>1.6541353383458646</v>
      </c>
      <c r="BH9" s="82">
        <v>0</v>
      </c>
      <c r="BI9" s="111">
        <f t="shared" si="5"/>
        <v>0</v>
      </c>
      <c r="BJ9" s="82">
        <v>1</v>
      </c>
      <c r="BK9" s="111">
        <f t="shared" si="1"/>
        <v>0.11273957158962795</v>
      </c>
      <c r="BL9" s="82">
        <v>0</v>
      </c>
      <c r="BM9" s="111">
        <f t="shared" si="6"/>
        <v>0</v>
      </c>
      <c r="BN9" s="82">
        <v>0</v>
      </c>
      <c r="BO9" s="111">
        <f t="shared" si="10"/>
        <v>0</v>
      </c>
      <c r="BP9" s="82">
        <v>2</v>
      </c>
      <c r="BQ9" s="111">
        <f t="shared" si="11"/>
        <v>0.19588638589618021</v>
      </c>
      <c r="BR9" s="82">
        <v>1</v>
      </c>
      <c r="BS9" s="111">
        <f>BR9/$BR$4*100</f>
        <v>9.643201542912247E-2</v>
      </c>
    </row>
    <row r="10" spans="1:71" s="9" customFormat="1" ht="15" customHeight="1" x14ac:dyDescent="0.15">
      <c r="A10" s="1"/>
      <c r="B10" s="153" t="s">
        <v>43</v>
      </c>
      <c r="C10" s="154"/>
      <c r="D10" s="10">
        <v>22</v>
      </c>
      <c r="E10" s="11">
        <v>1.2338754907459339</v>
      </c>
      <c r="F10" s="10">
        <v>21</v>
      </c>
      <c r="G10" s="11">
        <v>2.0979020979020979</v>
      </c>
      <c r="H10" s="10">
        <v>34</v>
      </c>
      <c r="I10" s="11">
        <v>2.888700084961767</v>
      </c>
      <c r="J10" s="10">
        <v>19</v>
      </c>
      <c r="K10" s="11">
        <v>2.0518358531317493</v>
      </c>
      <c r="L10" s="10">
        <v>20</v>
      </c>
      <c r="M10" s="11">
        <v>2.8612303290414878</v>
      </c>
      <c r="N10" s="10">
        <v>179</v>
      </c>
      <c r="O10" s="11">
        <v>14.708299096138045</v>
      </c>
      <c r="P10" s="10">
        <v>176</v>
      </c>
      <c r="Q10" s="11">
        <v>8.9795918367346932</v>
      </c>
      <c r="R10" s="10">
        <v>285</v>
      </c>
      <c r="S10" s="11">
        <v>9.4684385382059801</v>
      </c>
      <c r="T10" s="10">
        <v>245</v>
      </c>
      <c r="U10" s="11">
        <v>9.3120486507031544</v>
      </c>
      <c r="V10" s="10">
        <v>219</v>
      </c>
      <c r="W10" s="11">
        <v>9.7463284379172226</v>
      </c>
      <c r="X10" s="56">
        <v>223</v>
      </c>
      <c r="Y10" s="66">
        <v>9.9243435692033817</v>
      </c>
      <c r="Z10" s="78">
        <v>97</v>
      </c>
      <c r="AA10" s="59">
        <v>5.243243243243243</v>
      </c>
      <c r="AB10" s="56">
        <v>47</v>
      </c>
      <c r="AC10" s="66">
        <v>2.965299684542587</v>
      </c>
      <c r="AD10" s="78">
        <v>45</v>
      </c>
      <c r="AE10" s="59">
        <v>2.7010804321728692</v>
      </c>
      <c r="AF10" s="78">
        <v>49</v>
      </c>
      <c r="AG10" s="59">
        <v>3.1715210355987051</v>
      </c>
      <c r="AH10" s="78">
        <v>43</v>
      </c>
      <c r="AI10" s="59">
        <f t="shared" si="7"/>
        <v>2.8839704896042924</v>
      </c>
      <c r="AJ10" s="78">
        <v>36</v>
      </c>
      <c r="AK10" s="59">
        <f t="shared" si="0"/>
        <v>2.7928626842513578</v>
      </c>
      <c r="AL10" s="78">
        <v>29</v>
      </c>
      <c r="AM10" s="59">
        <f t="shared" si="9"/>
        <v>2.1183345507669831</v>
      </c>
      <c r="AN10" s="78">
        <v>36</v>
      </c>
      <c r="AO10" s="59">
        <f t="shared" si="8"/>
        <v>3.4351145038167941</v>
      </c>
      <c r="AP10" s="78">
        <v>35</v>
      </c>
      <c r="AQ10" s="111">
        <f t="shared" si="2"/>
        <v>2.7910685805422646</v>
      </c>
      <c r="AR10" s="78">
        <v>49</v>
      </c>
      <c r="AS10" s="111">
        <v>4.6139359698681739</v>
      </c>
      <c r="AT10" s="78">
        <v>21</v>
      </c>
      <c r="AU10" s="111">
        <v>1.9090909090909092</v>
      </c>
      <c r="AV10" s="78">
        <v>24</v>
      </c>
      <c r="AW10" s="111">
        <v>2.5778732545649841</v>
      </c>
      <c r="AX10" s="78">
        <v>28</v>
      </c>
      <c r="AY10" s="111">
        <v>2.8688524590163933</v>
      </c>
      <c r="AZ10" s="78">
        <v>23</v>
      </c>
      <c r="BA10" s="111">
        <v>1.9</v>
      </c>
      <c r="BB10" s="78">
        <v>20</v>
      </c>
      <c r="BC10" s="111">
        <f t="shared" si="3"/>
        <v>1.755926251097454</v>
      </c>
      <c r="BD10" s="78">
        <v>28</v>
      </c>
      <c r="BE10" s="111">
        <f>BD10/BD4*100</f>
        <v>2.7613412228796843</v>
      </c>
      <c r="BF10" s="78">
        <v>40</v>
      </c>
      <c r="BG10" s="111">
        <f t="shared" si="4"/>
        <v>3.007518796992481</v>
      </c>
      <c r="BH10" s="78">
        <v>27</v>
      </c>
      <c r="BI10" s="111">
        <f t="shared" si="5"/>
        <v>2.5447690857681433</v>
      </c>
      <c r="BJ10" s="78">
        <v>11</v>
      </c>
      <c r="BK10" s="111">
        <f t="shared" si="1"/>
        <v>1.2401352874859075</v>
      </c>
      <c r="BL10" s="78">
        <v>14</v>
      </c>
      <c r="BM10" s="111">
        <f t="shared" si="6"/>
        <v>1.9525801952580195</v>
      </c>
      <c r="BN10" s="78">
        <v>10</v>
      </c>
      <c r="BO10" s="111">
        <f t="shared" si="10"/>
        <v>1.0395010395010396</v>
      </c>
      <c r="BP10" s="78">
        <v>22</v>
      </c>
      <c r="BQ10" s="111">
        <f>BP10/$BP$4*100</f>
        <v>2.1547502448579823</v>
      </c>
      <c r="BR10" s="78">
        <v>21</v>
      </c>
      <c r="BS10" s="111">
        <f>BR10/$BR$4*100</f>
        <v>2.0250723240115716</v>
      </c>
    </row>
    <row r="11" spans="1:71" s="9" customFormat="1" ht="15" customHeight="1" x14ac:dyDescent="0.15">
      <c r="A11" s="1"/>
      <c r="B11" s="153" t="s">
        <v>78</v>
      </c>
      <c r="C11" s="154"/>
      <c r="D11" s="107" t="s">
        <v>109</v>
      </c>
      <c r="E11" s="107" t="s">
        <v>109</v>
      </c>
      <c r="F11" s="107" t="s">
        <v>109</v>
      </c>
      <c r="G11" s="107" t="s">
        <v>109</v>
      </c>
      <c r="H11" s="107" t="s">
        <v>109</v>
      </c>
      <c r="I11" s="107" t="s">
        <v>109</v>
      </c>
      <c r="J11" s="107" t="s">
        <v>109</v>
      </c>
      <c r="K11" s="107" t="s">
        <v>109</v>
      </c>
      <c r="L11" s="107" t="s">
        <v>109</v>
      </c>
      <c r="M11" s="107" t="s">
        <v>109</v>
      </c>
      <c r="N11" s="107" t="s">
        <v>109</v>
      </c>
      <c r="O11" s="107" t="s">
        <v>109</v>
      </c>
      <c r="P11" s="107" t="s">
        <v>109</v>
      </c>
      <c r="Q11" s="107" t="s">
        <v>109</v>
      </c>
      <c r="R11" s="10">
        <v>16</v>
      </c>
      <c r="S11" s="11">
        <v>0.53156146179401997</v>
      </c>
      <c r="T11" s="10">
        <v>8</v>
      </c>
      <c r="U11" s="11">
        <v>0.30406689471683768</v>
      </c>
      <c r="V11" s="10">
        <v>16</v>
      </c>
      <c r="W11" s="11">
        <v>0.71206052514463725</v>
      </c>
      <c r="X11" s="56">
        <v>24</v>
      </c>
      <c r="Y11" s="66">
        <v>1.0680907877169559</v>
      </c>
      <c r="Z11" s="78">
        <v>13</v>
      </c>
      <c r="AA11" s="59">
        <v>0.70270270270270274</v>
      </c>
      <c r="AB11" s="56">
        <v>12</v>
      </c>
      <c r="AC11" s="66">
        <v>0.75709779179810721</v>
      </c>
      <c r="AD11" s="78">
        <v>18</v>
      </c>
      <c r="AE11" s="59">
        <v>1.0804321728691477</v>
      </c>
      <c r="AF11" s="78">
        <v>24</v>
      </c>
      <c r="AG11" s="59">
        <v>1.5533980582524272</v>
      </c>
      <c r="AH11" s="78">
        <v>24</v>
      </c>
      <c r="AI11" s="59">
        <f t="shared" si="7"/>
        <v>1.6096579476861168</v>
      </c>
      <c r="AJ11" s="78">
        <v>25</v>
      </c>
      <c r="AK11" s="59">
        <f t="shared" si="0"/>
        <v>1.9394879751745537</v>
      </c>
      <c r="AL11" s="78">
        <v>17</v>
      </c>
      <c r="AM11" s="59">
        <f t="shared" si="9"/>
        <v>1.241782322863404</v>
      </c>
      <c r="AN11" s="78">
        <v>26</v>
      </c>
      <c r="AO11" s="59">
        <f t="shared" si="8"/>
        <v>2.4809160305343512</v>
      </c>
      <c r="AP11" s="78">
        <v>27</v>
      </c>
      <c r="AQ11" s="111">
        <f t="shared" si="2"/>
        <v>2.1531100478468899</v>
      </c>
      <c r="AR11" s="78">
        <v>25</v>
      </c>
      <c r="AS11" s="111">
        <v>2.3540489642184559</v>
      </c>
      <c r="AT11" s="78">
        <v>16</v>
      </c>
      <c r="AU11" s="111">
        <v>1.4545454545454546</v>
      </c>
      <c r="AV11" s="78">
        <v>13</v>
      </c>
      <c r="AW11" s="111">
        <v>1.3963480128893664</v>
      </c>
      <c r="AX11" s="78">
        <v>25</v>
      </c>
      <c r="AY11" s="111">
        <v>2.5614754098360657</v>
      </c>
      <c r="AZ11" s="78">
        <v>17</v>
      </c>
      <c r="BA11" s="111">
        <v>1.4143094841930115</v>
      </c>
      <c r="BB11" s="78">
        <v>14</v>
      </c>
      <c r="BC11" s="111">
        <f t="shared" si="3"/>
        <v>1.2291483757682178</v>
      </c>
      <c r="BD11" s="78">
        <v>17</v>
      </c>
      <c r="BE11" s="111">
        <v>1.6765285996055226</v>
      </c>
      <c r="BF11" s="78">
        <v>32</v>
      </c>
      <c r="BG11" s="111">
        <f t="shared" si="4"/>
        <v>2.4060150375939853</v>
      </c>
      <c r="BH11" s="78">
        <v>20</v>
      </c>
      <c r="BI11" s="111">
        <f t="shared" si="5"/>
        <v>1.8850141376060319</v>
      </c>
      <c r="BJ11" s="78">
        <v>5</v>
      </c>
      <c r="BK11" s="111">
        <f t="shared" si="1"/>
        <v>0.56369785794813976</v>
      </c>
      <c r="BL11" s="78">
        <v>9</v>
      </c>
      <c r="BM11" s="111">
        <f t="shared" si="6"/>
        <v>1.2552301255230125</v>
      </c>
      <c r="BN11" s="78">
        <v>8</v>
      </c>
      <c r="BO11" s="111">
        <f>BN11/$BN$4*100</f>
        <v>0.83160083160083165</v>
      </c>
      <c r="BP11" s="78">
        <v>19</v>
      </c>
      <c r="BQ11" s="111">
        <f t="shared" si="11"/>
        <v>1.8609206660137121</v>
      </c>
      <c r="BR11" s="78">
        <v>16</v>
      </c>
      <c r="BS11" s="111">
        <f>BR11/$BR$4*100</f>
        <v>1.5429122468659595</v>
      </c>
    </row>
    <row r="12" spans="1:71" s="9" customFormat="1" ht="15" customHeight="1" x14ac:dyDescent="0.15">
      <c r="A12" s="1"/>
      <c r="B12" s="16" t="s">
        <v>79</v>
      </c>
      <c r="C12" s="2"/>
      <c r="D12" s="107" t="s">
        <v>109</v>
      </c>
      <c r="E12" s="107" t="s">
        <v>109</v>
      </c>
      <c r="F12" s="107" t="s">
        <v>109</v>
      </c>
      <c r="G12" s="107" t="s">
        <v>109</v>
      </c>
      <c r="H12" s="107" t="s">
        <v>109</v>
      </c>
      <c r="I12" s="107" t="s">
        <v>109</v>
      </c>
      <c r="J12" s="107" t="s">
        <v>109</v>
      </c>
      <c r="K12" s="107" t="s">
        <v>109</v>
      </c>
      <c r="L12" s="107" t="s">
        <v>109</v>
      </c>
      <c r="M12" s="107" t="s">
        <v>109</v>
      </c>
      <c r="N12" s="107" t="s">
        <v>109</v>
      </c>
      <c r="O12" s="107" t="s">
        <v>109</v>
      </c>
      <c r="P12" s="107" t="s">
        <v>109</v>
      </c>
      <c r="Q12" s="107" t="s">
        <v>109</v>
      </c>
      <c r="R12" s="10">
        <v>269</v>
      </c>
      <c r="S12" s="11">
        <v>8.9368770764119603</v>
      </c>
      <c r="T12" s="10">
        <v>237</v>
      </c>
      <c r="U12" s="11">
        <v>9.007981755986318</v>
      </c>
      <c r="V12" s="10">
        <v>203</v>
      </c>
      <c r="W12" s="11">
        <v>9.0342679127725845</v>
      </c>
      <c r="X12" s="56">
        <v>199</v>
      </c>
      <c r="Y12" s="66">
        <v>8.8562527814864254</v>
      </c>
      <c r="Z12" s="78">
        <v>84</v>
      </c>
      <c r="AA12" s="59">
        <v>4.5405405405405403</v>
      </c>
      <c r="AB12" s="56">
        <v>35</v>
      </c>
      <c r="AC12" s="66">
        <v>2.2082018927444795</v>
      </c>
      <c r="AD12" s="78">
        <v>27</v>
      </c>
      <c r="AE12" s="59">
        <v>1.6206482593037215</v>
      </c>
      <c r="AF12" s="78">
        <v>25</v>
      </c>
      <c r="AG12" s="59">
        <v>1.6181229773462782</v>
      </c>
      <c r="AH12" s="78">
        <v>19</v>
      </c>
      <c r="AI12" s="59">
        <f t="shared" si="7"/>
        <v>1.2743125419181758</v>
      </c>
      <c r="AJ12" s="78">
        <v>11</v>
      </c>
      <c r="AK12" s="59">
        <f t="shared" si="0"/>
        <v>0.85337470907680368</v>
      </c>
      <c r="AL12" s="78">
        <v>12</v>
      </c>
      <c r="AM12" s="59">
        <f t="shared" si="9"/>
        <v>0.87655222790357923</v>
      </c>
      <c r="AN12" s="78">
        <v>10</v>
      </c>
      <c r="AO12" s="59">
        <f t="shared" si="8"/>
        <v>0.95419847328244278</v>
      </c>
      <c r="AP12" s="78">
        <v>8</v>
      </c>
      <c r="AQ12" s="111">
        <f t="shared" si="2"/>
        <v>0.63795853269537484</v>
      </c>
      <c r="AR12" s="78">
        <v>24</v>
      </c>
      <c r="AS12" s="111">
        <v>2.2598870056497176</v>
      </c>
      <c r="AT12" s="78">
        <v>5</v>
      </c>
      <c r="AU12" s="111">
        <v>0.45454545454545453</v>
      </c>
      <c r="AV12" s="78">
        <v>11</v>
      </c>
      <c r="AW12" s="111">
        <v>1.1815252416756177</v>
      </c>
      <c r="AX12" s="78">
        <v>3</v>
      </c>
      <c r="AY12" s="111">
        <v>0.30737704918032788</v>
      </c>
      <c r="AZ12" s="78">
        <v>6</v>
      </c>
      <c r="BA12" s="111">
        <v>0.49916805324459235</v>
      </c>
      <c r="BB12" s="78">
        <v>6</v>
      </c>
      <c r="BC12" s="111">
        <f t="shared" si="3"/>
        <v>0.52677787532923614</v>
      </c>
      <c r="BD12" s="78">
        <v>11</v>
      </c>
      <c r="BE12" s="111">
        <v>1.0848126232741617</v>
      </c>
      <c r="BF12" s="78">
        <v>8</v>
      </c>
      <c r="BG12" s="111">
        <f t="shared" si="4"/>
        <v>0.60150375939849632</v>
      </c>
      <c r="BH12" s="78">
        <v>7</v>
      </c>
      <c r="BI12" s="111">
        <f t="shared" si="5"/>
        <v>0.65975494816211122</v>
      </c>
      <c r="BJ12" s="78">
        <v>6</v>
      </c>
      <c r="BK12" s="111">
        <f t="shared" si="1"/>
        <v>0.67643742953776775</v>
      </c>
      <c r="BL12" s="78">
        <v>5</v>
      </c>
      <c r="BM12" s="111">
        <f t="shared" si="6"/>
        <v>0.69735006973500702</v>
      </c>
      <c r="BN12" s="78">
        <v>2</v>
      </c>
      <c r="BO12" s="111">
        <f t="shared" si="10"/>
        <v>0.20790020790020791</v>
      </c>
      <c r="BP12" s="78">
        <v>3</v>
      </c>
      <c r="BQ12" s="111">
        <f t="shared" si="11"/>
        <v>0.2938295788442703</v>
      </c>
      <c r="BR12" s="78">
        <v>5</v>
      </c>
      <c r="BS12" s="111">
        <f>BR12/$BR$4*100</f>
        <v>0.48216007714561238</v>
      </c>
    </row>
    <row r="13" spans="1:71" s="9" customFormat="1" ht="15" customHeight="1" x14ac:dyDescent="0.15">
      <c r="A13" s="1"/>
      <c r="B13" s="153" t="s">
        <v>44</v>
      </c>
      <c r="C13" s="154"/>
      <c r="D13" s="107" t="s">
        <v>109</v>
      </c>
      <c r="E13" s="107" t="s">
        <v>109</v>
      </c>
      <c r="F13" s="107" t="s">
        <v>109</v>
      </c>
      <c r="G13" s="107" t="s">
        <v>109</v>
      </c>
      <c r="H13" s="10">
        <v>9</v>
      </c>
      <c r="I13" s="11">
        <v>0.76465590484282076</v>
      </c>
      <c r="J13" s="10">
        <v>24</v>
      </c>
      <c r="K13" s="11">
        <v>2.5917926565874732</v>
      </c>
      <c r="L13" s="10">
        <v>20</v>
      </c>
      <c r="M13" s="11">
        <v>2.8612303290414878</v>
      </c>
      <c r="N13" s="10">
        <v>27</v>
      </c>
      <c r="O13" s="11">
        <v>2.218570254724733</v>
      </c>
      <c r="P13" s="10">
        <v>23</v>
      </c>
      <c r="Q13" s="11">
        <v>1.1734693877551021</v>
      </c>
      <c r="R13" s="10">
        <v>39</v>
      </c>
      <c r="S13" s="11">
        <v>1.2956810631229236</v>
      </c>
      <c r="T13" s="10">
        <v>22</v>
      </c>
      <c r="U13" s="11">
        <v>0.83618396047130372</v>
      </c>
      <c r="V13" s="10">
        <v>32</v>
      </c>
      <c r="W13" s="11">
        <v>1.4241210502892745</v>
      </c>
      <c r="X13" s="56">
        <v>22</v>
      </c>
      <c r="Y13" s="66">
        <v>0.97908322207387632</v>
      </c>
      <c r="Z13" s="78">
        <v>37</v>
      </c>
      <c r="AA13" s="59">
        <v>2</v>
      </c>
      <c r="AB13" s="56">
        <v>34</v>
      </c>
      <c r="AC13" s="66">
        <v>2.1451104100946372</v>
      </c>
      <c r="AD13" s="78">
        <v>28</v>
      </c>
      <c r="AE13" s="59">
        <v>1.680672268907563</v>
      </c>
      <c r="AF13" s="78">
        <v>27</v>
      </c>
      <c r="AG13" s="59">
        <v>1.7475728155339807</v>
      </c>
      <c r="AH13" s="78">
        <v>35</v>
      </c>
      <c r="AI13" s="59">
        <f t="shared" si="7"/>
        <v>2.3474178403755865</v>
      </c>
      <c r="AJ13" s="78">
        <v>27</v>
      </c>
      <c r="AK13" s="59">
        <f t="shared" si="0"/>
        <v>2.094647013188518</v>
      </c>
      <c r="AL13" s="78">
        <v>34</v>
      </c>
      <c r="AM13" s="59">
        <f t="shared" si="9"/>
        <v>2.4835646457268079</v>
      </c>
      <c r="AN13" s="78">
        <v>20</v>
      </c>
      <c r="AO13" s="59">
        <f t="shared" si="8"/>
        <v>1.9083969465648856</v>
      </c>
      <c r="AP13" s="78">
        <v>24</v>
      </c>
      <c r="AQ13" s="111">
        <f t="shared" si="2"/>
        <v>1.9138755980861244</v>
      </c>
      <c r="AR13" s="78">
        <v>24</v>
      </c>
      <c r="AS13" s="111">
        <v>2.2598870056497176</v>
      </c>
      <c r="AT13" s="78">
        <v>26</v>
      </c>
      <c r="AU13" s="111">
        <v>2.3636363636363638</v>
      </c>
      <c r="AV13" s="78">
        <v>19</v>
      </c>
      <c r="AW13" s="111">
        <v>2.0408163265306123</v>
      </c>
      <c r="AX13" s="78">
        <v>25</v>
      </c>
      <c r="AY13" s="111">
        <v>2.5614754098360657</v>
      </c>
      <c r="AZ13" s="78">
        <v>21</v>
      </c>
      <c r="BA13" s="124">
        <v>1.747088186356073</v>
      </c>
      <c r="BB13" s="78">
        <v>31</v>
      </c>
      <c r="BC13" s="111">
        <f t="shared" si="3"/>
        <v>2.7216856892010535</v>
      </c>
      <c r="BD13" s="78">
        <v>27</v>
      </c>
      <c r="BE13" s="124">
        <v>2.6627218934911245</v>
      </c>
      <c r="BF13" s="78">
        <v>32</v>
      </c>
      <c r="BG13" s="124">
        <f t="shared" si="4"/>
        <v>2.4060150375939853</v>
      </c>
      <c r="BH13" s="78">
        <v>22</v>
      </c>
      <c r="BI13" s="111">
        <f t="shared" si="5"/>
        <v>2.0735155513666355</v>
      </c>
      <c r="BJ13" s="78">
        <v>23</v>
      </c>
      <c r="BK13" s="111">
        <f t="shared" si="1"/>
        <v>2.593010146561443</v>
      </c>
      <c r="BL13" s="78">
        <v>30</v>
      </c>
      <c r="BM13" s="111">
        <f t="shared" si="6"/>
        <v>4.1841004184100417</v>
      </c>
      <c r="BN13" s="78">
        <v>22</v>
      </c>
      <c r="BO13" s="111">
        <f t="shared" si="10"/>
        <v>2.2869022869022873</v>
      </c>
      <c r="BP13" s="78">
        <v>28</v>
      </c>
      <c r="BQ13" s="111">
        <f t="shared" si="11"/>
        <v>2.7424094025465231</v>
      </c>
      <c r="BR13" s="78">
        <v>43</v>
      </c>
      <c r="BS13" s="111">
        <f>BR13/$BR$4*100</f>
        <v>4.1465766634522661</v>
      </c>
    </row>
    <row r="14" spans="1:71" s="9" customFormat="1" ht="15" customHeight="1" x14ac:dyDescent="0.15">
      <c r="A14" s="1"/>
      <c r="B14" s="153" t="s">
        <v>45</v>
      </c>
      <c r="C14" s="154"/>
      <c r="D14" s="107" t="s">
        <v>109</v>
      </c>
      <c r="E14" s="107" t="s">
        <v>109</v>
      </c>
      <c r="F14" s="107" t="s">
        <v>109</v>
      </c>
      <c r="G14" s="107" t="s">
        <v>109</v>
      </c>
      <c r="H14" s="10">
        <v>17</v>
      </c>
      <c r="I14" s="11">
        <v>1.4443500424808835</v>
      </c>
      <c r="J14" s="10">
        <v>11</v>
      </c>
      <c r="K14" s="11">
        <v>1.1879049676025919</v>
      </c>
      <c r="L14" s="10">
        <v>11</v>
      </c>
      <c r="M14" s="11">
        <v>1.5736766809728182</v>
      </c>
      <c r="N14" s="10">
        <v>5</v>
      </c>
      <c r="O14" s="11">
        <v>0.41084634346754317</v>
      </c>
      <c r="P14" s="10">
        <v>10</v>
      </c>
      <c r="Q14" s="11">
        <v>0.51020408163265307</v>
      </c>
      <c r="R14" s="10">
        <v>20</v>
      </c>
      <c r="S14" s="11">
        <v>0.66445182724252494</v>
      </c>
      <c r="T14" s="10">
        <v>11</v>
      </c>
      <c r="U14" s="11">
        <v>0.41809198023565186</v>
      </c>
      <c r="V14" s="10">
        <v>10</v>
      </c>
      <c r="W14" s="11">
        <v>0.44503782821539828</v>
      </c>
      <c r="X14" s="56">
        <v>9</v>
      </c>
      <c r="Y14" s="66">
        <v>0.40053404539385851</v>
      </c>
      <c r="Z14" s="78">
        <v>7</v>
      </c>
      <c r="AA14" s="59">
        <v>0.3783783783783784</v>
      </c>
      <c r="AB14" s="56">
        <v>12</v>
      </c>
      <c r="AC14" s="66">
        <v>0.75709779179810721</v>
      </c>
      <c r="AD14" s="78">
        <v>25</v>
      </c>
      <c r="AE14" s="59">
        <v>1.5006002400960383</v>
      </c>
      <c r="AF14" s="78">
        <v>16</v>
      </c>
      <c r="AG14" s="59">
        <v>1.035598705501618</v>
      </c>
      <c r="AH14" s="78">
        <v>18</v>
      </c>
      <c r="AI14" s="59">
        <f t="shared" si="7"/>
        <v>1.2072434607645874</v>
      </c>
      <c r="AJ14" s="78">
        <v>8</v>
      </c>
      <c r="AK14" s="59">
        <f t="shared" si="0"/>
        <v>0.6206361520558572</v>
      </c>
      <c r="AL14" s="78">
        <v>21</v>
      </c>
      <c r="AM14" s="59">
        <f t="shared" si="9"/>
        <v>1.5339663988312637</v>
      </c>
      <c r="AN14" s="78">
        <v>13</v>
      </c>
      <c r="AO14" s="59">
        <f t="shared" si="8"/>
        <v>1.2404580152671756</v>
      </c>
      <c r="AP14" s="78">
        <v>15</v>
      </c>
      <c r="AQ14" s="111">
        <f t="shared" si="2"/>
        <v>1.1961722488038278</v>
      </c>
      <c r="AR14" s="78">
        <v>10</v>
      </c>
      <c r="AS14" s="111">
        <v>0.94161958568738224</v>
      </c>
      <c r="AT14" s="78">
        <v>2</v>
      </c>
      <c r="AU14" s="111">
        <v>0.18181818181818182</v>
      </c>
      <c r="AV14" s="78">
        <v>8</v>
      </c>
      <c r="AW14" s="111">
        <v>0.85929108485499461</v>
      </c>
      <c r="AX14" s="78">
        <v>6</v>
      </c>
      <c r="AY14" s="111">
        <v>0.61475409836065575</v>
      </c>
      <c r="AZ14" s="78">
        <v>6</v>
      </c>
      <c r="BA14" s="124">
        <v>0.49916805324459235</v>
      </c>
      <c r="BB14" s="78">
        <v>9</v>
      </c>
      <c r="BC14" s="111">
        <f t="shared" si="3"/>
        <v>0.79016681299385427</v>
      </c>
      <c r="BD14" s="78">
        <v>5</v>
      </c>
      <c r="BE14" s="124">
        <v>0.49309664694280081</v>
      </c>
      <c r="BF14" s="78">
        <v>8</v>
      </c>
      <c r="BG14" s="124">
        <f t="shared" si="4"/>
        <v>0.60150375939849632</v>
      </c>
      <c r="BH14" s="78">
        <v>6</v>
      </c>
      <c r="BI14" s="111">
        <f t="shared" si="5"/>
        <v>0.56550424128180965</v>
      </c>
      <c r="BJ14" s="78">
        <v>1</v>
      </c>
      <c r="BK14" s="111">
        <f t="shared" si="1"/>
        <v>0.11273957158962795</v>
      </c>
      <c r="BL14" s="78">
        <v>5</v>
      </c>
      <c r="BM14" s="111">
        <f t="shared" si="6"/>
        <v>0.69735006973500702</v>
      </c>
      <c r="BN14" s="78">
        <v>3</v>
      </c>
      <c r="BO14" s="111">
        <f t="shared" si="10"/>
        <v>0.31185031185031187</v>
      </c>
      <c r="BP14" s="78">
        <v>2</v>
      </c>
      <c r="BQ14" s="111">
        <f t="shared" si="11"/>
        <v>0.19588638589618021</v>
      </c>
      <c r="BR14" s="78">
        <v>2</v>
      </c>
      <c r="BS14" s="111">
        <f>BR14/$BR$4*100</f>
        <v>0.19286403085824494</v>
      </c>
    </row>
    <row r="15" spans="1:71" s="9" customFormat="1" ht="15" customHeight="1" x14ac:dyDescent="0.15">
      <c r="A15" s="1"/>
      <c r="B15" s="153" t="s">
        <v>46</v>
      </c>
      <c r="C15" s="154"/>
      <c r="D15" s="107" t="s">
        <v>109</v>
      </c>
      <c r="E15" s="107" t="s">
        <v>109</v>
      </c>
      <c r="F15" s="107" t="s">
        <v>109</v>
      </c>
      <c r="G15" s="107" t="s">
        <v>109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10">
        <v>0</v>
      </c>
      <c r="O15" s="11">
        <v>0</v>
      </c>
      <c r="P15" s="10">
        <v>3</v>
      </c>
      <c r="Q15" s="11">
        <v>0.15306122448979592</v>
      </c>
      <c r="R15" s="10">
        <v>1</v>
      </c>
      <c r="S15" s="11">
        <v>3.3222591362126248E-2</v>
      </c>
      <c r="T15" s="10">
        <v>2</v>
      </c>
      <c r="U15" s="11">
        <v>7.6016723679209419E-2</v>
      </c>
      <c r="V15" s="10">
        <v>1</v>
      </c>
      <c r="W15" s="11">
        <v>4.4503782821539828E-2</v>
      </c>
      <c r="X15" s="56">
        <v>4</v>
      </c>
      <c r="Y15" s="66">
        <v>0.17801513128615931</v>
      </c>
      <c r="Z15" s="78">
        <v>8</v>
      </c>
      <c r="AA15" s="59">
        <v>0.43243243243243246</v>
      </c>
      <c r="AB15" s="56">
        <v>0</v>
      </c>
      <c r="AC15" s="59">
        <v>0</v>
      </c>
      <c r="AD15" s="78">
        <v>1</v>
      </c>
      <c r="AE15" s="59">
        <v>6.0024009603841535E-2</v>
      </c>
      <c r="AF15" s="78">
        <v>0</v>
      </c>
      <c r="AG15" s="59">
        <v>0</v>
      </c>
      <c r="AH15" s="78">
        <v>0</v>
      </c>
      <c r="AI15" s="59">
        <f t="shared" si="7"/>
        <v>0</v>
      </c>
      <c r="AJ15" s="78">
        <v>0</v>
      </c>
      <c r="AK15" s="59">
        <f t="shared" si="0"/>
        <v>0</v>
      </c>
      <c r="AL15" s="78">
        <v>0</v>
      </c>
      <c r="AM15" s="59">
        <f t="shared" si="9"/>
        <v>0</v>
      </c>
      <c r="AN15" s="78">
        <v>0</v>
      </c>
      <c r="AO15" s="59">
        <f t="shared" si="8"/>
        <v>0</v>
      </c>
      <c r="AP15" s="78">
        <v>0</v>
      </c>
      <c r="AQ15" s="110">
        <f t="shared" si="2"/>
        <v>0</v>
      </c>
      <c r="AR15" s="78">
        <v>0</v>
      </c>
      <c r="AS15" s="110">
        <v>0</v>
      </c>
      <c r="AT15" s="78">
        <v>3</v>
      </c>
      <c r="AU15" s="110">
        <v>0.27272727272727276</v>
      </c>
      <c r="AV15" s="78">
        <v>1</v>
      </c>
      <c r="AW15" s="110">
        <v>0.10741138560687433</v>
      </c>
      <c r="AX15" s="78">
        <v>1</v>
      </c>
      <c r="AY15" s="110">
        <v>0.10245901639344263</v>
      </c>
      <c r="AZ15" s="78">
        <v>0</v>
      </c>
      <c r="BA15" s="107">
        <v>0</v>
      </c>
      <c r="BB15" s="78">
        <v>1</v>
      </c>
      <c r="BC15" s="111">
        <f t="shared" si="3"/>
        <v>8.7796312554872691E-2</v>
      </c>
      <c r="BD15" s="78">
        <v>1</v>
      </c>
      <c r="BE15" s="124">
        <v>9.8619329388560162E-2</v>
      </c>
      <c r="BF15" s="78">
        <v>1</v>
      </c>
      <c r="BG15" s="124">
        <f t="shared" si="4"/>
        <v>7.518796992481204E-2</v>
      </c>
      <c r="BH15" s="78">
        <v>0</v>
      </c>
      <c r="BI15" s="111">
        <f t="shared" si="5"/>
        <v>0</v>
      </c>
      <c r="BJ15" s="78">
        <v>0</v>
      </c>
      <c r="BK15" s="111">
        <f t="shared" si="1"/>
        <v>0</v>
      </c>
      <c r="BL15" s="78">
        <v>0</v>
      </c>
      <c r="BM15" s="111">
        <f t="shared" si="6"/>
        <v>0</v>
      </c>
      <c r="BN15" s="78">
        <v>0</v>
      </c>
      <c r="BO15" s="111">
        <f t="shared" si="10"/>
        <v>0</v>
      </c>
      <c r="BP15" s="78">
        <v>0</v>
      </c>
      <c r="BQ15" s="111">
        <f t="shared" si="11"/>
        <v>0</v>
      </c>
      <c r="BR15" s="78">
        <v>0</v>
      </c>
      <c r="BS15" s="111">
        <f>BR15/$BR$4*100</f>
        <v>0</v>
      </c>
    </row>
    <row r="16" spans="1:71" s="9" customFormat="1" ht="15" customHeight="1" x14ac:dyDescent="0.15">
      <c r="A16" s="1"/>
      <c r="B16" s="153" t="s">
        <v>47</v>
      </c>
      <c r="C16" s="154"/>
      <c r="D16" s="107" t="s">
        <v>109</v>
      </c>
      <c r="E16" s="107" t="s">
        <v>109</v>
      </c>
      <c r="F16" s="107" t="s">
        <v>109</v>
      </c>
      <c r="G16" s="107" t="s">
        <v>109</v>
      </c>
      <c r="H16" s="10">
        <v>50</v>
      </c>
      <c r="I16" s="11">
        <v>4.2480883602378929</v>
      </c>
      <c r="J16" s="10">
        <v>19</v>
      </c>
      <c r="K16" s="11">
        <v>2.0518358531317493</v>
      </c>
      <c r="L16" s="10">
        <v>20</v>
      </c>
      <c r="M16" s="11">
        <v>2.8612303290414878</v>
      </c>
      <c r="N16" s="10">
        <v>65</v>
      </c>
      <c r="O16" s="11">
        <v>5.341002465078061</v>
      </c>
      <c r="P16" s="10">
        <v>257</v>
      </c>
      <c r="Q16" s="11">
        <v>13.112244897959183</v>
      </c>
      <c r="R16" s="10">
        <v>553</v>
      </c>
      <c r="S16" s="11">
        <v>18.372093023255815</v>
      </c>
      <c r="T16" s="10">
        <v>493</v>
      </c>
      <c r="U16" s="11">
        <v>18.738122386925124</v>
      </c>
      <c r="V16" s="10">
        <v>469</v>
      </c>
      <c r="W16" s="11">
        <v>20.872274143302182</v>
      </c>
      <c r="X16" s="56">
        <v>428</v>
      </c>
      <c r="Y16" s="66">
        <v>19.047619047619047</v>
      </c>
      <c r="Z16" s="78">
        <v>447</v>
      </c>
      <c r="AA16" s="59">
        <v>24.162162162162161</v>
      </c>
      <c r="AB16" s="56">
        <v>491</v>
      </c>
      <c r="AC16" s="66">
        <v>30.977917981072554</v>
      </c>
      <c r="AD16" s="78">
        <v>558</v>
      </c>
      <c r="AE16" s="59">
        <v>33.493397358943575</v>
      </c>
      <c r="AF16" s="78">
        <v>645</v>
      </c>
      <c r="AG16" s="59">
        <v>41.747572815533978</v>
      </c>
      <c r="AH16" s="78">
        <v>416</v>
      </c>
      <c r="AI16" s="59">
        <f t="shared" si="7"/>
        <v>27.900737759892692</v>
      </c>
      <c r="AJ16" s="78">
        <v>416</v>
      </c>
      <c r="AK16" s="59">
        <f t="shared" si="0"/>
        <v>32.273079906904577</v>
      </c>
      <c r="AL16" s="78">
        <v>509</v>
      </c>
      <c r="AM16" s="59">
        <f t="shared" si="9"/>
        <v>37.180423666910151</v>
      </c>
      <c r="AN16" s="78">
        <v>345</v>
      </c>
      <c r="AO16" s="59">
        <f t="shared" si="8"/>
        <v>32.919847328244273</v>
      </c>
      <c r="AP16" s="78">
        <v>361</v>
      </c>
      <c r="AQ16" s="111">
        <f t="shared" si="2"/>
        <v>28.787878787878789</v>
      </c>
      <c r="AR16" s="78">
        <v>336</v>
      </c>
      <c r="AS16" s="111">
        <v>31.638418079096049</v>
      </c>
      <c r="AT16" s="78">
        <v>266</v>
      </c>
      <c r="AU16" s="111">
        <v>24.181818181818183</v>
      </c>
      <c r="AV16" s="78">
        <v>227</v>
      </c>
      <c r="AW16" s="111">
        <v>24.382384532760472</v>
      </c>
      <c r="AX16" s="78">
        <v>306</v>
      </c>
      <c r="AY16" s="111">
        <v>31.352459016393443</v>
      </c>
      <c r="AZ16" s="78">
        <v>318</v>
      </c>
      <c r="BA16" s="124">
        <v>26.455906821963392</v>
      </c>
      <c r="BB16" s="78">
        <v>339</v>
      </c>
      <c r="BC16" s="111">
        <f t="shared" si="3"/>
        <v>29.762949956101842</v>
      </c>
      <c r="BD16" s="78">
        <v>320</v>
      </c>
      <c r="BE16" s="124">
        <v>31.558185404339252</v>
      </c>
      <c r="BF16" s="78">
        <v>319</v>
      </c>
      <c r="BG16" s="124">
        <f t="shared" si="4"/>
        <v>23.984962406015036</v>
      </c>
      <c r="BH16" s="78">
        <v>286</v>
      </c>
      <c r="BI16" s="111">
        <f t="shared" si="5"/>
        <v>26.955702167766262</v>
      </c>
      <c r="BJ16" s="78">
        <v>182</v>
      </c>
      <c r="BK16" s="111">
        <f t="shared" si="1"/>
        <v>20.518602029312287</v>
      </c>
      <c r="BL16" s="78">
        <v>154</v>
      </c>
      <c r="BM16" s="111">
        <f t="shared" si="6"/>
        <v>21.478382147838214</v>
      </c>
      <c r="BN16" s="78">
        <v>185</v>
      </c>
      <c r="BO16" s="111">
        <f t="shared" si="10"/>
        <v>19.230769230769234</v>
      </c>
      <c r="BP16" s="78">
        <v>211</v>
      </c>
      <c r="BQ16" s="111">
        <f>BP16/$BP$4*100</f>
        <v>20.666013712047011</v>
      </c>
      <c r="BR16" s="78">
        <v>208</v>
      </c>
      <c r="BS16" s="111">
        <f>BR16/$BR$4*100</f>
        <v>20.057859209257472</v>
      </c>
    </row>
    <row r="17" spans="1:71" s="9" customFormat="1" ht="15" customHeight="1" x14ac:dyDescent="0.15">
      <c r="A17" s="1"/>
      <c r="B17" s="153" t="s">
        <v>48</v>
      </c>
      <c r="C17" s="154"/>
      <c r="D17" s="107" t="s">
        <v>109</v>
      </c>
      <c r="E17" s="107" t="s">
        <v>109</v>
      </c>
      <c r="F17" s="107" t="s">
        <v>109</v>
      </c>
      <c r="G17" s="107" t="s">
        <v>109</v>
      </c>
      <c r="H17" s="10">
        <v>1</v>
      </c>
      <c r="I17" s="11">
        <v>8.4961767204757857E-2</v>
      </c>
      <c r="J17" s="10">
        <v>0</v>
      </c>
      <c r="K17" s="11">
        <v>0</v>
      </c>
      <c r="L17" s="10">
        <v>0</v>
      </c>
      <c r="M17" s="11">
        <v>0</v>
      </c>
      <c r="N17" s="10">
        <v>3</v>
      </c>
      <c r="O17" s="11">
        <v>0.24650780608052586</v>
      </c>
      <c r="P17" s="10">
        <v>3</v>
      </c>
      <c r="Q17" s="11">
        <v>0.15306122448979592</v>
      </c>
      <c r="R17" s="10">
        <v>1</v>
      </c>
      <c r="S17" s="11">
        <v>3.3222591362126248E-2</v>
      </c>
      <c r="T17" s="10">
        <v>2</v>
      </c>
      <c r="U17" s="11">
        <v>7.6016723679209419E-2</v>
      </c>
      <c r="V17" s="10">
        <v>5</v>
      </c>
      <c r="W17" s="11">
        <v>0.22251891410769914</v>
      </c>
      <c r="X17" s="56">
        <v>1</v>
      </c>
      <c r="Y17" s="66">
        <v>4.4503782821539828E-2</v>
      </c>
      <c r="Z17" s="78">
        <v>2</v>
      </c>
      <c r="AA17" s="59">
        <v>0.10810810810810811</v>
      </c>
      <c r="AB17" s="56">
        <v>2</v>
      </c>
      <c r="AC17" s="66">
        <v>0.12618296529968456</v>
      </c>
      <c r="AD17" s="82">
        <v>0</v>
      </c>
      <c r="AE17" s="59">
        <v>0</v>
      </c>
      <c r="AF17" s="82">
        <v>0</v>
      </c>
      <c r="AG17" s="59">
        <v>0</v>
      </c>
      <c r="AH17" s="78">
        <v>0</v>
      </c>
      <c r="AI17" s="59">
        <f t="shared" si="7"/>
        <v>0</v>
      </c>
      <c r="AJ17" s="78">
        <v>1</v>
      </c>
      <c r="AK17" s="59">
        <f t="shared" si="0"/>
        <v>7.7579519006982151E-2</v>
      </c>
      <c r="AL17" s="78">
        <v>1</v>
      </c>
      <c r="AM17" s="59">
        <f t="shared" si="9"/>
        <v>7.3046018991964945E-2</v>
      </c>
      <c r="AN17" s="78">
        <v>0</v>
      </c>
      <c r="AO17" s="59">
        <f t="shared" si="8"/>
        <v>0</v>
      </c>
      <c r="AP17" s="78">
        <v>0</v>
      </c>
      <c r="AQ17" s="110">
        <f t="shared" si="2"/>
        <v>0</v>
      </c>
      <c r="AR17" s="78">
        <v>0</v>
      </c>
      <c r="AS17" s="111">
        <v>0</v>
      </c>
      <c r="AT17" s="78">
        <v>1</v>
      </c>
      <c r="AU17" s="111">
        <v>9.0909090909090912E-2</v>
      </c>
      <c r="AV17" s="78">
        <v>3</v>
      </c>
      <c r="AW17" s="111">
        <v>0.32223415682062301</v>
      </c>
      <c r="AX17" s="78">
        <v>1</v>
      </c>
      <c r="AY17" s="111">
        <v>0.10245901639344263</v>
      </c>
      <c r="AZ17" s="78">
        <v>0</v>
      </c>
      <c r="BA17" s="124">
        <v>0</v>
      </c>
      <c r="BB17" s="78">
        <v>0</v>
      </c>
      <c r="BC17" s="111">
        <f t="shared" si="3"/>
        <v>0</v>
      </c>
      <c r="BD17" s="78">
        <v>0</v>
      </c>
      <c r="BE17" s="124">
        <v>0</v>
      </c>
      <c r="BF17" s="78">
        <v>0</v>
      </c>
      <c r="BG17" s="124">
        <f t="shared" si="4"/>
        <v>0</v>
      </c>
      <c r="BH17" s="78">
        <v>0</v>
      </c>
      <c r="BI17" s="111">
        <f t="shared" si="5"/>
        <v>0</v>
      </c>
      <c r="BJ17" s="78">
        <v>0</v>
      </c>
      <c r="BK17" s="111">
        <f t="shared" si="1"/>
        <v>0</v>
      </c>
      <c r="BL17" s="78">
        <v>0</v>
      </c>
      <c r="BM17" s="111">
        <f t="shared" si="6"/>
        <v>0</v>
      </c>
      <c r="BN17" s="78">
        <v>0</v>
      </c>
      <c r="BO17" s="111">
        <f t="shared" si="10"/>
        <v>0</v>
      </c>
      <c r="BP17" s="78">
        <v>0</v>
      </c>
      <c r="BQ17" s="111">
        <f t="shared" si="11"/>
        <v>0</v>
      </c>
      <c r="BR17" s="78">
        <v>0</v>
      </c>
      <c r="BS17" s="111">
        <f>BR17/$BR$4*100</f>
        <v>0</v>
      </c>
    </row>
    <row r="18" spans="1:71" s="9" customFormat="1" ht="15" customHeight="1" x14ac:dyDescent="0.15">
      <c r="A18" s="1"/>
      <c r="B18" s="153" t="s">
        <v>56</v>
      </c>
      <c r="C18" s="154"/>
      <c r="D18" s="134" t="s">
        <v>109</v>
      </c>
      <c r="E18" s="135" t="s">
        <v>109</v>
      </c>
      <c r="F18" s="134" t="s">
        <v>109</v>
      </c>
      <c r="G18" s="135" t="s">
        <v>109</v>
      </c>
      <c r="H18" s="134" t="s">
        <v>109</v>
      </c>
      <c r="I18" s="135" t="s">
        <v>109</v>
      </c>
      <c r="J18" s="134" t="s">
        <v>109</v>
      </c>
      <c r="K18" s="135" t="s">
        <v>109</v>
      </c>
      <c r="L18" s="134" t="s">
        <v>109</v>
      </c>
      <c r="M18" s="135" t="s">
        <v>109</v>
      </c>
      <c r="N18" s="134" t="s">
        <v>109</v>
      </c>
      <c r="O18" s="135" t="s">
        <v>109</v>
      </c>
      <c r="P18" s="134" t="s">
        <v>109</v>
      </c>
      <c r="Q18" s="135" t="s">
        <v>109</v>
      </c>
      <c r="R18" s="134" t="s">
        <v>109</v>
      </c>
      <c r="S18" s="135" t="s">
        <v>109</v>
      </c>
      <c r="T18" s="134" t="s">
        <v>109</v>
      </c>
      <c r="U18" s="135" t="s">
        <v>109</v>
      </c>
      <c r="V18" s="10">
        <v>1</v>
      </c>
      <c r="W18" s="11">
        <v>4.4503782821539828E-2</v>
      </c>
      <c r="X18" s="56">
        <v>1</v>
      </c>
      <c r="Y18" s="66">
        <v>4.4503782821539828E-2</v>
      </c>
      <c r="Z18" s="78">
        <v>2</v>
      </c>
      <c r="AA18" s="59">
        <v>0.10810810810810811</v>
      </c>
      <c r="AB18" s="56">
        <v>0</v>
      </c>
      <c r="AC18" s="59">
        <v>0</v>
      </c>
      <c r="AD18" s="82">
        <v>0</v>
      </c>
      <c r="AE18" s="59">
        <v>0</v>
      </c>
      <c r="AF18" s="82">
        <v>0</v>
      </c>
      <c r="AG18" s="59">
        <v>0</v>
      </c>
      <c r="AH18" s="78">
        <v>0</v>
      </c>
      <c r="AI18" s="59">
        <f t="shared" si="7"/>
        <v>0</v>
      </c>
      <c r="AJ18" s="78">
        <v>0</v>
      </c>
      <c r="AK18" s="59">
        <f t="shared" si="0"/>
        <v>0</v>
      </c>
      <c r="AL18" s="78">
        <v>3</v>
      </c>
      <c r="AM18" s="59">
        <f t="shared" si="9"/>
        <v>0.21913805697589481</v>
      </c>
      <c r="AN18" s="78">
        <v>0</v>
      </c>
      <c r="AO18" s="59">
        <f t="shared" si="8"/>
        <v>0</v>
      </c>
      <c r="AP18" s="78">
        <v>0</v>
      </c>
      <c r="AQ18" s="110">
        <f t="shared" si="2"/>
        <v>0</v>
      </c>
      <c r="AR18" s="78">
        <v>0</v>
      </c>
      <c r="AS18" s="111">
        <v>0</v>
      </c>
      <c r="AT18" s="78">
        <v>0</v>
      </c>
      <c r="AU18" s="111">
        <v>0</v>
      </c>
      <c r="AV18" s="78">
        <v>0</v>
      </c>
      <c r="AW18" s="111">
        <v>0</v>
      </c>
      <c r="AX18" s="78">
        <v>0</v>
      </c>
      <c r="AY18" s="111">
        <v>0</v>
      </c>
      <c r="AZ18" s="78">
        <v>0</v>
      </c>
      <c r="BA18" s="124">
        <v>0</v>
      </c>
      <c r="BB18" s="78">
        <v>0</v>
      </c>
      <c r="BC18" s="111">
        <f t="shared" si="3"/>
        <v>0</v>
      </c>
      <c r="BD18" s="78">
        <v>0</v>
      </c>
      <c r="BE18" s="124">
        <v>0</v>
      </c>
      <c r="BF18" s="78">
        <v>0</v>
      </c>
      <c r="BG18" s="124">
        <f t="shared" si="4"/>
        <v>0</v>
      </c>
      <c r="BH18" s="78">
        <v>0</v>
      </c>
      <c r="BI18" s="111">
        <f t="shared" si="5"/>
        <v>0</v>
      </c>
      <c r="BJ18" s="78">
        <v>0</v>
      </c>
      <c r="BK18" s="111">
        <f t="shared" si="1"/>
        <v>0</v>
      </c>
      <c r="BL18" s="78">
        <v>0</v>
      </c>
      <c r="BM18" s="111">
        <f t="shared" si="6"/>
        <v>0</v>
      </c>
      <c r="BN18" s="78">
        <v>0</v>
      </c>
      <c r="BO18" s="111">
        <f t="shared" si="10"/>
        <v>0</v>
      </c>
      <c r="BP18" s="78">
        <v>0</v>
      </c>
      <c r="BQ18" s="111">
        <f>BP18/$BP$4*100</f>
        <v>0</v>
      </c>
      <c r="BR18" s="78">
        <v>0</v>
      </c>
      <c r="BS18" s="111">
        <f>BR18/$BR$4*100</f>
        <v>0</v>
      </c>
    </row>
    <row r="19" spans="1:71" s="9" customFormat="1" ht="15" customHeight="1" x14ac:dyDescent="0.15">
      <c r="A19" s="1"/>
      <c r="B19" s="153" t="s">
        <v>57</v>
      </c>
      <c r="C19" s="154"/>
      <c r="D19" s="134" t="s">
        <v>109</v>
      </c>
      <c r="E19" s="135" t="s">
        <v>109</v>
      </c>
      <c r="F19" s="134" t="s">
        <v>109</v>
      </c>
      <c r="G19" s="135" t="s">
        <v>109</v>
      </c>
      <c r="H19" s="134" t="s">
        <v>109</v>
      </c>
      <c r="I19" s="135" t="s">
        <v>109</v>
      </c>
      <c r="J19" s="134" t="s">
        <v>109</v>
      </c>
      <c r="K19" s="135" t="s">
        <v>109</v>
      </c>
      <c r="L19" s="134" t="s">
        <v>109</v>
      </c>
      <c r="M19" s="135" t="s">
        <v>109</v>
      </c>
      <c r="N19" s="134" t="s">
        <v>109</v>
      </c>
      <c r="O19" s="135" t="s">
        <v>109</v>
      </c>
      <c r="P19" s="134" t="s">
        <v>109</v>
      </c>
      <c r="Q19" s="135" t="s">
        <v>109</v>
      </c>
      <c r="R19" s="134" t="s">
        <v>109</v>
      </c>
      <c r="S19" s="135" t="s">
        <v>109</v>
      </c>
      <c r="T19" s="134" t="s">
        <v>109</v>
      </c>
      <c r="U19" s="135" t="s">
        <v>109</v>
      </c>
      <c r="V19" s="10">
        <v>1</v>
      </c>
      <c r="W19" s="11">
        <v>4.4503782821539828E-2</v>
      </c>
      <c r="X19" s="56">
        <v>3</v>
      </c>
      <c r="Y19" s="66">
        <v>0.13351134846461948</v>
      </c>
      <c r="Z19" s="78">
        <v>2</v>
      </c>
      <c r="AA19" s="59">
        <v>0.10810810810810811</v>
      </c>
      <c r="AB19" s="56">
        <v>1</v>
      </c>
      <c r="AC19" s="66">
        <v>6.3091482649842281E-2</v>
      </c>
      <c r="AD19" s="78">
        <v>1</v>
      </c>
      <c r="AE19" s="59">
        <v>6.0024009603841535E-2</v>
      </c>
      <c r="AF19" s="78">
        <v>0</v>
      </c>
      <c r="AG19" s="59">
        <v>0</v>
      </c>
      <c r="AH19" s="78">
        <v>1</v>
      </c>
      <c r="AI19" s="59">
        <f t="shared" si="7"/>
        <v>6.70690811535882E-2</v>
      </c>
      <c r="AJ19" s="78">
        <v>0</v>
      </c>
      <c r="AK19" s="59">
        <f t="shared" si="0"/>
        <v>0</v>
      </c>
      <c r="AL19" s="78">
        <v>3</v>
      </c>
      <c r="AM19" s="59">
        <f t="shared" si="9"/>
        <v>0.21913805697589481</v>
      </c>
      <c r="AN19" s="78">
        <v>0</v>
      </c>
      <c r="AO19" s="59">
        <f t="shared" si="8"/>
        <v>0</v>
      </c>
      <c r="AP19" s="78">
        <v>1</v>
      </c>
      <c r="AQ19" s="111">
        <f t="shared" si="2"/>
        <v>7.9744816586921854E-2</v>
      </c>
      <c r="AR19" s="78">
        <v>7</v>
      </c>
      <c r="AS19" s="111">
        <v>0.6591337099811676</v>
      </c>
      <c r="AT19" s="78">
        <v>0</v>
      </c>
      <c r="AU19" s="111">
        <v>0</v>
      </c>
      <c r="AV19" s="78">
        <v>0</v>
      </c>
      <c r="AW19" s="111">
        <v>0</v>
      </c>
      <c r="AX19" s="78">
        <v>0</v>
      </c>
      <c r="AY19" s="111">
        <v>0</v>
      </c>
      <c r="AZ19" s="78">
        <v>0</v>
      </c>
      <c r="BA19" s="124">
        <v>0</v>
      </c>
      <c r="BB19" s="78">
        <v>0</v>
      </c>
      <c r="BC19" s="111">
        <f t="shared" si="3"/>
        <v>0</v>
      </c>
      <c r="BD19" s="78">
        <v>0</v>
      </c>
      <c r="BE19" s="124">
        <v>0</v>
      </c>
      <c r="BF19" s="78">
        <v>1</v>
      </c>
      <c r="BG19" s="124">
        <f t="shared" si="4"/>
        <v>7.518796992481204E-2</v>
      </c>
      <c r="BH19" s="78">
        <v>0</v>
      </c>
      <c r="BI19" s="111">
        <f t="shared" si="5"/>
        <v>0</v>
      </c>
      <c r="BJ19" s="78">
        <v>0</v>
      </c>
      <c r="BK19" s="111">
        <f t="shared" si="1"/>
        <v>0</v>
      </c>
      <c r="BL19" s="78">
        <v>0</v>
      </c>
      <c r="BM19" s="111">
        <f t="shared" si="6"/>
        <v>0</v>
      </c>
      <c r="BN19" s="78">
        <v>0</v>
      </c>
      <c r="BO19" s="111">
        <f t="shared" si="10"/>
        <v>0</v>
      </c>
      <c r="BP19" s="78">
        <v>0</v>
      </c>
      <c r="BQ19" s="111">
        <f t="shared" si="11"/>
        <v>0</v>
      </c>
      <c r="BR19" s="78">
        <v>1</v>
      </c>
      <c r="BS19" s="111">
        <f>BR19/$BR$4*100</f>
        <v>9.643201542912247E-2</v>
      </c>
    </row>
    <row r="20" spans="1:71" s="9" customFormat="1" ht="15" customHeight="1" x14ac:dyDescent="0.15">
      <c r="A20" s="1"/>
      <c r="B20" s="153" t="s">
        <v>58</v>
      </c>
      <c r="C20" s="154"/>
      <c r="D20" s="134" t="s">
        <v>109</v>
      </c>
      <c r="E20" s="135" t="s">
        <v>109</v>
      </c>
      <c r="F20" s="134" t="s">
        <v>109</v>
      </c>
      <c r="G20" s="135" t="s">
        <v>109</v>
      </c>
      <c r="H20" s="134" t="s">
        <v>109</v>
      </c>
      <c r="I20" s="135" t="s">
        <v>109</v>
      </c>
      <c r="J20" s="134" t="s">
        <v>109</v>
      </c>
      <c r="K20" s="135" t="s">
        <v>109</v>
      </c>
      <c r="L20" s="134" t="s">
        <v>109</v>
      </c>
      <c r="M20" s="135" t="s">
        <v>109</v>
      </c>
      <c r="N20" s="134" t="s">
        <v>109</v>
      </c>
      <c r="O20" s="135" t="s">
        <v>109</v>
      </c>
      <c r="P20" s="134" t="s">
        <v>109</v>
      </c>
      <c r="Q20" s="135" t="s">
        <v>109</v>
      </c>
      <c r="R20" s="134" t="s">
        <v>109</v>
      </c>
      <c r="S20" s="135" t="s">
        <v>109</v>
      </c>
      <c r="T20" s="134" t="s">
        <v>109</v>
      </c>
      <c r="U20" s="135" t="s">
        <v>109</v>
      </c>
      <c r="V20" s="56">
        <v>0</v>
      </c>
      <c r="W20" s="59">
        <v>0</v>
      </c>
      <c r="X20" s="56">
        <v>0</v>
      </c>
      <c r="Y20" s="59">
        <v>0</v>
      </c>
      <c r="Z20" s="56">
        <v>0</v>
      </c>
      <c r="AA20" s="59">
        <v>0</v>
      </c>
      <c r="AB20" s="56">
        <v>0</v>
      </c>
      <c r="AC20" s="59">
        <v>0</v>
      </c>
      <c r="AD20" s="82">
        <v>0</v>
      </c>
      <c r="AE20" s="59">
        <v>0</v>
      </c>
      <c r="AF20" s="82">
        <v>0</v>
      </c>
      <c r="AG20" s="59">
        <v>0</v>
      </c>
      <c r="AH20" s="78">
        <v>0</v>
      </c>
      <c r="AI20" s="59">
        <f t="shared" si="7"/>
        <v>0</v>
      </c>
      <c r="AJ20" s="78">
        <v>0</v>
      </c>
      <c r="AK20" s="59">
        <f t="shared" si="0"/>
        <v>0</v>
      </c>
      <c r="AL20" s="78">
        <v>0</v>
      </c>
      <c r="AM20" s="59">
        <f t="shared" si="9"/>
        <v>0</v>
      </c>
      <c r="AN20" s="78">
        <v>0</v>
      </c>
      <c r="AO20" s="59">
        <f t="shared" si="8"/>
        <v>0</v>
      </c>
      <c r="AP20" s="78">
        <v>0</v>
      </c>
      <c r="AQ20" s="110">
        <f t="shared" si="2"/>
        <v>0</v>
      </c>
      <c r="AR20" s="78">
        <v>0</v>
      </c>
      <c r="AS20" s="111">
        <v>0</v>
      </c>
      <c r="AT20" s="78">
        <v>0</v>
      </c>
      <c r="AU20" s="111">
        <v>0</v>
      </c>
      <c r="AV20" s="78">
        <v>0</v>
      </c>
      <c r="AW20" s="111">
        <v>0</v>
      </c>
      <c r="AX20" s="78">
        <v>1</v>
      </c>
      <c r="AY20" s="111">
        <v>0.10245901639344263</v>
      </c>
      <c r="AZ20" s="78">
        <v>0</v>
      </c>
      <c r="BA20" s="124">
        <v>0</v>
      </c>
      <c r="BB20" s="78">
        <v>0</v>
      </c>
      <c r="BC20" s="111">
        <f t="shared" si="3"/>
        <v>0</v>
      </c>
      <c r="BD20" s="78">
        <v>0</v>
      </c>
      <c r="BE20" s="124">
        <v>0</v>
      </c>
      <c r="BF20" s="78">
        <v>0</v>
      </c>
      <c r="BG20" s="124">
        <f t="shared" si="4"/>
        <v>0</v>
      </c>
      <c r="BH20" s="78">
        <v>0</v>
      </c>
      <c r="BI20" s="111">
        <f t="shared" si="5"/>
        <v>0</v>
      </c>
      <c r="BJ20" s="78">
        <v>0</v>
      </c>
      <c r="BK20" s="111">
        <f t="shared" si="1"/>
        <v>0</v>
      </c>
      <c r="BL20" s="78">
        <v>0</v>
      </c>
      <c r="BM20" s="111">
        <f t="shared" si="6"/>
        <v>0</v>
      </c>
      <c r="BN20" s="78">
        <v>0</v>
      </c>
      <c r="BO20" s="111">
        <f t="shared" si="10"/>
        <v>0</v>
      </c>
      <c r="BP20" s="78">
        <v>0</v>
      </c>
      <c r="BQ20" s="111">
        <f t="shared" si="11"/>
        <v>0</v>
      </c>
      <c r="BR20" s="78">
        <v>0</v>
      </c>
      <c r="BS20" s="111">
        <f>BR20/$BR$4*100</f>
        <v>0</v>
      </c>
    </row>
    <row r="21" spans="1:71" s="9" customFormat="1" ht="15" customHeight="1" x14ac:dyDescent="0.15">
      <c r="A21" s="1"/>
      <c r="B21" s="153" t="s">
        <v>59</v>
      </c>
      <c r="C21" s="154"/>
      <c r="D21" s="134" t="s">
        <v>109</v>
      </c>
      <c r="E21" s="135" t="s">
        <v>109</v>
      </c>
      <c r="F21" s="134" t="s">
        <v>109</v>
      </c>
      <c r="G21" s="135" t="s">
        <v>109</v>
      </c>
      <c r="H21" s="134" t="s">
        <v>109</v>
      </c>
      <c r="I21" s="135" t="s">
        <v>109</v>
      </c>
      <c r="J21" s="134" t="s">
        <v>109</v>
      </c>
      <c r="K21" s="135" t="s">
        <v>109</v>
      </c>
      <c r="L21" s="134" t="s">
        <v>109</v>
      </c>
      <c r="M21" s="135" t="s">
        <v>109</v>
      </c>
      <c r="N21" s="134" t="s">
        <v>109</v>
      </c>
      <c r="O21" s="135" t="s">
        <v>109</v>
      </c>
      <c r="P21" s="134" t="s">
        <v>109</v>
      </c>
      <c r="Q21" s="135" t="s">
        <v>109</v>
      </c>
      <c r="R21" s="134" t="s">
        <v>109</v>
      </c>
      <c r="S21" s="135" t="s">
        <v>109</v>
      </c>
      <c r="T21" s="134" t="s">
        <v>109</v>
      </c>
      <c r="U21" s="135" t="s">
        <v>109</v>
      </c>
      <c r="V21" s="56">
        <v>0</v>
      </c>
      <c r="W21" s="59">
        <v>0</v>
      </c>
      <c r="X21" s="56">
        <v>0</v>
      </c>
      <c r="Y21" s="59">
        <v>0</v>
      </c>
      <c r="Z21" s="56">
        <v>0</v>
      </c>
      <c r="AA21" s="59">
        <v>0</v>
      </c>
      <c r="AB21" s="56">
        <v>0</v>
      </c>
      <c r="AC21" s="59">
        <v>0</v>
      </c>
      <c r="AD21" s="82">
        <v>0</v>
      </c>
      <c r="AE21" s="59">
        <v>0</v>
      </c>
      <c r="AF21" s="82">
        <v>0</v>
      </c>
      <c r="AG21" s="59">
        <v>0</v>
      </c>
      <c r="AH21" s="78">
        <v>0</v>
      </c>
      <c r="AI21" s="59">
        <f t="shared" si="7"/>
        <v>0</v>
      </c>
      <c r="AJ21" s="78">
        <v>0</v>
      </c>
      <c r="AK21" s="59">
        <f t="shared" si="0"/>
        <v>0</v>
      </c>
      <c r="AL21" s="78">
        <v>0</v>
      </c>
      <c r="AM21" s="59">
        <f t="shared" si="9"/>
        <v>0</v>
      </c>
      <c r="AN21" s="78">
        <v>0</v>
      </c>
      <c r="AO21" s="59">
        <f t="shared" si="8"/>
        <v>0</v>
      </c>
      <c r="AP21" s="78">
        <v>0</v>
      </c>
      <c r="AQ21" s="110">
        <f t="shared" si="2"/>
        <v>0</v>
      </c>
      <c r="AR21" s="78">
        <v>0</v>
      </c>
      <c r="AS21" s="111">
        <v>0</v>
      </c>
      <c r="AT21" s="78">
        <v>0</v>
      </c>
      <c r="AU21" s="111">
        <v>0</v>
      </c>
      <c r="AV21" s="78">
        <v>0</v>
      </c>
      <c r="AW21" s="111">
        <v>0</v>
      </c>
      <c r="AX21" s="78">
        <v>0</v>
      </c>
      <c r="AY21" s="111">
        <v>0</v>
      </c>
      <c r="AZ21" s="78">
        <v>0</v>
      </c>
      <c r="BA21" s="124">
        <v>0</v>
      </c>
      <c r="BB21" s="78">
        <v>0</v>
      </c>
      <c r="BC21" s="111">
        <f t="shared" si="3"/>
        <v>0</v>
      </c>
      <c r="BD21" s="78">
        <v>0</v>
      </c>
      <c r="BE21" s="124">
        <v>0</v>
      </c>
      <c r="BF21" s="78">
        <v>0</v>
      </c>
      <c r="BG21" s="124">
        <f t="shared" si="4"/>
        <v>0</v>
      </c>
      <c r="BH21" s="78">
        <v>0</v>
      </c>
      <c r="BI21" s="111">
        <f t="shared" si="5"/>
        <v>0</v>
      </c>
      <c r="BJ21" s="78">
        <v>0</v>
      </c>
      <c r="BK21" s="111">
        <f t="shared" si="1"/>
        <v>0</v>
      </c>
      <c r="BL21" s="78">
        <v>0</v>
      </c>
      <c r="BM21" s="111">
        <f t="shared" si="6"/>
        <v>0</v>
      </c>
      <c r="BN21" s="78">
        <v>0</v>
      </c>
      <c r="BO21" s="111">
        <f t="shared" si="10"/>
        <v>0</v>
      </c>
      <c r="BP21" s="78">
        <v>0</v>
      </c>
      <c r="BQ21" s="111">
        <f t="shared" si="11"/>
        <v>0</v>
      </c>
      <c r="BR21" s="78">
        <v>0</v>
      </c>
      <c r="BS21" s="111">
        <f>BR21/$BR$4*100</f>
        <v>0</v>
      </c>
    </row>
    <row r="22" spans="1:71" s="9" customFormat="1" ht="15" customHeight="1" x14ac:dyDescent="0.15">
      <c r="A22" s="1"/>
      <c r="B22" s="153" t="s">
        <v>49</v>
      </c>
      <c r="C22" s="154"/>
      <c r="D22" s="10">
        <v>21</v>
      </c>
      <c r="E22" s="11">
        <v>1.1777902411665733</v>
      </c>
      <c r="F22" s="10">
        <v>38</v>
      </c>
      <c r="G22" s="11">
        <v>3.796203796203796</v>
      </c>
      <c r="H22" s="10">
        <v>1</v>
      </c>
      <c r="I22" s="11">
        <v>8.4961767204757857E-2</v>
      </c>
      <c r="J22" s="10">
        <v>3</v>
      </c>
      <c r="K22" s="11">
        <v>0.32397408207343414</v>
      </c>
      <c r="L22" s="10">
        <v>3</v>
      </c>
      <c r="M22" s="11">
        <v>0.42918454935622319</v>
      </c>
      <c r="N22" s="10">
        <v>3</v>
      </c>
      <c r="O22" s="11">
        <v>0.24650780608052586</v>
      </c>
      <c r="P22" s="10">
        <v>16</v>
      </c>
      <c r="Q22" s="11">
        <v>0.81632653061224492</v>
      </c>
      <c r="R22" s="10">
        <v>39</v>
      </c>
      <c r="S22" s="11">
        <v>1.2956810631229236</v>
      </c>
      <c r="T22" s="10">
        <v>19</v>
      </c>
      <c r="U22" s="11">
        <v>0.72215887495248954</v>
      </c>
      <c r="V22" s="10">
        <v>18</v>
      </c>
      <c r="W22" s="11">
        <v>0.80106809078771701</v>
      </c>
      <c r="X22" s="56">
        <v>18</v>
      </c>
      <c r="Y22" s="66">
        <v>0.80106809078771701</v>
      </c>
      <c r="Z22" s="78">
        <v>9</v>
      </c>
      <c r="AA22" s="59">
        <v>0.48648648648648646</v>
      </c>
      <c r="AB22" s="56">
        <v>6</v>
      </c>
      <c r="AC22" s="91">
        <v>0.37854889589905361</v>
      </c>
      <c r="AD22" s="92">
        <v>9</v>
      </c>
      <c r="AE22" s="91">
        <v>0.54021608643457386</v>
      </c>
      <c r="AF22" s="92">
        <v>8</v>
      </c>
      <c r="AG22" s="91">
        <v>0.51779935275080902</v>
      </c>
      <c r="AH22" s="78">
        <v>4</v>
      </c>
      <c r="AI22" s="91">
        <f t="shared" si="7"/>
        <v>0.2682763246143528</v>
      </c>
      <c r="AJ22" s="78">
        <v>5</v>
      </c>
      <c r="AK22" s="59">
        <f t="shared" si="0"/>
        <v>0.38789759503491078</v>
      </c>
      <c r="AL22" s="78">
        <v>4</v>
      </c>
      <c r="AM22" s="59">
        <f t="shared" si="9"/>
        <v>0.29218407596785978</v>
      </c>
      <c r="AN22" s="78">
        <v>0</v>
      </c>
      <c r="AO22" s="59">
        <f t="shared" si="8"/>
        <v>0</v>
      </c>
      <c r="AP22" s="78">
        <v>1</v>
      </c>
      <c r="AQ22" s="111">
        <f t="shared" si="2"/>
        <v>7.9744816586921854E-2</v>
      </c>
      <c r="AR22" s="78">
        <v>4</v>
      </c>
      <c r="AS22" s="111">
        <v>0.37664783427495291</v>
      </c>
      <c r="AT22" s="78">
        <v>6</v>
      </c>
      <c r="AU22" s="111">
        <v>0.54545454545454553</v>
      </c>
      <c r="AV22" s="78">
        <v>7</v>
      </c>
      <c r="AW22" s="111">
        <v>0.75187969924812026</v>
      </c>
      <c r="AX22" s="78">
        <v>5</v>
      </c>
      <c r="AY22" s="111">
        <v>0.51229508196721307</v>
      </c>
      <c r="AZ22" s="78">
        <v>3</v>
      </c>
      <c r="BA22" s="124">
        <v>0.24958402662229617</v>
      </c>
      <c r="BB22" s="78">
        <v>1</v>
      </c>
      <c r="BC22" s="111">
        <f t="shared" si="3"/>
        <v>8.7796312554872691E-2</v>
      </c>
      <c r="BD22" s="78">
        <v>3</v>
      </c>
      <c r="BE22" s="124">
        <v>0.29585798816568049</v>
      </c>
      <c r="BF22" s="78">
        <v>0</v>
      </c>
      <c r="BG22" s="124">
        <f t="shared" si="4"/>
        <v>0</v>
      </c>
      <c r="BH22" s="78">
        <v>0</v>
      </c>
      <c r="BI22" s="111">
        <f t="shared" si="5"/>
        <v>0</v>
      </c>
      <c r="BJ22" s="78">
        <v>1</v>
      </c>
      <c r="BK22" s="111">
        <f t="shared" si="1"/>
        <v>0.11273957158962795</v>
      </c>
      <c r="BL22" s="78">
        <v>0</v>
      </c>
      <c r="BM22" s="111">
        <f t="shared" si="6"/>
        <v>0</v>
      </c>
      <c r="BN22" s="78">
        <v>0</v>
      </c>
      <c r="BO22" s="111">
        <f t="shared" si="10"/>
        <v>0</v>
      </c>
      <c r="BP22" s="78">
        <v>1</v>
      </c>
      <c r="BQ22" s="111">
        <f t="shared" si="11"/>
        <v>9.7943192948090105E-2</v>
      </c>
      <c r="BR22" s="78">
        <v>1</v>
      </c>
      <c r="BS22" s="111">
        <f>BR22/$BR$4*100</f>
        <v>9.643201542912247E-2</v>
      </c>
    </row>
    <row r="23" spans="1:71" s="9" customFormat="1" ht="15" customHeight="1" x14ac:dyDescent="0.15">
      <c r="A23" s="152" t="s">
        <v>113</v>
      </c>
      <c r="B23" s="153"/>
      <c r="C23" s="154"/>
      <c r="D23" s="107" t="s">
        <v>109</v>
      </c>
      <c r="E23" s="107" t="s">
        <v>109</v>
      </c>
      <c r="F23" s="107" t="s">
        <v>109</v>
      </c>
      <c r="G23" s="107" t="s">
        <v>109</v>
      </c>
      <c r="H23" s="107" t="s">
        <v>109</v>
      </c>
      <c r="I23" s="107" t="s">
        <v>109</v>
      </c>
      <c r="J23" s="107" t="s">
        <v>109</v>
      </c>
      <c r="K23" s="107" t="s">
        <v>109</v>
      </c>
      <c r="L23" s="107" t="s">
        <v>109</v>
      </c>
      <c r="M23" s="107" t="s">
        <v>109</v>
      </c>
      <c r="N23" s="107" t="s">
        <v>109</v>
      </c>
      <c r="O23" s="107" t="s">
        <v>109</v>
      </c>
      <c r="P23" s="107" t="s">
        <v>109</v>
      </c>
      <c r="Q23" s="107" t="s">
        <v>109</v>
      </c>
      <c r="R23" s="115">
        <v>123</v>
      </c>
      <c r="S23" s="114">
        <v>4.0863787375415299</v>
      </c>
      <c r="T23" s="115">
        <v>116</v>
      </c>
      <c r="U23" s="114">
        <v>4.4089699733941465</v>
      </c>
      <c r="V23" s="115">
        <v>247</v>
      </c>
      <c r="W23" s="114">
        <v>10.992434356920338</v>
      </c>
      <c r="X23" s="115">
        <v>270</v>
      </c>
      <c r="Y23" s="114">
        <v>12.016021361815755</v>
      </c>
      <c r="Z23" s="115">
        <v>269</v>
      </c>
      <c r="AA23" s="114">
        <v>14.54054054054054</v>
      </c>
      <c r="AB23" s="115">
        <v>282</v>
      </c>
      <c r="AC23" s="114">
        <v>25.405405405405403</v>
      </c>
      <c r="AD23" s="115">
        <v>277</v>
      </c>
      <c r="AE23" s="114">
        <v>24.045138888888889</v>
      </c>
      <c r="AF23" s="115">
        <v>275</v>
      </c>
      <c r="AG23" s="114">
        <v>17.799352750809064</v>
      </c>
      <c r="AH23" s="115">
        <v>504</v>
      </c>
      <c r="AI23" s="114">
        <v>33.802816901408448</v>
      </c>
      <c r="AJ23" s="116">
        <v>348</v>
      </c>
      <c r="AK23" s="116">
        <v>26.997672614429792</v>
      </c>
      <c r="AL23" s="116">
        <v>304</v>
      </c>
      <c r="AM23" s="116">
        <v>22.205989773557299</v>
      </c>
      <c r="AN23" s="116">
        <v>290</v>
      </c>
      <c r="AO23" s="116">
        <v>27.671755725190799</v>
      </c>
      <c r="AP23" s="116">
        <v>403</v>
      </c>
      <c r="AQ23" s="116">
        <v>32.137161084529502</v>
      </c>
      <c r="AR23" s="116">
        <v>302</v>
      </c>
      <c r="AS23" s="116">
        <v>28.436911487758948</v>
      </c>
      <c r="AT23" s="116">
        <v>432</v>
      </c>
      <c r="AU23" s="116">
        <v>39.272727272727273</v>
      </c>
      <c r="AV23" s="78">
        <v>351</v>
      </c>
      <c r="AW23" s="111">
        <v>37.701396348012892</v>
      </c>
      <c r="AX23" s="78">
        <v>301</v>
      </c>
      <c r="AY23" s="111">
        <v>30.840163934426229</v>
      </c>
      <c r="AZ23" s="78">
        <v>485</v>
      </c>
      <c r="BA23" s="111">
        <v>40.349417637271209</v>
      </c>
      <c r="BB23" s="78">
        <v>356</v>
      </c>
      <c r="BC23" s="111">
        <f t="shared" si="3"/>
        <v>31.255487269534683</v>
      </c>
      <c r="BD23" s="78">
        <v>221</v>
      </c>
      <c r="BE23" s="111">
        <v>21.794871794871796</v>
      </c>
      <c r="BF23" s="78">
        <v>265</v>
      </c>
      <c r="BG23" s="111">
        <f t="shared" si="4"/>
        <v>19.924812030075188</v>
      </c>
      <c r="BH23" s="78">
        <v>218</v>
      </c>
      <c r="BI23" s="111">
        <f t="shared" si="5"/>
        <v>20.546654099905751</v>
      </c>
      <c r="BJ23" s="78">
        <v>101</v>
      </c>
      <c r="BK23" s="111">
        <f t="shared" si="1"/>
        <v>11.386696730552424</v>
      </c>
      <c r="BL23" s="78">
        <v>72</v>
      </c>
      <c r="BM23" s="111">
        <f t="shared" si="6"/>
        <v>10.0418410041841</v>
      </c>
      <c r="BN23" s="78">
        <v>63</v>
      </c>
      <c r="BO23" s="111">
        <f>BN23/$BN$4*100</f>
        <v>6.5488565488565493</v>
      </c>
      <c r="BP23" s="78">
        <v>164</v>
      </c>
      <c r="BQ23" s="111">
        <f>BP23/$BP$4*100</f>
        <v>16.062683643486778</v>
      </c>
      <c r="BR23" s="78">
        <v>277</v>
      </c>
      <c r="BS23" s="111">
        <f>BR23/$BR$4*100</f>
        <v>26.711668273866923</v>
      </c>
    </row>
    <row r="24" spans="1:71" s="9" customFormat="1" ht="15" customHeight="1" x14ac:dyDescent="0.15">
      <c r="A24" s="1"/>
      <c r="B24" s="16" t="s">
        <v>93</v>
      </c>
      <c r="C24" s="2"/>
      <c r="D24" s="107" t="s">
        <v>109</v>
      </c>
      <c r="E24" s="107" t="s">
        <v>109</v>
      </c>
      <c r="F24" s="107" t="s">
        <v>109</v>
      </c>
      <c r="G24" s="107" t="s">
        <v>109</v>
      </c>
      <c r="H24" s="107" t="s">
        <v>109</v>
      </c>
      <c r="I24" s="107" t="s">
        <v>109</v>
      </c>
      <c r="J24" s="107" t="s">
        <v>109</v>
      </c>
      <c r="K24" s="107" t="s">
        <v>109</v>
      </c>
      <c r="L24" s="107" t="s">
        <v>109</v>
      </c>
      <c r="M24" s="107" t="s">
        <v>109</v>
      </c>
      <c r="N24" s="107" t="s">
        <v>109</v>
      </c>
      <c r="O24" s="107" t="s">
        <v>109</v>
      </c>
      <c r="P24" s="107" t="s">
        <v>109</v>
      </c>
      <c r="Q24" s="107" t="s">
        <v>109</v>
      </c>
      <c r="R24" s="119">
        <v>123</v>
      </c>
      <c r="S24" s="122">
        <v>4.0863787375415281</v>
      </c>
      <c r="T24" s="119">
        <v>116</v>
      </c>
      <c r="U24" s="122">
        <v>4.4089699733941465</v>
      </c>
      <c r="V24" s="119">
        <v>245</v>
      </c>
      <c r="W24" s="122">
        <v>10.903426791277258</v>
      </c>
      <c r="X24" s="110">
        <v>269</v>
      </c>
      <c r="Y24" s="121">
        <v>11.971517578994215</v>
      </c>
      <c r="Z24" s="107">
        <v>268</v>
      </c>
      <c r="AA24" s="111">
        <v>14.486486486486486</v>
      </c>
      <c r="AB24" s="115">
        <v>278</v>
      </c>
      <c r="AC24" s="123">
        <v>25.045045045045043</v>
      </c>
      <c r="AD24" s="120">
        <v>277</v>
      </c>
      <c r="AE24" s="123">
        <v>24.045138888888889</v>
      </c>
      <c r="AF24" s="120">
        <v>274</v>
      </c>
      <c r="AG24" s="123">
        <v>17.734627831715212</v>
      </c>
      <c r="AH24" s="107">
        <v>499</v>
      </c>
      <c r="AI24" s="123">
        <f t="shared" si="7"/>
        <v>33.46747149564051</v>
      </c>
      <c r="AJ24" s="118">
        <v>344</v>
      </c>
      <c r="AK24" s="117">
        <f t="shared" si="0"/>
        <v>26.687354538401863</v>
      </c>
      <c r="AL24" s="118">
        <v>303</v>
      </c>
      <c r="AM24" s="117">
        <f t="shared" si="9"/>
        <v>22.132943754565375</v>
      </c>
      <c r="AN24" s="118">
        <v>288</v>
      </c>
      <c r="AO24" s="117">
        <f t="shared" si="8"/>
        <v>27.480916030534353</v>
      </c>
      <c r="AP24" s="118">
        <v>399</v>
      </c>
      <c r="AQ24" s="117">
        <f t="shared" si="2"/>
        <v>31.818181818181817</v>
      </c>
      <c r="AR24" s="118">
        <v>296</v>
      </c>
      <c r="AS24" s="117">
        <v>27.871939736346519</v>
      </c>
      <c r="AT24" s="118">
        <v>416</v>
      </c>
      <c r="AU24" s="117">
        <v>37.81818181818182</v>
      </c>
      <c r="AV24" s="78">
        <v>328</v>
      </c>
      <c r="AW24" s="111">
        <v>35.230934479054781</v>
      </c>
      <c r="AX24" s="78">
        <v>293</v>
      </c>
      <c r="AY24" s="111">
        <v>30.020491803278688</v>
      </c>
      <c r="AZ24" s="78">
        <v>481</v>
      </c>
      <c r="BA24" s="111">
        <v>40.016638935108148</v>
      </c>
      <c r="BB24" s="78">
        <v>354</v>
      </c>
      <c r="BC24" s="111">
        <f t="shared" si="3"/>
        <v>31.079894644424932</v>
      </c>
      <c r="BD24" s="78">
        <v>214</v>
      </c>
      <c r="BE24" s="111">
        <v>21.104536489151872</v>
      </c>
      <c r="BF24" s="78">
        <v>256</v>
      </c>
      <c r="BG24" s="111">
        <f t="shared" si="4"/>
        <v>19.248120300751882</v>
      </c>
      <c r="BH24" s="78">
        <v>212</v>
      </c>
      <c r="BI24" s="111">
        <f t="shared" si="5"/>
        <v>19.98114985862394</v>
      </c>
      <c r="BJ24" s="78">
        <v>99</v>
      </c>
      <c r="BK24" s="111">
        <f t="shared" si="1"/>
        <v>11.161217587373168</v>
      </c>
      <c r="BL24" s="78">
        <v>72</v>
      </c>
      <c r="BM24" s="111">
        <f t="shared" si="6"/>
        <v>10.0418410041841</v>
      </c>
      <c r="BN24" s="78">
        <v>63</v>
      </c>
      <c r="BO24" s="111">
        <f t="shared" si="10"/>
        <v>6.5488565488565493</v>
      </c>
      <c r="BP24" s="78">
        <v>163</v>
      </c>
      <c r="BQ24" s="111">
        <f t="shared" si="11"/>
        <v>15.964740450538686</v>
      </c>
      <c r="BR24" s="78">
        <v>276</v>
      </c>
      <c r="BS24" s="111">
        <f>BR24/$BR$4*100</f>
        <v>26.615236258437804</v>
      </c>
    </row>
    <row r="25" spans="1:71" s="9" customFormat="1" ht="15" customHeight="1" x14ac:dyDescent="0.15">
      <c r="A25" s="1"/>
      <c r="B25" s="16" t="s">
        <v>80</v>
      </c>
      <c r="C25" s="2"/>
      <c r="D25" s="107" t="s">
        <v>109</v>
      </c>
      <c r="E25" s="107" t="s">
        <v>109</v>
      </c>
      <c r="F25" s="107" t="s">
        <v>109</v>
      </c>
      <c r="G25" s="107" t="s">
        <v>109</v>
      </c>
      <c r="H25" s="107" t="s">
        <v>109</v>
      </c>
      <c r="I25" s="107" t="s">
        <v>109</v>
      </c>
      <c r="J25" s="107" t="s">
        <v>109</v>
      </c>
      <c r="K25" s="107" t="s">
        <v>109</v>
      </c>
      <c r="L25" s="107" t="s">
        <v>109</v>
      </c>
      <c r="M25" s="107" t="s">
        <v>109</v>
      </c>
      <c r="N25" s="107" t="s">
        <v>109</v>
      </c>
      <c r="O25" s="107" t="s">
        <v>109</v>
      </c>
      <c r="P25" s="107" t="s">
        <v>109</v>
      </c>
      <c r="Q25" s="107" t="s">
        <v>109</v>
      </c>
      <c r="R25" s="119">
        <v>0</v>
      </c>
      <c r="S25" s="122">
        <v>0</v>
      </c>
      <c r="T25" s="119">
        <v>0</v>
      </c>
      <c r="U25" s="122">
        <v>0</v>
      </c>
      <c r="V25" s="119">
        <v>2</v>
      </c>
      <c r="W25" s="122">
        <v>8.9007565643079656E-2</v>
      </c>
      <c r="X25" s="110">
        <v>1</v>
      </c>
      <c r="Y25" s="121">
        <v>4.4503782821539828E-2</v>
      </c>
      <c r="Z25" s="107">
        <v>1</v>
      </c>
      <c r="AA25" s="111">
        <v>5.4054054054054057E-2</v>
      </c>
      <c r="AB25" s="115">
        <v>4</v>
      </c>
      <c r="AC25" s="123">
        <v>0.36036036036036034</v>
      </c>
      <c r="AD25" s="107">
        <v>0</v>
      </c>
      <c r="AE25" s="111">
        <v>0</v>
      </c>
      <c r="AF25" s="107">
        <v>1</v>
      </c>
      <c r="AG25" s="111">
        <v>6.4724919093851127E-2</v>
      </c>
      <c r="AH25" s="107">
        <v>5</v>
      </c>
      <c r="AI25" s="111">
        <f t="shared" si="7"/>
        <v>0.33534540576794097</v>
      </c>
      <c r="AJ25" s="118">
        <v>4</v>
      </c>
      <c r="AK25" s="117">
        <f t="shared" si="0"/>
        <v>0.3103180760279286</v>
      </c>
      <c r="AL25" s="118">
        <v>1</v>
      </c>
      <c r="AM25" s="117">
        <f t="shared" si="9"/>
        <v>7.3046018991964945E-2</v>
      </c>
      <c r="AN25" s="118">
        <v>2</v>
      </c>
      <c r="AO25" s="117">
        <f t="shared" si="8"/>
        <v>0.19083969465648853</v>
      </c>
      <c r="AP25" s="118">
        <v>4</v>
      </c>
      <c r="AQ25" s="117">
        <f t="shared" si="2"/>
        <v>0.31897926634768742</v>
      </c>
      <c r="AR25" s="118">
        <v>6</v>
      </c>
      <c r="AS25" s="117">
        <v>0.56497175141242939</v>
      </c>
      <c r="AT25" s="118">
        <v>16</v>
      </c>
      <c r="AU25" s="117">
        <v>1.4545454545454546</v>
      </c>
      <c r="AV25" s="78">
        <v>23</v>
      </c>
      <c r="AW25" s="111">
        <v>2.4704618689581093</v>
      </c>
      <c r="AX25" s="78">
        <v>8</v>
      </c>
      <c r="AY25" s="111">
        <v>0.81967213114754101</v>
      </c>
      <c r="AZ25" s="78">
        <v>4</v>
      </c>
      <c r="BA25" s="111">
        <v>0.33277870216306155</v>
      </c>
      <c r="BB25" s="78">
        <v>2</v>
      </c>
      <c r="BC25" s="111">
        <f t="shared" si="3"/>
        <v>0.17559262510974538</v>
      </c>
      <c r="BD25" s="78">
        <v>7</v>
      </c>
      <c r="BE25" s="111">
        <v>0.69033530571992108</v>
      </c>
      <c r="BF25" s="78">
        <v>9</v>
      </c>
      <c r="BG25" s="111">
        <f t="shared" si="4"/>
        <v>0.67669172932330823</v>
      </c>
      <c r="BH25" s="78">
        <v>6</v>
      </c>
      <c r="BI25" s="111">
        <f t="shared" si="5"/>
        <v>0.56550424128180965</v>
      </c>
      <c r="BJ25" s="78">
        <v>2</v>
      </c>
      <c r="BK25" s="111">
        <f t="shared" si="1"/>
        <v>0.22547914317925591</v>
      </c>
      <c r="BL25" s="78">
        <v>0</v>
      </c>
      <c r="BM25" s="111">
        <f t="shared" si="6"/>
        <v>0</v>
      </c>
      <c r="BN25" s="78">
        <v>0</v>
      </c>
      <c r="BO25" s="111">
        <f t="shared" si="10"/>
        <v>0</v>
      </c>
      <c r="BP25" s="78">
        <v>1</v>
      </c>
      <c r="BQ25" s="111">
        <f t="shared" si="11"/>
        <v>9.7943192948090105E-2</v>
      </c>
      <c r="BR25" s="78">
        <v>1</v>
      </c>
      <c r="BS25" s="111">
        <f>BR25/$BR$4*100</f>
        <v>9.643201542912247E-2</v>
      </c>
    </row>
    <row r="26" spans="1:71" s="9" customFormat="1" ht="15" customHeight="1" x14ac:dyDescent="0.15">
      <c r="A26" s="152" t="s">
        <v>114</v>
      </c>
      <c r="B26" s="153"/>
      <c r="C26" s="154"/>
      <c r="D26" s="107" t="s">
        <v>109</v>
      </c>
      <c r="E26" s="107" t="s">
        <v>109</v>
      </c>
      <c r="F26" s="107" t="s">
        <v>109</v>
      </c>
      <c r="G26" s="107" t="s">
        <v>109</v>
      </c>
      <c r="H26" s="107" t="s">
        <v>109</v>
      </c>
      <c r="I26" s="107" t="s">
        <v>109</v>
      </c>
      <c r="J26" s="107" t="s">
        <v>109</v>
      </c>
      <c r="K26" s="107" t="s">
        <v>109</v>
      </c>
      <c r="L26" s="107" t="s">
        <v>109</v>
      </c>
      <c r="M26" s="107" t="s">
        <v>109</v>
      </c>
      <c r="N26" s="107" t="s">
        <v>109</v>
      </c>
      <c r="O26" s="107" t="s">
        <v>109</v>
      </c>
      <c r="P26" s="107" t="s">
        <v>109</v>
      </c>
      <c r="Q26" s="107" t="s">
        <v>109</v>
      </c>
      <c r="R26" s="107" t="s">
        <v>109</v>
      </c>
      <c r="S26" s="107" t="s">
        <v>109</v>
      </c>
      <c r="T26" s="107" t="s">
        <v>109</v>
      </c>
      <c r="U26" s="107" t="s">
        <v>109</v>
      </c>
      <c r="V26" s="107" t="s">
        <v>109</v>
      </c>
      <c r="W26" s="107" t="s">
        <v>109</v>
      </c>
      <c r="X26" s="107" t="s">
        <v>109</v>
      </c>
      <c r="Y26" s="107" t="s">
        <v>109</v>
      </c>
      <c r="Z26" s="107" t="s">
        <v>109</v>
      </c>
      <c r="AA26" s="107" t="s">
        <v>109</v>
      </c>
      <c r="AB26" s="107" t="s">
        <v>109</v>
      </c>
      <c r="AC26" s="107" t="s">
        <v>109</v>
      </c>
      <c r="AD26" s="107" t="s">
        <v>109</v>
      </c>
      <c r="AE26" s="107" t="s">
        <v>109</v>
      </c>
      <c r="AF26" s="107" t="s">
        <v>109</v>
      </c>
      <c r="AG26" s="107" t="s">
        <v>109</v>
      </c>
      <c r="AH26" s="107" t="s">
        <v>109</v>
      </c>
      <c r="AI26" s="107" t="s">
        <v>109</v>
      </c>
      <c r="AJ26" s="107" t="s">
        <v>109</v>
      </c>
      <c r="AK26" s="107" t="s">
        <v>109</v>
      </c>
      <c r="AL26" s="107" t="s">
        <v>109</v>
      </c>
      <c r="AM26" s="107" t="s">
        <v>109</v>
      </c>
      <c r="AN26" s="107" t="s">
        <v>109</v>
      </c>
      <c r="AO26" s="107" t="s">
        <v>109</v>
      </c>
      <c r="AP26" s="107" t="s">
        <v>109</v>
      </c>
      <c r="AQ26" s="107" t="s">
        <v>109</v>
      </c>
      <c r="AR26" s="107" t="s">
        <v>109</v>
      </c>
      <c r="AS26" s="107" t="s">
        <v>109</v>
      </c>
      <c r="AT26" s="107" t="s">
        <v>109</v>
      </c>
      <c r="AU26" s="107" t="s">
        <v>109</v>
      </c>
      <c r="AV26" s="78">
        <v>110</v>
      </c>
      <c r="AW26" s="111">
        <v>11.815252416756177</v>
      </c>
      <c r="AX26" s="78">
        <v>122</v>
      </c>
      <c r="AY26" s="111">
        <v>12.5</v>
      </c>
      <c r="AZ26" s="78">
        <v>144</v>
      </c>
      <c r="BA26" s="124">
        <v>11.980033277870216</v>
      </c>
      <c r="BB26" s="78">
        <v>147</v>
      </c>
      <c r="BC26" s="111">
        <f t="shared" si="3"/>
        <v>12.906057945566285</v>
      </c>
      <c r="BD26" s="78">
        <v>242</v>
      </c>
      <c r="BE26" s="124">
        <v>23.865877712031558</v>
      </c>
      <c r="BF26" s="78">
        <v>487</v>
      </c>
      <c r="BG26" s="124">
        <f t="shared" si="4"/>
        <v>36.616541353383461</v>
      </c>
      <c r="BH26" s="78">
        <v>347</v>
      </c>
      <c r="BI26" s="111">
        <f t="shared" si="5"/>
        <v>32.704995287464655</v>
      </c>
      <c r="BJ26" s="78">
        <v>395</v>
      </c>
      <c r="BK26" s="111">
        <f t="shared" si="1"/>
        <v>44.532130777903042</v>
      </c>
      <c r="BL26" s="78">
        <v>348</v>
      </c>
      <c r="BM26" s="111">
        <f t="shared" si="6"/>
        <v>48.535564853556487</v>
      </c>
      <c r="BN26" s="78">
        <v>577</v>
      </c>
      <c r="BO26" s="111">
        <f t="shared" si="10"/>
        <v>59.979209979209983</v>
      </c>
      <c r="BP26" s="78">
        <v>456</v>
      </c>
      <c r="BQ26" s="111">
        <f t="shared" si="11"/>
        <v>44.662095984329085</v>
      </c>
      <c r="BR26" s="78">
        <v>355</v>
      </c>
      <c r="BS26" s="111">
        <f>BR26/$BR$4*100</f>
        <v>34.233365477338481</v>
      </c>
    </row>
    <row r="27" spans="1:71" s="9" customFormat="1" ht="15" customHeight="1" x14ac:dyDescent="0.15">
      <c r="A27" s="1"/>
      <c r="B27" s="16" t="s">
        <v>115</v>
      </c>
      <c r="C27" s="2"/>
      <c r="D27" s="107" t="s">
        <v>109</v>
      </c>
      <c r="E27" s="107" t="s">
        <v>109</v>
      </c>
      <c r="F27" s="107" t="s">
        <v>109</v>
      </c>
      <c r="G27" s="107" t="s">
        <v>109</v>
      </c>
      <c r="H27" s="107" t="s">
        <v>109</v>
      </c>
      <c r="I27" s="107" t="s">
        <v>109</v>
      </c>
      <c r="J27" s="107" t="s">
        <v>109</v>
      </c>
      <c r="K27" s="107" t="s">
        <v>109</v>
      </c>
      <c r="L27" s="107" t="s">
        <v>109</v>
      </c>
      <c r="M27" s="107" t="s">
        <v>109</v>
      </c>
      <c r="N27" s="107" t="s">
        <v>109</v>
      </c>
      <c r="O27" s="107" t="s">
        <v>109</v>
      </c>
      <c r="P27" s="107" t="s">
        <v>109</v>
      </c>
      <c r="Q27" s="107" t="s">
        <v>109</v>
      </c>
      <c r="R27" s="107" t="s">
        <v>109</v>
      </c>
      <c r="S27" s="107" t="s">
        <v>109</v>
      </c>
      <c r="T27" s="107" t="s">
        <v>109</v>
      </c>
      <c r="U27" s="107" t="s">
        <v>109</v>
      </c>
      <c r="V27" s="107" t="s">
        <v>109</v>
      </c>
      <c r="W27" s="107" t="s">
        <v>109</v>
      </c>
      <c r="X27" s="107" t="s">
        <v>109</v>
      </c>
      <c r="Y27" s="107" t="s">
        <v>109</v>
      </c>
      <c r="Z27" s="107" t="s">
        <v>109</v>
      </c>
      <c r="AA27" s="107" t="s">
        <v>109</v>
      </c>
      <c r="AB27" s="107" t="s">
        <v>109</v>
      </c>
      <c r="AC27" s="107" t="s">
        <v>109</v>
      </c>
      <c r="AD27" s="107" t="s">
        <v>109</v>
      </c>
      <c r="AE27" s="107" t="s">
        <v>109</v>
      </c>
      <c r="AF27" s="107" t="s">
        <v>109</v>
      </c>
      <c r="AG27" s="107" t="s">
        <v>109</v>
      </c>
      <c r="AH27" s="107" t="s">
        <v>109</v>
      </c>
      <c r="AI27" s="107" t="s">
        <v>109</v>
      </c>
      <c r="AJ27" s="107" t="s">
        <v>109</v>
      </c>
      <c r="AK27" s="107" t="s">
        <v>109</v>
      </c>
      <c r="AL27" s="107" t="s">
        <v>109</v>
      </c>
      <c r="AM27" s="107" t="s">
        <v>109</v>
      </c>
      <c r="AN27" s="107" t="s">
        <v>109</v>
      </c>
      <c r="AO27" s="107" t="s">
        <v>109</v>
      </c>
      <c r="AP27" s="107" t="s">
        <v>109</v>
      </c>
      <c r="AQ27" s="107" t="s">
        <v>109</v>
      </c>
      <c r="AR27" s="107" t="s">
        <v>109</v>
      </c>
      <c r="AS27" s="107" t="s">
        <v>109</v>
      </c>
      <c r="AT27" s="107" t="s">
        <v>109</v>
      </c>
      <c r="AU27" s="107" t="s">
        <v>109</v>
      </c>
      <c r="AV27" s="78">
        <v>21</v>
      </c>
      <c r="AW27" s="111">
        <v>2.2556390977443606</v>
      </c>
      <c r="AX27" s="78">
        <v>43</v>
      </c>
      <c r="AY27" s="111">
        <v>4.4057377049180326</v>
      </c>
      <c r="AZ27" s="78">
        <v>17</v>
      </c>
      <c r="BA27" s="124">
        <v>1.4143094841930115</v>
      </c>
      <c r="BB27" s="78">
        <v>22</v>
      </c>
      <c r="BC27" s="111">
        <f t="shared" si="3"/>
        <v>1.9315188762071993</v>
      </c>
      <c r="BD27" s="78">
        <v>12</v>
      </c>
      <c r="BE27" s="124">
        <v>1.1834319526627219</v>
      </c>
      <c r="BF27" s="78">
        <v>14</v>
      </c>
      <c r="BG27" s="124">
        <f t="shared" si="4"/>
        <v>1.0526315789473684</v>
      </c>
      <c r="BH27" s="78">
        <v>17</v>
      </c>
      <c r="BI27" s="111">
        <f t="shared" si="5"/>
        <v>1.6022620169651274</v>
      </c>
      <c r="BJ27" s="78">
        <v>9</v>
      </c>
      <c r="BK27" s="111">
        <f t="shared" si="1"/>
        <v>1.0146561443066515</v>
      </c>
      <c r="BL27" s="78">
        <v>4</v>
      </c>
      <c r="BM27" s="111">
        <f t="shared" si="6"/>
        <v>0.55788005578800559</v>
      </c>
      <c r="BN27" s="78">
        <v>11</v>
      </c>
      <c r="BO27" s="111">
        <f t="shared" si="10"/>
        <v>1.1434511434511436</v>
      </c>
      <c r="BP27" s="78">
        <v>22</v>
      </c>
      <c r="BQ27" s="111">
        <f t="shared" si="11"/>
        <v>2.1547502448579823</v>
      </c>
      <c r="BR27" s="78">
        <v>23</v>
      </c>
      <c r="BS27" s="111">
        <f>BR27/$BR$4*100</f>
        <v>2.2179363548698166</v>
      </c>
    </row>
    <row r="28" spans="1:71" s="9" customFormat="1" ht="15" customHeight="1" x14ac:dyDescent="0.15">
      <c r="A28" s="1"/>
      <c r="B28" s="16" t="s">
        <v>116</v>
      </c>
      <c r="C28" s="2"/>
      <c r="D28" s="107" t="s">
        <v>109</v>
      </c>
      <c r="E28" s="107" t="s">
        <v>109</v>
      </c>
      <c r="F28" s="107" t="s">
        <v>109</v>
      </c>
      <c r="G28" s="107" t="s">
        <v>109</v>
      </c>
      <c r="H28" s="107" t="s">
        <v>109</v>
      </c>
      <c r="I28" s="107" t="s">
        <v>109</v>
      </c>
      <c r="J28" s="107" t="s">
        <v>109</v>
      </c>
      <c r="K28" s="107" t="s">
        <v>109</v>
      </c>
      <c r="L28" s="107" t="s">
        <v>109</v>
      </c>
      <c r="M28" s="107" t="s">
        <v>109</v>
      </c>
      <c r="N28" s="107" t="s">
        <v>109</v>
      </c>
      <c r="O28" s="107" t="s">
        <v>109</v>
      </c>
      <c r="P28" s="107" t="s">
        <v>109</v>
      </c>
      <c r="Q28" s="107" t="s">
        <v>109</v>
      </c>
      <c r="R28" s="107" t="s">
        <v>109</v>
      </c>
      <c r="S28" s="107" t="s">
        <v>109</v>
      </c>
      <c r="T28" s="107" t="s">
        <v>109</v>
      </c>
      <c r="U28" s="107" t="s">
        <v>109</v>
      </c>
      <c r="V28" s="107" t="s">
        <v>109</v>
      </c>
      <c r="W28" s="107" t="s">
        <v>109</v>
      </c>
      <c r="X28" s="107" t="s">
        <v>109</v>
      </c>
      <c r="Y28" s="107" t="s">
        <v>109</v>
      </c>
      <c r="Z28" s="107" t="s">
        <v>109</v>
      </c>
      <c r="AA28" s="107" t="s">
        <v>109</v>
      </c>
      <c r="AB28" s="107" t="s">
        <v>109</v>
      </c>
      <c r="AC28" s="107" t="s">
        <v>109</v>
      </c>
      <c r="AD28" s="107" t="s">
        <v>109</v>
      </c>
      <c r="AE28" s="107" t="s">
        <v>109</v>
      </c>
      <c r="AF28" s="107" t="s">
        <v>109</v>
      </c>
      <c r="AG28" s="107" t="s">
        <v>109</v>
      </c>
      <c r="AH28" s="107" t="s">
        <v>109</v>
      </c>
      <c r="AI28" s="107" t="s">
        <v>109</v>
      </c>
      <c r="AJ28" s="107" t="s">
        <v>109</v>
      </c>
      <c r="AK28" s="107" t="s">
        <v>109</v>
      </c>
      <c r="AL28" s="107" t="s">
        <v>109</v>
      </c>
      <c r="AM28" s="107" t="s">
        <v>109</v>
      </c>
      <c r="AN28" s="107" t="s">
        <v>109</v>
      </c>
      <c r="AO28" s="107" t="s">
        <v>109</v>
      </c>
      <c r="AP28" s="107" t="s">
        <v>109</v>
      </c>
      <c r="AQ28" s="107" t="s">
        <v>109</v>
      </c>
      <c r="AR28" s="107" t="s">
        <v>109</v>
      </c>
      <c r="AS28" s="107" t="s">
        <v>109</v>
      </c>
      <c r="AT28" s="107" t="s">
        <v>109</v>
      </c>
      <c r="AU28" s="107" t="s">
        <v>109</v>
      </c>
      <c r="AV28" s="78">
        <v>1</v>
      </c>
      <c r="AW28" s="111">
        <v>0.10741138560687433</v>
      </c>
      <c r="AX28" s="78">
        <v>0</v>
      </c>
      <c r="AY28" s="111">
        <v>0</v>
      </c>
      <c r="AZ28" s="78">
        <v>0</v>
      </c>
      <c r="BA28" s="124">
        <v>0</v>
      </c>
      <c r="BB28" s="78">
        <v>0</v>
      </c>
      <c r="BC28" s="111">
        <f t="shared" si="3"/>
        <v>0</v>
      </c>
      <c r="BD28" s="78">
        <v>0</v>
      </c>
      <c r="BE28" s="124">
        <v>0</v>
      </c>
      <c r="BF28" s="78">
        <v>1</v>
      </c>
      <c r="BG28" s="124">
        <f t="shared" si="4"/>
        <v>7.518796992481204E-2</v>
      </c>
      <c r="BH28" s="78">
        <v>0</v>
      </c>
      <c r="BI28" s="124">
        <v>0</v>
      </c>
      <c r="BJ28" s="78">
        <v>0</v>
      </c>
      <c r="BK28" s="111">
        <f t="shared" si="1"/>
        <v>0</v>
      </c>
      <c r="BL28" s="78">
        <v>0</v>
      </c>
      <c r="BM28" s="111">
        <f t="shared" si="6"/>
        <v>0</v>
      </c>
      <c r="BN28" s="78">
        <v>0</v>
      </c>
      <c r="BO28" s="111">
        <f t="shared" si="10"/>
        <v>0</v>
      </c>
      <c r="BP28" s="78">
        <v>0</v>
      </c>
      <c r="BQ28" s="111">
        <f t="shared" si="11"/>
        <v>0</v>
      </c>
      <c r="BR28" s="78">
        <v>0</v>
      </c>
      <c r="BS28" s="111">
        <f>BR28/$BR$4*100</f>
        <v>0</v>
      </c>
    </row>
    <row r="29" spans="1:71" s="9" customFormat="1" ht="15" customHeight="1" x14ac:dyDescent="0.15">
      <c r="A29" s="1"/>
      <c r="B29" s="16" t="s">
        <v>117</v>
      </c>
      <c r="C29" s="2"/>
      <c r="D29" s="107" t="s">
        <v>109</v>
      </c>
      <c r="E29" s="107" t="s">
        <v>109</v>
      </c>
      <c r="F29" s="107" t="s">
        <v>109</v>
      </c>
      <c r="G29" s="107" t="s">
        <v>109</v>
      </c>
      <c r="H29" s="107" t="s">
        <v>109</v>
      </c>
      <c r="I29" s="107" t="s">
        <v>109</v>
      </c>
      <c r="J29" s="107" t="s">
        <v>109</v>
      </c>
      <c r="K29" s="107" t="s">
        <v>109</v>
      </c>
      <c r="L29" s="107" t="s">
        <v>109</v>
      </c>
      <c r="M29" s="107" t="s">
        <v>109</v>
      </c>
      <c r="N29" s="107" t="s">
        <v>109</v>
      </c>
      <c r="O29" s="107" t="s">
        <v>109</v>
      </c>
      <c r="P29" s="107" t="s">
        <v>109</v>
      </c>
      <c r="Q29" s="107" t="s">
        <v>109</v>
      </c>
      <c r="R29" s="107" t="s">
        <v>109</v>
      </c>
      <c r="S29" s="107" t="s">
        <v>109</v>
      </c>
      <c r="T29" s="107" t="s">
        <v>109</v>
      </c>
      <c r="U29" s="107" t="s">
        <v>109</v>
      </c>
      <c r="V29" s="107" t="s">
        <v>109</v>
      </c>
      <c r="W29" s="107" t="s">
        <v>109</v>
      </c>
      <c r="X29" s="107" t="s">
        <v>109</v>
      </c>
      <c r="Y29" s="107" t="s">
        <v>109</v>
      </c>
      <c r="Z29" s="107" t="s">
        <v>109</v>
      </c>
      <c r="AA29" s="107" t="s">
        <v>109</v>
      </c>
      <c r="AB29" s="107" t="s">
        <v>109</v>
      </c>
      <c r="AC29" s="107" t="s">
        <v>109</v>
      </c>
      <c r="AD29" s="107" t="s">
        <v>109</v>
      </c>
      <c r="AE29" s="107" t="s">
        <v>109</v>
      </c>
      <c r="AF29" s="107" t="s">
        <v>109</v>
      </c>
      <c r="AG29" s="107" t="s">
        <v>109</v>
      </c>
      <c r="AH29" s="107" t="s">
        <v>109</v>
      </c>
      <c r="AI29" s="107" t="s">
        <v>109</v>
      </c>
      <c r="AJ29" s="107" t="s">
        <v>109</v>
      </c>
      <c r="AK29" s="107" t="s">
        <v>109</v>
      </c>
      <c r="AL29" s="107" t="s">
        <v>109</v>
      </c>
      <c r="AM29" s="107" t="s">
        <v>109</v>
      </c>
      <c r="AN29" s="107" t="s">
        <v>109</v>
      </c>
      <c r="AO29" s="107" t="s">
        <v>109</v>
      </c>
      <c r="AP29" s="107" t="s">
        <v>109</v>
      </c>
      <c r="AQ29" s="107" t="s">
        <v>109</v>
      </c>
      <c r="AR29" s="107" t="s">
        <v>109</v>
      </c>
      <c r="AS29" s="107" t="s">
        <v>109</v>
      </c>
      <c r="AT29" s="107" t="s">
        <v>109</v>
      </c>
      <c r="AU29" s="107" t="s">
        <v>109</v>
      </c>
      <c r="AV29" s="78">
        <v>88</v>
      </c>
      <c r="AW29" s="111">
        <v>9.4522019334049414</v>
      </c>
      <c r="AX29" s="78">
        <v>79</v>
      </c>
      <c r="AY29" s="111">
        <v>8.0942622950819683</v>
      </c>
      <c r="AZ29" s="78">
        <v>127</v>
      </c>
      <c r="BA29" s="124">
        <v>10.565723793677204</v>
      </c>
      <c r="BB29" s="78">
        <v>124</v>
      </c>
      <c r="BC29" s="111">
        <f t="shared" si="3"/>
        <v>10.886742756804214</v>
      </c>
      <c r="BD29" s="78">
        <v>230</v>
      </c>
      <c r="BE29" s="124">
        <v>22.682445759368836</v>
      </c>
      <c r="BF29" s="78">
        <v>468</v>
      </c>
      <c r="BG29" s="124">
        <f t="shared" si="4"/>
        <v>35.18796992481203</v>
      </c>
      <c r="BH29" s="78">
        <v>328</v>
      </c>
      <c r="BI29" s="111">
        <f t="shared" si="5"/>
        <v>30.914231856738926</v>
      </c>
      <c r="BJ29" s="78">
        <v>386</v>
      </c>
      <c r="BK29" s="111">
        <f t="shared" si="1"/>
        <v>43.517474633596393</v>
      </c>
      <c r="BL29" s="78">
        <v>344</v>
      </c>
      <c r="BM29" s="111">
        <f t="shared" si="6"/>
        <v>47.977684797768475</v>
      </c>
      <c r="BN29" s="78">
        <v>566</v>
      </c>
      <c r="BO29" s="111">
        <f t="shared" si="10"/>
        <v>58.835758835758831</v>
      </c>
      <c r="BP29" s="78">
        <v>432</v>
      </c>
      <c r="BQ29" s="111">
        <f>BP29/$BP$4*100</f>
        <v>42.311459353574925</v>
      </c>
      <c r="BR29" s="78">
        <v>330</v>
      </c>
      <c r="BS29" s="111">
        <f>BR29/$BR$4*100</f>
        <v>31.822565091610418</v>
      </c>
    </row>
    <row r="30" spans="1:71" s="9" customFormat="1" ht="15" customHeight="1" x14ac:dyDescent="0.15">
      <c r="A30" s="1"/>
      <c r="B30" s="16" t="s">
        <v>118</v>
      </c>
      <c r="C30" s="2"/>
      <c r="D30" s="107" t="s">
        <v>109</v>
      </c>
      <c r="E30" s="107" t="s">
        <v>109</v>
      </c>
      <c r="F30" s="107" t="s">
        <v>109</v>
      </c>
      <c r="G30" s="107" t="s">
        <v>109</v>
      </c>
      <c r="H30" s="107" t="s">
        <v>109</v>
      </c>
      <c r="I30" s="107" t="s">
        <v>109</v>
      </c>
      <c r="J30" s="107" t="s">
        <v>109</v>
      </c>
      <c r="K30" s="107" t="s">
        <v>109</v>
      </c>
      <c r="L30" s="107" t="s">
        <v>109</v>
      </c>
      <c r="M30" s="107" t="s">
        <v>109</v>
      </c>
      <c r="N30" s="107" t="s">
        <v>109</v>
      </c>
      <c r="O30" s="107" t="s">
        <v>109</v>
      </c>
      <c r="P30" s="107" t="s">
        <v>109</v>
      </c>
      <c r="Q30" s="107" t="s">
        <v>109</v>
      </c>
      <c r="R30" s="107" t="s">
        <v>109</v>
      </c>
      <c r="S30" s="107" t="s">
        <v>109</v>
      </c>
      <c r="T30" s="107" t="s">
        <v>109</v>
      </c>
      <c r="U30" s="107" t="s">
        <v>109</v>
      </c>
      <c r="V30" s="107" t="s">
        <v>109</v>
      </c>
      <c r="W30" s="107" t="s">
        <v>109</v>
      </c>
      <c r="X30" s="107" t="s">
        <v>109</v>
      </c>
      <c r="Y30" s="107" t="s">
        <v>109</v>
      </c>
      <c r="Z30" s="107" t="s">
        <v>109</v>
      </c>
      <c r="AA30" s="107" t="s">
        <v>109</v>
      </c>
      <c r="AB30" s="107" t="s">
        <v>109</v>
      </c>
      <c r="AC30" s="107" t="s">
        <v>109</v>
      </c>
      <c r="AD30" s="107" t="s">
        <v>109</v>
      </c>
      <c r="AE30" s="107" t="s">
        <v>109</v>
      </c>
      <c r="AF30" s="107" t="s">
        <v>109</v>
      </c>
      <c r="AG30" s="107" t="s">
        <v>109</v>
      </c>
      <c r="AH30" s="107" t="s">
        <v>109</v>
      </c>
      <c r="AI30" s="107" t="s">
        <v>109</v>
      </c>
      <c r="AJ30" s="107" t="s">
        <v>109</v>
      </c>
      <c r="AK30" s="107" t="s">
        <v>109</v>
      </c>
      <c r="AL30" s="107" t="s">
        <v>109</v>
      </c>
      <c r="AM30" s="107" t="s">
        <v>109</v>
      </c>
      <c r="AN30" s="107" t="s">
        <v>109</v>
      </c>
      <c r="AO30" s="107" t="s">
        <v>109</v>
      </c>
      <c r="AP30" s="107" t="s">
        <v>109</v>
      </c>
      <c r="AQ30" s="107" t="s">
        <v>109</v>
      </c>
      <c r="AR30" s="107" t="s">
        <v>109</v>
      </c>
      <c r="AS30" s="107" t="s">
        <v>109</v>
      </c>
      <c r="AT30" s="107" t="s">
        <v>109</v>
      </c>
      <c r="AU30" s="107" t="s">
        <v>109</v>
      </c>
      <c r="AV30" s="78">
        <v>0</v>
      </c>
      <c r="AW30" s="111">
        <v>0</v>
      </c>
      <c r="AX30" s="78">
        <v>0</v>
      </c>
      <c r="AY30" s="111">
        <v>0</v>
      </c>
      <c r="AZ30" s="78">
        <v>0</v>
      </c>
      <c r="BA30" s="124">
        <v>0</v>
      </c>
      <c r="BB30" s="78">
        <v>1</v>
      </c>
      <c r="BC30" s="111">
        <f t="shared" si="3"/>
        <v>8.7796312554872691E-2</v>
      </c>
      <c r="BD30" s="78">
        <v>0</v>
      </c>
      <c r="BE30" s="124">
        <v>0</v>
      </c>
      <c r="BF30" s="78">
        <v>4</v>
      </c>
      <c r="BG30" s="124">
        <f t="shared" si="4"/>
        <v>0.30075187969924816</v>
      </c>
      <c r="BH30" s="78">
        <v>2</v>
      </c>
      <c r="BI30" s="111">
        <f t="shared" si="5"/>
        <v>0.1885014137606032</v>
      </c>
      <c r="BJ30" s="78">
        <v>0</v>
      </c>
      <c r="BK30" s="111">
        <f t="shared" si="1"/>
        <v>0</v>
      </c>
      <c r="BL30" s="78">
        <v>0</v>
      </c>
      <c r="BM30" s="111">
        <f t="shared" si="6"/>
        <v>0</v>
      </c>
      <c r="BN30" s="78">
        <v>0</v>
      </c>
      <c r="BO30" s="111">
        <f t="shared" si="10"/>
        <v>0</v>
      </c>
      <c r="BP30" s="78">
        <v>2</v>
      </c>
      <c r="BQ30" s="111">
        <f t="shared" si="11"/>
        <v>0.19588638589618021</v>
      </c>
      <c r="BR30" s="78">
        <v>2</v>
      </c>
      <c r="BS30" s="111">
        <f>BR30/$BR$4*100</f>
        <v>0.19286403085824494</v>
      </c>
    </row>
    <row r="31" spans="1:71" s="9" customFormat="1" ht="15" customHeight="1" x14ac:dyDescent="0.15">
      <c r="A31" s="152" t="s">
        <v>50</v>
      </c>
      <c r="B31" s="153"/>
      <c r="C31" s="154"/>
      <c r="D31" s="10">
        <v>7</v>
      </c>
      <c r="E31" s="11">
        <v>0.39259674705552439</v>
      </c>
      <c r="F31" s="10">
        <v>6</v>
      </c>
      <c r="G31" s="11">
        <v>0.59940059940059942</v>
      </c>
      <c r="H31" s="10">
        <v>3</v>
      </c>
      <c r="I31" s="11">
        <v>0.25488530161427359</v>
      </c>
      <c r="J31" s="10">
        <v>6</v>
      </c>
      <c r="K31" s="11">
        <v>0.64794816414686829</v>
      </c>
      <c r="L31" s="10">
        <v>3</v>
      </c>
      <c r="M31" s="11">
        <v>0.42918454935622319</v>
      </c>
      <c r="N31" s="10">
        <v>4</v>
      </c>
      <c r="O31" s="11">
        <v>0.32867707477403452</v>
      </c>
      <c r="P31" s="10">
        <v>5</v>
      </c>
      <c r="Q31" s="11">
        <v>0.25510204081632654</v>
      </c>
      <c r="R31" s="10">
        <v>14</v>
      </c>
      <c r="S31" s="11">
        <v>0.46511627906976744</v>
      </c>
      <c r="T31" s="10">
        <v>8</v>
      </c>
      <c r="U31" s="11">
        <v>0.30406689471683768</v>
      </c>
      <c r="V31" s="10">
        <v>7</v>
      </c>
      <c r="W31" s="11">
        <v>0.3115264797507788</v>
      </c>
      <c r="X31" s="56">
        <v>8</v>
      </c>
      <c r="Y31" s="66">
        <v>0.35603026257231862</v>
      </c>
      <c r="Z31" s="78">
        <v>9</v>
      </c>
      <c r="AA31" s="59">
        <f t="shared" ref="AA31:AA36" si="12">Z31/1850*100</f>
        <v>0.48648648648648646</v>
      </c>
      <c r="AB31" s="56">
        <v>8</v>
      </c>
      <c r="AC31" s="91">
        <v>0.50473186119873825</v>
      </c>
      <c r="AD31" s="92">
        <v>12</v>
      </c>
      <c r="AE31" s="91">
        <v>0.72028811524609848</v>
      </c>
      <c r="AF31" s="92">
        <v>14</v>
      </c>
      <c r="AG31" s="91">
        <v>0.90614886731391586</v>
      </c>
      <c r="AH31" s="78">
        <v>15</v>
      </c>
      <c r="AI31" s="91">
        <f t="shared" si="7"/>
        <v>1.0060362173038229</v>
      </c>
      <c r="AJ31" s="78">
        <v>10</v>
      </c>
      <c r="AK31" s="59">
        <f t="shared" si="0"/>
        <v>0.77579519006982156</v>
      </c>
      <c r="AL31" s="78">
        <v>27</v>
      </c>
      <c r="AM31" s="59">
        <f t="shared" si="9"/>
        <v>1.9722425127830532</v>
      </c>
      <c r="AN31" s="78">
        <v>13</v>
      </c>
      <c r="AO31" s="59">
        <f t="shared" si="8"/>
        <v>1.2404580152671756</v>
      </c>
      <c r="AP31" s="78">
        <v>9</v>
      </c>
      <c r="AQ31" s="111">
        <f t="shared" si="2"/>
        <v>0.71770334928229662</v>
      </c>
      <c r="AR31" s="78">
        <v>12</v>
      </c>
      <c r="AS31" s="111">
        <v>1.1299435028248588</v>
      </c>
      <c r="AT31" s="78">
        <v>15</v>
      </c>
      <c r="AU31" s="111">
        <v>1.3636363636363635</v>
      </c>
      <c r="AV31" s="78">
        <v>10</v>
      </c>
      <c r="AW31" s="111">
        <v>1.0741138560687433</v>
      </c>
      <c r="AX31" s="78">
        <v>10</v>
      </c>
      <c r="AY31" s="111">
        <v>1.0245901639344261</v>
      </c>
      <c r="AZ31" s="78">
        <v>14</v>
      </c>
      <c r="BA31" s="111">
        <v>1.1647254575707155</v>
      </c>
      <c r="BB31" s="78">
        <v>17</v>
      </c>
      <c r="BC31" s="111">
        <f t="shared" si="3"/>
        <v>1.4925373134328357</v>
      </c>
      <c r="BD31" s="78">
        <v>9</v>
      </c>
      <c r="BE31" s="111">
        <v>0.8875739644970414</v>
      </c>
      <c r="BF31" s="78">
        <v>23</v>
      </c>
      <c r="BG31" s="111">
        <f t="shared" si="4"/>
        <v>1.7293233082706767</v>
      </c>
      <c r="BH31" s="78">
        <v>9</v>
      </c>
      <c r="BI31" s="111">
        <f t="shared" si="5"/>
        <v>0.84825636192271436</v>
      </c>
      <c r="BJ31" s="78">
        <v>16</v>
      </c>
      <c r="BK31" s="111">
        <f t="shared" si="1"/>
        <v>1.8038331454340473</v>
      </c>
      <c r="BL31" s="78">
        <v>9</v>
      </c>
      <c r="BM31" s="111">
        <f t="shared" si="6"/>
        <v>1.2552301255230125</v>
      </c>
      <c r="BN31" s="78">
        <v>2</v>
      </c>
      <c r="BO31" s="111">
        <f t="shared" si="10"/>
        <v>0.20790020790020791</v>
      </c>
      <c r="BP31" s="78">
        <v>8</v>
      </c>
      <c r="BQ31" s="111">
        <f t="shared" si="11"/>
        <v>0.78354554358472084</v>
      </c>
      <c r="BR31" s="78">
        <v>10</v>
      </c>
      <c r="BS31" s="111">
        <f>BR31/$BR$4*100</f>
        <v>0.96432015429122475</v>
      </c>
    </row>
    <row r="32" spans="1:71" s="9" customFormat="1" ht="15" customHeight="1" x14ac:dyDescent="0.15">
      <c r="A32" s="152" t="s">
        <v>51</v>
      </c>
      <c r="B32" s="153"/>
      <c r="C32" s="154"/>
      <c r="D32" s="10">
        <v>130</v>
      </c>
      <c r="E32" s="11">
        <v>7.2910824453168823</v>
      </c>
      <c r="F32" s="10">
        <v>74</v>
      </c>
      <c r="G32" s="11">
        <v>7.3926073926073919</v>
      </c>
      <c r="H32" s="10">
        <v>102</v>
      </c>
      <c r="I32" s="11">
        <v>8.6661002548853023</v>
      </c>
      <c r="J32" s="10">
        <v>107</v>
      </c>
      <c r="K32" s="11">
        <v>11.555075593952484</v>
      </c>
      <c r="L32" s="10">
        <v>63</v>
      </c>
      <c r="M32" s="11">
        <v>9.0128755364806867</v>
      </c>
      <c r="N32" s="10">
        <v>73</v>
      </c>
      <c r="O32" s="11">
        <v>5.9983566146261298</v>
      </c>
      <c r="P32" s="10">
        <v>88</v>
      </c>
      <c r="Q32" s="11">
        <v>4.4897959183673466</v>
      </c>
      <c r="R32" s="10">
        <v>147</v>
      </c>
      <c r="S32" s="11">
        <v>4.8837209302325579</v>
      </c>
      <c r="T32" s="10">
        <v>121</v>
      </c>
      <c r="U32" s="11">
        <v>4.5990117825921706</v>
      </c>
      <c r="V32" s="10">
        <v>113</v>
      </c>
      <c r="W32" s="11">
        <v>5.0289274588340014</v>
      </c>
      <c r="X32" s="56">
        <v>89</v>
      </c>
      <c r="Y32" s="66">
        <v>3.9608366711170446</v>
      </c>
      <c r="Z32" s="78">
        <v>123</v>
      </c>
      <c r="AA32" s="59">
        <f t="shared" si="12"/>
        <v>6.6486486486486491</v>
      </c>
      <c r="AB32" s="56">
        <v>112</v>
      </c>
      <c r="AC32" s="91">
        <v>7.066246056782334</v>
      </c>
      <c r="AD32" s="92">
        <v>151</v>
      </c>
      <c r="AE32" s="59">
        <v>9.0636254501800728</v>
      </c>
      <c r="AF32" s="92">
        <v>106</v>
      </c>
      <c r="AG32" s="59">
        <v>6.8608414239482203</v>
      </c>
      <c r="AH32" s="78">
        <v>138</v>
      </c>
      <c r="AI32" s="59">
        <f t="shared" si="7"/>
        <v>9.2555331991951704</v>
      </c>
      <c r="AJ32" s="78">
        <v>113</v>
      </c>
      <c r="AK32" s="59">
        <f t="shared" si="0"/>
        <v>8.7664856477889845</v>
      </c>
      <c r="AL32" s="78">
        <v>152</v>
      </c>
      <c r="AM32" s="59">
        <f t="shared" si="9"/>
        <v>11.102994886778671</v>
      </c>
      <c r="AN32" s="78">
        <v>92</v>
      </c>
      <c r="AO32" s="59">
        <f t="shared" si="8"/>
        <v>8.778625954198473</v>
      </c>
      <c r="AP32" s="78">
        <v>139</v>
      </c>
      <c r="AQ32" s="111">
        <f t="shared" si="2"/>
        <v>11.084529505582138</v>
      </c>
      <c r="AR32" s="78">
        <v>69</v>
      </c>
      <c r="AS32" s="111">
        <v>6.4971751412429377</v>
      </c>
      <c r="AT32" s="78">
        <v>97</v>
      </c>
      <c r="AU32" s="111">
        <v>8.8181818181818183</v>
      </c>
      <c r="AV32" s="78">
        <v>71</v>
      </c>
      <c r="AW32" s="111">
        <v>7.6262083780880774</v>
      </c>
      <c r="AX32" s="78">
        <v>79</v>
      </c>
      <c r="AY32" s="111">
        <v>8.0942622950819683</v>
      </c>
      <c r="AZ32" s="78">
        <v>96</v>
      </c>
      <c r="BA32" s="111">
        <v>7.9866888519134775</v>
      </c>
      <c r="BB32" s="78">
        <v>109</v>
      </c>
      <c r="BC32" s="111">
        <f t="shared" si="3"/>
        <v>9.5697980684811235</v>
      </c>
      <c r="BD32" s="78">
        <v>60</v>
      </c>
      <c r="BE32" s="111">
        <v>5.9171597633136095</v>
      </c>
      <c r="BF32" s="78">
        <v>61</v>
      </c>
      <c r="BG32" s="111">
        <f t="shared" si="4"/>
        <v>4.5864661654135341</v>
      </c>
      <c r="BH32" s="78">
        <v>81</v>
      </c>
      <c r="BI32" s="111">
        <f t="shared" si="5"/>
        <v>7.6343072573044308</v>
      </c>
      <c r="BJ32" s="78">
        <v>84</v>
      </c>
      <c r="BK32" s="111">
        <f t="shared" si="1"/>
        <v>9.4701240135287481</v>
      </c>
      <c r="BL32" s="78">
        <v>45</v>
      </c>
      <c r="BM32" s="111">
        <f t="shared" si="6"/>
        <v>6.2761506276150625</v>
      </c>
      <c r="BN32" s="78">
        <v>50</v>
      </c>
      <c r="BO32" s="111">
        <f t="shared" si="10"/>
        <v>5.1975051975051976</v>
      </c>
      <c r="BP32" s="78">
        <v>57</v>
      </c>
      <c r="BQ32" s="111">
        <f>BP32/$BP$4*100</f>
        <v>5.5827619980411356</v>
      </c>
      <c r="BR32" s="78">
        <v>57</v>
      </c>
      <c r="BS32" s="111">
        <f>BR32/$BR$4*100</f>
        <v>5.4966248794599801</v>
      </c>
    </row>
    <row r="33" spans="1:71" s="9" customFormat="1" ht="15" customHeight="1" x14ac:dyDescent="0.15">
      <c r="A33" s="1" t="s">
        <v>52</v>
      </c>
      <c r="B33" s="153" t="s">
        <v>53</v>
      </c>
      <c r="C33" s="154"/>
      <c r="D33" s="10">
        <v>79</v>
      </c>
      <c r="E33" s="11">
        <v>4.4307347167694893</v>
      </c>
      <c r="F33" s="10">
        <v>27</v>
      </c>
      <c r="G33" s="11">
        <v>2.697302697302697</v>
      </c>
      <c r="H33" s="10">
        <v>70</v>
      </c>
      <c r="I33" s="11">
        <v>5.9473237043330505</v>
      </c>
      <c r="J33" s="10">
        <v>67</v>
      </c>
      <c r="K33" s="11">
        <v>7.2354211663066952</v>
      </c>
      <c r="L33" s="10">
        <v>28</v>
      </c>
      <c r="M33" s="11">
        <v>4.0057224606580828</v>
      </c>
      <c r="N33" s="10">
        <v>46</v>
      </c>
      <c r="O33" s="11">
        <v>3.7797863599013972</v>
      </c>
      <c r="P33" s="10">
        <v>56</v>
      </c>
      <c r="Q33" s="11">
        <v>2.8571428571428572</v>
      </c>
      <c r="R33" s="10">
        <v>114</v>
      </c>
      <c r="S33" s="11">
        <v>3.7873754152823924</v>
      </c>
      <c r="T33" s="10">
        <v>87</v>
      </c>
      <c r="U33" s="11">
        <v>3.3067274800456099</v>
      </c>
      <c r="V33" s="10">
        <v>76</v>
      </c>
      <c r="W33" s="11">
        <v>3.3822874944370271</v>
      </c>
      <c r="X33" s="56">
        <v>49</v>
      </c>
      <c r="Y33" s="66">
        <v>2.1806853582554515</v>
      </c>
      <c r="Z33" s="78">
        <v>81</v>
      </c>
      <c r="AA33" s="59">
        <f t="shared" si="12"/>
        <v>4.3783783783783781</v>
      </c>
      <c r="AB33" s="56">
        <v>66</v>
      </c>
      <c r="AC33" s="66">
        <v>4.1640378548895898</v>
      </c>
      <c r="AD33" s="78">
        <v>99</v>
      </c>
      <c r="AE33" s="59">
        <v>5.9423769507803117</v>
      </c>
      <c r="AF33" s="78">
        <v>58</v>
      </c>
      <c r="AG33" s="59">
        <v>3.7540453074433655</v>
      </c>
      <c r="AH33" s="78">
        <v>103</v>
      </c>
      <c r="AI33" s="59">
        <f t="shared" si="7"/>
        <v>6.9081153588195843</v>
      </c>
      <c r="AJ33" s="78">
        <v>74</v>
      </c>
      <c r="AK33" s="59">
        <f t="shared" si="0"/>
        <v>5.7408844065166793</v>
      </c>
      <c r="AL33" s="78">
        <v>91</v>
      </c>
      <c r="AM33" s="59">
        <f t="shared" si="9"/>
        <v>6.6471877282688094</v>
      </c>
      <c r="AN33" s="78">
        <v>53</v>
      </c>
      <c r="AO33" s="59">
        <f t="shared" si="8"/>
        <v>5.0572519083969469</v>
      </c>
      <c r="AP33" s="78">
        <v>105</v>
      </c>
      <c r="AQ33" s="111">
        <f t="shared" si="2"/>
        <v>8.3732057416267942</v>
      </c>
      <c r="AR33" s="78">
        <v>47</v>
      </c>
      <c r="AS33" s="111">
        <v>4.4256120527306964</v>
      </c>
      <c r="AT33" s="78">
        <v>70</v>
      </c>
      <c r="AU33" s="111">
        <v>6.3636363636363633</v>
      </c>
      <c r="AV33" s="78">
        <v>50</v>
      </c>
      <c r="AW33" s="111">
        <v>5.3705692803437159</v>
      </c>
      <c r="AX33" s="78">
        <v>48</v>
      </c>
      <c r="AY33" s="111">
        <v>4.918032786885246</v>
      </c>
      <c r="AZ33" s="78">
        <v>58</v>
      </c>
      <c r="BA33" s="111">
        <v>4.8252911813643928</v>
      </c>
      <c r="BB33" s="78">
        <v>77</v>
      </c>
      <c r="BC33" s="111">
        <f t="shared" si="3"/>
        <v>6.7603160667251974</v>
      </c>
      <c r="BD33" s="78">
        <v>34</v>
      </c>
      <c r="BE33" s="111">
        <v>3.3530571992110452</v>
      </c>
      <c r="BF33" s="78">
        <v>36</v>
      </c>
      <c r="BG33" s="111">
        <f t="shared" si="4"/>
        <v>2.7067669172932329</v>
      </c>
      <c r="BH33" s="78">
        <v>53</v>
      </c>
      <c r="BI33" s="111">
        <f t="shared" si="5"/>
        <v>4.9952874646559851</v>
      </c>
      <c r="BJ33" s="78">
        <v>49</v>
      </c>
      <c r="BK33" s="111">
        <f t="shared" si="1"/>
        <v>5.5242390078917705</v>
      </c>
      <c r="BL33" s="78">
        <v>27</v>
      </c>
      <c r="BM33" s="111">
        <f t="shared" si="6"/>
        <v>3.7656903765690379</v>
      </c>
      <c r="BN33" s="78">
        <v>34</v>
      </c>
      <c r="BO33" s="111">
        <f t="shared" si="10"/>
        <v>3.5343035343035343</v>
      </c>
      <c r="BP33" s="78">
        <v>44</v>
      </c>
      <c r="BQ33" s="111">
        <f t="shared" si="11"/>
        <v>4.3095004897159646</v>
      </c>
      <c r="BR33" s="78">
        <v>41</v>
      </c>
      <c r="BS33" s="111">
        <f>BR33/$BR$4*100</f>
        <v>3.9537126325940211</v>
      </c>
    </row>
    <row r="34" spans="1:71" s="9" customFormat="1" ht="15" customHeight="1" x14ac:dyDescent="0.15">
      <c r="A34" s="1"/>
      <c r="B34" s="153" t="s">
        <v>54</v>
      </c>
      <c r="C34" s="154"/>
      <c r="D34" s="10">
        <v>51</v>
      </c>
      <c r="E34" s="11">
        <v>2.8603477285473922</v>
      </c>
      <c r="F34" s="10">
        <v>47</v>
      </c>
      <c r="G34" s="11">
        <v>4.6953046953046949</v>
      </c>
      <c r="H34" s="10">
        <v>32</v>
      </c>
      <c r="I34" s="11">
        <v>2.7187765505522514</v>
      </c>
      <c r="J34" s="10">
        <v>40</v>
      </c>
      <c r="K34" s="11">
        <v>4.319654427645788</v>
      </c>
      <c r="L34" s="10">
        <v>35</v>
      </c>
      <c r="M34" s="11">
        <v>5.0071530758226039</v>
      </c>
      <c r="N34" s="10">
        <v>27</v>
      </c>
      <c r="O34" s="11">
        <v>2.218570254724733</v>
      </c>
      <c r="P34" s="10">
        <v>32</v>
      </c>
      <c r="Q34" s="11">
        <v>1.6326530612244898</v>
      </c>
      <c r="R34" s="10">
        <v>33</v>
      </c>
      <c r="S34" s="11">
        <v>1.0963455149501662</v>
      </c>
      <c r="T34" s="10">
        <v>34</v>
      </c>
      <c r="U34" s="11">
        <v>1.2922843025465602</v>
      </c>
      <c r="V34" s="10">
        <v>37</v>
      </c>
      <c r="W34" s="11">
        <v>1.6466399643969738</v>
      </c>
      <c r="X34" s="56">
        <v>40</v>
      </c>
      <c r="Y34" s="66">
        <v>1.7801513128615931</v>
      </c>
      <c r="Z34" s="78">
        <v>42</v>
      </c>
      <c r="AA34" s="59">
        <f t="shared" si="12"/>
        <v>2.2702702702702702</v>
      </c>
      <c r="AB34" s="56">
        <v>46</v>
      </c>
      <c r="AC34" s="66">
        <v>2.9022082018927442</v>
      </c>
      <c r="AD34" s="78">
        <v>52</v>
      </c>
      <c r="AE34" s="59">
        <v>3.1212484993997598</v>
      </c>
      <c r="AF34" s="78">
        <v>48</v>
      </c>
      <c r="AG34" s="59">
        <v>3.1067961165048543</v>
      </c>
      <c r="AH34" s="78">
        <v>35</v>
      </c>
      <c r="AI34" s="59">
        <f t="shared" si="7"/>
        <v>2.3474178403755865</v>
      </c>
      <c r="AJ34" s="78">
        <v>39</v>
      </c>
      <c r="AK34" s="59">
        <f t="shared" si="0"/>
        <v>3.0256012412723043</v>
      </c>
      <c r="AL34" s="78">
        <v>61</v>
      </c>
      <c r="AM34" s="59">
        <f t="shared" si="9"/>
        <v>4.4558071585098613</v>
      </c>
      <c r="AN34" s="78">
        <v>39</v>
      </c>
      <c r="AO34" s="59">
        <f t="shared" si="8"/>
        <v>3.7213740458015265</v>
      </c>
      <c r="AP34" s="78">
        <v>34</v>
      </c>
      <c r="AQ34" s="111">
        <f t="shared" si="2"/>
        <v>2.7113237639553431</v>
      </c>
      <c r="AR34" s="78">
        <v>22</v>
      </c>
      <c r="AS34" s="111">
        <v>2.0715630885122414</v>
      </c>
      <c r="AT34" s="78">
        <v>27</v>
      </c>
      <c r="AU34" s="111">
        <v>2.4545454545454546</v>
      </c>
      <c r="AV34" s="78">
        <v>21</v>
      </c>
      <c r="AW34" s="111">
        <v>2.2556390977443606</v>
      </c>
      <c r="AX34" s="78">
        <v>31</v>
      </c>
      <c r="AY34" s="111">
        <v>3.1762295081967213</v>
      </c>
      <c r="AZ34" s="78">
        <v>38</v>
      </c>
      <c r="BA34" s="111">
        <v>3.1613976705490847</v>
      </c>
      <c r="BB34" s="78">
        <v>32</v>
      </c>
      <c r="BC34" s="111">
        <f t="shared" si="3"/>
        <v>2.8094820017559261</v>
      </c>
      <c r="BD34" s="78">
        <v>26</v>
      </c>
      <c r="BE34" s="111">
        <v>2.5641025641025639</v>
      </c>
      <c r="BF34" s="78">
        <v>25</v>
      </c>
      <c r="BG34" s="111">
        <f t="shared" si="4"/>
        <v>1.8796992481203008</v>
      </c>
      <c r="BH34" s="78">
        <v>28</v>
      </c>
      <c r="BI34" s="111">
        <f t="shared" si="5"/>
        <v>2.6390197926484449</v>
      </c>
      <c r="BJ34" s="78">
        <v>35</v>
      </c>
      <c r="BK34" s="111">
        <f t="shared" si="1"/>
        <v>3.9458850056369785</v>
      </c>
      <c r="BL34" s="78">
        <v>18</v>
      </c>
      <c r="BM34" s="111">
        <f t="shared" si="6"/>
        <v>2.510460251046025</v>
      </c>
      <c r="BN34" s="78">
        <v>16</v>
      </c>
      <c r="BO34" s="111">
        <f t="shared" si="10"/>
        <v>1.6632016632016633</v>
      </c>
      <c r="BP34" s="78">
        <v>13</v>
      </c>
      <c r="BQ34" s="111">
        <f t="shared" si="11"/>
        <v>1.2732615083251715</v>
      </c>
      <c r="BR34" s="78">
        <v>16</v>
      </c>
      <c r="BS34" s="111">
        <f>BR34/$BR$4*100</f>
        <v>1.5429122468659595</v>
      </c>
    </row>
    <row r="35" spans="1:71" s="9" customFormat="1" ht="15" customHeight="1" x14ac:dyDescent="0.15">
      <c r="A35" s="152" t="s">
        <v>81</v>
      </c>
      <c r="B35" s="153"/>
      <c r="C35" s="154"/>
      <c r="D35" s="107" t="s">
        <v>109</v>
      </c>
      <c r="E35" s="107" t="s">
        <v>109</v>
      </c>
      <c r="F35" s="107" t="s">
        <v>109</v>
      </c>
      <c r="G35" s="107" t="s">
        <v>109</v>
      </c>
      <c r="H35" s="107" t="s">
        <v>109</v>
      </c>
      <c r="I35" s="107" t="s">
        <v>109</v>
      </c>
      <c r="J35" s="107" t="s">
        <v>109</v>
      </c>
      <c r="K35" s="107" t="s">
        <v>109</v>
      </c>
      <c r="L35" s="107" t="s">
        <v>109</v>
      </c>
      <c r="M35" s="107" t="s">
        <v>109</v>
      </c>
      <c r="N35" s="107" t="s">
        <v>109</v>
      </c>
      <c r="O35" s="107" t="s">
        <v>109</v>
      </c>
      <c r="P35" s="107" t="s">
        <v>109</v>
      </c>
      <c r="Q35" s="107" t="s">
        <v>109</v>
      </c>
      <c r="R35" s="10">
        <v>1</v>
      </c>
      <c r="S35" s="11">
        <v>3.3222591362126248E-2</v>
      </c>
      <c r="T35" s="10">
        <v>1</v>
      </c>
      <c r="U35" s="11">
        <v>3.800836183960471E-2</v>
      </c>
      <c r="V35" s="10">
        <v>5</v>
      </c>
      <c r="W35" s="11">
        <v>0.22251891410769914</v>
      </c>
      <c r="X35" s="56">
        <v>1</v>
      </c>
      <c r="Y35" s="66">
        <v>4.4503782821539828E-2</v>
      </c>
      <c r="Z35" s="78">
        <v>2</v>
      </c>
      <c r="AA35" s="59">
        <f t="shared" si="12"/>
        <v>0.10810810810810811</v>
      </c>
      <c r="AB35" s="56">
        <v>1</v>
      </c>
      <c r="AC35" s="66">
        <v>6.3091482649842281E-2</v>
      </c>
      <c r="AD35" s="78">
        <v>5</v>
      </c>
      <c r="AE35" s="59">
        <v>0.30012004801920772</v>
      </c>
      <c r="AF35" s="78">
        <v>8</v>
      </c>
      <c r="AG35" s="59">
        <v>0.51779935275080902</v>
      </c>
      <c r="AH35" s="78">
        <v>7</v>
      </c>
      <c r="AI35" s="59">
        <f t="shared" si="7"/>
        <v>0.46948356807511737</v>
      </c>
      <c r="AJ35" s="78">
        <v>8</v>
      </c>
      <c r="AK35" s="59">
        <f t="shared" si="0"/>
        <v>0.6206361520558572</v>
      </c>
      <c r="AL35" s="78">
        <v>17</v>
      </c>
      <c r="AM35" s="59">
        <f t="shared" si="9"/>
        <v>1.241782322863404</v>
      </c>
      <c r="AN35" s="78">
        <v>17</v>
      </c>
      <c r="AO35" s="59">
        <f t="shared" si="8"/>
        <v>1.6221374045801527</v>
      </c>
      <c r="AP35" s="78">
        <v>28</v>
      </c>
      <c r="AQ35" s="111">
        <f t="shared" si="2"/>
        <v>2.2328548644338118</v>
      </c>
      <c r="AR35" s="78">
        <v>68</v>
      </c>
      <c r="AS35" s="111">
        <v>6.4030131826741998</v>
      </c>
      <c r="AT35" s="78">
        <v>107</v>
      </c>
      <c r="AU35" s="111">
        <v>9.7272727272727266</v>
      </c>
      <c r="AV35" s="78">
        <v>0</v>
      </c>
      <c r="AW35" s="111">
        <v>0</v>
      </c>
      <c r="AX35" s="78">
        <v>1</v>
      </c>
      <c r="AY35" s="111">
        <v>0.10245901639344263</v>
      </c>
      <c r="AZ35" s="78">
        <v>1</v>
      </c>
      <c r="BA35" s="111">
        <v>8.3194675540765387E-2</v>
      </c>
      <c r="BB35" s="78">
        <v>3</v>
      </c>
      <c r="BC35" s="111">
        <f t="shared" si="3"/>
        <v>0.26338893766461807</v>
      </c>
      <c r="BD35" s="78">
        <v>4</v>
      </c>
      <c r="BE35" s="111">
        <v>0.39447731755424065</v>
      </c>
      <c r="BF35" s="78">
        <v>3</v>
      </c>
      <c r="BG35" s="111">
        <f t="shared" si="4"/>
        <v>0.22556390977443611</v>
      </c>
      <c r="BH35" s="78">
        <v>4</v>
      </c>
      <c r="BI35" s="111">
        <f t="shared" si="5"/>
        <v>0.3770028275212064</v>
      </c>
      <c r="BJ35" s="78">
        <v>3</v>
      </c>
      <c r="BK35" s="111">
        <f t="shared" si="1"/>
        <v>0.33821871476888388</v>
      </c>
      <c r="BL35" s="78">
        <v>1</v>
      </c>
      <c r="BM35" s="111">
        <f t="shared" si="6"/>
        <v>0.1394700139470014</v>
      </c>
      <c r="BN35" s="78">
        <v>3</v>
      </c>
      <c r="BO35" s="111">
        <f t="shared" si="10"/>
        <v>0.31185031185031187</v>
      </c>
      <c r="BP35" s="78">
        <v>5</v>
      </c>
      <c r="BQ35" s="111">
        <f>BP35/$BP$4*100</f>
        <v>0.48971596474045059</v>
      </c>
      <c r="BR35" s="78">
        <v>4</v>
      </c>
      <c r="BS35" s="111">
        <f>BR35/$BR$4*100</f>
        <v>0.38572806171648988</v>
      </c>
    </row>
    <row r="36" spans="1:71" s="9" customFormat="1" ht="15" customHeight="1" x14ac:dyDescent="0.15">
      <c r="A36" s="157" t="s">
        <v>82</v>
      </c>
      <c r="B36" s="158"/>
      <c r="C36" s="159"/>
      <c r="D36" s="12">
        <v>587</v>
      </c>
      <c r="E36" s="13">
        <v>32.922041503084685</v>
      </c>
      <c r="F36" s="12">
        <v>240</v>
      </c>
      <c r="G36" s="13">
        <v>23.976023976023978</v>
      </c>
      <c r="H36" s="12">
        <v>195</v>
      </c>
      <c r="I36" s="13">
        <v>16.567544604927782</v>
      </c>
      <c r="J36" s="12">
        <v>140</v>
      </c>
      <c r="K36" s="13">
        <v>15.118790496760258</v>
      </c>
      <c r="L36" s="12">
        <v>72</v>
      </c>
      <c r="M36" s="13">
        <v>10.300429184549357</v>
      </c>
      <c r="N36" s="12">
        <v>171</v>
      </c>
      <c r="O36" s="13">
        <v>14.050944946589974</v>
      </c>
      <c r="P36" s="12">
        <v>237</v>
      </c>
      <c r="Q36" s="13">
        <v>12.091836734693878</v>
      </c>
      <c r="R36" s="12">
        <v>105</v>
      </c>
      <c r="S36" s="13">
        <v>3.4883720930232558</v>
      </c>
      <c r="T36" s="12">
        <v>95</v>
      </c>
      <c r="U36" s="13">
        <v>3.610794374762448</v>
      </c>
      <c r="V36" s="12">
        <v>92</v>
      </c>
      <c r="W36" s="13">
        <v>4.0943480195816644</v>
      </c>
      <c r="X36" s="62">
        <v>91</v>
      </c>
      <c r="Y36" s="67">
        <v>4.0498442367601246</v>
      </c>
      <c r="Z36" s="79">
        <v>70</v>
      </c>
      <c r="AA36" s="63">
        <f t="shared" si="12"/>
        <v>3.7837837837837842</v>
      </c>
      <c r="AB36" s="62">
        <v>72</v>
      </c>
      <c r="AC36" s="67">
        <v>4.5425867507886437</v>
      </c>
      <c r="AD36" s="79">
        <v>69</v>
      </c>
      <c r="AE36" s="63">
        <v>4.1416566626650653</v>
      </c>
      <c r="AF36" s="79">
        <v>77</v>
      </c>
      <c r="AG36" s="63">
        <v>4.9838187702265371</v>
      </c>
      <c r="AH36" s="79">
        <v>53</v>
      </c>
      <c r="AI36" s="63">
        <f t="shared" si="7"/>
        <v>3.5546613011401744</v>
      </c>
      <c r="AJ36" s="79">
        <v>78</v>
      </c>
      <c r="AK36" s="63">
        <f t="shared" si="0"/>
        <v>6.0512024825446087</v>
      </c>
      <c r="AL36" s="79">
        <v>91</v>
      </c>
      <c r="AM36" s="63">
        <f t="shared" si="9"/>
        <v>6.6471877282688094</v>
      </c>
      <c r="AN36" s="79">
        <v>100</v>
      </c>
      <c r="AO36" s="63">
        <f t="shared" si="8"/>
        <v>9.5419847328244281</v>
      </c>
      <c r="AP36" s="79">
        <v>95</v>
      </c>
      <c r="AQ36" s="112">
        <f t="shared" si="2"/>
        <v>7.5757575757575761</v>
      </c>
      <c r="AR36" s="79">
        <v>68</v>
      </c>
      <c r="AS36" s="112">
        <v>6.4030131826741998</v>
      </c>
      <c r="AT36" s="79">
        <v>30</v>
      </c>
      <c r="AU36" s="112">
        <v>2.7272727272727271</v>
      </c>
      <c r="AV36" s="79">
        <v>28</v>
      </c>
      <c r="AW36" s="112">
        <v>3.007518796992481</v>
      </c>
      <c r="AX36" s="79">
        <v>23</v>
      </c>
      <c r="AY36" s="112">
        <v>2.3565573770491803</v>
      </c>
      <c r="AZ36" s="79">
        <v>31</v>
      </c>
      <c r="BA36" s="112">
        <v>2.5790349417637271</v>
      </c>
      <c r="BB36" s="79">
        <v>27</v>
      </c>
      <c r="BC36" s="112">
        <f t="shared" si="3"/>
        <v>2.3705004389815629</v>
      </c>
      <c r="BD36" s="79">
        <v>29</v>
      </c>
      <c r="BE36" s="112">
        <v>2.8599605522682445</v>
      </c>
      <c r="BF36" s="79">
        <v>24</v>
      </c>
      <c r="BG36" s="112">
        <f>BF36/1330*100</f>
        <v>1.8045112781954888</v>
      </c>
      <c r="BH36" s="79">
        <v>17</v>
      </c>
      <c r="BI36" s="112">
        <f t="shared" si="5"/>
        <v>1.6022620169651274</v>
      </c>
      <c r="BJ36" s="79">
        <v>15</v>
      </c>
      <c r="BK36" s="112">
        <f t="shared" si="1"/>
        <v>1.6910935738444193</v>
      </c>
      <c r="BL36" s="79">
        <v>12</v>
      </c>
      <c r="BM36" s="112">
        <f t="shared" si="6"/>
        <v>1.6736401673640167</v>
      </c>
      <c r="BN36" s="79">
        <v>9</v>
      </c>
      <c r="BO36" s="112">
        <f t="shared" si="10"/>
        <v>0.9355509355509356</v>
      </c>
      <c r="BP36" s="79">
        <v>20</v>
      </c>
      <c r="BQ36" s="112">
        <f t="shared" si="11"/>
        <v>1.9588638589618024</v>
      </c>
      <c r="BR36" s="79">
        <v>14</v>
      </c>
      <c r="BS36" s="112">
        <f>BR36/$BR$4*100</f>
        <v>1.3500482160077145</v>
      </c>
    </row>
    <row r="37" spans="1:71" s="9" customFormat="1" x14ac:dyDescent="0.15"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L37" s="98"/>
      <c r="AN37" s="98"/>
      <c r="AP37" s="98"/>
      <c r="AR37" s="98"/>
      <c r="AT37" s="98"/>
      <c r="AV37" s="98"/>
      <c r="AX37" s="98"/>
      <c r="AZ37" s="98"/>
      <c r="BB37" s="98"/>
      <c r="BD37" s="98"/>
    </row>
    <row r="38" spans="1:71" s="9" customFormat="1" x14ac:dyDescent="0.15">
      <c r="X38" s="52"/>
      <c r="Y38" s="52"/>
      <c r="Z38" s="93"/>
      <c r="AA38" s="52"/>
      <c r="AB38" s="52"/>
      <c r="AC38" s="52"/>
      <c r="AD38" s="52"/>
      <c r="AE38" s="52"/>
      <c r="AF38" s="52"/>
      <c r="AG38" s="52"/>
      <c r="AH38" s="52"/>
      <c r="AI38" s="52"/>
    </row>
    <row r="39" spans="1:71" s="9" customFormat="1" x14ac:dyDescent="0.15"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"/>
      <c r="AL39" s="5"/>
      <c r="AN39" s="5"/>
      <c r="AP39" s="5"/>
      <c r="AR39" s="5"/>
      <c r="AT39" s="5"/>
      <c r="AV39" s="5"/>
      <c r="AX39" s="5"/>
      <c r="AZ39" s="5"/>
      <c r="BB39" s="5"/>
      <c r="BD39" s="5"/>
    </row>
  </sheetData>
  <mergeCells count="49">
    <mergeCell ref="BR1:BS1"/>
    <mergeCell ref="B7:C7"/>
    <mergeCell ref="B6:C6"/>
    <mergeCell ref="A36:C36"/>
    <mergeCell ref="B34:C34"/>
    <mergeCell ref="A31:C31"/>
    <mergeCell ref="A32:C32"/>
    <mergeCell ref="B33:C33"/>
    <mergeCell ref="A26:C26"/>
    <mergeCell ref="A35:C35"/>
    <mergeCell ref="A23:C23"/>
    <mergeCell ref="B22:C22"/>
    <mergeCell ref="B9:C9"/>
    <mergeCell ref="B21:C21"/>
    <mergeCell ref="B13:C13"/>
    <mergeCell ref="B14:C14"/>
    <mergeCell ref="B19:C19"/>
    <mergeCell ref="B8:C8"/>
    <mergeCell ref="B16:C16"/>
    <mergeCell ref="B20:C20"/>
    <mergeCell ref="B17:C17"/>
    <mergeCell ref="B18:C18"/>
    <mergeCell ref="B11:C11"/>
    <mergeCell ref="B15:C15"/>
    <mergeCell ref="B10:C10"/>
    <mergeCell ref="A4:C4"/>
    <mergeCell ref="AN1:AO1"/>
    <mergeCell ref="AH1:AI1"/>
    <mergeCell ref="A5:C5"/>
    <mergeCell ref="AF1:AG1"/>
    <mergeCell ref="AD1:AE1"/>
    <mergeCell ref="Z1:AA1"/>
    <mergeCell ref="A2:B2"/>
    <mergeCell ref="AL1:AM1"/>
    <mergeCell ref="AP1:AQ1"/>
    <mergeCell ref="AZ1:BA1"/>
    <mergeCell ref="AV1:AW1"/>
    <mergeCell ref="AR1:AS1"/>
    <mergeCell ref="AJ1:AK1"/>
    <mergeCell ref="BP1:BQ1"/>
    <mergeCell ref="BN1:BO1"/>
    <mergeCell ref="BJ1:BK1"/>
    <mergeCell ref="BH1:BI1"/>
    <mergeCell ref="AT1:AU1"/>
    <mergeCell ref="BL1:BM1"/>
    <mergeCell ref="BB1:BC1"/>
    <mergeCell ref="AX1:AY1"/>
    <mergeCell ref="BD1:BE1"/>
    <mergeCell ref="BF1:BG1"/>
  </mergeCells>
  <phoneticPr fontId="2"/>
  <pageMargins left="0.51181102362204722" right="0.39370078740157483" top="1.08" bottom="0.94488188976377963" header="0.62992125984251968" footer="0.62992125984251968"/>
  <pageSetup paperSize="9" scale="95" orientation="landscape" horizontalDpi="4294967292" r:id="rId1"/>
  <headerFooter alignWithMargins="0">
    <oddHeader>&amp;L&amp;12年次別病因物質別食中毒発生状況</oddHeader>
  </headerFooter>
  <colBreaks count="1" manualBreakCount="1">
    <brk id="22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①年次別発生状況</vt:lpstr>
      <vt:lpstr>②原因食品別</vt:lpstr>
      <vt:lpstr>③原因施設別</vt:lpstr>
      <vt:lpstr>④病因物質別</vt:lpstr>
      <vt:lpstr>③原因施設別!Print_Area</vt:lpstr>
      <vt:lpstr>②原因食品別!Print_Titles</vt:lpstr>
      <vt:lpstr>④病因物質別!Print_Titles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